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90" windowWidth="6705" windowHeight="5745" tabRatio="866"/>
  </bookViews>
  <sheets>
    <sheet name="Read Me" sheetId="52" r:id="rId1"/>
    <sheet name="Ub5 and Ub6 values" sheetId="2" r:id="rId2"/>
    <sheet name="Trout 24 hours" sheetId="4" r:id="rId3"/>
    <sheet name="Trout 96 hours" sheetId="5" r:id="rId4"/>
    <sheet name="Pteronarcys sp 24 hour" sheetId="6" r:id="rId5"/>
    <sheet name="Pteronarcys sp 96 hour" sheetId="7" r:id="rId6"/>
    <sheet name="Bluegill 24 hours" sheetId="8" r:id="rId7"/>
    <sheet name="Bluegill 96 hours" sheetId="11" r:id="rId8"/>
    <sheet name="Gammarus sp. 24 hrs" sheetId="9" r:id="rId9"/>
    <sheet name="Gammarus sp. 96 hrs" sheetId="10" r:id="rId10"/>
    <sheet name="Fathead minnow" sheetId="24" r:id="rId11"/>
    <sheet name="Rat Oral LD50 (by dose)" sheetId="15" r:id="rId12"/>
    <sheet name="Mouse Oral LD50" sheetId="18" r:id="rId13"/>
    <sheet name="Rat IP LD50" sheetId="17" r:id="rId14"/>
    <sheet name="Mouse IP LD50" sheetId="16" r:id="rId15"/>
    <sheet name="Mutagenicity" sheetId="20" r:id="rId16"/>
    <sheet name="CPDBAS - Rat" sheetId="13" r:id="rId17"/>
    <sheet name="CPDBAS - mice" sheetId="22" r:id="rId18"/>
    <sheet name="CPDBAS - Hamster" sheetId="21" r:id="rId19"/>
    <sheet name="Drosophila lethality" sheetId="25" r:id="rId20"/>
    <sheet name="Lemna non-herbicide" sheetId="26" r:id="rId21"/>
    <sheet name="Lemna herbicides" sheetId="27" r:id="rId22"/>
    <sheet name="Tetrahymena" sheetId="28" r:id="rId23"/>
    <sheet name="Chlorella" sheetId="31" r:id="rId24"/>
    <sheet name="Scenedesmus" sheetId="42" r:id="rId25"/>
    <sheet name="Yeast" sheetId="46" r:id="rId26"/>
    <sheet name="NCI Cytotox" sheetId="19" r:id="rId27"/>
    <sheet name="HERG" sheetId="35" r:id="rId28"/>
    <sheet name="Oestrogenics" sheetId="39" r:id="rId29"/>
    <sheet name="Tadpole narcosis" sheetId="23" r:id="rId30"/>
    <sheet name="COX-2" sheetId="37" r:id="rId31"/>
    <sheet name="Antihistamines" sheetId="38" r:id="rId32"/>
  </sheets>
  <calcPr calcId="125725"/>
</workbook>
</file>

<file path=xl/calcChain.xml><?xml version="1.0" encoding="utf-8"?>
<calcChain xmlns="http://schemas.openxmlformats.org/spreadsheetml/2006/main">
  <c r="R4" i="39"/>
  <c r="Q4"/>
  <c r="P4"/>
  <c r="O4"/>
  <c r="N4"/>
  <c r="M4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133"/>
  <c r="E64" i="38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O5" s="1"/>
  <c r="Q4" i="37"/>
  <c r="P4"/>
  <c r="O4"/>
  <c r="N4"/>
  <c r="M4"/>
  <c r="L4"/>
  <c r="P5" i="23"/>
  <c r="O5"/>
  <c r="N5"/>
  <c r="M5"/>
  <c r="L5"/>
  <c r="K5"/>
  <c r="R3" i="35"/>
  <c r="Q3"/>
  <c r="P3"/>
  <c r="O3"/>
  <c r="N3"/>
  <c r="M3"/>
  <c r="AJ5" i="46"/>
  <c r="AI5"/>
  <c r="AH5"/>
  <c r="AG5"/>
  <c r="AF5"/>
  <c r="AE5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X256"/>
  <c r="I55" i="42"/>
  <c r="I50"/>
  <c r="I48"/>
  <c r="I47"/>
  <c r="I46"/>
  <c r="I44"/>
  <c r="I43"/>
  <c r="I42"/>
  <c r="I41"/>
  <c r="I40"/>
  <c r="I39"/>
  <c r="I38"/>
  <c r="I37"/>
  <c r="I36"/>
  <c r="I35"/>
  <c r="I34"/>
  <c r="I33"/>
  <c r="I31"/>
  <c r="I30"/>
  <c r="I29"/>
  <c r="I28"/>
  <c r="I27"/>
  <c r="I26"/>
  <c r="I25"/>
  <c r="I24"/>
  <c r="I23"/>
  <c r="I20"/>
  <c r="I19"/>
  <c r="I18"/>
  <c r="I17"/>
  <c r="I16"/>
  <c r="I15"/>
  <c r="I14"/>
  <c r="I13"/>
  <c r="I12"/>
  <c r="I11"/>
  <c r="I10"/>
  <c r="I9"/>
  <c r="I8"/>
  <c r="I7"/>
  <c r="I6"/>
  <c r="I5"/>
  <c r="R4" i="28"/>
  <c r="Q4"/>
  <c r="P4"/>
  <c r="O4"/>
  <c r="N4"/>
  <c r="M4"/>
  <c r="P4" i="25"/>
  <c r="O4"/>
  <c r="N4"/>
  <c r="M4"/>
  <c r="L4"/>
  <c r="K4"/>
  <c r="K45" i="21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J403" i="22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U3" i="13"/>
  <c r="T3"/>
  <c r="S3"/>
  <c r="R3"/>
  <c r="Q3"/>
  <c r="P3"/>
  <c r="P4" i="20"/>
  <c r="O4"/>
  <c r="N4"/>
  <c r="M4"/>
  <c r="L4"/>
  <c r="K4"/>
  <c r="I291" i="16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I171" i="17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T3" s="1"/>
  <c r="W3" i="18"/>
  <c r="V3"/>
  <c r="U3"/>
  <c r="T3"/>
  <c r="S3"/>
  <c r="R3"/>
  <c r="U3" i="15"/>
  <c r="T3"/>
  <c r="S3"/>
  <c r="R3"/>
  <c r="Q3"/>
  <c r="P3"/>
  <c r="H579" i="24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P3" i="10"/>
  <c r="O3"/>
  <c r="N3"/>
  <c r="M3"/>
  <c r="L3"/>
  <c r="K3"/>
  <c r="P3" i="9"/>
  <c r="O3"/>
  <c r="N3"/>
  <c r="M3"/>
  <c r="L3"/>
  <c r="K3"/>
  <c r="Q4" i="11"/>
  <c r="P4"/>
  <c r="O4"/>
  <c r="N4"/>
  <c r="M4"/>
  <c r="L4"/>
  <c r="P4" i="8"/>
  <c r="O4"/>
  <c r="N4"/>
  <c r="M4"/>
  <c r="L4"/>
  <c r="K4"/>
  <c r="P4" i="7"/>
  <c r="O4"/>
  <c r="N4"/>
  <c r="M4"/>
  <c r="L4"/>
  <c r="K4"/>
  <c r="Q4" i="6"/>
  <c r="P4"/>
  <c r="O4"/>
  <c r="N4"/>
  <c r="M4"/>
  <c r="L4"/>
  <c r="P4" i="5"/>
  <c r="O4"/>
  <c r="N4"/>
  <c r="M4"/>
  <c r="L4"/>
  <c r="K4"/>
  <c r="P4" i="4"/>
  <c r="O4"/>
  <c r="N4"/>
  <c r="M4"/>
  <c r="L4"/>
  <c r="K4"/>
  <c r="Q5" i="31"/>
  <c r="P5"/>
  <c r="O5"/>
  <c r="N5"/>
  <c r="M5"/>
  <c r="L5"/>
  <c r="K399" i="18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  <c r="F336" i="28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I520" i="13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I815" i="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E94" i="31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U256" i="46"/>
  <c r="T256"/>
  <c r="W256" s="1"/>
  <c r="U255"/>
  <c r="T255"/>
  <c r="W255" s="1"/>
  <c r="U254"/>
  <c r="T254"/>
  <c r="W254" s="1"/>
  <c r="U253"/>
  <c r="T253"/>
  <c r="W253" s="1"/>
  <c r="U252"/>
  <c r="T252"/>
  <c r="W252" s="1"/>
  <c r="U251"/>
  <c r="T251"/>
  <c r="W251" s="1"/>
  <c r="U250"/>
  <c r="T250"/>
  <c r="W250" s="1"/>
  <c r="U249"/>
  <c r="T249"/>
  <c r="W249" s="1"/>
  <c r="U248"/>
  <c r="T248"/>
  <c r="W248" s="1"/>
  <c r="U247"/>
  <c r="T247"/>
  <c r="W247" s="1"/>
  <c r="U246"/>
  <c r="T246"/>
  <c r="W246" s="1"/>
  <c r="U245"/>
  <c r="T245"/>
  <c r="W245" s="1"/>
  <c r="U244"/>
  <c r="T244"/>
  <c r="W244" s="1"/>
  <c r="U243"/>
  <c r="T243"/>
  <c r="W243" s="1"/>
  <c r="U242"/>
  <c r="T242"/>
  <c r="W242" s="1"/>
  <c r="U241"/>
  <c r="T241"/>
  <c r="W241" s="1"/>
  <c r="U240"/>
  <c r="T240"/>
  <c r="W240" s="1"/>
  <c r="U239"/>
  <c r="T239"/>
  <c r="W239" s="1"/>
  <c r="U238"/>
  <c r="T238"/>
  <c r="W238" s="1"/>
  <c r="U237"/>
  <c r="T237"/>
  <c r="W237" s="1"/>
  <c r="U236"/>
  <c r="T236"/>
  <c r="W236" s="1"/>
  <c r="U235"/>
  <c r="T235"/>
  <c r="W235" s="1"/>
  <c r="U234"/>
  <c r="T234"/>
  <c r="W234" s="1"/>
  <c r="U233"/>
  <c r="T233"/>
  <c r="W233" s="1"/>
  <c r="U232"/>
  <c r="T232"/>
  <c r="W232" s="1"/>
  <c r="U231"/>
  <c r="T231"/>
  <c r="W231" s="1"/>
  <c r="U230"/>
  <c r="T230"/>
  <c r="W230" s="1"/>
  <c r="U229"/>
  <c r="T229"/>
  <c r="W229" s="1"/>
  <c r="U228"/>
  <c r="T228"/>
  <c r="W228" s="1"/>
  <c r="U227"/>
  <c r="T227"/>
  <c r="W227" s="1"/>
  <c r="U226"/>
  <c r="T226"/>
  <c r="W226" s="1"/>
  <c r="U225"/>
  <c r="T225"/>
  <c r="W225" s="1"/>
  <c r="U224"/>
  <c r="T224"/>
  <c r="W224" s="1"/>
  <c r="U223"/>
  <c r="T223"/>
  <c r="W223" s="1"/>
  <c r="U222"/>
  <c r="T222"/>
  <c r="W222" s="1"/>
  <c r="U221"/>
  <c r="T221"/>
  <c r="W221" s="1"/>
  <c r="U220"/>
  <c r="T220"/>
  <c r="W220" s="1"/>
  <c r="U219"/>
  <c r="T219"/>
  <c r="W219" s="1"/>
  <c r="U218"/>
  <c r="T218"/>
  <c r="W218" s="1"/>
  <c r="U217"/>
  <c r="T217"/>
  <c r="W217" s="1"/>
  <c r="U216"/>
  <c r="T216"/>
  <c r="W216" s="1"/>
  <c r="U215"/>
  <c r="T215"/>
  <c r="W215" s="1"/>
  <c r="U214"/>
  <c r="T214"/>
  <c r="W214" s="1"/>
  <c r="U213"/>
  <c r="T213"/>
  <c r="W213" s="1"/>
  <c r="U212"/>
  <c r="T212"/>
  <c r="W212" s="1"/>
  <c r="U211"/>
  <c r="T211"/>
  <c r="W211" s="1"/>
  <c r="U210"/>
  <c r="T210"/>
  <c r="W210" s="1"/>
  <c r="U209"/>
  <c r="T209"/>
  <c r="W209" s="1"/>
  <c r="U208"/>
  <c r="T208"/>
  <c r="W208" s="1"/>
  <c r="U207"/>
  <c r="T207"/>
  <c r="W207" s="1"/>
  <c r="U206"/>
  <c r="T206"/>
  <c r="W206" s="1"/>
  <c r="U205"/>
  <c r="T205"/>
  <c r="W205" s="1"/>
  <c r="U204"/>
  <c r="T204"/>
  <c r="W204" s="1"/>
  <c r="U203"/>
  <c r="T203"/>
  <c r="W203" s="1"/>
  <c r="U202"/>
  <c r="T202"/>
  <c r="W202" s="1"/>
  <c r="U201"/>
  <c r="T201"/>
  <c r="W201" s="1"/>
  <c r="U200"/>
  <c r="T200"/>
  <c r="W200" s="1"/>
  <c r="U199"/>
  <c r="T199"/>
  <c r="W199" s="1"/>
  <c r="U198"/>
  <c r="T198"/>
  <c r="W198" s="1"/>
  <c r="U197"/>
  <c r="T197"/>
  <c r="W197" s="1"/>
  <c r="U196"/>
  <c r="T196"/>
  <c r="W196" s="1"/>
  <c r="U195"/>
  <c r="T195"/>
  <c r="W195" s="1"/>
  <c r="U194"/>
  <c r="T194"/>
  <c r="W194" s="1"/>
  <c r="U193"/>
  <c r="T193"/>
  <c r="W193" s="1"/>
  <c r="U192"/>
  <c r="T192"/>
  <c r="W192" s="1"/>
  <c r="U191"/>
  <c r="T191"/>
  <c r="W191" s="1"/>
  <c r="U190"/>
  <c r="T190"/>
  <c r="W190" s="1"/>
  <c r="U189"/>
  <c r="T189"/>
  <c r="W189" s="1"/>
  <c r="U188"/>
  <c r="T188"/>
  <c r="W188" s="1"/>
  <c r="U187"/>
  <c r="T187"/>
  <c r="W187" s="1"/>
  <c r="U186"/>
  <c r="T186"/>
  <c r="W186" s="1"/>
  <c r="U185"/>
  <c r="T185"/>
  <c r="W185" s="1"/>
  <c r="U184"/>
  <c r="T184"/>
  <c r="W184" s="1"/>
  <c r="U183"/>
  <c r="T183"/>
  <c r="W183" s="1"/>
  <c r="U182"/>
  <c r="T182"/>
  <c r="W182" s="1"/>
  <c r="U181"/>
  <c r="T181"/>
  <c r="W181" s="1"/>
  <c r="U180"/>
  <c r="T180"/>
  <c r="W180" s="1"/>
  <c r="U179"/>
  <c r="T179"/>
  <c r="W179" s="1"/>
  <c r="U178"/>
  <c r="T178"/>
  <c r="W178" s="1"/>
  <c r="U177"/>
  <c r="T177"/>
  <c r="W177" s="1"/>
  <c r="U176"/>
  <c r="T176"/>
  <c r="W176" s="1"/>
  <c r="U175"/>
  <c r="T175"/>
  <c r="W175" s="1"/>
  <c r="U174"/>
  <c r="T174"/>
  <c r="W174" s="1"/>
  <c r="U173"/>
  <c r="T173"/>
  <c r="W173" s="1"/>
  <c r="U172"/>
  <c r="T172"/>
  <c r="W172" s="1"/>
  <c r="U171"/>
  <c r="T171"/>
  <c r="W171" s="1"/>
  <c r="U170"/>
  <c r="T170"/>
  <c r="W170" s="1"/>
  <c r="U169"/>
  <c r="T169"/>
  <c r="W169" s="1"/>
  <c r="U168"/>
  <c r="T168"/>
  <c r="W168" s="1"/>
  <c r="U167"/>
  <c r="T167"/>
  <c r="W167" s="1"/>
  <c r="U166"/>
  <c r="T166"/>
  <c r="W166" s="1"/>
  <c r="U165"/>
  <c r="T165"/>
  <c r="W165" s="1"/>
  <c r="U164"/>
  <c r="T164"/>
  <c r="W164" s="1"/>
  <c r="U163"/>
  <c r="T163"/>
  <c r="W163" s="1"/>
  <c r="U162"/>
  <c r="T162"/>
  <c r="W162" s="1"/>
  <c r="U161"/>
  <c r="T161"/>
  <c r="W161" s="1"/>
  <c r="U160"/>
  <c r="T160"/>
  <c r="W160" s="1"/>
  <c r="U159"/>
  <c r="T159"/>
  <c r="W159" s="1"/>
  <c r="U158"/>
  <c r="T158"/>
  <c r="W158" s="1"/>
  <c r="U157"/>
  <c r="T157"/>
  <c r="W157" s="1"/>
  <c r="U156"/>
  <c r="T156"/>
  <c r="W156" s="1"/>
  <c r="U155"/>
  <c r="T155"/>
  <c r="W155" s="1"/>
  <c r="U154"/>
  <c r="T154"/>
  <c r="W154" s="1"/>
  <c r="U153"/>
  <c r="T153"/>
  <c r="W153" s="1"/>
  <c r="U152"/>
  <c r="T152"/>
  <c r="W152" s="1"/>
  <c r="U151"/>
  <c r="T151"/>
  <c r="W151" s="1"/>
  <c r="U150"/>
  <c r="T150"/>
  <c r="W150" s="1"/>
  <c r="U149"/>
  <c r="T149"/>
  <c r="W149" s="1"/>
  <c r="U148"/>
  <c r="T148"/>
  <c r="W148" s="1"/>
  <c r="U147"/>
  <c r="T147"/>
  <c r="W147" s="1"/>
  <c r="U146"/>
  <c r="T146"/>
  <c r="W146" s="1"/>
  <c r="U145"/>
  <c r="T145"/>
  <c r="W145" s="1"/>
  <c r="U144"/>
  <c r="T144"/>
  <c r="W144" s="1"/>
  <c r="U143"/>
  <c r="T143"/>
  <c r="W143" s="1"/>
  <c r="U142"/>
  <c r="T142"/>
  <c r="W142" s="1"/>
  <c r="U141"/>
  <c r="T141"/>
  <c r="W141" s="1"/>
  <c r="U140"/>
  <c r="T140"/>
  <c r="W140" s="1"/>
  <c r="U139"/>
  <c r="T139"/>
  <c r="W139" s="1"/>
  <c r="U138"/>
  <c r="T138"/>
  <c r="W138" s="1"/>
  <c r="U137"/>
  <c r="T137"/>
  <c r="W137" s="1"/>
  <c r="U136"/>
  <c r="T136"/>
  <c r="W136" s="1"/>
  <c r="U135"/>
  <c r="T135"/>
  <c r="W135" s="1"/>
  <c r="U134"/>
  <c r="T134"/>
  <c r="W134" s="1"/>
  <c r="U133"/>
  <c r="T133"/>
  <c r="W133" s="1"/>
  <c r="U132"/>
  <c r="T132"/>
  <c r="W132" s="1"/>
  <c r="U131"/>
  <c r="T131"/>
  <c r="W131" s="1"/>
  <c r="U130"/>
  <c r="T130"/>
  <c r="W130" s="1"/>
  <c r="U129"/>
  <c r="T129"/>
  <c r="W129" s="1"/>
  <c r="U128"/>
  <c r="T128"/>
  <c r="W128" s="1"/>
  <c r="U127"/>
  <c r="T127"/>
  <c r="W127" s="1"/>
  <c r="U126"/>
  <c r="T126"/>
  <c r="W126" s="1"/>
  <c r="U125"/>
  <c r="T125"/>
  <c r="W125" s="1"/>
  <c r="U124"/>
  <c r="T124"/>
  <c r="W124" s="1"/>
  <c r="U123"/>
  <c r="T123"/>
  <c r="W123" s="1"/>
  <c r="U122"/>
  <c r="T122"/>
  <c r="W122" s="1"/>
  <c r="U121"/>
  <c r="T121"/>
  <c r="W121" s="1"/>
  <c r="U120"/>
  <c r="T120"/>
  <c r="W120" s="1"/>
  <c r="U119"/>
  <c r="T119"/>
  <c r="W119" s="1"/>
  <c r="U118"/>
  <c r="T118"/>
  <c r="W118" s="1"/>
  <c r="U117"/>
  <c r="T117"/>
  <c r="W117" s="1"/>
  <c r="U116"/>
  <c r="T116"/>
  <c r="W116" s="1"/>
  <c r="U115"/>
  <c r="T115"/>
  <c r="W115" s="1"/>
  <c r="U114"/>
  <c r="T114"/>
  <c r="W114" s="1"/>
  <c r="U113"/>
  <c r="T113"/>
  <c r="W113" s="1"/>
  <c r="U112"/>
  <c r="T112"/>
  <c r="W112" s="1"/>
  <c r="U111"/>
  <c r="T111"/>
  <c r="W111" s="1"/>
  <c r="U110"/>
  <c r="T110"/>
  <c r="W110" s="1"/>
  <c r="U109"/>
  <c r="T109"/>
  <c r="W109" s="1"/>
  <c r="U108"/>
  <c r="T108"/>
  <c r="W108" s="1"/>
  <c r="U107"/>
  <c r="T107"/>
  <c r="W107" s="1"/>
  <c r="U106"/>
  <c r="T106"/>
  <c r="W106" s="1"/>
  <c r="U105"/>
  <c r="T105"/>
  <c r="W105" s="1"/>
  <c r="U104"/>
  <c r="T104"/>
  <c r="W104" s="1"/>
  <c r="U103"/>
  <c r="T103"/>
  <c r="W103" s="1"/>
  <c r="U102"/>
  <c r="T102"/>
  <c r="W102" s="1"/>
  <c r="U101"/>
  <c r="T101"/>
  <c r="W101" s="1"/>
  <c r="U100"/>
  <c r="T100"/>
  <c r="W100" s="1"/>
  <c r="U99"/>
  <c r="T99"/>
  <c r="W99" s="1"/>
  <c r="U98"/>
  <c r="T98"/>
  <c r="W98" s="1"/>
  <c r="U97"/>
  <c r="T97"/>
  <c r="W97" s="1"/>
  <c r="U96"/>
  <c r="T96"/>
  <c r="W96" s="1"/>
  <c r="U95"/>
  <c r="T95"/>
  <c r="W95" s="1"/>
  <c r="U94"/>
  <c r="T94"/>
  <c r="W94" s="1"/>
  <c r="U93"/>
  <c r="T93"/>
  <c r="W93" s="1"/>
  <c r="U92"/>
  <c r="T92"/>
  <c r="W92" s="1"/>
  <c r="U91"/>
  <c r="T91"/>
  <c r="W91" s="1"/>
  <c r="U90"/>
  <c r="T90"/>
  <c r="W90" s="1"/>
  <c r="U89"/>
  <c r="T89"/>
  <c r="W89" s="1"/>
  <c r="U88"/>
  <c r="T88"/>
  <c r="W88" s="1"/>
  <c r="U87"/>
  <c r="T87"/>
  <c r="W87" s="1"/>
  <c r="U86"/>
  <c r="T86"/>
  <c r="W86" s="1"/>
  <c r="U85"/>
  <c r="T85"/>
  <c r="W85" s="1"/>
  <c r="U84"/>
  <c r="T84"/>
  <c r="W84" s="1"/>
  <c r="U83"/>
  <c r="T83"/>
  <c r="W83" s="1"/>
  <c r="U82"/>
  <c r="T82"/>
  <c r="W82" s="1"/>
  <c r="U81"/>
  <c r="T81"/>
  <c r="W81" s="1"/>
  <c r="U80"/>
  <c r="T80"/>
  <c r="W80" s="1"/>
  <c r="U79"/>
  <c r="T79"/>
  <c r="W79" s="1"/>
  <c r="U78"/>
  <c r="T78"/>
  <c r="W78" s="1"/>
  <c r="U77"/>
  <c r="T77"/>
  <c r="W77" s="1"/>
  <c r="U76"/>
  <c r="T76"/>
  <c r="W76" s="1"/>
  <c r="U75"/>
  <c r="T75"/>
  <c r="W75" s="1"/>
  <c r="U74"/>
  <c r="T74"/>
  <c r="W74" s="1"/>
  <c r="U73"/>
  <c r="T73"/>
  <c r="W73" s="1"/>
  <c r="U72"/>
  <c r="T72"/>
  <c r="W72" s="1"/>
  <c r="U71"/>
  <c r="T71"/>
  <c r="W71" s="1"/>
  <c r="U70"/>
  <c r="T70"/>
  <c r="W70" s="1"/>
  <c r="U69"/>
  <c r="T69"/>
  <c r="W69" s="1"/>
  <c r="U68"/>
  <c r="T68"/>
  <c r="W68" s="1"/>
  <c r="U67"/>
  <c r="T67"/>
  <c r="W67" s="1"/>
  <c r="U66"/>
  <c r="T66"/>
  <c r="W66" s="1"/>
  <c r="U65"/>
  <c r="T65"/>
  <c r="W65" s="1"/>
  <c r="U64"/>
  <c r="T64"/>
  <c r="W64" s="1"/>
  <c r="U63"/>
  <c r="T63"/>
  <c r="W63" s="1"/>
  <c r="U62"/>
  <c r="T62"/>
  <c r="W62" s="1"/>
  <c r="U61"/>
  <c r="T61"/>
  <c r="W61" s="1"/>
  <c r="U60"/>
  <c r="T60"/>
  <c r="W60" s="1"/>
  <c r="U59"/>
  <c r="T59"/>
  <c r="W59" s="1"/>
  <c r="U58"/>
  <c r="T58"/>
  <c r="W58" s="1"/>
  <c r="U57"/>
  <c r="T57"/>
  <c r="W57" s="1"/>
  <c r="U56"/>
  <c r="T56"/>
  <c r="W56" s="1"/>
  <c r="U55"/>
  <c r="T55"/>
  <c r="W55" s="1"/>
  <c r="U54"/>
  <c r="T54"/>
  <c r="W54" s="1"/>
  <c r="U53"/>
  <c r="T53"/>
  <c r="W53" s="1"/>
  <c r="U52"/>
  <c r="T52"/>
  <c r="W52" s="1"/>
  <c r="U51"/>
  <c r="T51"/>
  <c r="W51" s="1"/>
  <c r="U50"/>
  <c r="T50"/>
  <c r="W50" s="1"/>
  <c r="U49"/>
  <c r="T49"/>
  <c r="W49" s="1"/>
  <c r="U48"/>
  <c r="T48"/>
  <c r="W48" s="1"/>
  <c r="U47"/>
  <c r="T47"/>
  <c r="W47" s="1"/>
  <c r="U46"/>
  <c r="T46"/>
  <c r="W46" s="1"/>
  <c r="U45"/>
  <c r="T45"/>
  <c r="W45" s="1"/>
  <c r="U44"/>
  <c r="T44"/>
  <c r="W44" s="1"/>
  <c r="U43"/>
  <c r="T43"/>
  <c r="W43" s="1"/>
  <c r="U42"/>
  <c r="T42"/>
  <c r="W42" s="1"/>
  <c r="U41"/>
  <c r="T41"/>
  <c r="W41" s="1"/>
  <c r="U40"/>
  <c r="T40"/>
  <c r="W40" s="1"/>
  <c r="U39"/>
  <c r="T39"/>
  <c r="W39" s="1"/>
  <c r="U38"/>
  <c r="T38"/>
  <c r="W38" s="1"/>
  <c r="U37"/>
  <c r="T37"/>
  <c r="W37" s="1"/>
  <c r="U36"/>
  <c r="T36"/>
  <c r="W36" s="1"/>
  <c r="U35"/>
  <c r="T35"/>
  <c r="W35" s="1"/>
  <c r="U34"/>
  <c r="T34"/>
  <c r="W34" s="1"/>
  <c r="U33"/>
  <c r="T33"/>
  <c r="W33" s="1"/>
  <c r="U32"/>
  <c r="T32"/>
  <c r="W32" s="1"/>
  <c r="U31"/>
  <c r="T31"/>
  <c r="W31" s="1"/>
  <c r="U30"/>
  <c r="T30"/>
  <c r="W30" s="1"/>
  <c r="U29"/>
  <c r="T29"/>
  <c r="W29" s="1"/>
  <c r="U28"/>
  <c r="T28"/>
  <c r="W28" s="1"/>
  <c r="U27"/>
  <c r="T27"/>
  <c r="W27" s="1"/>
  <c r="U26"/>
  <c r="T26"/>
  <c r="W26" s="1"/>
  <c r="U25"/>
  <c r="T25"/>
  <c r="W25" s="1"/>
  <c r="U24"/>
  <c r="T24"/>
  <c r="W24" s="1"/>
  <c r="U23"/>
  <c r="T23"/>
  <c r="W23" s="1"/>
  <c r="U22"/>
  <c r="T22"/>
  <c r="W22" s="1"/>
  <c r="U21"/>
  <c r="T21"/>
  <c r="W21" s="1"/>
  <c r="U20"/>
  <c r="T20"/>
  <c r="W20" s="1"/>
  <c r="U19"/>
  <c r="T19"/>
  <c r="W19" s="1"/>
  <c r="U18"/>
  <c r="T18"/>
  <c r="W18" s="1"/>
  <c r="U17"/>
  <c r="T17"/>
  <c r="W17" s="1"/>
  <c r="U16"/>
  <c r="T16"/>
  <c r="W16" s="1"/>
  <c r="U15"/>
  <c r="T15"/>
  <c r="W15" s="1"/>
  <c r="U14"/>
  <c r="T14"/>
  <c r="W14" s="1"/>
  <c r="U13"/>
  <c r="T13"/>
  <c r="W13" s="1"/>
  <c r="U12"/>
  <c r="T12"/>
  <c r="W12" s="1"/>
  <c r="U11"/>
  <c r="T11"/>
  <c r="W11" s="1"/>
  <c r="U10"/>
  <c r="T10"/>
  <c r="W10" s="1"/>
  <c r="U9"/>
  <c r="T9"/>
  <c r="W9" s="1"/>
  <c r="U8"/>
  <c r="T8"/>
  <c r="W8" s="1"/>
  <c r="U7"/>
  <c r="T7"/>
  <c r="W7" s="1"/>
  <c r="U6"/>
  <c r="T6"/>
  <c r="W6" s="1"/>
  <c r="U5"/>
  <c r="T5"/>
  <c r="W5" s="1"/>
  <c r="U4"/>
  <c r="T4"/>
  <c r="W4" s="1"/>
  <c r="E256"/>
  <c r="C256"/>
  <c r="E255"/>
  <c r="C255"/>
  <c r="E254"/>
  <c r="C254"/>
  <c r="E253"/>
  <c r="C253"/>
  <c r="E252"/>
  <c r="C252"/>
  <c r="E251"/>
  <c r="C251"/>
  <c r="E250"/>
  <c r="C250"/>
  <c r="E249"/>
  <c r="C249"/>
  <c r="E248"/>
  <c r="C248"/>
  <c r="E247"/>
  <c r="C247"/>
  <c r="E246"/>
  <c r="C246"/>
  <c r="E245"/>
  <c r="C245"/>
  <c r="E244"/>
  <c r="C244"/>
  <c r="E243"/>
  <c r="C243"/>
  <c r="E242"/>
  <c r="C242"/>
  <c r="E241"/>
  <c r="C241"/>
  <c r="E240"/>
  <c r="C240"/>
  <c r="E239"/>
  <c r="C239"/>
  <c r="E238"/>
  <c r="C238"/>
  <c r="E237"/>
  <c r="C237"/>
  <c r="E236"/>
  <c r="C236"/>
  <c r="E235"/>
  <c r="C235"/>
  <c r="E234"/>
  <c r="C234"/>
  <c r="E233"/>
  <c r="C233"/>
  <c r="E232"/>
  <c r="C232"/>
  <c r="E231"/>
  <c r="C231"/>
  <c r="E230"/>
  <c r="C230"/>
  <c r="E229"/>
  <c r="C229"/>
  <c r="E228"/>
  <c r="C228"/>
  <c r="E227"/>
  <c r="C227"/>
  <c r="E226"/>
  <c r="C226"/>
  <c r="E225"/>
  <c r="C225"/>
  <c r="E224"/>
  <c r="C224"/>
  <c r="E223"/>
  <c r="C223"/>
  <c r="E222"/>
  <c r="C222"/>
  <c r="E221"/>
  <c r="C221"/>
  <c r="E220"/>
  <c r="C220"/>
  <c r="E219"/>
  <c r="C219"/>
  <c r="E218"/>
  <c r="C218"/>
  <c r="E217"/>
  <c r="C217"/>
  <c r="E216"/>
  <c r="C216"/>
  <c r="E215"/>
  <c r="C215"/>
  <c r="E214"/>
  <c r="C214"/>
  <c r="E213"/>
  <c r="C213"/>
  <c r="E212"/>
  <c r="C212"/>
  <c r="E211"/>
  <c r="C211"/>
  <c r="E210"/>
  <c r="C210"/>
  <c r="E209"/>
  <c r="C209"/>
  <c r="E208"/>
  <c r="C208"/>
  <c r="E207"/>
  <c r="C207"/>
  <c r="E206"/>
  <c r="C206"/>
  <c r="E205"/>
  <c r="C205"/>
  <c r="E204"/>
  <c r="C204"/>
  <c r="E203"/>
  <c r="C203"/>
  <c r="E202"/>
  <c r="C202"/>
  <c r="E201"/>
  <c r="C201"/>
  <c r="E200"/>
  <c r="C200"/>
  <c r="E199"/>
  <c r="C199"/>
  <c r="E198"/>
  <c r="C198"/>
  <c r="E197"/>
  <c r="C197"/>
  <c r="E196"/>
  <c r="C196"/>
  <c r="E195"/>
  <c r="C195"/>
  <c r="E194"/>
  <c r="C194"/>
  <c r="E193"/>
  <c r="C193"/>
  <c r="E192"/>
  <c r="C192"/>
  <c r="E191"/>
  <c r="C191"/>
  <c r="E190"/>
  <c r="C190"/>
  <c r="E189"/>
  <c r="C189"/>
  <c r="E188"/>
  <c r="C188"/>
  <c r="E187"/>
  <c r="C187"/>
  <c r="E186"/>
  <c r="C186"/>
  <c r="E185"/>
  <c r="C185"/>
  <c r="E184"/>
  <c r="C184"/>
  <c r="E183"/>
  <c r="C183"/>
  <c r="E182"/>
  <c r="C182"/>
  <c r="E181"/>
  <c r="C181"/>
  <c r="E180"/>
  <c r="C180"/>
  <c r="E179"/>
  <c r="C179"/>
  <c r="E178"/>
  <c r="C178"/>
  <c r="E177"/>
  <c r="C177"/>
  <c r="E176"/>
  <c r="C176"/>
  <c r="E175"/>
  <c r="C175"/>
  <c r="E174"/>
  <c r="C174"/>
  <c r="E173"/>
  <c r="C173"/>
  <c r="E172"/>
  <c r="C172"/>
  <c r="E171"/>
  <c r="C171"/>
  <c r="E170"/>
  <c r="C170"/>
  <c r="E169"/>
  <c r="C169"/>
  <c r="E168"/>
  <c r="C168"/>
  <c r="E167"/>
  <c r="C167"/>
  <c r="E166"/>
  <c r="C166"/>
  <c r="E165"/>
  <c r="C165"/>
  <c r="E164"/>
  <c r="C164"/>
  <c r="E163"/>
  <c r="C163"/>
  <c r="E162"/>
  <c r="C162"/>
  <c r="E161"/>
  <c r="C161"/>
  <c r="E160"/>
  <c r="C160"/>
  <c r="E159"/>
  <c r="C159"/>
  <c r="E158"/>
  <c r="C158"/>
  <c r="E157"/>
  <c r="C157"/>
  <c r="E156"/>
  <c r="C156"/>
  <c r="E155"/>
  <c r="C155"/>
  <c r="E154"/>
  <c r="C154"/>
  <c r="E153"/>
  <c r="C153"/>
  <c r="E152"/>
  <c r="C152"/>
  <c r="E151"/>
  <c r="C151"/>
  <c r="E150"/>
  <c r="C150"/>
  <c r="E149"/>
  <c r="C149"/>
  <c r="E148"/>
  <c r="C148"/>
  <c r="E147"/>
  <c r="C147"/>
  <c r="E146"/>
  <c r="C146"/>
  <c r="E145"/>
  <c r="C145"/>
  <c r="E144"/>
  <c r="C144"/>
  <c r="E143"/>
  <c r="C143"/>
  <c r="E142"/>
  <c r="C142"/>
  <c r="E141"/>
  <c r="C141"/>
  <c r="E140"/>
  <c r="C140"/>
  <c r="E139"/>
  <c r="C139"/>
  <c r="E138"/>
  <c r="C138"/>
  <c r="E137"/>
  <c r="C137"/>
  <c r="E136"/>
  <c r="C136"/>
  <c r="E135"/>
  <c r="C135"/>
  <c r="E134"/>
  <c r="C134"/>
  <c r="E133"/>
  <c r="C133"/>
  <c r="E132"/>
  <c r="C132"/>
  <c r="E131"/>
  <c r="C131"/>
  <c r="E130"/>
  <c r="C130"/>
  <c r="E129"/>
  <c r="C129"/>
  <c r="E128"/>
  <c r="C128"/>
  <c r="E127"/>
  <c r="C127"/>
  <c r="E126"/>
  <c r="C126"/>
  <c r="E125"/>
  <c r="C125"/>
  <c r="E124"/>
  <c r="C124"/>
  <c r="E123"/>
  <c r="C123"/>
  <c r="E122"/>
  <c r="C122"/>
  <c r="E121"/>
  <c r="C121"/>
  <c r="E120"/>
  <c r="C120"/>
  <c r="E119"/>
  <c r="C119"/>
  <c r="E118"/>
  <c r="C118"/>
  <c r="E117"/>
  <c r="C117"/>
  <c r="E116"/>
  <c r="C116"/>
  <c r="E115"/>
  <c r="C115"/>
  <c r="E114"/>
  <c r="C114"/>
  <c r="E113"/>
  <c r="C113"/>
  <c r="E112"/>
  <c r="C112"/>
  <c r="E111"/>
  <c r="C111"/>
  <c r="E110"/>
  <c r="C110"/>
  <c r="E109"/>
  <c r="C109"/>
  <c r="E108"/>
  <c r="C108"/>
  <c r="E107"/>
  <c r="C107"/>
  <c r="E106"/>
  <c r="C106"/>
  <c r="E105"/>
  <c r="C105"/>
  <c r="E104"/>
  <c r="C104"/>
  <c r="E103"/>
  <c r="C103"/>
  <c r="E102"/>
  <c r="C102"/>
  <c r="E101"/>
  <c r="C101"/>
  <c r="E100"/>
  <c r="C100"/>
  <c r="E99"/>
  <c r="C99"/>
  <c r="E98"/>
  <c r="C98"/>
  <c r="E97"/>
  <c r="C97"/>
  <c r="E96"/>
  <c r="C96"/>
  <c r="E95"/>
  <c r="C95"/>
  <c r="E94"/>
  <c r="C94"/>
  <c r="E93"/>
  <c r="C93"/>
  <c r="E92"/>
  <c r="C92"/>
  <c r="E91"/>
  <c r="C91"/>
  <c r="E90"/>
  <c r="C90"/>
  <c r="E89"/>
  <c r="C89"/>
  <c r="E88"/>
  <c r="C88"/>
  <c r="E87"/>
  <c r="C87"/>
  <c r="E86"/>
  <c r="C86"/>
  <c r="E85"/>
  <c r="C85"/>
  <c r="E84"/>
  <c r="C84"/>
  <c r="E83"/>
  <c r="C83"/>
  <c r="E82"/>
  <c r="C82"/>
  <c r="E81"/>
  <c r="C81"/>
  <c r="E80"/>
  <c r="C80"/>
  <c r="E79"/>
  <c r="C79"/>
  <c r="E78"/>
  <c r="C78"/>
  <c r="E77"/>
  <c r="C77"/>
  <c r="E76"/>
  <c r="C76"/>
  <c r="E75"/>
  <c r="C75"/>
  <c r="E74"/>
  <c r="C74"/>
  <c r="E73"/>
  <c r="C73"/>
  <c r="E72"/>
  <c r="C72"/>
  <c r="E71"/>
  <c r="C71"/>
  <c r="E70"/>
  <c r="C70"/>
  <c r="E69"/>
  <c r="C69"/>
  <c r="E68"/>
  <c r="C68"/>
  <c r="E67"/>
  <c r="C67"/>
  <c r="E66"/>
  <c r="C66"/>
  <c r="E65"/>
  <c r="C65"/>
  <c r="E64"/>
  <c r="C64"/>
  <c r="E63"/>
  <c r="C63"/>
  <c r="E62"/>
  <c r="C62"/>
  <c r="E61"/>
  <c r="C61"/>
  <c r="E60"/>
  <c r="C60"/>
  <c r="E59"/>
  <c r="C59"/>
  <c r="E58"/>
  <c r="C58"/>
  <c r="E57"/>
  <c r="C57"/>
  <c r="E56"/>
  <c r="C56"/>
  <c r="E55"/>
  <c r="C55"/>
  <c r="E54"/>
  <c r="C54"/>
  <c r="E53"/>
  <c r="C53"/>
  <c r="E52"/>
  <c r="C52"/>
  <c r="E51"/>
  <c r="C51"/>
  <c r="E50"/>
  <c r="C50"/>
  <c r="E49"/>
  <c r="C49"/>
  <c r="E48"/>
  <c r="C48"/>
  <c r="E47"/>
  <c r="C47"/>
  <c r="E46"/>
  <c r="C46"/>
  <c r="E45"/>
  <c r="C45"/>
  <c r="E44"/>
  <c r="C44"/>
  <c r="E43"/>
  <c r="C43"/>
  <c r="E42"/>
  <c r="C42"/>
  <c r="E41"/>
  <c r="C41"/>
  <c r="E40"/>
  <c r="C40"/>
  <c r="E39"/>
  <c r="C39"/>
  <c r="E38"/>
  <c r="C38"/>
  <c r="E37"/>
  <c r="C37"/>
  <c r="E36"/>
  <c r="C36"/>
  <c r="E35"/>
  <c r="C35"/>
  <c r="E34"/>
  <c r="C34"/>
  <c r="E33"/>
  <c r="C33"/>
  <c r="E32"/>
  <c r="C32"/>
  <c r="E31"/>
  <c r="C31"/>
  <c r="E30"/>
  <c r="C30"/>
  <c r="E29"/>
  <c r="C29"/>
  <c r="E28"/>
  <c r="C28"/>
  <c r="E27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r="E6"/>
  <c r="C6"/>
  <c r="E5"/>
  <c r="C5"/>
  <c r="E4"/>
  <c r="C4"/>
  <c r="M5" i="38" l="1"/>
  <c r="Q5"/>
  <c r="L5"/>
  <c r="P5"/>
  <c r="N5"/>
  <c r="V3" i="21"/>
  <c r="U3"/>
  <c r="S3"/>
  <c r="W3"/>
  <c r="T3"/>
  <c r="R3"/>
  <c r="U3" i="22"/>
  <c r="S3"/>
  <c r="R3"/>
  <c r="V3"/>
  <c r="T3"/>
  <c r="Q3"/>
  <c r="T3" i="16"/>
  <c r="S3"/>
  <c r="Q3"/>
  <c r="U3"/>
  <c r="R3"/>
  <c r="P3"/>
  <c r="R3" i="17"/>
  <c r="Q3"/>
  <c r="U3"/>
  <c r="S3"/>
  <c r="P3"/>
  <c r="S3" i="24"/>
  <c r="R3"/>
  <c r="Q3"/>
  <c r="P3"/>
  <c r="T3"/>
  <c r="O3"/>
  <c r="Z4" i="46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132"/>
  <c r="Z133"/>
  <c r="Z134"/>
  <c r="Z135"/>
  <c r="Z136"/>
  <c r="Z137"/>
  <c r="Z138"/>
  <c r="Z139"/>
  <c r="Z140"/>
  <c r="Z141"/>
  <c r="Z142"/>
  <c r="Z143"/>
  <c r="Z144"/>
  <c r="Z145"/>
  <c r="Z146"/>
  <c r="Z147"/>
  <c r="Z148"/>
  <c r="Z149"/>
  <c r="Z150"/>
  <c r="Z151"/>
  <c r="Z152"/>
  <c r="Z153"/>
  <c r="Z154"/>
  <c r="Z155"/>
  <c r="Z156"/>
  <c r="Z157"/>
  <c r="Z158"/>
  <c r="Z159"/>
  <c r="Z160"/>
  <c r="Z161"/>
  <c r="Z162"/>
  <c r="Z163"/>
  <c r="Z164"/>
  <c r="Z165"/>
  <c r="Z166"/>
  <c r="Z167"/>
  <c r="Z168"/>
  <c r="Z169"/>
  <c r="Z170"/>
  <c r="Z171"/>
  <c r="Z172"/>
  <c r="Z173"/>
  <c r="Z174"/>
  <c r="Z175"/>
  <c r="Z176"/>
  <c r="Z177"/>
  <c r="Z178"/>
  <c r="Z179"/>
  <c r="Z180"/>
  <c r="Z181"/>
  <c r="Z182"/>
  <c r="Z183"/>
  <c r="Z184"/>
  <c r="Z185"/>
  <c r="Z186"/>
  <c r="Z187"/>
  <c r="Z188"/>
  <c r="Z189"/>
  <c r="Z190"/>
  <c r="Z191"/>
  <c r="Z192"/>
  <c r="Z193"/>
  <c r="Z194"/>
  <c r="Z195"/>
  <c r="Z196"/>
  <c r="Z197"/>
  <c r="Z198"/>
  <c r="Z199"/>
  <c r="Z200"/>
  <c r="Z201"/>
  <c r="Z202"/>
  <c r="Z203"/>
  <c r="Z204"/>
  <c r="Z205"/>
  <c r="Z206"/>
  <c r="Z207"/>
  <c r="Z208"/>
  <c r="Z209"/>
  <c r="Z210"/>
  <c r="Z211"/>
  <c r="Z212"/>
  <c r="Z213"/>
  <c r="Z214"/>
  <c r="Z215"/>
  <c r="Z216"/>
  <c r="Z217"/>
  <c r="Z218"/>
  <c r="Z219"/>
  <c r="Z220"/>
  <c r="Z221"/>
  <c r="Z222"/>
  <c r="Z223"/>
  <c r="Z224"/>
  <c r="Z225"/>
  <c r="Z226"/>
  <c r="Z227"/>
  <c r="Z228"/>
  <c r="Z229"/>
  <c r="Z230"/>
  <c r="Z231"/>
  <c r="Z232"/>
  <c r="Z233"/>
  <c r="Z234"/>
  <c r="Z235"/>
  <c r="Z236"/>
  <c r="Z237"/>
  <c r="Z238"/>
  <c r="Z239"/>
  <c r="Z240"/>
  <c r="Z241"/>
  <c r="Z242"/>
  <c r="Z243"/>
  <c r="Z244"/>
  <c r="Z245"/>
  <c r="Z246"/>
  <c r="Z247"/>
  <c r="Z248"/>
  <c r="Z249"/>
  <c r="Z250"/>
  <c r="Z251"/>
  <c r="Z252"/>
  <c r="Z253"/>
  <c r="Z254"/>
  <c r="Z255"/>
  <c r="Z256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H133" i="39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3"/>
  <c r="G3"/>
  <c r="G64" i="38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F6"/>
  <c r="G5"/>
  <c r="F5"/>
  <c r="G4"/>
  <c r="F4"/>
  <c r="G109" i="37"/>
  <c r="F109"/>
  <c r="G108"/>
  <c r="F108"/>
  <c r="G107"/>
  <c r="F107"/>
  <c r="G106"/>
  <c r="F106"/>
  <c r="G105"/>
  <c r="F105"/>
  <c r="G104"/>
  <c r="F104"/>
  <c r="G103"/>
  <c r="F103"/>
  <c r="G102"/>
  <c r="F102"/>
  <c r="G101"/>
  <c r="F101"/>
  <c r="G100"/>
  <c r="F100"/>
  <c r="G99"/>
  <c r="F99"/>
  <c r="G98"/>
  <c r="F98"/>
  <c r="G97"/>
  <c r="F97"/>
  <c r="G96"/>
  <c r="F96"/>
  <c r="G95"/>
  <c r="F95"/>
  <c r="G94"/>
  <c r="F94"/>
  <c r="G93"/>
  <c r="F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F81"/>
  <c r="G80"/>
  <c r="F80"/>
  <c r="G79"/>
  <c r="F79"/>
  <c r="G78"/>
  <c r="F78"/>
  <c r="G77"/>
  <c r="F77"/>
  <c r="G76"/>
  <c r="F76"/>
  <c r="G75"/>
  <c r="F75"/>
  <c r="G74"/>
  <c r="F74"/>
  <c r="G73"/>
  <c r="F73"/>
  <c r="G72"/>
  <c r="F72"/>
  <c r="G71"/>
  <c r="F71"/>
  <c r="G70"/>
  <c r="F70"/>
  <c r="G69"/>
  <c r="F69"/>
  <c r="G68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F6"/>
  <c r="G5"/>
  <c r="F5"/>
  <c r="G4"/>
  <c r="F4"/>
  <c r="G3"/>
  <c r="F3"/>
  <c r="F230" i="35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H230"/>
  <c r="G230"/>
  <c r="H229"/>
  <c r="G229"/>
  <c r="H228"/>
  <c r="G228"/>
  <c r="H227"/>
  <c r="G227"/>
  <c r="H226"/>
  <c r="G226"/>
  <c r="H225"/>
  <c r="G225"/>
  <c r="H224"/>
  <c r="G224"/>
  <c r="H223"/>
  <c r="G223"/>
  <c r="H222"/>
  <c r="G222"/>
  <c r="H221"/>
  <c r="G221"/>
  <c r="H220"/>
  <c r="G220"/>
  <c r="H219"/>
  <c r="G219"/>
  <c r="H218"/>
  <c r="G218"/>
  <c r="H217"/>
  <c r="G217"/>
  <c r="H216"/>
  <c r="G216"/>
  <c r="H215"/>
  <c r="G215"/>
  <c r="H214"/>
  <c r="G214"/>
  <c r="H213"/>
  <c r="G213"/>
  <c r="H212"/>
  <c r="G212"/>
  <c r="H211"/>
  <c r="G211"/>
  <c r="H210"/>
  <c r="G210"/>
  <c r="H209"/>
  <c r="G209"/>
  <c r="H208"/>
  <c r="G208"/>
  <c r="H207"/>
  <c r="G207"/>
  <c r="H206"/>
  <c r="G206"/>
  <c r="H205"/>
  <c r="G205"/>
  <c r="H204"/>
  <c r="G204"/>
  <c r="H203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3"/>
  <c r="G3"/>
  <c r="H2"/>
  <c r="G2"/>
  <c r="J177" i="27"/>
  <c r="I177"/>
  <c r="J176"/>
  <c r="I176"/>
  <c r="J175"/>
  <c r="I175"/>
  <c r="J174"/>
  <c r="I174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6"/>
  <c r="I156"/>
  <c r="J155"/>
  <c r="I155"/>
  <c r="J154"/>
  <c r="I154"/>
  <c r="J153"/>
  <c r="I153"/>
  <c r="J152"/>
  <c r="I152"/>
  <c r="J151"/>
  <c r="I151"/>
  <c r="J150"/>
  <c r="I150"/>
  <c r="J149"/>
  <c r="I149"/>
  <c r="J148"/>
  <c r="I148"/>
  <c r="J147"/>
  <c r="I147"/>
  <c r="J146"/>
  <c r="I146"/>
  <c r="J145"/>
  <c r="I145"/>
  <c r="J144"/>
  <c r="I144"/>
  <c r="J143"/>
  <c r="I143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P5"/>
  <c r="AG5"/>
  <c r="J4"/>
  <c r="I4"/>
  <c r="K152" i="26"/>
  <c r="J152"/>
  <c r="K151"/>
  <c r="J151"/>
  <c r="K150"/>
  <c r="J150"/>
  <c r="K149"/>
  <c r="J149"/>
  <c r="K148"/>
  <c r="J148"/>
  <c r="K147"/>
  <c r="J147"/>
  <c r="K146"/>
  <c r="J146"/>
  <c r="K145"/>
  <c r="J145"/>
  <c r="K144"/>
  <c r="J144"/>
  <c r="K143"/>
  <c r="J143"/>
  <c r="K142"/>
  <c r="J142"/>
  <c r="K141"/>
  <c r="J141"/>
  <c r="K140"/>
  <c r="J140"/>
  <c r="K139"/>
  <c r="J139"/>
  <c r="K138"/>
  <c r="J138"/>
  <c r="K137"/>
  <c r="J137"/>
  <c r="K136"/>
  <c r="J136"/>
  <c r="K135"/>
  <c r="J135"/>
  <c r="K134"/>
  <c r="J134"/>
  <c r="K133"/>
  <c r="J133"/>
  <c r="K132"/>
  <c r="J132"/>
  <c r="K131"/>
  <c r="J131"/>
  <c r="K130"/>
  <c r="J130"/>
  <c r="K129"/>
  <c r="J129"/>
  <c r="K128"/>
  <c r="J128"/>
  <c r="K127"/>
  <c r="J127"/>
  <c r="K126"/>
  <c r="J126"/>
  <c r="K125"/>
  <c r="J125"/>
  <c r="K124"/>
  <c r="J124"/>
  <c r="K123"/>
  <c r="J123"/>
  <c r="K122"/>
  <c r="J122"/>
  <c r="K121"/>
  <c r="J121"/>
  <c r="K120"/>
  <c r="J120"/>
  <c r="K119"/>
  <c r="J119"/>
  <c r="K118"/>
  <c r="J118"/>
  <c r="K117"/>
  <c r="J117"/>
  <c r="K116"/>
  <c r="J116"/>
  <c r="K115"/>
  <c r="J115"/>
  <c r="K114"/>
  <c r="J114"/>
  <c r="K113"/>
  <c r="J113"/>
  <c r="K112"/>
  <c r="J112"/>
  <c r="K111"/>
  <c r="J111"/>
  <c r="K110"/>
  <c r="J110"/>
  <c r="K109"/>
  <c r="J109"/>
  <c r="K108"/>
  <c r="J108"/>
  <c r="K107"/>
  <c r="J107"/>
  <c r="K106"/>
  <c r="J106"/>
  <c r="K105"/>
  <c r="J105"/>
  <c r="K104"/>
  <c r="J104"/>
  <c r="K103"/>
  <c r="J103"/>
  <c r="K102"/>
  <c r="J102"/>
  <c r="K101"/>
  <c r="J101"/>
  <c r="K100"/>
  <c r="J100"/>
  <c r="K99"/>
  <c r="J99"/>
  <c r="K98"/>
  <c r="J98"/>
  <c r="K97"/>
  <c r="J97"/>
  <c r="K96"/>
  <c r="J96"/>
  <c r="K95"/>
  <c r="J95"/>
  <c r="K94"/>
  <c r="J94"/>
  <c r="K93"/>
  <c r="J93"/>
  <c r="K92"/>
  <c r="J92"/>
  <c r="K91"/>
  <c r="J91"/>
  <c r="K90"/>
  <c r="J90"/>
  <c r="K89"/>
  <c r="J89"/>
  <c r="K88"/>
  <c r="J88"/>
  <c r="K87"/>
  <c r="J87"/>
  <c r="K86"/>
  <c r="J86"/>
  <c r="K85"/>
  <c r="J85"/>
  <c r="K84"/>
  <c r="J84"/>
  <c r="K83"/>
  <c r="J83"/>
  <c r="K82"/>
  <c r="J82"/>
  <c r="K81"/>
  <c r="J81"/>
  <c r="K80"/>
  <c r="J80"/>
  <c r="K79"/>
  <c r="J79"/>
  <c r="K78"/>
  <c r="J78"/>
  <c r="K77"/>
  <c r="J77"/>
  <c r="K76"/>
  <c r="J76"/>
  <c r="K75"/>
  <c r="J75"/>
  <c r="K74"/>
  <c r="J74"/>
  <c r="K73"/>
  <c r="J73"/>
  <c r="K72"/>
  <c r="J72"/>
  <c r="K71"/>
  <c r="J71"/>
  <c r="K70"/>
  <c r="J70"/>
  <c r="K69"/>
  <c r="J69"/>
  <c r="K68"/>
  <c r="J68"/>
  <c r="K67"/>
  <c r="J67"/>
  <c r="K66"/>
  <c r="J66"/>
  <c r="K65"/>
  <c r="J65"/>
  <c r="K64"/>
  <c r="J64"/>
  <c r="K63"/>
  <c r="J63"/>
  <c r="K62"/>
  <c r="J62"/>
  <c r="K61"/>
  <c r="J61"/>
  <c r="K60"/>
  <c r="J60"/>
  <c r="K59"/>
  <c r="J59"/>
  <c r="K58"/>
  <c r="J58"/>
  <c r="K57"/>
  <c r="J57"/>
  <c r="K56"/>
  <c r="J56"/>
  <c r="K55"/>
  <c r="J55"/>
  <c r="K54"/>
  <c r="J54"/>
  <c r="K53"/>
  <c r="J53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3"/>
  <c r="J33"/>
  <c r="K32"/>
  <c r="J32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K18"/>
  <c r="J18"/>
  <c r="K17"/>
  <c r="J17"/>
  <c r="K16"/>
  <c r="J16"/>
  <c r="K15"/>
  <c r="J15"/>
  <c r="K14"/>
  <c r="J14"/>
  <c r="K13"/>
  <c r="J13"/>
  <c r="K12"/>
  <c r="J12"/>
  <c r="K11"/>
  <c r="J11"/>
  <c r="K10"/>
  <c r="J10"/>
  <c r="K9"/>
  <c r="J9"/>
  <c r="K8"/>
  <c r="J8"/>
  <c r="K7"/>
  <c r="J7"/>
  <c r="K6"/>
  <c r="J6"/>
  <c r="K5"/>
  <c r="J5"/>
  <c r="AH5"/>
  <c r="K4"/>
  <c r="J4"/>
  <c r="F144" i="23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5"/>
  <c r="E5"/>
  <c r="F4"/>
  <c r="E4"/>
  <c r="F165" i="20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5"/>
  <c r="E5"/>
  <c r="F4"/>
  <c r="E4"/>
  <c r="AC4"/>
  <c r="F3"/>
  <c r="D3"/>
  <c r="E3"/>
  <c r="G769" i="19"/>
  <c r="F769"/>
  <c r="G768"/>
  <c r="F768"/>
  <c r="G767"/>
  <c r="F767"/>
  <c r="G766"/>
  <c r="F766"/>
  <c r="G765"/>
  <c r="F765"/>
  <c r="G764"/>
  <c r="F764"/>
  <c r="G763"/>
  <c r="F763"/>
  <c r="G762"/>
  <c r="F762"/>
  <c r="G761"/>
  <c r="F761"/>
  <c r="G760"/>
  <c r="F760"/>
  <c r="G759"/>
  <c r="F759"/>
  <c r="G758"/>
  <c r="F758"/>
  <c r="G757"/>
  <c r="F757"/>
  <c r="G756"/>
  <c r="F756"/>
  <c r="G755"/>
  <c r="F755"/>
  <c r="G754"/>
  <c r="F754"/>
  <c r="G753"/>
  <c r="F753"/>
  <c r="G752"/>
  <c r="F752"/>
  <c r="G751"/>
  <c r="F751"/>
  <c r="G750"/>
  <c r="F750"/>
  <c r="G749"/>
  <c r="F749"/>
  <c r="G748"/>
  <c r="F748"/>
  <c r="G747"/>
  <c r="F747"/>
  <c r="G746"/>
  <c r="F746"/>
  <c r="G745"/>
  <c r="F745"/>
  <c r="G744"/>
  <c r="F744"/>
  <c r="G743"/>
  <c r="F743"/>
  <c r="G742"/>
  <c r="F742"/>
  <c r="G741"/>
  <c r="F741"/>
  <c r="G740"/>
  <c r="F740"/>
  <c r="G739"/>
  <c r="F739"/>
  <c r="G738"/>
  <c r="F738"/>
  <c r="G737"/>
  <c r="F737"/>
  <c r="G736"/>
  <c r="F736"/>
  <c r="G735"/>
  <c r="F735"/>
  <c r="G734"/>
  <c r="F734"/>
  <c r="G733"/>
  <c r="F733"/>
  <c r="G732"/>
  <c r="F732"/>
  <c r="G731"/>
  <c r="F731"/>
  <c r="G730"/>
  <c r="F730"/>
  <c r="G729"/>
  <c r="F729"/>
  <c r="G728"/>
  <c r="F728"/>
  <c r="G727"/>
  <c r="F727"/>
  <c r="G726"/>
  <c r="F726"/>
  <c r="G725"/>
  <c r="F725"/>
  <c r="G724"/>
  <c r="F724"/>
  <c r="G723"/>
  <c r="F723"/>
  <c r="G722"/>
  <c r="F722"/>
  <c r="G721"/>
  <c r="F721"/>
  <c r="G720"/>
  <c r="F720"/>
  <c r="G719"/>
  <c r="F719"/>
  <c r="G718"/>
  <c r="F718"/>
  <c r="G717"/>
  <c r="F717"/>
  <c r="G716"/>
  <c r="F716"/>
  <c r="G715"/>
  <c r="F715"/>
  <c r="G714"/>
  <c r="F714"/>
  <c r="G713"/>
  <c r="F713"/>
  <c r="G712"/>
  <c r="F712"/>
  <c r="G711"/>
  <c r="F711"/>
  <c r="G710"/>
  <c r="F710"/>
  <c r="G709"/>
  <c r="F709"/>
  <c r="G708"/>
  <c r="F708"/>
  <c r="G707"/>
  <c r="F707"/>
  <c r="G706"/>
  <c r="F706"/>
  <c r="G705"/>
  <c r="F705"/>
  <c r="G704"/>
  <c r="F704"/>
  <c r="G703"/>
  <c r="F703"/>
  <c r="G702"/>
  <c r="F702"/>
  <c r="G701"/>
  <c r="F701"/>
  <c r="G700"/>
  <c r="F700"/>
  <c r="G699"/>
  <c r="F699"/>
  <c r="G698"/>
  <c r="F698"/>
  <c r="G697"/>
  <c r="F697"/>
  <c r="G696"/>
  <c r="F696"/>
  <c r="G695"/>
  <c r="F695"/>
  <c r="G694"/>
  <c r="F694"/>
  <c r="G693"/>
  <c r="F693"/>
  <c r="G692"/>
  <c r="F692"/>
  <c r="G691"/>
  <c r="F691"/>
  <c r="G690"/>
  <c r="F690"/>
  <c r="G689"/>
  <c r="F689"/>
  <c r="G688"/>
  <c r="F688"/>
  <c r="G687"/>
  <c r="F687"/>
  <c r="G686"/>
  <c r="F686"/>
  <c r="G685"/>
  <c r="F685"/>
  <c r="G684"/>
  <c r="F684"/>
  <c r="G683"/>
  <c r="F683"/>
  <c r="G682"/>
  <c r="F682"/>
  <c r="G681"/>
  <c r="F681"/>
  <c r="G680"/>
  <c r="F680"/>
  <c r="G679"/>
  <c r="F679"/>
  <c r="G678"/>
  <c r="F678"/>
  <c r="G677"/>
  <c r="F677"/>
  <c r="G676"/>
  <c r="F676"/>
  <c r="G675"/>
  <c r="F675"/>
  <c r="G674"/>
  <c r="F674"/>
  <c r="G673"/>
  <c r="F673"/>
  <c r="G672"/>
  <c r="F672"/>
  <c r="G671"/>
  <c r="F671"/>
  <c r="G670"/>
  <c r="F670"/>
  <c r="G669"/>
  <c r="F669"/>
  <c r="G668"/>
  <c r="F668"/>
  <c r="G667"/>
  <c r="F667"/>
  <c r="G666"/>
  <c r="F666"/>
  <c r="G665"/>
  <c r="F665"/>
  <c r="G664"/>
  <c r="F664"/>
  <c r="G663"/>
  <c r="F663"/>
  <c r="G662"/>
  <c r="F662"/>
  <c r="G661"/>
  <c r="F661"/>
  <c r="G660"/>
  <c r="F660"/>
  <c r="G659"/>
  <c r="F659"/>
  <c r="G658"/>
  <c r="F658"/>
  <c r="G657"/>
  <c r="F657"/>
  <c r="G656"/>
  <c r="F656"/>
  <c r="G655"/>
  <c r="F655"/>
  <c r="G654"/>
  <c r="F654"/>
  <c r="G653"/>
  <c r="F653"/>
  <c r="G652"/>
  <c r="F652"/>
  <c r="G651"/>
  <c r="F651"/>
  <c r="G650"/>
  <c r="F650"/>
  <c r="G649"/>
  <c r="F649"/>
  <c r="G648"/>
  <c r="F648"/>
  <c r="G647"/>
  <c r="F647"/>
  <c r="G646"/>
  <c r="F646"/>
  <c r="G645"/>
  <c r="F645"/>
  <c r="G644"/>
  <c r="F644"/>
  <c r="G643"/>
  <c r="F643"/>
  <c r="G642"/>
  <c r="F642"/>
  <c r="G641"/>
  <c r="F641"/>
  <c r="G640"/>
  <c r="F640"/>
  <c r="G639"/>
  <c r="F639"/>
  <c r="G638"/>
  <c r="F638"/>
  <c r="G637"/>
  <c r="F637"/>
  <c r="G636"/>
  <c r="F636"/>
  <c r="G635"/>
  <c r="F635"/>
  <c r="G634"/>
  <c r="F634"/>
  <c r="G633"/>
  <c r="F633"/>
  <c r="G632"/>
  <c r="F632"/>
  <c r="G631"/>
  <c r="F631"/>
  <c r="G630"/>
  <c r="F630"/>
  <c r="G629"/>
  <c r="F629"/>
  <c r="G628"/>
  <c r="F628"/>
  <c r="G627"/>
  <c r="F627"/>
  <c r="G626"/>
  <c r="F626"/>
  <c r="G625"/>
  <c r="F625"/>
  <c r="G624"/>
  <c r="F624"/>
  <c r="G623"/>
  <c r="F623"/>
  <c r="G622"/>
  <c r="F622"/>
  <c r="G621"/>
  <c r="F621"/>
  <c r="G620"/>
  <c r="F620"/>
  <c r="G619"/>
  <c r="F619"/>
  <c r="G618"/>
  <c r="F618"/>
  <c r="G617"/>
  <c r="F617"/>
  <c r="G616"/>
  <c r="F616"/>
  <c r="G615"/>
  <c r="F615"/>
  <c r="G614"/>
  <c r="F614"/>
  <c r="G613"/>
  <c r="F613"/>
  <c r="G612"/>
  <c r="F612"/>
  <c r="G611"/>
  <c r="F611"/>
  <c r="G610"/>
  <c r="F610"/>
  <c r="G609"/>
  <c r="F609"/>
  <c r="G608"/>
  <c r="F608"/>
  <c r="G607"/>
  <c r="F607"/>
  <c r="G606"/>
  <c r="F606"/>
  <c r="G605"/>
  <c r="F605"/>
  <c r="G604"/>
  <c r="F604"/>
  <c r="G603"/>
  <c r="F603"/>
  <c r="G602"/>
  <c r="F602"/>
  <c r="G601"/>
  <c r="F601"/>
  <c r="G600"/>
  <c r="F600"/>
  <c r="G599"/>
  <c r="F599"/>
  <c r="G598"/>
  <c r="F598"/>
  <c r="G597"/>
  <c r="F597"/>
  <c r="G596"/>
  <c r="F596"/>
  <c r="G595"/>
  <c r="F595"/>
  <c r="G594"/>
  <c r="F594"/>
  <c r="G593"/>
  <c r="F593"/>
  <c r="G592"/>
  <c r="F592"/>
  <c r="G591"/>
  <c r="F591"/>
  <c r="G590"/>
  <c r="F590"/>
  <c r="G589"/>
  <c r="F589"/>
  <c r="G588"/>
  <c r="F588"/>
  <c r="G587"/>
  <c r="F587"/>
  <c r="G586"/>
  <c r="F586"/>
  <c r="G585"/>
  <c r="F585"/>
  <c r="G584"/>
  <c r="F584"/>
  <c r="G583"/>
  <c r="F583"/>
  <c r="G582"/>
  <c r="F582"/>
  <c r="G581"/>
  <c r="F581"/>
  <c r="G580"/>
  <c r="F580"/>
  <c r="G579"/>
  <c r="F579"/>
  <c r="G578"/>
  <c r="F578"/>
  <c r="G577"/>
  <c r="F577"/>
  <c r="G576"/>
  <c r="F576"/>
  <c r="G575"/>
  <c r="F575"/>
  <c r="G574"/>
  <c r="F574"/>
  <c r="G573"/>
  <c r="F573"/>
  <c r="G572"/>
  <c r="F572"/>
  <c r="G571"/>
  <c r="F571"/>
  <c r="G570"/>
  <c r="F570"/>
  <c r="G569"/>
  <c r="F569"/>
  <c r="G568"/>
  <c r="F568"/>
  <c r="G567"/>
  <c r="F567"/>
  <c r="G566"/>
  <c r="F566"/>
  <c r="G565"/>
  <c r="F565"/>
  <c r="G564"/>
  <c r="F564"/>
  <c r="G563"/>
  <c r="F563"/>
  <c r="G562"/>
  <c r="F562"/>
  <c r="G561"/>
  <c r="F561"/>
  <c r="G560"/>
  <c r="F560"/>
  <c r="G559"/>
  <c r="F559"/>
  <c r="G558"/>
  <c r="F558"/>
  <c r="G557"/>
  <c r="F557"/>
  <c r="G556"/>
  <c r="F556"/>
  <c r="G555"/>
  <c r="F555"/>
  <c r="G554"/>
  <c r="F554"/>
  <c r="G553"/>
  <c r="F553"/>
  <c r="G552"/>
  <c r="F552"/>
  <c r="G551"/>
  <c r="F551"/>
  <c r="G550"/>
  <c r="F550"/>
  <c r="G549"/>
  <c r="F549"/>
  <c r="G548"/>
  <c r="F548"/>
  <c r="G547"/>
  <c r="F547"/>
  <c r="G546"/>
  <c r="F546"/>
  <c r="G545"/>
  <c r="F545"/>
  <c r="G544"/>
  <c r="F544"/>
  <c r="G543"/>
  <c r="F543"/>
  <c r="G542"/>
  <c r="F542"/>
  <c r="G541"/>
  <c r="F541"/>
  <c r="G540"/>
  <c r="F540"/>
  <c r="G539"/>
  <c r="F539"/>
  <c r="G538"/>
  <c r="F538"/>
  <c r="G537"/>
  <c r="F537"/>
  <c r="G536"/>
  <c r="F536"/>
  <c r="G535"/>
  <c r="F535"/>
  <c r="G534"/>
  <c r="F534"/>
  <c r="G533"/>
  <c r="F533"/>
  <c r="G532"/>
  <c r="F532"/>
  <c r="G531"/>
  <c r="F531"/>
  <c r="G530"/>
  <c r="F530"/>
  <c r="G529"/>
  <c r="F529"/>
  <c r="G528"/>
  <c r="F528"/>
  <c r="G527"/>
  <c r="F527"/>
  <c r="G526"/>
  <c r="F526"/>
  <c r="G525"/>
  <c r="F525"/>
  <c r="G524"/>
  <c r="F524"/>
  <c r="G523"/>
  <c r="F523"/>
  <c r="G522"/>
  <c r="F522"/>
  <c r="G521"/>
  <c r="F521"/>
  <c r="G520"/>
  <c r="F520"/>
  <c r="G519"/>
  <c r="F519"/>
  <c r="G518"/>
  <c r="F518"/>
  <c r="G517"/>
  <c r="F517"/>
  <c r="G516"/>
  <c r="F516"/>
  <c r="G515"/>
  <c r="F515"/>
  <c r="G514"/>
  <c r="F514"/>
  <c r="G513"/>
  <c r="F513"/>
  <c r="G512"/>
  <c r="F512"/>
  <c r="G511"/>
  <c r="F511"/>
  <c r="G510"/>
  <c r="F510"/>
  <c r="G509"/>
  <c r="F509"/>
  <c r="G508"/>
  <c r="F508"/>
  <c r="G507"/>
  <c r="F507"/>
  <c r="G506"/>
  <c r="F506"/>
  <c r="G505"/>
  <c r="F505"/>
  <c r="G504"/>
  <c r="F504"/>
  <c r="G503"/>
  <c r="F503"/>
  <c r="G502"/>
  <c r="F502"/>
  <c r="G501"/>
  <c r="F501"/>
  <c r="G500"/>
  <c r="F500"/>
  <c r="G499"/>
  <c r="F499"/>
  <c r="G498"/>
  <c r="F498"/>
  <c r="G497"/>
  <c r="F497"/>
  <c r="G496"/>
  <c r="F496"/>
  <c r="G495"/>
  <c r="F495"/>
  <c r="G494"/>
  <c r="F494"/>
  <c r="G493"/>
  <c r="F493"/>
  <c r="G492"/>
  <c r="F492"/>
  <c r="G491"/>
  <c r="F491"/>
  <c r="G490"/>
  <c r="F490"/>
  <c r="G489"/>
  <c r="F489"/>
  <c r="G488"/>
  <c r="F488"/>
  <c r="G487"/>
  <c r="F487"/>
  <c r="G486"/>
  <c r="F486"/>
  <c r="G485"/>
  <c r="F485"/>
  <c r="G484"/>
  <c r="F484"/>
  <c r="G483"/>
  <c r="F483"/>
  <c r="G482"/>
  <c r="F482"/>
  <c r="G481"/>
  <c r="F481"/>
  <c r="G480"/>
  <c r="F480"/>
  <c r="G479"/>
  <c r="F479"/>
  <c r="G478"/>
  <c r="F478"/>
  <c r="G477"/>
  <c r="F477"/>
  <c r="G476"/>
  <c r="F476"/>
  <c r="G475"/>
  <c r="F475"/>
  <c r="G474"/>
  <c r="F474"/>
  <c r="G473"/>
  <c r="F473"/>
  <c r="G472"/>
  <c r="F472"/>
  <c r="G471"/>
  <c r="F471"/>
  <c r="G470"/>
  <c r="F470"/>
  <c r="G469"/>
  <c r="F469"/>
  <c r="G468"/>
  <c r="F468"/>
  <c r="G467"/>
  <c r="F467"/>
  <c r="G466"/>
  <c r="F466"/>
  <c r="G465"/>
  <c r="F465"/>
  <c r="G464"/>
  <c r="F464"/>
  <c r="G463"/>
  <c r="F463"/>
  <c r="G462"/>
  <c r="F462"/>
  <c r="G461"/>
  <c r="F461"/>
  <c r="G460"/>
  <c r="F460"/>
  <c r="G459"/>
  <c r="F459"/>
  <c r="G458"/>
  <c r="F458"/>
  <c r="G457"/>
  <c r="F457"/>
  <c r="G456"/>
  <c r="F456"/>
  <c r="G455"/>
  <c r="F455"/>
  <c r="G454"/>
  <c r="F454"/>
  <c r="G453"/>
  <c r="F453"/>
  <c r="G452"/>
  <c r="F452"/>
  <c r="G451"/>
  <c r="F451"/>
  <c r="G450"/>
  <c r="F450"/>
  <c r="G449"/>
  <c r="F449"/>
  <c r="G448"/>
  <c r="F448"/>
  <c r="G447"/>
  <c r="F447"/>
  <c r="G446"/>
  <c r="F446"/>
  <c r="G445"/>
  <c r="F445"/>
  <c r="G444"/>
  <c r="F444"/>
  <c r="G443"/>
  <c r="F443"/>
  <c r="G442"/>
  <c r="F442"/>
  <c r="G441"/>
  <c r="F441"/>
  <c r="G440"/>
  <c r="F440"/>
  <c r="G439"/>
  <c r="F439"/>
  <c r="G438"/>
  <c r="F438"/>
  <c r="G437"/>
  <c r="F437"/>
  <c r="G436"/>
  <c r="F436"/>
  <c r="G435"/>
  <c r="F435"/>
  <c r="G434"/>
  <c r="F434"/>
  <c r="G433"/>
  <c r="F433"/>
  <c r="G432"/>
  <c r="F432"/>
  <c r="G431"/>
  <c r="F431"/>
  <c r="G430"/>
  <c r="F430"/>
  <c r="G429"/>
  <c r="F429"/>
  <c r="G428"/>
  <c r="F428"/>
  <c r="G427"/>
  <c r="F427"/>
  <c r="G426"/>
  <c r="F426"/>
  <c r="G425"/>
  <c r="F425"/>
  <c r="G424"/>
  <c r="F424"/>
  <c r="G423"/>
  <c r="F423"/>
  <c r="G422"/>
  <c r="F422"/>
  <c r="G421"/>
  <c r="F421"/>
  <c r="G420"/>
  <c r="F420"/>
  <c r="G419"/>
  <c r="F419"/>
  <c r="G418"/>
  <c r="F418"/>
  <c r="G417"/>
  <c r="F417"/>
  <c r="G416"/>
  <c r="F416"/>
  <c r="G415"/>
  <c r="F415"/>
  <c r="G414"/>
  <c r="F414"/>
  <c r="G413"/>
  <c r="F413"/>
  <c r="G412"/>
  <c r="F412"/>
  <c r="G411"/>
  <c r="F411"/>
  <c r="G410"/>
  <c r="F410"/>
  <c r="G409"/>
  <c r="F409"/>
  <c r="G408"/>
  <c r="F408"/>
  <c r="G407"/>
  <c r="F407"/>
  <c r="G406"/>
  <c r="F406"/>
  <c r="G405"/>
  <c r="F405"/>
  <c r="G404"/>
  <c r="F404"/>
  <c r="G403"/>
  <c r="F403"/>
  <c r="G402"/>
  <c r="F402"/>
  <c r="G401"/>
  <c r="F401"/>
  <c r="G400"/>
  <c r="F400"/>
  <c r="G399"/>
  <c r="F399"/>
  <c r="G398"/>
  <c r="F398"/>
  <c r="G397"/>
  <c r="F397"/>
  <c r="G396"/>
  <c r="F396"/>
  <c r="G395"/>
  <c r="F395"/>
  <c r="G394"/>
  <c r="F394"/>
  <c r="G393"/>
  <c r="F393"/>
  <c r="G392"/>
  <c r="F392"/>
  <c r="G391"/>
  <c r="F391"/>
  <c r="G390"/>
  <c r="F390"/>
  <c r="G389"/>
  <c r="F389"/>
  <c r="G388"/>
  <c r="F388"/>
  <c r="G387"/>
  <c r="F387"/>
  <c r="G386"/>
  <c r="F386"/>
  <c r="G385"/>
  <c r="F385"/>
  <c r="G384"/>
  <c r="F384"/>
  <c r="G383"/>
  <c r="F383"/>
  <c r="G382"/>
  <c r="F382"/>
  <c r="G381"/>
  <c r="F381"/>
  <c r="G380"/>
  <c r="F380"/>
  <c r="G379"/>
  <c r="F379"/>
  <c r="G378"/>
  <c r="F378"/>
  <c r="G377"/>
  <c r="F377"/>
  <c r="G376"/>
  <c r="F376"/>
  <c r="G375"/>
  <c r="F375"/>
  <c r="G374"/>
  <c r="F374"/>
  <c r="G373"/>
  <c r="F373"/>
  <c r="G372"/>
  <c r="F372"/>
  <c r="G371"/>
  <c r="F371"/>
  <c r="G370"/>
  <c r="F370"/>
  <c r="G369"/>
  <c r="F369"/>
  <c r="G368"/>
  <c r="F368"/>
  <c r="G367"/>
  <c r="F367"/>
  <c r="G366"/>
  <c r="F366"/>
  <c r="G365"/>
  <c r="F365"/>
  <c r="G364"/>
  <c r="F364"/>
  <c r="G363"/>
  <c r="F363"/>
  <c r="G362"/>
  <c r="F362"/>
  <c r="G361"/>
  <c r="F361"/>
  <c r="G360"/>
  <c r="F360"/>
  <c r="G359"/>
  <c r="F359"/>
  <c r="G358"/>
  <c r="F358"/>
  <c r="G357"/>
  <c r="F357"/>
  <c r="G356"/>
  <c r="F356"/>
  <c r="G355"/>
  <c r="F355"/>
  <c r="G354"/>
  <c r="F354"/>
  <c r="G353"/>
  <c r="F353"/>
  <c r="G352"/>
  <c r="F352"/>
  <c r="G351"/>
  <c r="F351"/>
  <c r="G350"/>
  <c r="F350"/>
  <c r="G349"/>
  <c r="F349"/>
  <c r="G348"/>
  <c r="F348"/>
  <c r="G347"/>
  <c r="F347"/>
  <c r="G346"/>
  <c r="F346"/>
  <c r="G345"/>
  <c r="F345"/>
  <c r="G344"/>
  <c r="F344"/>
  <c r="G343"/>
  <c r="F343"/>
  <c r="G342"/>
  <c r="F342"/>
  <c r="G341"/>
  <c r="F341"/>
  <c r="G340"/>
  <c r="F340"/>
  <c r="G339"/>
  <c r="F339"/>
  <c r="G338"/>
  <c r="F338"/>
  <c r="G337"/>
  <c r="F337"/>
  <c r="G336"/>
  <c r="F336"/>
  <c r="G335"/>
  <c r="F335"/>
  <c r="G334"/>
  <c r="F334"/>
  <c r="G333"/>
  <c r="F333"/>
  <c r="G332"/>
  <c r="F332"/>
  <c r="G331"/>
  <c r="F331"/>
  <c r="G330"/>
  <c r="F330"/>
  <c r="G329"/>
  <c r="F329"/>
  <c r="G328"/>
  <c r="F328"/>
  <c r="G327"/>
  <c r="F327"/>
  <c r="G326"/>
  <c r="F326"/>
  <c r="G325"/>
  <c r="F325"/>
  <c r="G324"/>
  <c r="F324"/>
  <c r="G323"/>
  <c r="F323"/>
  <c r="G322"/>
  <c r="F322"/>
  <c r="G321"/>
  <c r="F321"/>
  <c r="G320"/>
  <c r="F320"/>
  <c r="G319"/>
  <c r="F319"/>
  <c r="G318"/>
  <c r="F318"/>
  <c r="G317"/>
  <c r="F317"/>
  <c r="G316"/>
  <c r="F316"/>
  <c r="G315"/>
  <c r="F315"/>
  <c r="G314"/>
  <c r="F314"/>
  <c r="G313"/>
  <c r="F313"/>
  <c r="G312"/>
  <c r="F312"/>
  <c r="G311"/>
  <c r="F311"/>
  <c r="G310"/>
  <c r="F310"/>
  <c r="G309"/>
  <c r="F309"/>
  <c r="G308"/>
  <c r="F308"/>
  <c r="G307"/>
  <c r="F307"/>
  <c r="G306"/>
  <c r="F306"/>
  <c r="G305"/>
  <c r="F305"/>
  <c r="G304"/>
  <c r="F304"/>
  <c r="G303"/>
  <c r="F303"/>
  <c r="G302"/>
  <c r="F302"/>
  <c r="G301"/>
  <c r="F301"/>
  <c r="G300"/>
  <c r="F300"/>
  <c r="G299"/>
  <c r="F299"/>
  <c r="G298"/>
  <c r="F298"/>
  <c r="G297"/>
  <c r="F297"/>
  <c r="G296"/>
  <c r="F296"/>
  <c r="G295"/>
  <c r="F295"/>
  <c r="G294"/>
  <c r="F294"/>
  <c r="G293"/>
  <c r="F293"/>
  <c r="G292"/>
  <c r="F292"/>
  <c r="G291"/>
  <c r="F291"/>
  <c r="G290"/>
  <c r="F290"/>
  <c r="G289"/>
  <c r="F289"/>
  <c r="G288"/>
  <c r="F288"/>
  <c r="G287"/>
  <c r="F287"/>
  <c r="G286"/>
  <c r="F286"/>
  <c r="G285"/>
  <c r="F285"/>
  <c r="G284"/>
  <c r="F284"/>
  <c r="G283"/>
  <c r="F283"/>
  <c r="G282"/>
  <c r="F282"/>
  <c r="G281"/>
  <c r="F281"/>
  <c r="G280"/>
  <c r="F280"/>
  <c r="G279"/>
  <c r="F279"/>
  <c r="G278"/>
  <c r="F278"/>
  <c r="G277"/>
  <c r="F277"/>
  <c r="G276"/>
  <c r="F276"/>
  <c r="G275"/>
  <c r="F275"/>
  <c r="G274"/>
  <c r="F274"/>
  <c r="G273"/>
  <c r="F273"/>
  <c r="G272"/>
  <c r="F272"/>
  <c r="G271"/>
  <c r="F271"/>
  <c r="G270"/>
  <c r="F270"/>
  <c r="G269"/>
  <c r="F269"/>
  <c r="G268"/>
  <c r="F268"/>
  <c r="G267"/>
  <c r="F267"/>
  <c r="G266"/>
  <c r="F266"/>
  <c r="G265"/>
  <c r="F265"/>
  <c r="G264"/>
  <c r="F264"/>
  <c r="G263"/>
  <c r="F263"/>
  <c r="G262"/>
  <c r="F262"/>
  <c r="G261"/>
  <c r="F261"/>
  <c r="G260"/>
  <c r="F260"/>
  <c r="G259"/>
  <c r="F259"/>
  <c r="G258"/>
  <c r="F258"/>
  <c r="G257"/>
  <c r="F257"/>
  <c r="G256"/>
  <c r="F256"/>
  <c r="G255"/>
  <c r="F255"/>
  <c r="G254"/>
  <c r="F254"/>
  <c r="G253"/>
  <c r="F253"/>
  <c r="G252"/>
  <c r="F252"/>
  <c r="G251"/>
  <c r="F251"/>
  <c r="G250"/>
  <c r="F250"/>
  <c r="G249"/>
  <c r="F249"/>
  <c r="G248"/>
  <c r="F248"/>
  <c r="G247"/>
  <c r="F247"/>
  <c r="G246"/>
  <c r="F246"/>
  <c r="G245"/>
  <c r="F245"/>
  <c r="G244"/>
  <c r="F244"/>
  <c r="G243"/>
  <c r="F243"/>
  <c r="G242"/>
  <c r="F242"/>
  <c r="G241"/>
  <c r="F241"/>
  <c r="G240"/>
  <c r="F240"/>
  <c r="G239"/>
  <c r="F239"/>
  <c r="G238"/>
  <c r="F238"/>
  <c r="G237"/>
  <c r="F237"/>
  <c r="G236"/>
  <c r="F236"/>
  <c r="G235"/>
  <c r="F235"/>
  <c r="G234"/>
  <c r="F234"/>
  <c r="G233"/>
  <c r="F233"/>
  <c r="G232"/>
  <c r="F232"/>
  <c r="G231"/>
  <c r="F231"/>
  <c r="G230"/>
  <c r="F230"/>
  <c r="G229"/>
  <c r="F229"/>
  <c r="G228"/>
  <c r="F228"/>
  <c r="G227"/>
  <c r="F227"/>
  <c r="G226"/>
  <c r="F226"/>
  <c r="G225"/>
  <c r="F225"/>
  <c r="G224"/>
  <c r="F224"/>
  <c r="G223"/>
  <c r="F223"/>
  <c r="G222"/>
  <c r="F222"/>
  <c r="G221"/>
  <c r="F221"/>
  <c r="G220"/>
  <c r="F220"/>
  <c r="G219"/>
  <c r="F219"/>
  <c r="G218"/>
  <c r="F218"/>
  <c r="G217"/>
  <c r="F217"/>
  <c r="G216"/>
  <c r="F216"/>
  <c r="G215"/>
  <c r="F215"/>
  <c r="G214"/>
  <c r="F214"/>
  <c r="G213"/>
  <c r="F213"/>
  <c r="G212"/>
  <c r="F212"/>
  <c r="G211"/>
  <c r="F211"/>
  <c r="G210"/>
  <c r="F210"/>
  <c r="G209"/>
  <c r="F209"/>
  <c r="G208"/>
  <c r="F208"/>
  <c r="G207"/>
  <c r="F207"/>
  <c r="G206"/>
  <c r="F206"/>
  <c r="G205"/>
  <c r="F205"/>
  <c r="G204"/>
  <c r="F204"/>
  <c r="G203"/>
  <c r="F203"/>
  <c r="G202"/>
  <c r="F202"/>
  <c r="G201"/>
  <c r="F201"/>
  <c r="G200"/>
  <c r="F200"/>
  <c r="G199"/>
  <c r="F199"/>
  <c r="G198"/>
  <c r="F198"/>
  <c r="G197"/>
  <c r="F197"/>
  <c r="G196"/>
  <c r="F196"/>
  <c r="G195"/>
  <c r="F195"/>
  <c r="G194"/>
  <c r="F194"/>
  <c r="G193"/>
  <c r="F193"/>
  <c r="G192"/>
  <c r="F192"/>
  <c r="G191"/>
  <c r="F191"/>
  <c r="G190"/>
  <c r="F190"/>
  <c r="G189"/>
  <c r="F189"/>
  <c r="G188"/>
  <c r="F188"/>
  <c r="G187"/>
  <c r="F187"/>
  <c r="G186"/>
  <c r="F186"/>
  <c r="G185"/>
  <c r="F185"/>
  <c r="G184"/>
  <c r="F184"/>
  <c r="G183"/>
  <c r="F183"/>
  <c r="G182"/>
  <c r="F182"/>
  <c r="G181"/>
  <c r="F181"/>
  <c r="G180"/>
  <c r="F180"/>
  <c r="G179"/>
  <c r="F179"/>
  <c r="G178"/>
  <c r="F178"/>
  <c r="G177"/>
  <c r="F177"/>
  <c r="G176"/>
  <c r="F176"/>
  <c r="G175"/>
  <c r="F175"/>
  <c r="G174"/>
  <c r="F174"/>
  <c r="G173"/>
  <c r="F173"/>
  <c r="G172"/>
  <c r="F172"/>
  <c r="G171"/>
  <c r="F171"/>
  <c r="G170"/>
  <c r="F170"/>
  <c r="G169"/>
  <c r="F169"/>
  <c r="G168"/>
  <c r="F168"/>
  <c r="G167"/>
  <c r="F167"/>
  <c r="G166"/>
  <c r="F166"/>
  <c r="G165"/>
  <c r="F165"/>
  <c r="G164"/>
  <c r="F164"/>
  <c r="G163"/>
  <c r="F163"/>
  <c r="G162"/>
  <c r="F162"/>
  <c r="G161"/>
  <c r="F161"/>
  <c r="G160"/>
  <c r="F160"/>
  <c r="G159"/>
  <c r="F159"/>
  <c r="G158"/>
  <c r="F158"/>
  <c r="G157"/>
  <c r="F157"/>
  <c r="G156"/>
  <c r="F156"/>
  <c r="G155"/>
  <c r="F155"/>
  <c r="G154"/>
  <c r="F154"/>
  <c r="G153"/>
  <c r="F153"/>
  <c r="G152"/>
  <c r="F152"/>
  <c r="G151"/>
  <c r="F151"/>
  <c r="G150"/>
  <c r="F150"/>
  <c r="G149"/>
  <c r="F149"/>
  <c r="G148"/>
  <c r="F148"/>
  <c r="G147"/>
  <c r="F147"/>
  <c r="G146"/>
  <c r="F146"/>
  <c r="G145"/>
  <c r="F145"/>
  <c r="G144"/>
  <c r="F144"/>
  <c r="G143"/>
  <c r="F143"/>
  <c r="G142"/>
  <c r="F142"/>
  <c r="G141"/>
  <c r="F141"/>
  <c r="G140"/>
  <c r="F140"/>
  <c r="G139"/>
  <c r="F139"/>
  <c r="G138"/>
  <c r="F138"/>
  <c r="G137"/>
  <c r="F137"/>
  <c r="G136"/>
  <c r="F136"/>
  <c r="G135"/>
  <c r="F135"/>
  <c r="G134"/>
  <c r="F134"/>
  <c r="G133"/>
  <c r="F133"/>
  <c r="G132"/>
  <c r="F132"/>
  <c r="G131"/>
  <c r="F131"/>
  <c r="G130"/>
  <c r="F130"/>
  <c r="G129"/>
  <c r="F129"/>
  <c r="G128"/>
  <c r="F128"/>
  <c r="G127"/>
  <c r="F127"/>
  <c r="G126"/>
  <c r="F126"/>
  <c r="G125"/>
  <c r="F125"/>
  <c r="G124"/>
  <c r="F124"/>
  <c r="G123"/>
  <c r="F123"/>
  <c r="G122"/>
  <c r="F122"/>
  <c r="G121"/>
  <c r="F121"/>
  <c r="G120"/>
  <c r="F120"/>
  <c r="G119"/>
  <c r="F119"/>
  <c r="G118"/>
  <c r="F118"/>
  <c r="G117"/>
  <c r="F117"/>
  <c r="G116"/>
  <c r="F116"/>
  <c r="G115"/>
  <c r="F115"/>
  <c r="G114"/>
  <c r="F114"/>
  <c r="G113"/>
  <c r="F113"/>
  <c r="G112"/>
  <c r="F112"/>
  <c r="G111"/>
  <c r="F111"/>
  <c r="G110"/>
  <c r="F110"/>
  <c r="G109"/>
  <c r="F109"/>
  <c r="G108"/>
  <c r="F108"/>
  <c r="G107"/>
  <c r="F107"/>
  <c r="G106"/>
  <c r="F106"/>
  <c r="G105"/>
  <c r="F105"/>
  <c r="G104"/>
  <c r="F104"/>
  <c r="G103"/>
  <c r="F103"/>
  <c r="G102"/>
  <c r="F102"/>
  <c r="G101"/>
  <c r="F101"/>
  <c r="G100"/>
  <c r="F100"/>
  <c r="G99"/>
  <c r="F99"/>
  <c r="G98"/>
  <c r="F98"/>
  <c r="G97"/>
  <c r="F97"/>
  <c r="G96"/>
  <c r="F96"/>
  <c r="G95"/>
  <c r="F95"/>
  <c r="G94"/>
  <c r="F94"/>
  <c r="G93"/>
  <c r="F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F81"/>
  <c r="G80"/>
  <c r="F80"/>
  <c r="G79"/>
  <c r="F79"/>
  <c r="G78"/>
  <c r="F78"/>
  <c r="G77"/>
  <c r="F77"/>
  <c r="G76"/>
  <c r="F76"/>
  <c r="G75"/>
  <c r="F75"/>
  <c r="G74"/>
  <c r="F74"/>
  <c r="G73"/>
  <c r="F73"/>
  <c r="G72"/>
  <c r="F72"/>
  <c r="G71"/>
  <c r="F71"/>
  <c r="G70"/>
  <c r="F70"/>
  <c r="G69"/>
  <c r="F69"/>
  <c r="G68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F6"/>
  <c r="G5"/>
  <c r="F5"/>
  <c r="G4"/>
  <c r="F4"/>
  <c r="G3"/>
  <c r="F3"/>
  <c r="G2"/>
  <c r="F2"/>
  <c r="A6084" i="2"/>
  <c r="A6083"/>
  <c r="A6082"/>
  <c r="A6081"/>
  <c r="A6080"/>
  <c r="A6079"/>
  <c r="A6078"/>
  <c r="A6077"/>
  <c r="A6076"/>
  <c r="A6075"/>
  <c r="A6074"/>
  <c r="A6073"/>
  <c r="A6072"/>
  <c r="A6071"/>
  <c r="A6070"/>
  <c r="A6069"/>
  <c r="A6068"/>
  <c r="A6067"/>
  <c r="A6066"/>
  <c r="A6065"/>
  <c r="A6064"/>
  <c r="A6063"/>
  <c r="A6062"/>
  <c r="A6061"/>
  <c r="A6060"/>
  <c r="A6059"/>
  <c r="A6058"/>
  <c r="A6057"/>
  <c r="A6056"/>
  <c r="A6055"/>
  <c r="A6054"/>
  <c r="A6053"/>
  <c r="A6052"/>
  <c r="A6051"/>
  <c r="A6050"/>
  <c r="A6049"/>
  <c r="A6048"/>
  <c r="A6047"/>
  <c r="A6046"/>
  <c r="A6045"/>
  <c r="A6044"/>
  <c r="A6043"/>
  <c r="A6042"/>
  <c r="A6041"/>
  <c r="A6040"/>
  <c r="A6039"/>
  <c r="A6038"/>
  <c r="A6037"/>
  <c r="A6036"/>
  <c r="A6035"/>
  <c r="A6034"/>
  <c r="A6033"/>
  <c r="A6032"/>
  <c r="A6031"/>
  <c r="A6030"/>
  <c r="A6029"/>
  <c r="A6028"/>
  <c r="A6027"/>
  <c r="A6026"/>
  <c r="A6025"/>
  <c r="A6024"/>
  <c r="A6023"/>
  <c r="A6022"/>
  <c r="A6021"/>
  <c r="A6020"/>
  <c r="A6019"/>
  <c r="A6018"/>
  <c r="A6017"/>
  <c r="A6016"/>
  <c r="A6015"/>
  <c r="A6014"/>
  <c r="A6013"/>
  <c r="A6012"/>
  <c r="A6011"/>
  <c r="A6010"/>
  <c r="A6009"/>
  <c r="A6008"/>
  <c r="A6007"/>
  <c r="A6006"/>
  <c r="A6005"/>
  <c r="A6004"/>
  <c r="A6003"/>
  <c r="A6002"/>
  <c r="A6001"/>
  <c r="A6000"/>
  <c r="A5999"/>
  <c r="A5998"/>
  <c r="A5997"/>
  <c r="A5996"/>
  <c r="A5995"/>
  <c r="A5994"/>
  <c r="A5993"/>
  <c r="A5992"/>
  <c r="A5991"/>
  <c r="A5990"/>
  <c r="A5989"/>
  <c r="A5988"/>
  <c r="A5987"/>
  <c r="A5986"/>
  <c r="A5985"/>
  <c r="A5984"/>
  <c r="A5983"/>
  <c r="A5982"/>
  <c r="A5981"/>
  <c r="A5980"/>
  <c r="A5979"/>
  <c r="A5978"/>
  <c r="A5977"/>
  <c r="A5976"/>
  <c r="A5975"/>
  <c r="A5974"/>
  <c r="A5973"/>
  <c r="A5972"/>
  <c r="A5971"/>
  <c r="A5970"/>
  <c r="A5969"/>
  <c r="A5968"/>
  <c r="A5967"/>
  <c r="A5966"/>
  <c r="A5965"/>
  <c r="A5964"/>
  <c r="A5963"/>
  <c r="A5962"/>
  <c r="A5961"/>
  <c r="A5960"/>
  <c r="A5959"/>
  <c r="A5958"/>
  <c r="A5957"/>
  <c r="A5956"/>
  <c r="A5955"/>
  <c r="A5954"/>
  <c r="A5953"/>
  <c r="A5952"/>
  <c r="A5951"/>
  <c r="A5950"/>
  <c r="A5949"/>
  <c r="A5948"/>
  <c r="A5947"/>
  <c r="A5946"/>
  <c r="A5945"/>
  <c r="A5944"/>
  <c r="A5943"/>
  <c r="A5942"/>
  <c r="A5941"/>
  <c r="A5940"/>
  <c r="A5939"/>
  <c r="A5938"/>
  <c r="A5937"/>
  <c r="A5936"/>
  <c r="A5935"/>
  <c r="A5934"/>
  <c r="A5933"/>
  <c r="A5932"/>
  <c r="A5931"/>
  <c r="A5930"/>
  <c r="A5929"/>
  <c r="A5928"/>
  <c r="A5927"/>
  <c r="A5926"/>
  <c r="A5925"/>
  <c r="A5924"/>
  <c r="A5923"/>
  <c r="A5922"/>
  <c r="A5921"/>
  <c r="A5920"/>
  <c r="A5919"/>
  <c r="A5918"/>
  <c r="A5917"/>
  <c r="A5916"/>
  <c r="A5915"/>
  <c r="A5914"/>
  <c r="A5913"/>
  <c r="A5912"/>
  <c r="A5911"/>
  <c r="A5910"/>
  <c r="A5909"/>
  <c r="A5908"/>
  <c r="A5907"/>
  <c r="A5906"/>
  <c r="A5905"/>
  <c r="A5904"/>
  <c r="A5903"/>
  <c r="A5902"/>
  <c r="A5901"/>
  <c r="A5900"/>
  <c r="A5899"/>
  <c r="A5898"/>
  <c r="A5897"/>
  <c r="A5896"/>
  <c r="A5895"/>
  <c r="A5894"/>
  <c r="A5893"/>
  <c r="A5892"/>
  <c r="A5891"/>
  <c r="A5890"/>
  <c r="A5889"/>
  <c r="A5888"/>
  <c r="A5887"/>
  <c r="A5886"/>
  <c r="A5885"/>
  <c r="A5884"/>
  <c r="A5883"/>
  <c r="A5882"/>
  <c r="A5881"/>
  <c r="A5880"/>
  <c r="A5879"/>
  <c r="A5878"/>
  <c r="A5877"/>
  <c r="A5876"/>
  <c r="A5875"/>
  <c r="A5874"/>
  <c r="A5873"/>
  <c r="A5872"/>
  <c r="A5871"/>
  <c r="A5870"/>
  <c r="A5869"/>
  <c r="A5868"/>
  <c r="A5867"/>
  <c r="A5866"/>
  <c r="A5865"/>
  <c r="A5864"/>
  <c r="A5863"/>
  <c r="A5862"/>
  <c r="A5861"/>
  <c r="A5860"/>
  <c r="A5859"/>
  <c r="A5858"/>
  <c r="A5857"/>
  <c r="A5856"/>
  <c r="A5855"/>
  <c r="A5854"/>
  <c r="A5853"/>
  <c r="A5852"/>
  <c r="A5851"/>
  <c r="A5850"/>
  <c r="A5849"/>
  <c r="A5848"/>
  <c r="A5847"/>
  <c r="A5846"/>
  <c r="A5845"/>
  <c r="A5844"/>
  <c r="A5843"/>
  <c r="A5842"/>
  <c r="A5841"/>
  <c r="A5840"/>
  <c r="A5839"/>
  <c r="A5838"/>
  <c r="A5837"/>
  <c r="A5836"/>
  <c r="A5835"/>
  <c r="A5834"/>
  <c r="A5833"/>
  <c r="A5832"/>
  <c r="A5831"/>
  <c r="A5830"/>
  <c r="A5829"/>
  <c r="A5828"/>
  <c r="A5827"/>
  <c r="A5826"/>
  <c r="A5825"/>
  <c r="A5824"/>
  <c r="A5823"/>
  <c r="A5822"/>
  <c r="A5821"/>
  <c r="A5820"/>
  <c r="A5819"/>
  <c r="A5818"/>
  <c r="A5817"/>
  <c r="A5816"/>
  <c r="A5815"/>
  <c r="A5814"/>
  <c r="A5813"/>
  <c r="A5812"/>
  <c r="A5811"/>
  <c r="A5810"/>
  <c r="A5809"/>
  <c r="A5808"/>
  <c r="A5807"/>
  <c r="A5806"/>
  <c r="A5805"/>
  <c r="A5804"/>
  <c r="A5803"/>
  <c r="A5802"/>
  <c r="A5801"/>
  <c r="A5800"/>
  <c r="A5799"/>
  <c r="A5798"/>
  <c r="A5797"/>
  <c r="A5796"/>
  <c r="A5795"/>
  <c r="A5794"/>
  <c r="A5793"/>
  <c r="A5792"/>
  <c r="A5791"/>
  <c r="A5790"/>
  <c r="A5789"/>
  <c r="A5788"/>
  <c r="A5787"/>
  <c r="A5786"/>
  <c r="A5785"/>
  <c r="A5784"/>
  <c r="A5783"/>
  <c r="A5782"/>
  <c r="A5781"/>
  <c r="A5780"/>
  <c r="A5779"/>
  <c r="A5778"/>
  <c r="A5777"/>
  <c r="A5776"/>
  <c r="A5775"/>
  <c r="A5774"/>
  <c r="A5773"/>
  <c r="A5772"/>
  <c r="A5771"/>
  <c r="A5770"/>
  <c r="A5769"/>
  <c r="A5768"/>
  <c r="A5767"/>
  <c r="A5766"/>
  <c r="A5765"/>
  <c r="A5764"/>
  <c r="A5763"/>
  <c r="A5762"/>
  <c r="A5761"/>
  <c r="A5760"/>
  <c r="A5759"/>
  <c r="A5758"/>
  <c r="A5757"/>
  <c r="A5756"/>
  <c r="A5755"/>
  <c r="A5754"/>
  <c r="A5753"/>
  <c r="A5752"/>
  <c r="A5751"/>
  <c r="A5750"/>
  <c r="A5749"/>
  <c r="A5748"/>
  <c r="A5747"/>
  <c r="A5746"/>
  <c r="A5745"/>
  <c r="A5744"/>
  <c r="A5743"/>
  <c r="A5742"/>
  <c r="A5741"/>
  <c r="A5740"/>
  <c r="A5739"/>
  <c r="A5738"/>
  <c r="A5737"/>
  <c r="A5736"/>
  <c r="A5735"/>
  <c r="A5734"/>
  <c r="A5733"/>
  <c r="A5732"/>
  <c r="A5731"/>
  <c r="A5730"/>
  <c r="A5729"/>
  <c r="A5728"/>
  <c r="A5727"/>
  <c r="A5726"/>
  <c r="A5725"/>
  <c r="A5724"/>
  <c r="A5723"/>
  <c r="A5722"/>
  <c r="A5721"/>
  <c r="A5720"/>
  <c r="A5719"/>
  <c r="A5718"/>
  <c r="A5717"/>
  <c r="A5716"/>
  <c r="A5715"/>
  <c r="A5714"/>
  <c r="A5713"/>
  <c r="A5712"/>
  <c r="A5711"/>
  <c r="A5710"/>
  <c r="A5709"/>
  <c r="A5708"/>
  <c r="A5707"/>
  <c r="A5706"/>
  <c r="A5705"/>
  <c r="A5704"/>
  <c r="A5703"/>
  <c r="A5702"/>
  <c r="A5701"/>
  <c r="A5700"/>
  <c r="A5699"/>
  <c r="A5698"/>
  <c r="A5697"/>
  <c r="A5696"/>
  <c r="A5695"/>
  <c r="A5694"/>
  <c r="A5693"/>
  <c r="A5692"/>
  <c r="A5691"/>
  <c r="A5690"/>
  <c r="A5689"/>
  <c r="A5688"/>
  <c r="A5687"/>
  <c r="A5686"/>
  <c r="A5685"/>
  <c r="A5684"/>
  <c r="A5683"/>
  <c r="A5682"/>
  <c r="A5681"/>
  <c r="A5680"/>
  <c r="A5679"/>
  <c r="A5678"/>
  <c r="A5677"/>
  <c r="A5676"/>
  <c r="A5675"/>
  <c r="A5674"/>
  <c r="A5673"/>
  <c r="A5672"/>
  <c r="A5671"/>
  <c r="A5670"/>
  <c r="A5669"/>
  <c r="A5668"/>
  <c r="A5667"/>
  <c r="A5666"/>
  <c r="A5665"/>
  <c r="A5664"/>
  <c r="A5663"/>
  <c r="A5662"/>
  <c r="A5661"/>
  <c r="A5660"/>
  <c r="A5659"/>
  <c r="A5658"/>
  <c r="A5657"/>
  <c r="A5656"/>
  <c r="A5655"/>
  <c r="A5654"/>
  <c r="A5653"/>
  <c r="A5652"/>
  <c r="A5651"/>
  <c r="A5650"/>
  <c r="A5649"/>
  <c r="A5648"/>
  <c r="A5647"/>
  <c r="A5646"/>
  <c r="A5645"/>
  <c r="A5644"/>
  <c r="A5643"/>
  <c r="A5642"/>
  <c r="A5641"/>
  <c r="A5640"/>
  <c r="A5639"/>
  <c r="A5638"/>
  <c r="A5637"/>
  <c r="A5636"/>
  <c r="A5635"/>
  <c r="A5634"/>
  <c r="A5633"/>
  <c r="A5632"/>
  <c r="A5631"/>
  <c r="A5630"/>
  <c r="A5629"/>
  <c r="A5628"/>
  <c r="A5627"/>
  <c r="A5626"/>
  <c r="A5625"/>
  <c r="A5624"/>
  <c r="A5623"/>
  <c r="A5622"/>
  <c r="A5621"/>
  <c r="A5620"/>
  <c r="A5619"/>
  <c r="A5618"/>
  <c r="A5617"/>
  <c r="A5616"/>
  <c r="A5615"/>
  <c r="A5614"/>
  <c r="A5613"/>
  <c r="A5612"/>
  <c r="A5611"/>
  <c r="A5610"/>
  <c r="A5609"/>
  <c r="A5608"/>
  <c r="A5607"/>
  <c r="A5606"/>
  <c r="A5605"/>
  <c r="A5604"/>
  <c r="A5603"/>
  <c r="A5602"/>
  <c r="A5601"/>
  <c r="A5600"/>
  <c r="A5599"/>
  <c r="A5598"/>
  <c r="A5597"/>
  <c r="A5596"/>
  <c r="A5595"/>
  <c r="A5594"/>
  <c r="A5593"/>
  <c r="A5592"/>
  <c r="A5591"/>
  <c r="A5590"/>
  <c r="A5589"/>
  <c r="A5588"/>
  <c r="A5587"/>
  <c r="A5586"/>
  <c r="A5585"/>
  <c r="A5584"/>
  <c r="A5583"/>
  <c r="A5582"/>
  <c r="A5581"/>
  <c r="A5580"/>
  <c r="A5579"/>
  <c r="A5578"/>
  <c r="A5577"/>
  <c r="A5576"/>
  <c r="A5575"/>
  <c r="A5574"/>
  <c r="A5573"/>
  <c r="A5572"/>
  <c r="A5571"/>
  <c r="A5570"/>
  <c r="A5569"/>
  <c r="A5568"/>
  <c r="A5567"/>
  <c r="A5566"/>
  <c r="A5565"/>
  <c r="A5564"/>
  <c r="A5563"/>
  <c r="A5562"/>
  <c r="A5561"/>
  <c r="A5560"/>
  <c r="A5559"/>
  <c r="A5558"/>
  <c r="A5557"/>
  <c r="A5556"/>
  <c r="A5555"/>
  <c r="A5554"/>
  <c r="A5553"/>
  <c r="A5552"/>
  <c r="A5551"/>
  <c r="A5550"/>
  <c r="A5549"/>
  <c r="A5548"/>
  <c r="A5547"/>
  <c r="A5546"/>
  <c r="A5545"/>
  <c r="A5544"/>
  <c r="A5543"/>
  <c r="A5542"/>
  <c r="A5541"/>
  <c r="A5540"/>
  <c r="A5539"/>
  <c r="A5538"/>
  <c r="A5537"/>
  <c r="A5536"/>
  <c r="A5535"/>
  <c r="A5534"/>
  <c r="A5533"/>
  <c r="A5532"/>
  <c r="A5531"/>
  <c r="A5530"/>
  <c r="A5529"/>
  <c r="A5528"/>
  <c r="A5527"/>
  <c r="A5526"/>
  <c r="A5525"/>
  <c r="A5524"/>
  <c r="A5523"/>
  <c r="A5522"/>
  <c r="A5521"/>
  <c r="A5520"/>
  <c r="A5519"/>
  <c r="A5518"/>
  <c r="A5517"/>
  <c r="A5516"/>
  <c r="A5515"/>
  <c r="A5514"/>
  <c r="A5513"/>
  <c r="A5512"/>
  <c r="A5511"/>
  <c r="A5510"/>
  <c r="A5509"/>
  <c r="A5508"/>
  <c r="A5507"/>
  <c r="A5506"/>
  <c r="A5505"/>
  <c r="A5504"/>
  <c r="A5503"/>
  <c r="A5502"/>
  <c r="A5501"/>
  <c r="A5500"/>
  <c r="A5499"/>
  <c r="A5498"/>
  <c r="A5497"/>
  <c r="A5496"/>
  <c r="A5495"/>
  <c r="A5494"/>
  <c r="A5493"/>
  <c r="A5492"/>
  <c r="A5491"/>
  <c r="A5490"/>
  <c r="A5489"/>
  <c r="A5488"/>
  <c r="A5487"/>
  <c r="A5486"/>
  <c r="A5485"/>
  <c r="A5484"/>
  <c r="A5483"/>
  <c r="A5482"/>
  <c r="A5481"/>
  <c r="A5480"/>
  <c r="A5479"/>
  <c r="A5478"/>
  <c r="A5477"/>
  <c r="A5476"/>
  <c r="A5475"/>
  <c r="A5474"/>
  <c r="A5473"/>
  <c r="A5472"/>
  <c r="A5471"/>
  <c r="A5470"/>
  <c r="A5469"/>
  <c r="A5468"/>
  <c r="A5467"/>
  <c r="A5466"/>
  <c r="A5465"/>
  <c r="A5464"/>
  <c r="A5463"/>
  <c r="A5462"/>
  <c r="A5461"/>
  <c r="A5460"/>
  <c r="A5459"/>
  <c r="A5458"/>
  <c r="A5457"/>
  <c r="A5456"/>
  <c r="A5455"/>
  <c r="A5454"/>
  <c r="A5453"/>
  <c r="A5452"/>
  <c r="A5451"/>
  <c r="A5450"/>
  <c r="A5449"/>
  <c r="A5448"/>
  <c r="A5447"/>
  <c r="A5446"/>
  <c r="A5445"/>
  <c r="A5444"/>
  <c r="A5443"/>
  <c r="A5442"/>
  <c r="A5441"/>
  <c r="A5440"/>
  <c r="A5439"/>
  <c r="A5438"/>
  <c r="A5437"/>
  <c r="A5436"/>
  <c r="A5435"/>
  <c r="A5434"/>
  <c r="A5433"/>
  <c r="A5432"/>
  <c r="A5431"/>
  <c r="A5430"/>
  <c r="A5429"/>
  <c r="A5428"/>
  <c r="A5427"/>
  <c r="A5426"/>
  <c r="A5425"/>
  <c r="A5424"/>
  <c r="A5423"/>
  <c r="A5422"/>
  <c r="A5421"/>
  <c r="A5420"/>
  <c r="A5419"/>
  <c r="A5418"/>
  <c r="A5417"/>
  <c r="A5416"/>
  <c r="A5415"/>
  <c r="A5414"/>
  <c r="A5413"/>
  <c r="A5412"/>
  <c r="A5411"/>
  <c r="A5410"/>
  <c r="A5409"/>
  <c r="A5408"/>
  <c r="A5407"/>
  <c r="A5406"/>
  <c r="A5405"/>
  <c r="A5404"/>
  <c r="A5403"/>
  <c r="A5402"/>
  <c r="A5401"/>
  <c r="A5400"/>
  <c r="A5399"/>
  <c r="A5398"/>
  <c r="A5397"/>
  <c r="A5396"/>
  <c r="A5395"/>
  <c r="A5394"/>
  <c r="A5393"/>
  <c r="A5392"/>
  <c r="A5391"/>
  <c r="A5390"/>
  <c r="A5389"/>
  <c r="A5388"/>
  <c r="A5387"/>
  <c r="A5386"/>
  <c r="A5385"/>
  <c r="A5384"/>
  <c r="A5383"/>
  <c r="A5382"/>
  <c r="A5381"/>
  <c r="A5380"/>
  <c r="A5379"/>
  <c r="A5378"/>
  <c r="A5377"/>
  <c r="A5376"/>
  <c r="A5375"/>
  <c r="A5374"/>
  <c r="A5373"/>
  <c r="A5372"/>
  <c r="A5371"/>
  <c r="A5370"/>
  <c r="A5369"/>
  <c r="A5368"/>
  <c r="A5367"/>
  <c r="A5366"/>
  <c r="A5365"/>
  <c r="A5364"/>
  <c r="A5363"/>
  <c r="A5362"/>
  <c r="A5361"/>
  <c r="A5360"/>
  <c r="A5359"/>
  <c r="A5358"/>
  <c r="A5357"/>
  <c r="A5356"/>
  <c r="A5355"/>
  <c r="A5354"/>
  <c r="A5353"/>
  <c r="A5352"/>
  <c r="A5351"/>
  <c r="A5350"/>
  <c r="A5349"/>
  <c r="A5348"/>
  <c r="A5347"/>
  <c r="A5346"/>
  <c r="A5345"/>
  <c r="A5344"/>
  <c r="A5343"/>
  <c r="A5342"/>
  <c r="A5341"/>
  <c r="A5340"/>
  <c r="A5339"/>
  <c r="A5338"/>
  <c r="A5337"/>
  <c r="A5336"/>
  <c r="A5335"/>
  <c r="A5334"/>
  <c r="A5333"/>
  <c r="A5332"/>
  <c r="A5331"/>
  <c r="A5330"/>
  <c r="A5329"/>
  <c r="A5328"/>
  <c r="A5327"/>
  <c r="A5326"/>
  <c r="A5325"/>
  <c r="A5324"/>
  <c r="A5323"/>
  <c r="A5322"/>
  <c r="A5321"/>
  <c r="A5320"/>
  <c r="A5319"/>
  <c r="A5318"/>
  <c r="A5317"/>
  <c r="A5316"/>
  <c r="A5315"/>
  <c r="A5314"/>
  <c r="A5313"/>
  <c r="A5312"/>
  <c r="A5311"/>
  <c r="A5310"/>
  <c r="A5309"/>
  <c r="A5308"/>
  <c r="A5307"/>
  <c r="A5306"/>
  <c r="A5305"/>
  <c r="A5304"/>
  <c r="A5303"/>
  <c r="A5302"/>
  <c r="A5301"/>
  <c r="A5300"/>
  <c r="A5299"/>
  <c r="A5298"/>
  <c r="A5297"/>
  <c r="A5296"/>
  <c r="A5295"/>
  <c r="A5294"/>
  <c r="A5293"/>
  <c r="A5292"/>
  <c r="A5291"/>
  <c r="A5290"/>
  <c r="A5289"/>
  <c r="A5288"/>
  <c r="A5287"/>
  <c r="A5286"/>
  <c r="A5285"/>
  <c r="A5284"/>
  <c r="A5283"/>
  <c r="A5282"/>
  <c r="A5281"/>
  <c r="A5280"/>
  <c r="A5279"/>
  <c r="A5278"/>
  <c r="A5277"/>
  <c r="A5276"/>
  <c r="A5275"/>
  <c r="A5274"/>
  <c r="A5273"/>
  <c r="A5272"/>
  <c r="A5271"/>
  <c r="A5270"/>
  <c r="A5269"/>
  <c r="A5268"/>
  <c r="A5267"/>
  <c r="A5266"/>
  <c r="A5265"/>
  <c r="A5264"/>
  <c r="A5263"/>
  <c r="A5262"/>
  <c r="A5261"/>
  <c r="A5260"/>
  <c r="A5259"/>
  <c r="A5258"/>
  <c r="A5257"/>
  <c r="A5256"/>
  <c r="A5255"/>
  <c r="A5254"/>
  <c r="A5253"/>
  <c r="A5252"/>
  <c r="A5251"/>
  <c r="A5250"/>
  <c r="A5249"/>
  <c r="A5248"/>
  <c r="A5247"/>
  <c r="A5246"/>
  <c r="A5245"/>
  <c r="A5244"/>
  <c r="A5243"/>
  <c r="A5242"/>
  <c r="A5241"/>
  <c r="A5240"/>
  <c r="A5239"/>
  <c r="A5238"/>
  <c r="A5237"/>
  <c r="A5236"/>
  <c r="A5235"/>
  <c r="A5234"/>
  <c r="A5233"/>
  <c r="A5232"/>
  <c r="A5231"/>
  <c r="A5230"/>
  <c r="A5229"/>
  <c r="A5228"/>
  <c r="A5227"/>
  <c r="A5226"/>
  <c r="A5225"/>
  <c r="A5224"/>
  <c r="A5223"/>
  <c r="A5222"/>
  <c r="A5221"/>
  <c r="A5220"/>
  <c r="A5219"/>
  <c r="A5218"/>
  <c r="A5217"/>
  <c r="A5216"/>
  <c r="A5215"/>
  <c r="A5214"/>
  <c r="A5213"/>
  <c r="A5212"/>
  <c r="A5211"/>
  <c r="A5210"/>
  <c r="A5209"/>
  <c r="A5208"/>
  <c r="A5207"/>
  <c r="A5206"/>
  <c r="A5205"/>
  <c r="A5204"/>
  <c r="A5203"/>
  <c r="A5202"/>
  <c r="A5201"/>
  <c r="A5200"/>
  <c r="A5199"/>
  <c r="A5198"/>
  <c r="A5197"/>
  <c r="A5196"/>
  <c r="A5195"/>
  <c r="A5194"/>
  <c r="A5193"/>
  <c r="A5192"/>
  <c r="A5191"/>
  <c r="A5190"/>
  <c r="A5189"/>
  <c r="A5188"/>
  <c r="A5187"/>
  <c r="A5186"/>
  <c r="A5185"/>
  <c r="A5184"/>
  <c r="A5183"/>
  <c r="A5182"/>
  <c r="A5181"/>
  <c r="A5180"/>
  <c r="A5179"/>
  <c r="A5178"/>
  <c r="A5177"/>
  <c r="A5176"/>
  <c r="A5175"/>
  <c r="A5174"/>
  <c r="A5173"/>
  <c r="A5172"/>
  <c r="A5171"/>
  <c r="A5170"/>
  <c r="A5169"/>
  <c r="A5168"/>
  <c r="A5167"/>
  <c r="A5166"/>
  <c r="A5165"/>
  <c r="A5164"/>
  <c r="A5163"/>
  <c r="A5162"/>
  <c r="A5161"/>
  <c r="A5160"/>
  <c r="A5159"/>
  <c r="A5158"/>
  <c r="A5157"/>
  <c r="A5156"/>
  <c r="A5155"/>
  <c r="A5154"/>
  <c r="A5153"/>
  <c r="A5152"/>
  <c r="A5151"/>
  <c r="A5150"/>
  <c r="A5149"/>
  <c r="A5148"/>
  <c r="A5147"/>
  <c r="A5146"/>
  <c r="A5145"/>
  <c r="A5144"/>
  <c r="A5143"/>
  <c r="A5142"/>
  <c r="A5141"/>
  <c r="A5140"/>
  <c r="A5139"/>
  <c r="A5138"/>
  <c r="A5137"/>
  <c r="A5136"/>
  <c r="A5135"/>
  <c r="A5134"/>
  <c r="A5133"/>
  <c r="A5132"/>
  <c r="A5131"/>
  <c r="A5130"/>
  <c r="A5129"/>
  <c r="A5128"/>
  <c r="A5127"/>
  <c r="A5126"/>
  <c r="A5125"/>
  <c r="A5124"/>
  <c r="A5123"/>
  <c r="A5122"/>
  <c r="A5121"/>
  <c r="A5120"/>
  <c r="A5119"/>
  <c r="A5118"/>
  <c r="A5117"/>
  <c r="A5116"/>
  <c r="A5115"/>
  <c r="A5114"/>
  <c r="A5113"/>
  <c r="A5112"/>
  <c r="A5111"/>
  <c r="A5110"/>
  <c r="A5109"/>
  <c r="A5108"/>
  <c r="A5107"/>
  <c r="A5106"/>
  <c r="A5105"/>
  <c r="A5104"/>
  <c r="A5103"/>
  <c r="A5102"/>
  <c r="A5101"/>
  <c r="A5100"/>
  <c r="A5099"/>
  <c r="A5098"/>
  <c r="A5097"/>
  <c r="A5096"/>
  <c r="A5095"/>
  <c r="A5094"/>
  <c r="A5093"/>
  <c r="A5092"/>
  <c r="A5091"/>
  <c r="A5090"/>
  <c r="A5089"/>
  <c r="A5088"/>
  <c r="A5087"/>
  <c r="A5086"/>
  <c r="A5085"/>
  <c r="A5084"/>
  <c r="A5083"/>
  <c r="A5082"/>
  <c r="A5081"/>
  <c r="A5080"/>
  <c r="A5079"/>
  <c r="A5078"/>
  <c r="A5077"/>
  <c r="A5076"/>
  <c r="A5075"/>
  <c r="A5074"/>
  <c r="A5073"/>
  <c r="A5072"/>
  <c r="A5071"/>
  <c r="A5070"/>
  <c r="A5069"/>
  <c r="A5068"/>
  <c r="A5067"/>
  <c r="A5066"/>
  <c r="A5065"/>
  <c r="A5064"/>
  <c r="A5063"/>
  <c r="A5062"/>
  <c r="A5061"/>
  <c r="A5060"/>
  <c r="A5059"/>
  <c r="A5058"/>
  <c r="A5057"/>
  <c r="A5056"/>
  <c r="A5055"/>
  <c r="A5054"/>
  <c r="A5053"/>
  <c r="A5052"/>
  <c r="A5051"/>
  <c r="A5050"/>
  <c r="A5049"/>
  <c r="A5048"/>
  <c r="A5047"/>
  <c r="A5046"/>
  <c r="A5045"/>
  <c r="A5044"/>
  <c r="A5043"/>
  <c r="A5042"/>
  <c r="A5041"/>
  <c r="A5040"/>
  <c r="A5039"/>
  <c r="A5038"/>
  <c r="A5037"/>
  <c r="A5036"/>
  <c r="A5035"/>
  <c r="A5034"/>
  <c r="A5033"/>
  <c r="A5032"/>
  <c r="A5031"/>
  <c r="A5030"/>
  <c r="A5029"/>
  <c r="A5028"/>
  <c r="A5027"/>
  <c r="A5026"/>
  <c r="A5025"/>
  <c r="A5024"/>
  <c r="A5023"/>
  <c r="A5022"/>
  <c r="A5021"/>
  <c r="A5020"/>
  <c r="A5019"/>
  <c r="A5018"/>
  <c r="A5017"/>
  <c r="A5016"/>
  <c r="A5015"/>
  <c r="A5014"/>
  <c r="A5013"/>
  <c r="A5012"/>
  <c r="A5011"/>
  <c r="A5010"/>
  <c r="A5009"/>
  <c r="A5008"/>
  <c r="A5007"/>
  <c r="A5006"/>
  <c r="A5005"/>
  <c r="A5004"/>
  <c r="A5003"/>
  <c r="A5002"/>
  <c r="A5001"/>
  <c r="A5000"/>
  <c r="A4999"/>
  <c r="A4998"/>
  <c r="A4997"/>
  <c r="A4996"/>
  <c r="A4995"/>
  <c r="A4994"/>
  <c r="A4993"/>
  <c r="A4992"/>
  <c r="A4991"/>
  <c r="A4990"/>
  <c r="A4989"/>
  <c r="A4988"/>
  <c r="A4987"/>
  <c r="A4986"/>
  <c r="A4985"/>
  <c r="A4984"/>
  <c r="A4983"/>
  <c r="A4982"/>
  <c r="A4981"/>
  <c r="A4980"/>
  <c r="A4979"/>
  <c r="A4978"/>
  <c r="A4977"/>
  <c r="A4976"/>
  <c r="A4975"/>
  <c r="A4974"/>
  <c r="A4973"/>
  <c r="A4972"/>
  <c r="A4971"/>
  <c r="A4970"/>
  <c r="A4969"/>
  <c r="A4968"/>
  <c r="A4967"/>
  <c r="A4966"/>
  <c r="A4965"/>
  <c r="A4964"/>
  <c r="A4963"/>
  <c r="A4962"/>
  <c r="A4961"/>
  <c r="A4960"/>
  <c r="A4959"/>
  <c r="A4958"/>
  <c r="A4957"/>
  <c r="A4956"/>
  <c r="A4955"/>
  <c r="A4954"/>
  <c r="A4953"/>
  <c r="A4952"/>
  <c r="A4951"/>
  <c r="A4950"/>
  <c r="A4949"/>
  <c r="A4948"/>
  <c r="A4947"/>
  <c r="A4946"/>
  <c r="A4945"/>
  <c r="A4944"/>
  <c r="A4943"/>
  <c r="A4942"/>
  <c r="A4941"/>
  <c r="A4940"/>
  <c r="A4939"/>
  <c r="A4938"/>
  <c r="A4937"/>
  <c r="A4936"/>
  <c r="A4935"/>
  <c r="A4934"/>
  <c r="A4933"/>
  <c r="A4932"/>
  <c r="A4931"/>
  <c r="A4930"/>
  <c r="A4929"/>
  <c r="A4928"/>
  <c r="A4927"/>
  <c r="A4926"/>
  <c r="A4925"/>
  <c r="A4924"/>
  <c r="A4923"/>
  <c r="A4922"/>
  <c r="A4921"/>
  <c r="A4920"/>
  <c r="A4919"/>
  <c r="A4918"/>
  <c r="A4917"/>
  <c r="A4916"/>
  <c r="A4915"/>
  <c r="A4914"/>
  <c r="A4913"/>
  <c r="A4912"/>
  <c r="A4911"/>
  <c r="A4910"/>
  <c r="A4909"/>
  <c r="A4908"/>
  <c r="A4907"/>
  <c r="A4906"/>
  <c r="A4905"/>
  <c r="A4904"/>
  <c r="A4903"/>
  <c r="A4902"/>
  <c r="A4901"/>
  <c r="A4900"/>
  <c r="A4899"/>
  <c r="A4898"/>
  <c r="A4897"/>
  <c r="A4896"/>
  <c r="A4895"/>
  <c r="A4894"/>
  <c r="A4893"/>
  <c r="A4892"/>
  <c r="A4891"/>
  <c r="A4890"/>
  <c r="A4889"/>
  <c r="A4888"/>
  <c r="A4887"/>
  <c r="A4886"/>
  <c r="A4885"/>
  <c r="A4884"/>
  <c r="A4883"/>
  <c r="A4882"/>
  <c r="A4881"/>
  <c r="A4880"/>
  <c r="A4879"/>
  <c r="A4878"/>
  <c r="A4877"/>
  <c r="A4876"/>
  <c r="A4875"/>
  <c r="A4874"/>
  <c r="A4873"/>
  <c r="A4872"/>
  <c r="A4871"/>
  <c r="A4870"/>
  <c r="A4869"/>
  <c r="A4868"/>
  <c r="A4867"/>
  <c r="A4866"/>
  <c r="A4865"/>
  <c r="A4864"/>
  <c r="A4863"/>
  <c r="A4862"/>
  <c r="A4861"/>
  <c r="A4860"/>
  <c r="A4859"/>
  <c r="A4858"/>
  <c r="A4857"/>
  <c r="A4856"/>
  <c r="A4855"/>
  <c r="A4854"/>
  <c r="A4853"/>
  <c r="A4852"/>
  <c r="A4851"/>
  <c r="A4850"/>
  <c r="A4849"/>
  <c r="A4848"/>
  <c r="A4847"/>
  <c r="A4846"/>
  <c r="A4845"/>
  <c r="A4844"/>
  <c r="A4843"/>
  <c r="A4842"/>
  <c r="A4841"/>
  <c r="A4840"/>
  <c r="A4839"/>
  <c r="A4838"/>
  <c r="A4837"/>
  <c r="A4836"/>
  <c r="A4835"/>
  <c r="A4834"/>
  <c r="A4833"/>
  <c r="A4832"/>
  <c r="A4831"/>
  <c r="A4830"/>
  <c r="A4829"/>
  <c r="A4828"/>
  <c r="A4827"/>
  <c r="A4826"/>
  <c r="A4825"/>
  <c r="A4824"/>
  <c r="A4823"/>
  <c r="A4822"/>
  <c r="A4821"/>
  <c r="A4820"/>
  <c r="A4819"/>
  <c r="A4818"/>
  <c r="A4817"/>
  <c r="A4816"/>
  <c r="A4815"/>
  <c r="A4814"/>
  <c r="A4813"/>
  <c r="A4812"/>
  <c r="A4811"/>
  <c r="A4810"/>
  <c r="A4809"/>
  <c r="A4808"/>
  <c r="A4807"/>
  <c r="A4806"/>
  <c r="A4805"/>
  <c r="A4804"/>
  <c r="A4803"/>
  <c r="A4802"/>
  <c r="A4801"/>
  <c r="A4800"/>
  <c r="A4799"/>
  <c r="A4798"/>
  <c r="A4797"/>
  <c r="A4796"/>
  <c r="A4795"/>
  <c r="A4794"/>
  <c r="A4793"/>
  <c r="A4792"/>
  <c r="A4791"/>
  <c r="A4790"/>
  <c r="A4789"/>
  <c r="A4788"/>
  <c r="A4787"/>
  <c r="A4786"/>
  <c r="A4785"/>
  <c r="A4784"/>
  <c r="A4783"/>
  <c r="A4782"/>
  <c r="A4781"/>
  <c r="A4780"/>
  <c r="A4779"/>
  <c r="A4778"/>
  <c r="A4777"/>
  <c r="A4776"/>
  <c r="A4775"/>
  <c r="A4774"/>
  <c r="A4773"/>
  <c r="A4772"/>
  <c r="A4771"/>
  <c r="A4770"/>
  <c r="A4769"/>
  <c r="A4768"/>
  <c r="A4767"/>
  <c r="A4766"/>
  <c r="A4765"/>
  <c r="A4764"/>
  <c r="A4763"/>
  <c r="A4762"/>
  <c r="A4761"/>
  <c r="A4760"/>
  <c r="A4759"/>
  <c r="A4758"/>
  <c r="A4757"/>
  <c r="A4756"/>
  <c r="A4755"/>
  <c r="A4754"/>
  <c r="A4753"/>
  <c r="A4752"/>
  <c r="A4751"/>
  <c r="A4750"/>
  <c r="A4749"/>
  <c r="A4748"/>
  <c r="A4747"/>
  <c r="A4746"/>
  <c r="A4745"/>
  <c r="A4744"/>
  <c r="A4743"/>
  <c r="A4742"/>
  <c r="A4741"/>
  <c r="A4740"/>
  <c r="A4739"/>
  <c r="A4738"/>
  <c r="A4737"/>
  <c r="A4736"/>
  <c r="A4735"/>
  <c r="A4734"/>
  <c r="A4733"/>
  <c r="A4732"/>
  <c r="A4731"/>
  <c r="A4730"/>
  <c r="A4729"/>
  <c r="A4728"/>
  <c r="A4727"/>
  <c r="A4726"/>
  <c r="A4725"/>
  <c r="A4724"/>
  <c r="A4723"/>
  <c r="A4722"/>
  <c r="A4721"/>
  <c r="A4720"/>
  <c r="A4719"/>
  <c r="A4718"/>
  <c r="A4717"/>
  <c r="A4716"/>
  <c r="A4715"/>
  <c r="A4714"/>
  <c r="A4713"/>
  <c r="A4712"/>
  <c r="A4711"/>
  <c r="A4710"/>
  <c r="A4709"/>
  <c r="A4708"/>
  <c r="A4707"/>
  <c r="A4706"/>
  <c r="A4705"/>
  <c r="A4704"/>
  <c r="A4703"/>
  <c r="A4702"/>
  <c r="A4701"/>
  <c r="A4700"/>
  <c r="A4699"/>
  <c r="A4698"/>
  <c r="A4697"/>
  <c r="A4696"/>
  <c r="A4695"/>
  <c r="A4694"/>
  <c r="A4693"/>
  <c r="A4692"/>
  <c r="A4691"/>
  <c r="A4690"/>
  <c r="A4689"/>
  <c r="A4688"/>
  <c r="A4687"/>
  <c r="A4686"/>
  <c r="A4685"/>
  <c r="A4684"/>
  <c r="A4683"/>
  <c r="A4682"/>
  <c r="A4681"/>
  <c r="A4680"/>
  <c r="A4679"/>
  <c r="A4678"/>
  <c r="A4677"/>
  <c r="A4676"/>
  <c r="A4675"/>
  <c r="A4674"/>
  <c r="A4673"/>
  <c r="A4672"/>
  <c r="A4671"/>
  <c r="A4670"/>
  <c r="A4669"/>
  <c r="A4668"/>
  <c r="A4667"/>
  <c r="A4666"/>
  <c r="A4665"/>
  <c r="A4664"/>
  <c r="A4663"/>
  <c r="A4662"/>
  <c r="A4661"/>
  <c r="A4660"/>
  <c r="A4659"/>
  <c r="A4658"/>
  <c r="A4657"/>
  <c r="A4656"/>
  <c r="A4655"/>
  <c r="A4654"/>
  <c r="A4653"/>
  <c r="A4652"/>
  <c r="A4651"/>
  <c r="A4650"/>
  <c r="A4649"/>
  <c r="A4648"/>
  <c r="A4647"/>
  <c r="A4646"/>
  <c r="A4645"/>
  <c r="A4644"/>
  <c r="A4643"/>
  <c r="A4642"/>
  <c r="A4641"/>
  <c r="A4640"/>
  <c r="A4639"/>
  <c r="A4638"/>
  <c r="A4637"/>
  <c r="A4636"/>
  <c r="A4635"/>
  <c r="A4634"/>
  <c r="A4633"/>
  <c r="A4632"/>
  <c r="A4631"/>
  <c r="A4630"/>
  <c r="A4629"/>
  <c r="A4628"/>
  <c r="A4627"/>
  <c r="A4626"/>
  <c r="A4625"/>
  <c r="A4624"/>
  <c r="A4623"/>
  <c r="A4622"/>
  <c r="A4621"/>
  <c r="A4620"/>
  <c r="A4619"/>
  <c r="A4618"/>
  <c r="A4617"/>
  <c r="A4616"/>
  <c r="A4615"/>
  <c r="A4614"/>
  <c r="A4613"/>
  <c r="A4612"/>
  <c r="A4611"/>
  <c r="A4610"/>
  <c r="A4609"/>
  <c r="A4608"/>
  <c r="A4607"/>
  <c r="A4606"/>
  <c r="A4605"/>
  <c r="A4604"/>
  <c r="A4603"/>
  <c r="A4602"/>
  <c r="A4601"/>
  <c r="A4600"/>
  <c r="A4599"/>
  <c r="A4598"/>
  <c r="A4597"/>
  <c r="A4596"/>
  <c r="A4595"/>
  <c r="A4594"/>
  <c r="A4593"/>
  <c r="A4592"/>
  <c r="A4591"/>
  <c r="A4590"/>
  <c r="A4589"/>
  <c r="A4588"/>
  <c r="A4587"/>
  <c r="A4586"/>
  <c r="A4585"/>
  <c r="A4584"/>
  <c r="A4583"/>
  <c r="A4582"/>
  <c r="A4581"/>
  <c r="A4580"/>
  <c r="A4579"/>
  <c r="A4578"/>
  <c r="A4577"/>
  <c r="A4576"/>
  <c r="A4575"/>
  <c r="A4574"/>
  <c r="A4573"/>
  <c r="A4572"/>
  <c r="A4571"/>
  <c r="A4570"/>
  <c r="A4569"/>
  <c r="A4568"/>
  <c r="A4567"/>
  <c r="A4566"/>
  <c r="A4565"/>
  <c r="A4564"/>
  <c r="A4563"/>
  <c r="A4562"/>
  <c r="A4561"/>
  <c r="A4560"/>
  <c r="A4559"/>
  <c r="A4558"/>
  <c r="A4557"/>
  <c r="A4556"/>
  <c r="A4555"/>
  <c r="A4554"/>
  <c r="A4553"/>
  <c r="A4552"/>
  <c r="A4551"/>
  <c r="A4550"/>
  <c r="A4549"/>
  <c r="A4548"/>
  <c r="A4547"/>
  <c r="A4546"/>
  <c r="A4545"/>
  <c r="A4544"/>
  <c r="A4543"/>
  <c r="A4542"/>
  <c r="A4541"/>
  <c r="A4540"/>
  <c r="A4539"/>
  <c r="A4538"/>
  <c r="A4537"/>
  <c r="A4536"/>
  <c r="A4535"/>
  <c r="A4534"/>
  <c r="A4533"/>
  <c r="A4532"/>
  <c r="A4531"/>
  <c r="A4530"/>
  <c r="A4529"/>
  <c r="A4528"/>
  <c r="A4527"/>
  <c r="A4526"/>
  <c r="A4525"/>
  <c r="A4524"/>
  <c r="A4523"/>
  <c r="A4522"/>
  <c r="A4521"/>
  <c r="A4520"/>
  <c r="A4519"/>
  <c r="A4518"/>
  <c r="A4517"/>
  <c r="A4516"/>
  <c r="A4515"/>
  <c r="A4514"/>
  <c r="A4513"/>
  <c r="A4512"/>
  <c r="A4511"/>
  <c r="A4510"/>
  <c r="A4509"/>
  <c r="A4508"/>
  <c r="A4507"/>
  <c r="A4506"/>
  <c r="A4505"/>
  <c r="A4504"/>
  <c r="A4503"/>
  <c r="A4502"/>
  <c r="A4501"/>
  <c r="A4500"/>
  <c r="A4499"/>
  <c r="A4498"/>
  <c r="A4497"/>
  <c r="A4496"/>
  <c r="A4495"/>
  <c r="A4494"/>
  <c r="A4493"/>
  <c r="A4492"/>
  <c r="A4491"/>
  <c r="A4490"/>
  <c r="A4489"/>
  <c r="A4488"/>
  <c r="A4487"/>
  <c r="A4486"/>
  <c r="A4485"/>
  <c r="A4484"/>
  <c r="A4483"/>
  <c r="A4482"/>
  <c r="A4481"/>
  <c r="A4480"/>
  <c r="A4479"/>
  <c r="A4478"/>
  <c r="A4477"/>
  <c r="A4476"/>
  <c r="A4475"/>
  <c r="A4474"/>
  <c r="A4473"/>
  <c r="A4472"/>
  <c r="A4471"/>
  <c r="A4470"/>
  <c r="A4469"/>
  <c r="A4468"/>
  <c r="A4467"/>
  <c r="A4466"/>
  <c r="A4465"/>
  <c r="A4464"/>
  <c r="A4463"/>
  <c r="A4462"/>
  <c r="A4461"/>
  <c r="A4460"/>
  <c r="A4459"/>
  <c r="A4458"/>
  <c r="A4457"/>
  <c r="A4456"/>
  <c r="A4455"/>
  <c r="A4454"/>
  <c r="A4453"/>
  <c r="A4452"/>
  <c r="A4451"/>
  <c r="A4450"/>
  <c r="A4449"/>
  <c r="A4448"/>
  <c r="A4447"/>
  <c r="A4446"/>
  <c r="A4445"/>
  <c r="A4444"/>
  <c r="A4443"/>
  <c r="A4442"/>
  <c r="A4441"/>
  <c r="A4440"/>
  <c r="A4439"/>
  <c r="A4438"/>
  <c r="A4437"/>
  <c r="A4436"/>
  <c r="A4435"/>
  <c r="A4434"/>
  <c r="A4433"/>
  <c r="A4432"/>
  <c r="A4431"/>
  <c r="A4430"/>
  <c r="A4429"/>
  <c r="A4428"/>
  <c r="A4427"/>
  <c r="A4426"/>
  <c r="A4425"/>
  <c r="A4424"/>
  <c r="A4423"/>
  <c r="A4422"/>
  <c r="A4421"/>
  <c r="A4420"/>
  <c r="A4419"/>
  <c r="A4418"/>
  <c r="A4417"/>
  <c r="A4416"/>
  <c r="A4415"/>
  <c r="A4414"/>
  <c r="A4413"/>
  <c r="A4412"/>
  <c r="A4411"/>
  <c r="A4410"/>
  <c r="A4409"/>
  <c r="A4408"/>
  <c r="A4407"/>
  <c r="A4406"/>
  <c r="A4405"/>
  <c r="A4404"/>
  <c r="A4403"/>
  <c r="A4402"/>
  <c r="A4401"/>
  <c r="A4400"/>
  <c r="A4399"/>
  <c r="A4398"/>
  <c r="A4397"/>
  <c r="A4396"/>
  <c r="A4395"/>
  <c r="A4394"/>
  <c r="A4393"/>
  <c r="A4392"/>
  <c r="A4391"/>
  <c r="A4390"/>
  <c r="A4389"/>
  <c r="A4388"/>
  <c r="A4387"/>
  <c r="A4386"/>
  <c r="A4385"/>
  <c r="A4384"/>
  <c r="A4383"/>
  <c r="A4382"/>
  <c r="A4381"/>
  <c r="A4380"/>
  <c r="A4379"/>
  <c r="A4378"/>
  <c r="A4377"/>
  <c r="A4376"/>
  <c r="A4375"/>
  <c r="A4374"/>
  <c r="A4373"/>
  <c r="A4372"/>
  <c r="A4371"/>
  <c r="A4370"/>
  <c r="A4369"/>
  <c r="A4368"/>
  <c r="A4367"/>
  <c r="A4366"/>
  <c r="A4365"/>
  <c r="A4364"/>
  <c r="A4363"/>
  <c r="A4362"/>
  <c r="A4361"/>
  <c r="A4360"/>
  <c r="A4359"/>
  <c r="A4358"/>
  <c r="A4357"/>
  <c r="A4356"/>
  <c r="A4355"/>
  <c r="A4354"/>
  <c r="A4353"/>
  <c r="A4352"/>
  <c r="A4351"/>
  <c r="A4350"/>
  <c r="A4349"/>
  <c r="A4348"/>
  <c r="A4347"/>
  <c r="A4346"/>
  <c r="A4345"/>
  <c r="A4344"/>
  <c r="A4343"/>
  <c r="A4342"/>
  <c r="A4341"/>
  <c r="A4340"/>
  <c r="A4339"/>
  <c r="A4338"/>
  <c r="A4337"/>
  <c r="A4336"/>
  <c r="A4335"/>
  <c r="A4334"/>
  <c r="A4333"/>
  <c r="A4332"/>
  <c r="A4331"/>
  <c r="A4330"/>
  <c r="A4329"/>
  <c r="A4328"/>
  <c r="A4327"/>
  <c r="A4326"/>
  <c r="A4325"/>
  <c r="A4324"/>
  <c r="A4323"/>
  <c r="A4322"/>
  <c r="A4321"/>
  <c r="A4320"/>
  <c r="A4319"/>
  <c r="A4318"/>
  <c r="A4317"/>
  <c r="A4316"/>
  <c r="A4315"/>
  <c r="A4314"/>
  <c r="A4313"/>
  <c r="A4312"/>
  <c r="A4311"/>
  <c r="A4310"/>
  <c r="A4309"/>
  <c r="A4308"/>
  <c r="A4307"/>
  <c r="A4306"/>
  <c r="A4305"/>
  <c r="A4304"/>
  <c r="A4303"/>
  <c r="A4302"/>
  <c r="A4301"/>
  <c r="A4300"/>
  <c r="A4299"/>
  <c r="A4298"/>
  <c r="A4297"/>
  <c r="A4296"/>
  <c r="A4295"/>
  <c r="A4294"/>
  <c r="A4293"/>
  <c r="A4292"/>
  <c r="A4291"/>
  <c r="A4290"/>
  <c r="A4289"/>
  <c r="A4288"/>
  <c r="A4287"/>
  <c r="A4286"/>
  <c r="A4285"/>
  <c r="A4284"/>
  <c r="A4283"/>
  <c r="A4282"/>
  <c r="A4281"/>
  <c r="A4280"/>
  <c r="A4279"/>
  <c r="A4278"/>
  <c r="A4277"/>
  <c r="A4276"/>
  <c r="A4275"/>
  <c r="A4274"/>
  <c r="A4273"/>
  <c r="A4272"/>
  <c r="A4271"/>
  <c r="A4270"/>
  <c r="A4269"/>
  <c r="A4268"/>
  <c r="A4267"/>
  <c r="A4266"/>
  <c r="A4265"/>
  <c r="A4264"/>
  <c r="A4263"/>
  <c r="A4262"/>
  <c r="A4261"/>
  <c r="A4260"/>
  <c r="A4259"/>
  <c r="A4258"/>
  <c r="A4257"/>
  <c r="A4256"/>
  <c r="A4255"/>
  <c r="A4254"/>
  <c r="A4253"/>
  <c r="A4252"/>
  <c r="A4251"/>
  <c r="A4250"/>
  <c r="A4249"/>
  <c r="A4248"/>
  <c r="A4247"/>
  <c r="A4246"/>
  <c r="A4245"/>
  <c r="A4244"/>
  <c r="A4243"/>
  <c r="A4242"/>
  <c r="A4241"/>
  <c r="A4240"/>
  <c r="A4239"/>
  <c r="A4238"/>
  <c r="A4237"/>
  <c r="A4236"/>
  <c r="A4235"/>
  <c r="A4234"/>
  <c r="A4233"/>
  <c r="A4232"/>
  <c r="A4231"/>
  <c r="A4230"/>
  <c r="A4229"/>
  <c r="A4228"/>
  <c r="A4227"/>
  <c r="A4226"/>
  <c r="A4225"/>
  <c r="A4224"/>
  <c r="A4223"/>
  <c r="A4222"/>
  <c r="A4221"/>
  <c r="A4220"/>
  <c r="A4219"/>
  <c r="A4218"/>
  <c r="A4217"/>
  <c r="A4216"/>
  <c r="A4215"/>
  <c r="A4214"/>
  <c r="A4213"/>
  <c r="A4212"/>
  <c r="A4211"/>
  <c r="A4210"/>
  <c r="A4209"/>
  <c r="A4208"/>
  <c r="A4207"/>
  <c r="A4206"/>
  <c r="A4205"/>
  <c r="A4204"/>
  <c r="A4203"/>
  <c r="A4202"/>
  <c r="A4201"/>
  <c r="A4200"/>
  <c r="A4199"/>
  <c r="A4198"/>
  <c r="A4197"/>
  <c r="A4196"/>
  <c r="A4195"/>
  <c r="A4194"/>
  <c r="A4193"/>
  <c r="A4192"/>
  <c r="A4191"/>
  <c r="A4190"/>
  <c r="A4189"/>
  <c r="A4188"/>
  <c r="A4187"/>
  <c r="A4186"/>
  <c r="A4185"/>
  <c r="A4184"/>
  <c r="A4183"/>
  <c r="A4182"/>
  <c r="A4181"/>
  <c r="A4180"/>
  <c r="A4179"/>
  <c r="A4178"/>
  <c r="A4177"/>
  <c r="A4176"/>
  <c r="A4175"/>
  <c r="A4174"/>
  <c r="A4173"/>
  <c r="A4172"/>
  <c r="A4171"/>
  <c r="A4170"/>
  <c r="A4169"/>
  <c r="A4168"/>
  <c r="A4167"/>
  <c r="A4166"/>
  <c r="A4165"/>
  <c r="A4164"/>
  <c r="A4163"/>
  <c r="A4162"/>
  <c r="A4161"/>
  <c r="A4160"/>
  <c r="A4159"/>
  <c r="A4158"/>
  <c r="A4157"/>
  <c r="A4156"/>
  <c r="A4155"/>
  <c r="A4154"/>
  <c r="A4153"/>
  <c r="A4152"/>
  <c r="A4151"/>
  <c r="A4150"/>
  <c r="A4149"/>
  <c r="A4148"/>
  <c r="A4147"/>
  <c r="A4146"/>
  <c r="A4145"/>
  <c r="A4144"/>
  <c r="A4143"/>
  <c r="A4142"/>
  <c r="A4141"/>
  <c r="A4140"/>
  <c r="A4139"/>
  <c r="A4138"/>
  <c r="A4137"/>
  <c r="A4136"/>
  <c r="A4135"/>
  <c r="A4134"/>
  <c r="A4133"/>
  <c r="A4132"/>
  <c r="A4131"/>
  <c r="A4130"/>
  <c r="A4129"/>
  <c r="A4128"/>
  <c r="A4127"/>
  <c r="A4126"/>
  <c r="A4125"/>
  <c r="A4124"/>
  <c r="A4123"/>
  <c r="A4122"/>
  <c r="A4121"/>
  <c r="A4120"/>
  <c r="A4119"/>
  <c r="A4118"/>
  <c r="A4117"/>
  <c r="A4116"/>
  <c r="A4115"/>
  <c r="A4114"/>
  <c r="A4113"/>
  <c r="A4112"/>
  <c r="A4111"/>
  <c r="A4110"/>
  <c r="A4109"/>
  <c r="A4108"/>
  <c r="A4107"/>
  <c r="A4106"/>
  <c r="A4105"/>
  <c r="A4104"/>
  <c r="A4103"/>
  <c r="A4102"/>
  <c r="A4101"/>
  <c r="A4100"/>
  <c r="A4099"/>
  <c r="A4098"/>
  <c r="A4097"/>
  <c r="A4096"/>
  <c r="A4095"/>
  <c r="A4094"/>
  <c r="A4093"/>
  <c r="A4092"/>
  <c r="A4091"/>
  <c r="A4090"/>
  <c r="A4089"/>
  <c r="A4088"/>
  <c r="A4087"/>
  <c r="A4086"/>
  <c r="A4085"/>
  <c r="A4084"/>
  <c r="A4083"/>
  <c r="A4082"/>
  <c r="A4081"/>
  <c r="A4080"/>
  <c r="A4079"/>
  <c r="A4078"/>
  <c r="A4077"/>
  <c r="A4076"/>
  <c r="A4075"/>
  <c r="A4074"/>
  <c r="A4073"/>
  <c r="A4072"/>
  <c r="A4071"/>
  <c r="A4070"/>
  <c r="A4069"/>
  <c r="A4068"/>
  <c r="A4067"/>
  <c r="A4066"/>
  <c r="A4065"/>
  <c r="A4064"/>
  <c r="A4063"/>
  <c r="A4062"/>
  <c r="A4061"/>
  <c r="A4060"/>
  <c r="A4059"/>
  <c r="A4058"/>
  <c r="A4057"/>
  <c r="A4056"/>
  <c r="A4055"/>
  <c r="A4054"/>
  <c r="A4053"/>
  <c r="A4052"/>
  <c r="A4051"/>
  <c r="A4050"/>
  <c r="A4049"/>
  <c r="A4048"/>
  <c r="A4047"/>
  <c r="A4046"/>
  <c r="A4045"/>
  <c r="A4044"/>
  <c r="A4043"/>
  <c r="A4042"/>
  <c r="A4041"/>
  <c r="A4040"/>
  <c r="A4039"/>
  <c r="A4038"/>
  <c r="A4037"/>
  <c r="A4036"/>
  <c r="A4035"/>
  <c r="A4034"/>
  <c r="A4033"/>
  <c r="A4032"/>
  <c r="A4031"/>
  <c r="A4030"/>
  <c r="A4029"/>
  <c r="A4028"/>
  <c r="A4027"/>
  <c r="A4026"/>
  <c r="A4025"/>
  <c r="A4024"/>
  <c r="A4023"/>
  <c r="A4022"/>
  <c r="A4021"/>
  <c r="A4020"/>
  <c r="A4019"/>
  <c r="A4018"/>
  <c r="A4017"/>
  <c r="A4016"/>
  <c r="A4015"/>
  <c r="A4014"/>
  <c r="A4013"/>
  <c r="A4012"/>
  <c r="A4011"/>
  <c r="A4010"/>
  <c r="A4009"/>
  <c r="A4008"/>
  <c r="A4007"/>
  <c r="A4006"/>
  <c r="A4005"/>
  <c r="A4004"/>
  <c r="A4003"/>
  <c r="A4002"/>
  <c r="A4001"/>
  <c r="A4000"/>
  <c r="A3999"/>
  <c r="A3998"/>
  <c r="A3997"/>
  <c r="A3996"/>
  <c r="A3995"/>
  <c r="A3994"/>
  <c r="A3993"/>
  <c r="A3992"/>
  <c r="A3991"/>
  <c r="A3990"/>
  <c r="A3989"/>
  <c r="A3988"/>
  <c r="A3987"/>
  <c r="A3986"/>
  <c r="A3985"/>
  <c r="A3984"/>
  <c r="A3983"/>
  <c r="A3982"/>
  <c r="A3981"/>
  <c r="A3980"/>
  <c r="A3979"/>
  <c r="A3978"/>
  <c r="A3977"/>
  <c r="A3976"/>
  <c r="A3975"/>
  <c r="A3974"/>
  <c r="A3973"/>
  <c r="A3972"/>
  <c r="A3971"/>
  <c r="A3970"/>
  <c r="A3969"/>
  <c r="A3968"/>
  <c r="A3967"/>
  <c r="A3966"/>
  <c r="A3965"/>
  <c r="A3964"/>
  <c r="A3963"/>
  <c r="A3962"/>
  <c r="A3961"/>
  <c r="A3960"/>
  <c r="A3959"/>
  <c r="A3958"/>
  <c r="A3957"/>
  <c r="A3956"/>
  <c r="A3955"/>
  <c r="A3954"/>
  <c r="A3953"/>
  <c r="A3952"/>
  <c r="A3951"/>
  <c r="A3950"/>
  <c r="A3949"/>
  <c r="A3948"/>
  <c r="A3947"/>
  <c r="A3946"/>
  <c r="A3945"/>
  <c r="A3944"/>
  <c r="A3943"/>
  <c r="A3942"/>
  <c r="A3941"/>
  <c r="A3940"/>
  <c r="A3939"/>
  <c r="A3938"/>
  <c r="A3937"/>
  <c r="A3936"/>
  <c r="A3935"/>
  <c r="A3934"/>
  <c r="A3933"/>
  <c r="A3932"/>
  <c r="A3931"/>
  <c r="A3930"/>
  <c r="A3929"/>
  <c r="A3928"/>
  <c r="A3927"/>
  <c r="A3926"/>
  <c r="A3925"/>
  <c r="A3924"/>
  <c r="A3923"/>
  <c r="A3922"/>
  <c r="A3921"/>
  <c r="A3920"/>
  <c r="A3919"/>
  <c r="A3918"/>
  <c r="A3917"/>
  <c r="A3916"/>
  <c r="A3915"/>
  <c r="A3914"/>
  <c r="A3913"/>
  <c r="A3912"/>
  <c r="A3911"/>
  <c r="A3910"/>
  <c r="A3909"/>
  <c r="A3908"/>
  <c r="A3907"/>
  <c r="A3906"/>
  <c r="A3905"/>
  <c r="A3904"/>
  <c r="A3903"/>
  <c r="A3902"/>
  <c r="A3901"/>
  <c r="A3900"/>
  <c r="A3899"/>
  <c r="A3898"/>
  <c r="A3897"/>
  <c r="A3896"/>
  <c r="A3895"/>
  <c r="A3894"/>
  <c r="A3893"/>
  <c r="A3892"/>
  <c r="A3891"/>
  <c r="A3890"/>
  <c r="A3889"/>
  <c r="A3888"/>
  <c r="A3887"/>
  <c r="A3886"/>
  <c r="A3885"/>
  <c r="A3884"/>
  <c r="A3883"/>
  <c r="A3882"/>
  <c r="A3881"/>
  <c r="A3880"/>
  <c r="A3879"/>
  <c r="A3878"/>
  <c r="A3877"/>
  <c r="A3876"/>
  <c r="A3875"/>
  <c r="A3874"/>
  <c r="A3873"/>
  <c r="A3872"/>
  <c r="A3871"/>
  <c r="A3870"/>
  <c r="A3869"/>
  <c r="A3868"/>
  <c r="A3867"/>
  <c r="A3866"/>
  <c r="A3865"/>
  <c r="A3864"/>
  <c r="A3863"/>
  <c r="A3862"/>
  <c r="A3861"/>
  <c r="A3860"/>
  <c r="A3859"/>
  <c r="A3858"/>
  <c r="A3857"/>
  <c r="A3856"/>
  <c r="A3855"/>
  <c r="A3854"/>
  <c r="A3853"/>
  <c r="A3852"/>
  <c r="A3851"/>
  <c r="A3850"/>
  <c r="A3849"/>
  <c r="A3848"/>
  <c r="A3847"/>
  <c r="A3846"/>
  <c r="A3845"/>
  <c r="A3844"/>
  <c r="A3843"/>
  <c r="A3842"/>
  <c r="A3841"/>
  <c r="A3840"/>
  <c r="A3839"/>
  <c r="A3838"/>
  <c r="A3837"/>
  <c r="A3836"/>
  <c r="A3835"/>
  <c r="A3834"/>
  <c r="A3833"/>
  <c r="A3832"/>
  <c r="A3831"/>
  <c r="A3830"/>
  <c r="A3829"/>
  <c r="A3828"/>
  <c r="A3827"/>
  <c r="A3826"/>
  <c r="A3825"/>
  <c r="A3824"/>
  <c r="A3823"/>
  <c r="A3822"/>
  <c r="A3821"/>
  <c r="A3820"/>
  <c r="A3819"/>
  <c r="A3818"/>
  <c r="A3817"/>
  <c r="A3816"/>
  <c r="A3815"/>
  <c r="A3814"/>
  <c r="A3813"/>
  <c r="A3812"/>
  <c r="A3811"/>
  <c r="A3810"/>
  <c r="A3809"/>
  <c r="A3808"/>
  <c r="A3807"/>
  <c r="A3806"/>
  <c r="A3805"/>
  <c r="A3804"/>
  <c r="A3803"/>
  <c r="A3802"/>
  <c r="A3801"/>
  <c r="A3800"/>
  <c r="A3799"/>
  <c r="A3798"/>
  <c r="A3797"/>
  <c r="A3796"/>
  <c r="A3795"/>
  <c r="A3794"/>
  <c r="A3793"/>
  <c r="A3792"/>
  <c r="A3791"/>
  <c r="A3790"/>
  <c r="A3789"/>
  <c r="A3788"/>
  <c r="A3787"/>
  <c r="A3786"/>
  <c r="A3785"/>
  <c r="A3784"/>
  <c r="A3783"/>
  <c r="A3782"/>
  <c r="A3781"/>
  <c r="A3780"/>
  <c r="A3779"/>
  <c r="A3778"/>
  <c r="A3777"/>
  <c r="A3776"/>
  <c r="A3775"/>
  <c r="A3774"/>
  <c r="A3773"/>
  <c r="A3772"/>
  <c r="A3771"/>
  <c r="A3770"/>
  <c r="A3769"/>
  <c r="A3768"/>
  <c r="A3767"/>
  <c r="A3766"/>
  <c r="A3765"/>
  <c r="A3764"/>
  <c r="A3763"/>
  <c r="A3762"/>
  <c r="A3761"/>
  <c r="A3760"/>
  <c r="A3759"/>
  <c r="A3758"/>
  <c r="A3757"/>
  <c r="A3756"/>
  <c r="A3755"/>
  <c r="A3754"/>
  <c r="A3753"/>
  <c r="A3752"/>
  <c r="A3751"/>
  <c r="A3750"/>
  <c r="A3749"/>
  <c r="A3748"/>
  <c r="A3747"/>
  <c r="A3746"/>
  <c r="A3745"/>
  <c r="A3744"/>
  <c r="A3743"/>
  <c r="A3742"/>
  <c r="A3741"/>
  <c r="A3740"/>
  <c r="A3739"/>
  <c r="A3738"/>
  <c r="A3737"/>
  <c r="A3736"/>
  <c r="A3735"/>
  <c r="A3734"/>
  <c r="A3733"/>
  <c r="A3732"/>
  <c r="A3731"/>
  <c r="A3730"/>
  <c r="A3729"/>
  <c r="A3728"/>
  <c r="A3727"/>
  <c r="A3726"/>
  <c r="A3725"/>
  <c r="A3724"/>
  <c r="A3723"/>
  <c r="A3722"/>
  <c r="A3721"/>
  <c r="A3720"/>
  <c r="A3719"/>
  <c r="A3718"/>
  <c r="A3717"/>
  <c r="A3716"/>
  <c r="A3715"/>
  <c r="A3714"/>
  <c r="A3713"/>
  <c r="A3712"/>
  <c r="A3711"/>
  <c r="A3710"/>
  <c r="A3709"/>
  <c r="A3708"/>
  <c r="A3707"/>
  <c r="A3706"/>
  <c r="A3705"/>
  <c r="A3704"/>
  <c r="A3703"/>
  <c r="A3702"/>
  <c r="A3701"/>
  <c r="A3700"/>
  <c r="A3699"/>
  <c r="A3698"/>
  <c r="A3697"/>
  <c r="A3696"/>
  <c r="A3695"/>
  <c r="A3694"/>
  <c r="A3693"/>
  <c r="A3692"/>
  <c r="A3691"/>
  <c r="A3690"/>
  <c r="A3689"/>
  <c r="A3688"/>
  <c r="A3687"/>
  <c r="A3686"/>
  <c r="A3685"/>
  <c r="A3684"/>
  <c r="A3683"/>
  <c r="A3682"/>
  <c r="A3681"/>
  <c r="A3680"/>
  <c r="A3679"/>
  <c r="A3678"/>
  <c r="A3677"/>
  <c r="A3676"/>
  <c r="A3675"/>
  <c r="A3674"/>
  <c r="A3673"/>
  <c r="A3672"/>
  <c r="A3671"/>
  <c r="A3670"/>
  <c r="A3669"/>
  <c r="A3668"/>
  <c r="A3667"/>
  <c r="A3666"/>
  <c r="A3665"/>
  <c r="A3664"/>
  <c r="A3663"/>
  <c r="A3662"/>
  <c r="A3661"/>
  <c r="A3660"/>
  <c r="A3659"/>
  <c r="A3658"/>
  <c r="A3657"/>
  <c r="A3656"/>
  <c r="A3655"/>
  <c r="A3654"/>
  <c r="A3653"/>
  <c r="A3652"/>
  <c r="A3651"/>
  <c r="A3650"/>
  <c r="A3649"/>
  <c r="A3648"/>
  <c r="A3647"/>
  <c r="A3646"/>
  <c r="A3645"/>
  <c r="A3644"/>
  <c r="A3643"/>
  <c r="A3642"/>
  <c r="A3641"/>
  <c r="A3640"/>
  <c r="A3639"/>
  <c r="A3638"/>
  <c r="A3637"/>
  <c r="A3636"/>
  <c r="A3635"/>
  <c r="A3634"/>
  <c r="A3633"/>
  <c r="A3632"/>
  <c r="A3631"/>
  <c r="A3630"/>
  <c r="A3629"/>
  <c r="A3628"/>
  <c r="A3627"/>
  <c r="A3626"/>
  <c r="A3625"/>
  <c r="A3624"/>
  <c r="A3623"/>
  <c r="A3622"/>
  <c r="A3621"/>
  <c r="A3620"/>
  <c r="A3619"/>
  <c r="A3618"/>
  <c r="A3617"/>
  <c r="A3616"/>
  <c r="A3615"/>
  <c r="A3614"/>
  <c r="A3613"/>
  <c r="A3612"/>
  <c r="A3611"/>
  <c r="A3610"/>
  <c r="A3609"/>
  <c r="A3608"/>
  <c r="A3607"/>
  <c r="A3606"/>
  <c r="A3605"/>
  <c r="A3604"/>
  <c r="A3603"/>
  <c r="A3602"/>
  <c r="A3601"/>
  <c r="A3600"/>
  <c r="A3599"/>
  <c r="A3598"/>
  <c r="A3597"/>
  <c r="A3596"/>
  <c r="A3595"/>
  <c r="A3594"/>
  <c r="A3593"/>
  <c r="A3592"/>
  <c r="A3591"/>
  <c r="A3590"/>
  <c r="A3589"/>
  <c r="A3588"/>
  <c r="A3587"/>
  <c r="A3586"/>
  <c r="A3585"/>
  <c r="A3584"/>
  <c r="A3583"/>
  <c r="A3582"/>
  <c r="A3581"/>
  <c r="A3580"/>
  <c r="A3579"/>
  <c r="A3578"/>
  <c r="A3577"/>
  <c r="A3576"/>
  <c r="A3575"/>
  <c r="A3574"/>
  <c r="A3573"/>
  <c r="A3572"/>
  <c r="A3571"/>
  <c r="A3570"/>
  <c r="A3569"/>
  <c r="A3568"/>
  <c r="A3567"/>
  <c r="A3566"/>
  <c r="A3565"/>
  <c r="A3564"/>
  <c r="A3563"/>
  <c r="A3562"/>
  <c r="A3561"/>
  <c r="A3560"/>
  <c r="A3559"/>
  <c r="A3558"/>
  <c r="A3557"/>
  <c r="A3556"/>
  <c r="A3555"/>
  <c r="A3554"/>
  <c r="A3553"/>
  <c r="A3552"/>
  <c r="A3551"/>
  <c r="A3550"/>
  <c r="A3549"/>
  <c r="A3548"/>
  <c r="A3547"/>
  <c r="A3546"/>
  <c r="A3545"/>
  <c r="A3544"/>
  <c r="A3543"/>
  <c r="A3542"/>
  <c r="A3541"/>
  <c r="A3540"/>
  <c r="A3539"/>
  <c r="A3538"/>
  <c r="A3537"/>
  <c r="A3536"/>
  <c r="A3535"/>
  <c r="A3534"/>
  <c r="A3533"/>
  <c r="A3532"/>
  <c r="A3531"/>
  <c r="A3530"/>
  <c r="A3529"/>
  <c r="A3528"/>
  <c r="A3527"/>
  <c r="A3526"/>
  <c r="A3525"/>
  <c r="A3524"/>
  <c r="A3523"/>
  <c r="A3522"/>
  <c r="A3521"/>
  <c r="A3520"/>
  <c r="A3519"/>
  <c r="A3518"/>
  <c r="A3517"/>
  <c r="A3516"/>
  <c r="A3515"/>
  <c r="A3514"/>
  <c r="A3513"/>
  <c r="A3512"/>
  <c r="A3511"/>
  <c r="A3510"/>
  <c r="A3509"/>
  <c r="A3508"/>
  <c r="A3507"/>
  <c r="A3506"/>
  <c r="A3505"/>
  <c r="A3504"/>
  <c r="A3503"/>
  <c r="A3502"/>
  <c r="A3501"/>
  <c r="A3500"/>
  <c r="A3499"/>
  <c r="A3498"/>
  <c r="A3497"/>
  <c r="A3496"/>
  <c r="A3495"/>
  <c r="A3494"/>
  <c r="A3493"/>
  <c r="A3492"/>
  <c r="A3491"/>
  <c r="A3490"/>
  <c r="A3489"/>
  <c r="A3488"/>
  <c r="A3487"/>
  <c r="A3486"/>
  <c r="A3485"/>
  <c r="A3484"/>
  <c r="A3483"/>
  <c r="A3482"/>
  <c r="A3481"/>
  <c r="A3480"/>
  <c r="A3479"/>
  <c r="A3478"/>
  <c r="A3477"/>
  <c r="A3476"/>
  <c r="A3475"/>
  <c r="A3474"/>
  <c r="A3473"/>
  <c r="A3472"/>
  <c r="A3471"/>
  <c r="A3470"/>
  <c r="A3469"/>
  <c r="A3468"/>
  <c r="A3467"/>
  <c r="A3466"/>
  <c r="A3465"/>
  <c r="A3464"/>
  <c r="A3463"/>
  <c r="A3462"/>
  <c r="A3461"/>
  <c r="A3460"/>
  <c r="A3459"/>
  <c r="A3458"/>
  <c r="A3457"/>
  <c r="A3456"/>
  <c r="A3455"/>
  <c r="A3454"/>
  <c r="A3453"/>
  <c r="A3452"/>
  <c r="A3451"/>
  <c r="A3450"/>
  <c r="A3449"/>
  <c r="A3448"/>
  <c r="A3447"/>
  <c r="A3446"/>
  <c r="A3445"/>
  <c r="A3444"/>
  <c r="A3443"/>
  <c r="A3442"/>
  <c r="A3441"/>
  <c r="A3440"/>
  <c r="A3439"/>
  <c r="A3438"/>
  <c r="A3437"/>
  <c r="A3436"/>
  <c r="A3435"/>
  <c r="A3434"/>
  <c r="A3433"/>
  <c r="A3432"/>
  <c r="A3431"/>
  <c r="A3430"/>
  <c r="A3429"/>
  <c r="A3428"/>
  <c r="A3427"/>
  <c r="A3426"/>
  <c r="A3425"/>
  <c r="A3424"/>
  <c r="A3423"/>
  <c r="A3422"/>
  <c r="A3421"/>
  <c r="A3420"/>
  <c r="A3419"/>
  <c r="A3418"/>
  <c r="A3417"/>
  <c r="A3416"/>
  <c r="A3415"/>
  <c r="A3414"/>
  <c r="A3413"/>
  <c r="A3412"/>
  <c r="A3411"/>
  <c r="A3410"/>
  <c r="A3409"/>
  <c r="A3408"/>
  <c r="A3407"/>
  <c r="A3406"/>
  <c r="A3405"/>
  <c r="A3404"/>
  <c r="A3403"/>
  <c r="A3402"/>
  <c r="A3401"/>
  <c r="A3400"/>
  <c r="A3399"/>
  <c r="A3398"/>
  <c r="A3397"/>
  <c r="A3396"/>
  <c r="A3395"/>
  <c r="A3394"/>
  <c r="A3393"/>
  <c r="A3392"/>
  <c r="A3391"/>
  <c r="A3390"/>
  <c r="A3389"/>
  <c r="A3388"/>
  <c r="A3387"/>
  <c r="A3386"/>
  <c r="A3385"/>
  <c r="A3384"/>
  <c r="A3383"/>
  <c r="A3382"/>
  <c r="A3381"/>
  <c r="A3380"/>
  <c r="A3379"/>
  <c r="A3378"/>
  <c r="A3377"/>
  <c r="A3376"/>
  <c r="A3375"/>
  <c r="A3374"/>
  <c r="A3373"/>
  <c r="A3372"/>
  <c r="A3371"/>
  <c r="A3370"/>
  <c r="A3369"/>
  <c r="A3368"/>
  <c r="A3367"/>
  <c r="A3366"/>
  <c r="A3365"/>
  <c r="A3364"/>
  <c r="A3363"/>
  <c r="A3362"/>
  <c r="A3361"/>
  <c r="A3360"/>
  <c r="A3359"/>
  <c r="A3358"/>
  <c r="A3357"/>
  <c r="A3356"/>
  <c r="A3355"/>
  <c r="A3354"/>
  <c r="A3353"/>
  <c r="A3352"/>
  <c r="A3351"/>
  <c r="A3350"/>
  <c r="A3349"/>
  <c r="A3348"/>
  <c r="A3347"/>
  <c r="A3346"/>
  <c r="A3345"/>
  <c r="A3344"/>
  <c r="A3343"/>
  <c r="A3342"/>
  <c r="A3341"/>
  <c r="A3340"/>
  <c r="A3339"/>
  <c r="A3338"/>
  <c r="A3337"/>
  <c r="A3336"/>
  <c r="A3335"/>
  <c r="A3334"/>
  <c r="A3333"/>
  <c r="A3332"/>
  <c r="A3331"/>
  <c r="A3330"/>
  <c r="A3329"/>
  <c r="A3328"/>
  <c r="A3327"/>
  <c r="A3326"/>
  <c r="A3325"/>
  <c r="A3324"/>
  <c r="A3323"/>
  <c r="A3322"/>
  <c r="A3321"/>
  <c r="A3320"/>
  <c r="A3319"/>
  <c r="A3318"/>
  <c r="A3317"/>
  <c r="A3316"/>
  <c r="A3315"/>
  <c r="A3314"/>
  <c r="A3313"/>
  <c r="A3312"/>
  <c r="A3311"/>
  <c r="A3310"/>
  <c r="A3309"/>
  <c r="A3308"/>
  <c r="A3307"/>
  <c r="A3306"/>
  <c r="A3305"/>
  <c r="A3304"/>
  <c r="A3303"/>
  <c r="A3302"/>
  <c r="A3301"/>
  <c r="A3300"/>
  <c r="A3299"/>
  <c r="A3298"/>
  <c r="A3297"/>
  <c r="A3296"/>
  <c r="A3295"/>
  <c r="A3294"/>
  <c r="A3293"/>
  <c r="A3292"/>
  <c r="A3291"/>
  <c r="A3290"/>
  <c r="A3289"/>
  <c r="A3288"/>
  <c r="A3287"/>
  <c r="A3286"/>
  <c r="A3285"/>
  <c r="A3284"/>
  <c r="A3283"/>
  <c r="A3282"/>
  <c r="A3281"/>
  <c r="A3280"/>
  <c r="A3279"/>
  <c r="A3278"/>
  <c r="A3277"/>
  <c r="A3276"/>
  <c r="A3275"/>
  <c r="A3274"/>
  <c r="A3273"/>
  <c r="A3272"/>
  <c r="A3271"/>
  <c r="A3270"/>
  <c r="A3269"/>
  <c r="A3268"/>
  <c r="A3267"/>
  <c r="A3266"/>
  <c r="A3265"/>
  <c r="A3264"/>
  <c r="A3263"/>
  <c r="A3262"/>
  <c r="A3261"/>
  <c r="A3260"/>
  <c r="A3259"/>
  <c r="A3258"/>
  <c r="A3257"/>
  <c r="A3256"/>
  <c r="A3255"/>
  <c r="A3254"/>
  <c r="A3253"/>
  <c r="A3252"/>
  <c r="A3251"/>
  <c r="A3250"/>
  <c r="A3249"/>
  <c r="A3248"/>
  <c r="A3247"/>
  <c r="A3246"/>
  <c r="A3245"/>
  <c r="A3244"/>
  <c r="A3243"/>
  <c r="A3242"/>
  <c r="A3241"/>
  <c r="A3240"/>
  <c r="A3239"/>
  <c r="A3238"/>
  <c r="A3237"/>
  <c r="A3236"/>
  <c r="A3235"/>
  <c r="A3234"/>
  <c r="A3233"/>
  <c r="A3232"/>
  <c r="A3231"/>
  <c r="A3230"/>
  <c r="A3229"/>
  <c r="A3228"/>
  <c r="A3227"/>
  <c r="A3226"/>
  <c r="A3225"/>
  <c r="A3224"/>
  <c r="A3223"/>
  <c r="A3222"/>
  <c r="A3221"/>
  <c r="A3220"/>
  <c r="A3219"/>
  <c r="A3218"/>
  <c r="A3217"/>
  <c r="A3216"/>
  <c r="A3215"/>
  <c r="A3214"/>
  <c r="A3213"/>
  <c r="A3212"/>
  <c r="A3211"/>
  <c r="A3210"/>
  <c r="A3209"/>
  <c r="A3208"/>
  <c r="A3207"/>
  <c r="A3206"/>
  <c r="A3205"/>
  <c r="A3204"/>
  <c r="A3203"/>
  <c r="A3202"/>
  <c r="A3201"/>
  <c r="A3200"/>
  <c r="A3199"/>
  <c r="A3198"/>
  <c r="A3197"/>
  <c r="A3196"/>
  <c r="A3195"/>
  <c r="A3194"/>
  <c r="A3193"/>
  <c r="A3192"/>
  <c r="A3191"/>
  <c r="A3190"/>
  <c r="A3189"/>
  <c r="A3188"/>
  <c r="A3187"/>
  <c r="A3186"/>
  <c r="A3185"/>
  <c r="A3184"/>
  <c r="A3183"/>
  <c r="A3182"/>
  <c r="A3181"/>
  <c r="A3180"/>
  <c r="A3179"/>
  <c r="A3178"/>
  <c r="A3177"/>
  <c r="A3176"/>
  <c r="A3175"/>
  <c r="A3174"/>
  <c r="A3173"/>
  <c r="A3172"/>
  <c r="A3171"/>
  <c r="A3170"/>
  <c r="A3169"/>
  <c r="A3168"/>
  <c r="A3167"/>
  <c r="A3166"/>
  <c r="A3165"/>
  <c r="A3164"/>
  <c r="A3163"/>
  <c r="A3162"/>
  <c r="A3161"/>
  <c r="A3160"/>
  <c r="A3159"/>
  <c r="A3158"/>
  <c r="A3157"/>
  <c r="A3156"/>
  <c r="A3155"/>
  <c r="A3154"/>
  <c r="A3153"/>
  <c r="A3152"/>
  <c r="A3151"/>
  <c r="A3150"/>
  <c r="A3149"/>
  <c r="A3148"/>
  <c r="A3147"/>
  <c r="A3146"/>
  <c r="A3145"/>
  <c r="A3144"/>
  <c r="A3143"/>
  <c r="A3142"/>
  <c r="A3141"/>
  <c r="A3140"/>
  <c r="A3139"/>
  <c r="A3138"/>
  <c r="A3137"/>
  <c r="A3136"/>
  <c r="A3135"/>
  <c r="A3134"/>
  <c r="A3133"/>
  <c r="A3132"/>
  <c r="A3131"/>
  <c r="A3130"/>
  <c r="A3129"/>
  <c r="A3128"/>
  <c r="A3127"/>
  <c r="A3126"/>
  <c r="A3125"/>
  <c r="A3124"/>
  <c r="A3123"/>
  <c r="A3122"/>
  <c r="A3121"/>
  <c r="A3120"/>
  <c r="A3119"/>
  <c r="A3118"/>
  <c r="A3117"/>
  <c r="A3116"/>
  <c r="A3115"/>
  <c r="A3114"/>
  <c r="A3113"/>
  <c r="A3112"/>
  <c r="A3111"/>
  <c r="A3110"/>
  <c r="A3109"/>
  <c r="A3108"/>
  <c r="A3107"/>
  <c r="A3106"/>
  <c r="A3105"/>
  <c r="A3104"/>
  <c r="A3103"/>
  <c r="A3102"/>
  <c r="A3101"/>
  <c r="A3100"/>
  <c r="A3099"/>
  <c r="A3098"/>
  <c r="A3097"/>
  <c r="A3096"/>
  <c r="A3095"/>
  <c r="A3094"/>
  <c r="A3093"/>
  <c r="A3092"/>
  <c r="A3091"/>
  <c r="A3090"/>
  <c r="A3089"/>
  <c r="A3088"/>
  <c r="A3087"/>
  <c r="A3086"/>
  <c r="A3085"/>
  <c r="A3084"/>
  <c r="A3083"/>
  <c r="A3082"/>
  <c r="A3081"/>
  <c r="A3080"/>
  <c r="A3079"/>
  <c r="A3078"/>
  <c r="A3077"/>
  <c r="A3076"/>
  <c r="A3075"/>
  <c r="A3074"/>
  <c r="A3073"/>
  <c r="A3072"/>
  <c r="A3071"/>
  <c r="A3070"/>
  <c r="A3069"/>
  <c r="A3068"/>
  <c r="A3067"/>
  <c r="A3066"/>
  <c r="A3065"/>
  <c r="A3064"/>
  <c r="A3063"/>
  <c r="A3062"/>
  <c r="A3061"/>
  <c r="A3060"/>
  <c r="A3059"/>
  <c r="A3058"/>
  <c r="A3057"/>
  <c r="A3056"/>
  <c r="A3055"/>
  <c r="A3054"/>
  <c r="A3053"/>
  <c r="A3052"/>
  <c r="A3051"/>
  <c r="A3050"/>
  <c r="A3049"/>
  <c r="A3048"/>
  <c r="A3047"/>
  <c r="A3046"/>
  <c r="A3045"/>
  <c r="A3044"/>
  <c r="A3043"/>
  <c r="A3042"/>
  <c r="A3041"/>
  <c r="A3040"/>
  <c r="A3039"/>
  <c r="A3038"/>
  <c r="A3037"/>
  <c r="A3036"/>
  <c r="A3035"/>
  <c r="A3034"/>
  <c r="A3033"/>
  <c r="A3032"/>
  <c r="A3031"/>
  <c r="A3030"/>
  <c r="A3029"/>
  <c r="A3028"/>
  <c r="A3027"/>
  <c r="A3026"/>
  <c r="A3025"/>
  <c r="A3024"/>
  <c r="A3023"/>
  <c r="A3022"/>
  <c r="A3021"/>
  <c r="A3020"/>
  <c r="A3019"/>
  <c r="A3018"/>
  <c r="A3017"/>
  <c r="A3016"/>
  <c r="A3015"/>
  <c r="A3014"/>
  <c r="A3013"/>
  <c r="A3012"/>
  <c r="A3011"/>
  <c r="A3010"/>
  <c r="A3009"/>
  <c r="A3008"/>
  <c r="A3007"/>
  <c r="A3006"/>
  <c r="A3005"/>
  <c r="A3004"/>
  <c r="A3003"/>
  <c r="A3002"/>
  <c r="A3001"/>
  <c r="A3000"/>
  <c r="A2999"/>
  <c r="A2998"/>
  <c r="A2997"/>
  <c r="A2996"/>
  <c r="A2995"/>
  <c r="A2994"/>
  <c r="A2993"/>
  <c r="A2992"/>
  <c r="A2991"/>
  <c r="A2990"/>
  <c r="A2989"/>
  <c r="A2988"/>
  <c r="A2987"/>
  <c r="A2986"/>
  <c r="A2985"/>
  <c r="A2984"/>
  <c r="A2983"/>
  <c r="A2982"/>
  <c r="A2981"/>
  <c r="A2980"/>
  <c r="A2979"/>
  <c r="A2978"/>
  <c r="A2977"/>
  <c r="A2976"/>
  <c r="A2975"/>
  <c r="A2974"/>
  <c r="A2973"/>
  <c r="A2972"/>
  <c r="A2971"/>
  <c r="A2970"/>
  <c r="A2969"/>
  <c r="A2968"/>
  <c r="A2967"/>
  <c r="A2966"/>
  <c r="A2965"/>
  <c r="A2964"/>
  <c r="A2963"/>
  <c r="A2962"/>
  <c r="A2961"/>
  <c r="A2960"/>
  <c r="A2959"/>
  <c r="A2958"/>
  <c r="A2957"/>
  <c r="A2956"/>
  <c r="A2955"/>
  <c r="A2954"/>
  <c r="A2953"/>
  <c r="A2952"/>
  <c r="A2951"/>
  <c r="A2950"/>
  <c r="A2949"/>
  <c r="A2948"/>
  <c r="A2947"/>
  <c r="A2946"/>
  <c r="A2945"/>
  <c r="A2944"/>
  <c r="A2943"/>
  <c r="A2942"/>
  <c r="A2941"/>
  <c r="A2940"/>
  <c r="A2939"/>
  <c r="A2938"/>
  <c r="A2937"/>
  <c r="A2936"/>
  <c r="A2935"/>
  <c r="A2934"/>
  <c r="A2933"/>
  <c r="A2932"/>
  <c r="A2931"/>
  <c r="A2930"/>
  <c r="A2929"/>
  <c r="A2928"/>
  <c r="A2927"/>
  <c r="A2926"/>
  <c r="A2925"/>
  <c r="A2924"/>
  <c r="A2923"/>
  <c r="A2922"/>
  <c r="A2921"/>
  <c r="A2920"/>
  <c r="A2919"/>
  <c r="A2918"/>
  <c r="A2917"/>
  <c r="A2916"/>
  <c r="A2915"/>
  <c r="A2914"/>
  <c r="A2913"/>
  <c r="A2912"/>
  <c r="A2911"/>
  <c r="A2910"/>
  <c r="A2909"/>
  <c r="A2908"/>
  <c r="A2907"/>
  <c r="A2906"/>
  <c r="A2905"/>
  <c r="A2904"/>
  <c r="A2903"/>
  <c r="A2902"/>
  <c r="A2901"/>
  <c r="A2900"/>
  <c r="A2899"/>
  <c r="A2898"/>
  <c r="A2897"/>
  <c r="A2896"/>
  <c r="A2895"/>
  <c r="A2894"/>
  <c r="A2893"/>
  <c r="A2892"/>
  <c r="A2891"/>
  <c r="A2890"/>
  <c r="A2889"/>
  <c r="A2888"/>
  <c r="A2887"/>
  <c r="A2886"/>
  <c r="A2885"/>
  <c r="A2884"/>
  <c r="A2883"/>
  <c r="A2882"/>
  <c r="A2881"/>
  <c r="A2880"/>
  <c r="A2879"/>
  <c r="A2878"/>
  <c r="A2877"/>
  <c r="A2876"/>
  <c r="A2875"/>
  <c r="A2874"/>
  <c r="A2873"/>
  <c r="A2872"/>
  <c r="A2871"/>
  <c r="A2870"/>
  <c r="A2869"/>
  <c r="A2868"/>
  <c r="A2867"/>
  <c r="A2866"/>
  <c r="A2865"/>
  <c r="A2864"/>
  <c r="A2863"/>
  <c r="A2862"/>
  <c r="A2861"/>
  <c r="A2860"/>
  <c r="A2859"/>
  <c r="A2858"/>
  <c r="A2857"/>
  <c r="A2856"/>
  <c r="A2855"/>
  <c r="A2854"/>
  <c r="A2853"/>
  <c r="A2852"/>
  <c r="A2851"/>
  <c r="A2850"/>
  <c r="A2849"/>
  <c r="A2848"/>
  <c r="A2847"/>
  <c r="A2846"/>
  <c r="A2845"/>
  <c r="A2844"/>
  <c r="A2843"/>
  <c r="A2842"/>
  <c r="A2841"/>
  <c r="A2840"/>
  <c r="A2839"/>
  <c r="A2838"/>
  <c r="A2837"/>
  <c r="A2836"/>
  <c r="A2835"/>
  <c r="A2834"/>
  <c r="A2833"/>
  <c r="A2832"/>
  <c r="A2831"/>
  <c r="A2830"/>
  <c r="A2829"/>
  <c r="A2828"/>
  <c r="A2827"/>
  <c r="A2826"/>
  <c r="A2825"/>
  <c r="A2824"/>
  <c r="A2823"/>
  <c r="A2822"/>
  <c r="A2821"/>
  <c r="A2820"/>
  <c r="A2819"/>
  <c r="A2818"/>
  <c r="A2817"/>
  <c r="A2816"/>
  <c r="A2815"/>
  <c r="A2814"/>
  <c r="A2813"/>
  <c r="A2812"/>
  <c r="A2811"/>
  <c r="A2810"/>
  <c r="A2809"/>
  <c r="A2808"/>
  <c r="A2807"/>
  <c r="A2806"/>
  <c r="A2805"/>
  <c r="A2804"/>
  <c r="A2803"/>
  <c r="A2802"/>
  <c r="A2801"/>
  <c r="A2800"/>
  <c r="A2799"/>
  <c r="A2798"/>
  <c r="A2797"/>
  <c r="A2796"/>
  <c r="A2795"/>
  <c r="A2794"/>
  <c r="A2793"/>
  <c r="A2792"/>
  <c r="A2791"/>
  <c r="A2790"/>
  <c r="A2789"/>
  <c r="A2788"/>
  <c r="A2787"/>
  <c r="A2786"/>
  <c r="A2785"/>
  <c r="A2784"/>
  <c r="A2783"/>
  <c r="A2782"/>
  <c r="A2781"/>
  <c r="A2780"/>
  <c r="A2779"/>
  <c r="A2778"/>
  <c r="A2777"/>
  <c r="A2776"/>
  <c r="A2775"/>
  <c r="A2774"/>
  <c r="A2773"/>
  <c r="A2772"/>
  <c r="A2771"/>
  <c r="A2770"/>
  <c r="A2769"/>
  <c r="A2768"/>
  <c r="A2767"/>
  <c r="A2766"/>
  <c r="A2765"/>
  <c r="A2764"/>
  <c r="A2763"/>
  <c r="A2762"/>
  <c r="A2761"/>
  <c r="A2760"/>
  <c r="A2759"/>
  <c r="A2758"/>
  <c r="A2757"/>
  <c r="A2756"/>
  <c r="A2755"/>
  <c r="A2754"/>
  <c r="A2753"/>
  <c r="A2752"/>
  <c r="A2751"/>
  <c r="A2750"/>
  <c r="A2749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7"/>
  <c r="A2666"/>
  <c r="A2665"/>
  <c r="A2664"/>
  <c r="A2663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7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7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9"/>
  <c r="A2438"/>
  <c r="A2437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7"/>
  <c r="A2406"/>
  <c r="A2405"/>
  <c r="A2404"/>
  <c r="A2403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9"/>
  <c r="A2358"/>
  <c r="A2357"/>
  <c r="A2356"/>
  <c r="A2355"/>
  <c r="A2354"/>
  <c r="A2353"/>
  <c r="A2352"/>
  <c r="A2351"/>
  <c r="A2350"/>
  <c r="A2349"/>
  <c r="A2348"/>
  <c r="A2347"/>
  <c r="A2346"/>
  <c r="A2345"/>
  <c r="A2344"/>
  <c r="A2343"/>
  <c r="A2342"/>
  <c r="A2341"/>
  <c r="A2340"/>
  <c r="A2339"/>
  <c r="A2338"/>
  <c r="A2337"/>
  <c r="A2336"/>
  <c r="A2335"/>
  <c r="A2334"/>
  <c r="A2333"/>
  <c r="A2332"/>
  <c r="A2331"/>
  <c r="A2330"/>
  <c r="A2329"/>
  <c r="A2328"/>
  <c r="A2327"/>
  <c r="A2326"/>
  <c r="A2325"/>
  <c r="A2324"/>
  <c r="A2323"/>
  <c r="A2322"/>
  <c r="A2321"/>
  <c r="A2320"/>
  <c r="A2319"/>
  <c r="A2318"/>
  <c r="A2317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9"/>
  <c r="A2298"/>
  <c r="A2297"/>
  <c r="A2296"/>
  <c r="A2295"/>
  <c r="A2294"/>
  <c r="A2293"/>
  <c r="A2292"/>
  <c r="A2291"/>
  <c r="A2290"/>
  <c r="A2289"/>
  <c r="A2288"/>
  <c r="A2287"/>
  <c r="A2286"/>
  <c r="A2285"/>
  <c r="A2284"/>
  <c r="A2283"/>
  <c r="A2282"/>
  <c r="A2281"/>
  <c r="A2280"/>
  <c r="A2279"/>
  <c r="A2278"/>
  <c r="A2277"/>
  <c r="A2276"/>
  <c r="A2275"/>
  <c r="A2274"/>
  <c r="A2273"/>
  <c r="A2272"/>
  <c r="A2271"/>
  <c r="A2270"/>
  <c r="A2269"/>
  <c r="A2268"/>
  <c r="A2267"/>
  <c r="A2266"/>
  <c r="A2265"/>
  <c r="A2264"/>
  <c r="A2263"/>
  <c r="A2262"/>
  <c r="A2261"/>
  <c r="A2260"/>
  <c r="A2259"/>
  <c r="A2258"/>
  <c r="A2257"/>
  <c r="A2256"/>
  <c r="A2255"/>
  <c r="A2254"/>
  <c r="A2253"/>
  <c r="A2252"/>
  <c r="A2251"/>
  <c r="A2250"/>
  <c r="A2249"/>
  <c r="A2248"/>
  <c r="A2247"/>
  <c r="A2246"/>
  <c r="A2245"/>
  <c r="A2244"/>
  <c r="A2243"/>
  <c r="A2242"/>
  <c r="A2241"/>
  <c r="A2240"/>
  <c r="A2239"/>
  <c r="A2238"/>
  <c r="A2237"/>
  <c r="A2236"/>
  <c r="A2235"/>
  <c r="A2234"/>
  <c r="A2233"/>
  <c r="A2232"/>
  <c r="A2231"/>
  <c r="A2230"/>
  <c r="A2229"/>
  <c r="A2228"/>
  <c r="A2227"/>
  <c r="A2226"/>
  <c r="A2225"/>
  <c r="A2224"/>
  <c r="A2223"/>
  <c r="A2222"/>
  <c r="A2221"/>
  <c r="A2220"/>
  <c r="A2219"/>
  <c r="A2218"/>
  <c r="A2217"/>
  <c r="A2216"/>
  <c r="A2215"/>
  <c r="A2214"/>
  <c r="A2213"/>
  <c r="A2212"/>
  <c r="A2211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82"/>
  <c r="A2081"/>
  <c r="A2080"/>
  <c r="A2079"/>
  <c r="A2078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60"/>
  <c r="A2059"/>
  <c r="A2058"/>
  <c r="A2057"/>
  <c r="A2056"/>
  <c r="A2055"/>
  <c r="A2054"/>
  <c r="A2053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6"/>
  <c r="A2035"/>
  <c r="A2034"/>
  <c r="A2033"/>
  <c r="A2032"/>
  <c r="A2031"/>
  <c r="A2030"/>
  <c r="A2029"/>
  <c r="A2028"/>
  <c r="A2027"/>
  <c r="A2026"/>
  <c r="A2025"/>
  <c r="A2024"/>
  <c r="A2023"/>
  <c r="A2022"/>
  <c r="A2021"/>
  <c r="A2020"/>
  <c r="A2019"/>
  <c r="A2018"/>
  <c r="A2017"/>
  <c r="A2016"/>
  <c r="A2015"/>
  <c r="A2014"/>
  <c r="A2013"/>
  <c r="A2012"/>
  <c r="A2011"/>
  <c r="A2010"/>
  <c r="A2009"/>
  <c r="A2008"/>
  <c r="A2007"/>
  <c r="A2006"/>
  <c r="A2005"/>
  <c r="A2004"/>
  <c r="A2003"/>
  <c r="A2002"/>
  <c r="A2001"/>
  <c r="A2000"/>
  <c r="A1999"/>
  <c r="A1998"/>
  <c r="A1997"/>
  <c r="A1996"/>
  <c r="A1995"/>
  <c r="A1994"/>
  <c r="A1993"/>
  <c r="A1992"/>
  <c r="A1991"/>
  <c r="A1990"/>
  <c r="A1989"/>
  <c r="A1988"/>
  <c r="A1987"/>
  <c r="A1986"/>
  <c r="A1985"/>
  <c r="A1984"/>
  <c r="A1983"/>
  <c r="A1982"/>
  <c r="A1981"/>
  <c r="A1980"/>
  <c r="A1979"/>
  <c r="A1978"/>
  <c r="A1977"/>
  <c r="A1976"/>
  <c r="A1975"/>
  <c r="A1974"/>
  <c r="A1973"/>
  <c r="A1972"/>
  <c r="A1971"/>
  <c r="A1970"/>
  <c r="A1969"/>
  <c r="A1968"/>
  <c r="A1967"/>
  <c r="A1966"/>
  <c r="A1965"/>
  <c r="A1964"/>
  <c r="A1963"/>
  <c r="A1962"/>
  <c r="A1961"/>
  <c r="A1960"/>
  <c r="A1959"/>
  <c r="A1958"/>
  <c r="A1957"/>
  <c r="A1956"/>
  <c r="A1955"/>
  <c r="A1954"/>
  <c r="A1953"/>
  <c r="A1952"/>
  <c r="A1951"/>
  <c r="A1950"/>
  <c r="A1949"/>
  <c r="A1948"/>
  <c r="A1947"/>
  <c r="A1946"/>
  <c r="A1945"/>
  <c r="A1944"/>
  <c r="A1943"/>
  <c r="A1942"/>
  <c r="A1941"/>
  <c r="A1940"/>
  <c r="A1939"/>
  <c r="A1938"/>
  <c r="A1937"/>
  <c r="A1936"/>
  <c r="A1935"/>
  <c r="A1934"/>
  <c r="A1933"/>
  <c r="A1932"/>
  <c r="A1931"/>
  <c r="A1930"/>
  <c r="A1929"/>
  <c r="A1928"/>
  <c r="A1927"/>
  <c r="A1926"/>
  <c r="A1925"/>
  <c r="A1924"/>
  <c r="A1923"/>
  <c r="A1922"/>
  <c r="A1921"/>
  <c r="A1920"/>
  <c r="A1919"/>
  <c r="A1918"/>
  <c r="A1917"/>
  <c r="A1916"/>
  <c r="A1915"/>
  <c r="A1914"/>
  <c r="A1913"/>
  <c r="A1912"/>
  <c r="A1911"/>
  <c r="A1910"/>
  <c r="A1909"/>
  <c r="A1908"/>
  <c r="A1907"/>
  <c r="A1906"/>
  <c r="A1905"/>
  <c r="A1904"/>
  <c r="A1903"/>
  <c r="A1902"/>
  <c r="A1901"/>
  <c r="A1900"/>
  <c r="A1899"/>
  <c r="A1898"/>
  <c r="A1897"/>
  <c r="A1896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7"/>
  <c r="A1876"/>
  <c r="A1875"/>
  <c r="A1874"/>
  <c r="A1873"/>
  <c r="A1872"/>
  <c r="A1871"/>
  <c r="A1870"/>
  <c r="A1869"/>
  <c r="A1868"/>
  <c r="A1867"/>
  <c r="A1866"/>
  <c r="A1865"/>
  <c r="A1864"/>
  <c r="A1863"/>
  <c r="A1862"/>
  <c r="A1861"/>
  <c r="A1860"/>
  <c r="A1859"/>
  <c r="A1858"/>
  <c r="A1857"/>
  <c r="A1856"/>
  <c r="A1855"/>
  <c r="A1854"/>
  <c r="A1853"/>
  <c r="A1852"/>
  <c r="A1851"/>
  <c r="A1850"/>
  <c r="A1849"/>
  <c r="A1848"/>
  <c r="A1847"/>
  <c r="A1846"/>
  <c r="A1845"/>
  <c r="A1844"/>
  <c r="A1843"/>
  <c r="A1842"/>
  <c r="A1841"/>
  <c r="A1840"/>
  <c r="A1839"/>
  <c r="A1838"/>
  <c r="A1837"/>
  <c r="A1836"/>
  <c r="A1835"/>
  <c r="A1834"/>
  <c r="A1833"/>
  <c r="A1832"/>
  <c r="A1831"/>
  <c r="A1830"/>
  <c r="A1829"/>
  <c r="A1828"/>
  <c r="A1827"/>
  <c r="A1826"/>
  <c r="A1825"/>
  <c r="A1824"/>
  <c r="A1823"/>
  <c r="A1822"/>
  <c r="A1821"/>
  <c r="A1820"/>
  <c r="A1819"/>
  <c r="A1818"/>
  <c r="A1817"/>
  <c r="A1816"/>
  <c r="A1815"/>
  <c r="A1814"/>
  <c r="A1813"/>
  <c r="A1812"/>
  <c r="A1811"/>
  <c r="A1810"/>
  <c r="A1809"/>
  <c r="A1808"/>
  <c r="A1807"/>
  <c r="A1806"/>
  <c r="A1805"/>
  <c r="A1804"/>
  <c r="A1803"/>
  <c r="A1802"/>
  <c r="A1801"/>
  <c r="A1800"/>
  <c r="A1799"/>
  <c r="A1798"/>
  <c r="A1797"/>
  <c r="A1796"/>
  <c r="A1795"/>
  <c r="A1794"/>
  <c r="A1793"/>
  <c r="A1792"/>
  <c r="A1791"/>
  <c r="A1790"/>
  <c r="A1789"/>
  <c r="A1788"/>
  <c r="A1787"/>
  <c r="A1786"/>
  <c r="A1785"/>
  <c r="A1784"/>
  <c r="A1783"/>
  <c r="A1782"/>
  <c r="A1781"/>
  <c r="A1780"/>
  <c r="A1779"/>
  <c r="A1778"/>
  <c r="A1777"/>
  <c r="A1776"/>
  <c r="A1775"/>
  <c r="A1774"/>
  <c r="A1773"/>
  <c r="A1772"/>
  <c r="A1771"/>
  <c r="A1770"/>
  <c r="A1769"/>
  <c r="A1768"/>
  <c r="A1767"/>
  <c r="A1766"/>
  <c r="A1765"/>
  <c r="A1764"/>
  <c r="A1763"/>
  <c r="A1762"/>
  <c r="A1761"/>
  <c r="A1760"/>
  <c r="A1759"/>
  <c r="A1758"/>
  <c r="A1757"/>
  <c r="A1756"/>
  <c r="A1755"/>
  <c r="A1754"/>
  <c r="A1753"/>
  <c r="A1752"/>
  <c r="A1751"/>
  <c r="A1750"/>
  <c r="A1749"/>
  <c r="A1748"/>
  <c r="A1747"/>
  <c r="A1746"/>
  <c r="A1745"/>
  <c r="A1744"/>
  <c r="A1743"/>
  <c r="A1742"/>
  <c r="A1741"/>
  <c r="A1740"/>
  <c r="A1739"/>
  <c r="A1738"/>
  <c r="A1737"/>
  <c r="A1736"/>
  <c r="A1735"/>
  <c r="A1734"/>
  <c r="A1733"/>
  <c r="A1732"/>
  <c r="A1731"/>
  <c r="A1730"/>
  <c r="A1729"/>
  <c r="A1728"/>
  <c r="A1727"/>
  <c r="A1726"/>
  <c r="A1725"/>
  <c r="A1724"/>
  <c r="A1723"/>
  <c r="A1722"/>
  <c r="A1721"/>
  <c r="A1720"/>
  <c r="A1719"/>
  <c r="A1718"/>
  <c r="A1717"/>
  <c r="A1716"/>
  <c r="A1715"/>
  <c r="A1714"/>
  <c r="A1713"/>
  <c r="A1712"/>
  <c r="A1711"/>
  <c r="A1710"/>
  <c r="A1709"/>
  <c r="A1708"/>
  <c r="A1707"/>
  <c r="A1706"/>
  <c r="A1705"/>
  <c r="A1704"/>
  <c r="A1703"/>
  <c r="A1702"/>
  <c r="A1701"/>
  <c r="A1700"/>
  <c r="A1699"/>
  <c r="A1698"/>
  <c r="A1697"/>
  <c r="A1696"/>
  <c r="A1695"/>
  <c r="A1694"/>
  <c r="A1693"/>
  <c r="A1692"/>
  <c r="A1691"/>
  <c r="A1690"/>
  <c r="A1689"/>
  <c r="A1688"/>
  <c r="A1687"/>
  <c r="A1686"/>
  <c r="A1685"/>
  <c r="A1684"/>
  <c r="A1683"/>
  <c r="A1682"/>
  <c r="A1681"/>
  <c r="A1680"/>
  <c r="A1679"/>
  <c r="A1678"/>
  <c r="A1677"/>
  <c r="A1676"/>
  <c r="A1675"/>
  <c r="A1674"/>
  <c r="A1673"/>
  <c r="A1672"/>
  <c r="A1671"/>
  <c r="A1670"/>
  <c r="A1669"/>
  <c r="A1668"/>
  <c r="A1667"/>
  <c r="A1666"/>
  <c r="A1665"/>
  <c r="A1664"/>
  <c r="A1663"/>
  <c r="A1662"/>
  <c r="A1661"/>
  <c r="A1660"/>
  <c r="A1659"/>
  <c r="A1658"/>
  <c r="A1657"/>
  <c r="A1656"/>
  <c r="A1655"/>
  <c r="A1654"/>
  <c r="A1653"/>
  <c r="A1652"/>
  <c r="A1651"/>
  <c r="A1650"/>
  <c r="A1649"/>
  <c r="A1648"/>
  <c r="A1647"/>
  <c r="A1646"/>
  <c r="A1645"/>
  <c r="A1644"/>
  <c r="A1643"/>
  <c r="A1642"/>
  <c r="A1641"/>
  <c r="A1640"/>
  <c r="A1639"/>
  <c r="A1638"/>
  <c r="A1637"/>
  <c r="A1636"/>
  <c r="A1635"/>
  <c r="A1634"/>
  <c r="A1633"/>
  <c r="A1632"/>
  <c r="A1631"/>
  <c r="A1630"/>
  <c r="A1629"/>
  <c r="A1628"/>
  <c r="A1627"/>
  <c r="A1626"/>
  <c r="A1625"/>
  <c r="A1624"/>
  <c r="A1623"/>
  <c r="A1622"/>
  <c r="A1621"/>
  <c r="A1620"/>
  <c r="A1619"/>
  <c r="A1618"/>
  <c r="A1617"/>
  <c r="A1616"/>
  <c r="A1615"/>
  <c r="A1614"/>
  <c r="A1613"/>
  <c r="A1612"/>
  <c r="A1611"/>
  <c r="A1610"/>
  <c r="A1609"/>
  <c r="A1608"/>
  <c r="A1607"/>
  <c r="A1606"/>
  <c r="A1605"/>
  <c r="A1604"/>
  <c r="A1603"/>
  <c r="A1602"/>
  <c r="A1601"/>
  <c r="A1600"/>
  <c r="A1599"/>
  <c r="A1598"/>
  <c r="A1597"/>
  <c r="A1596"/>
  <c r="A1595"/>
  <c r="A1594"/>
  <c r="A1593"/>
  <c r="A1592"/>
  <c r="A1591"/>
  <c r="A1590"/>
  <c r="A1589"/>
  <c r="A1588"/>
  <c r="A1587"/>
  <c r="A1586"/>
  <c r="A1585"/>
  <c r="A1584"/>
  <c r="A1583"/>
  <c r="A1582"/>
  <c r="A1581"/>
  <c r="A1580"/>
  <c r="A1579"/>
  <c r="A1578"/>
  <c r="A1577"/>
  <c r="A1576"/>
  <c r="A1575"/>
  <c r="A1574"/>
  <c r="A1573"/>
  <c r="A1572"/>
  <c r="A1571"/>
  <c r="A1570"/>
  <c r="A1569"/>
  <c r="A1568"/>
  <c r="A1567"/>
  <c r="A1566"/>
  <c r="A1565"/>
  <c r="A1564"/>
  <c r="A1563"/>
  <c r="A1562"/>
  <c r="A1561"/>
  <c r="A1560"/>
  <c r="A1559"/>
  <c r="A1558"/>
  <c r="A1557"/>
  <c r="A1556"/>
  <c r="A1555"/>
  <c r="A1554"/>
  <c r="A1553"/>
  <c r="A1552"/>
  <c r="A1551"/>
  <c r="A1550"/>
  <c r="A1549"/>
  <c r="A1548"/>
  <c r="A1547"/>
  <c r="A1546"/>
  <c r="A1545"/>
  <c r="A1544"/>
  <c r="A1543"/>
  <c r="A1542"/>
  <c r="A1541"/>
  <c r="A1540"/>
  <c r="A1539"/>
  <c r="A1538"/>
  <c r="A1537"/>
  <c r="A1536"/>
  <c r="A1535"/>
  <c r="A1534"/>
  <c r="A1533"/>
  <c r="A1532"/>
  <c r="A1531"/>
  <c r="A1530"/>
  <c r="A1529"/>
  <c r="A1528"/>
  <c r="A1527"/>
  <c r="A1526"/>
  <c r="A1525"/>
  <c r="A1524"/>
  <c r="A1523"/>
  <c r="A1522"/>
  <c r="A1521"/>
  <c r="A1520"/>
  <c r="A1519"/>
  <c r="A1518"/>
  <c r="A1517"/>
  <c r="A1516"/>
  <c r="A1515"/>
  <c r="A1514"/>
  <c r="A1513"/>
  <c r="A1512"/>
  <c r="A1511"/>
  <c r="A1510"/>
  <c r="A1509"/>
  <c r="A1508"/>
  <c r="A1507"/>
  <c r="A1506"/>
  <c r="A1505"/>
  <c r="A1504"/>
  <c r="A1503"/>
  <c r="A1502"/>
  <c r="A1501"/>
  <c r="A1500"/>
  <c r="A1499"/>
  <c r="A1498"/>
  <c r="A1497"/>
  <c r="A1496"/>
  <c r="A1495"/>
  <c r="A1494"/>
  <c r="A1493"/>
  <c r="A1492"/>
  <c r="A1491"/>
  <c r="A1490"/>
  <c r="A1489"/>
  <c r="A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C174" i="24" s="1"/>
  <c r="A15" i="2"/>
  <c r="A14"/>
  <c r="C334" i="24" s="1"/>
  <c r="A13" i="2"/>
  <c r="A12"/>
  <c r="A11"/>
  <c r="A10"/>
  <c r="A9"/>
  <c r="A8"/>
  <c r="A7"/>
  <c r="A6"/>
  <c r="A5"/>
  <c r="A4"/>
  <c r="A3"/>
  <c r="D3" i="8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E3" i="1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3" i="37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D3" i="25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G2" i="24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C206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C462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D2" i="9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2" i="10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H2" i="16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J2" i="18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D4" i="20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E2" i="19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C3" i="39"/>
  <c r="E3" s="1"/>
  <c r="C4"/>
  <c r="E4" s="1"/>
  <c r="C5"/>
  <c r="E5" s="1"/>
  <c r="C6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15"/>
  <c r="E15" s="1"/>
  <c r="C16"/>
  <c r="E16" s="1"/>
  <c r="C17"/>
  <c r="E17" s="1"/>
  <c r="C18"/>
  <c r="E18" s="1"/>
  <c r="C19"/>
  <c r="E19" s="1"/>
  <c r="C20"/>
  <c r="E20" s="1"/>
  <c r="C21"/>
  <c r="E21" s="1"/>
  <c r="C22"/>
  <c r="E22" s="1"/>
  <c r="C23"/>
  <c r="E23" s="1"/>
  <c r="C24"/>
  <c r="E24" s="1"/>
  <c r="C25"/>
  <c r="E25" s="1"/>
  <c r="C26"/>
  <c r="E26" s="1"/>
  <c r="C27"/>
  <c r="E27" s="1"/>
  <c r="C28"/>
  <c r="E28" s="1"/>
  <c r="C29"/>
  <c r="E29" s="1"/>
  <c r="C30"/>
  <c r="E30" s="1"/>
  <c r="C31"/>
  <c r="E31" s="1"/>
  <c r="C32"/>
  <c r="E32" s="1"/>
  <c r="C33"/>
  <c r="E33" s="1"/>
  <c r="C34"/>
  <c r="E34" s="1"/>
  <c r="C35"/>
  <c r="E35" s="1"/>
  <c r="C36"/>
  <c r="E36" s="1"/>
  <c r="C37"/>
  <c r="E37" s="1"/>
  <c r="C38"/>
  <c r="E38" s="1"/>
  <c r="C39"/>
  <c r="E39" s="1"/>
  <c r="C40"/>
  <c r="E40" s="1"/>
  <c r="C41"/>
  <c r="E41" s="1"/>
  <c r="C42"/>
  <c r="E42" s="1"/>
  <c r="C43"/>
  <c r="E43" s="1"/>
  <c r="C44"/>
  <c r="E44" s="1"/>
  <c r="C45"/>
  <c r="E45" s="1"/>
  <c r="C46"/>
  <c r="E46" s="1"/>
  <c r="C47"/>
  <c r="E47" s="1"/>
  <c r="C48"/>
  <c r="E48" s="1"/>
  <c r="C49"/>
  <c r="E49" s="1"/>
  <c r="C50"/>
  <c r="E50" s="1"/>
  <c r="C51"/>
  <c r="E51" s="1"/>
  <c r="C52"/>
  <c r="E52" s="1"/>
  <c r="C53"/>
  <c r="E53" s="1"/>
  <c r="C54"/>
  <c r="E54" s="1"/>
  <c r="C55"/>
  <c r="E55" s="1"/>
  <c r="C56"/>
  <c r="E56" s="1"/>
  <c r="C57"/>
  <c r="E57" s="1"/>
  <c r="C58"/>
  <c r="E58" s="1"/>
  <c r="C59"/>
  <c r="E59" s="1"/>
  <c r="C60"/>
  <c r="E60" s="1"/>
  <c r="C61"/>
  <c r="E61" s="1"/>
  <c r="C62"/>
  <c r="E62" s="1"/>
  <c r="C63"/>
  <c r="E63" s="1"/>
  <c r="C64"/>
  <c r="E64" s="1"/>
  <c r="C65"/>
  <c r="E65" s="1"/>
  <c r="C66"/>
  <c r="E66" s="1"/>
  <c r="C67"/>
  <c r="E67" s="1"/>
  <c r="C68"/>
  <c r="E68" s="1"/>
  <c r="C69"/>
  <c r="E69" s="1"/>
  <c r="C70"/>
  <c r="E70" s="1"/>
  <c r="C71"/>
  <c r="E71" s="1"/>
  <c r="C72"/>
  <c r="E72" s="1"/>
  <c r="C73"/>
  <c r="E73" s="1"/>
  <c r="C74"/>
  <c r="E74" s="1"/>
  <c r="C75"/>
  <c r="E75" s="1"/>
  <c r="C76"/>
  <c r="E76" s="1"/>
  <c r="C77"/>
  <c r="E77" s="1"/>
  <c r="C78"/>
  <c r="E78" s="1"/>
  <c r="C79"/>
  <c r="E79" s="1"/>
  <c r="C80"/>
  <c r="E80" s="1"/>
  <c r="C81"/>
  <c r="E81" s="1"/>
  <c r="C82"/>
  <c r="E82" s="1"/>
  <c r="C83"/>
  <c r="E83" s="1"/>
  <c r="C84"/>
  <c r="E84" s="1"/>
  <c r="C85"/>
  <c r="E85" s="1"/>
  <c r="C86"/>
  <c r="E86" s="1"/>
  <c r="C87"/>
  <c r="E87" s="1"/>
  <c r="C88"/>
  <c r="E88" s="1"/>
  <c r="C89"/>
  <c r="E89" s="1"/>
  <c r="C90"/>
  <c r="E90" s="1"/>
  <c r="C91"/>
  <c r="E91" s="1"/>
  <c r="C92"/>
  <c r="E92" s="1"/>
  <c r="C93"/>
  <c r="E93" s="1"/>
  <c r="C94"/>
  <c r="E94" s="1"/>
  <c r="C95"/>
  <c r="E95" s="1"/>
  <c r="C96"/>
  <c r="E96" s="1"/>
  <c r="C97"/>
  <c r="E97" s="1"/>
  <c r="C98"/>
  <c r="E98" s="1"/>
  <c r="C99"/>
  <c r="E99" s="1"/>
  <c r="C100"/>
  <c r="E100" s="1"/>
  <c r="C101"/>
  <c r="E101" s="1"/>
  <c r="C102"/>
  <c r="E102" s="1"/>
  <c r="C103"/>
  <c r="E103" s="1"/>
  <c r="C104"/>
  <c r="E104" s="1"/>
  <c r="C105"/>
  <c r="E105" s="1"/>
  <c r="C106"/>
  <c r="E106" s="1"/>
  <c r="C107"/>
  <c r="E107" s="1"/>
  <c r="C108"/>
  <c r="E108" s="1"/>
  <c r="C109"/>
  <c r="E109" s="1"/>
  <c r="C110"/>
  <c r="E110" s="1"/>
  <c r="C111"/>
  <c r="E111" s="1"/>
  <c r="C112"/>
  <c r="E112" s="1"/>
  <c r="C113"/>
  <c r="E113" s="1"/>
  <c r="C114"/>
  <c r="E114" s="1"/>
  <c r="C115"/>
  <c r="E115" s="1"/>
  <c r="C116"/>
  <c r="E116" s="1"/>
  <c r="C117"/>
  <c r="E117" s="1"/>
  <c r="C118"/>
  <c r="E118" s="1"/>
  <c r="C119"/>
  <c r="E119" s="1"/>
  <c r="C120"/>
  <c r="E120" s="1"/>
  <c r="C121"/>
  <c r="E121" s="1"/>
  <c r="C122"/>
  <c r="E122" s="1"/>
  <c r="C123"/>
  <c r="E123" s="1"/>
  <c r="C124"/>
  <c r="E124" s="1"/>
  <c r="C125"/>
  <c r="E125" s="1"/>
  <c r="C126"/>
  <c r="E126" s="1"/>
  <c r="C127"/>
  <c r="E127" s="1"/>
  <c r="C128"/>
  <c r="E128" s="1"/>
  <c r="C129"/>
  <c r="E129" s="1"/>
  <c r="C130"/>
  <c r="E130" s="1"/>
  <c r="C131"/>
  <c r="E131" s="1"/>
  <c r="C132"/>
  <c r="E132" s="1"/>
  <c r="C133"/>
  <c r="E133" s="1"/>
  <c r="E3" i="6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D3" i="7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H2" i="17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2" i="15"/>
  <c r="H3"/>
  <c r="H4"/>
  <c r="P4"/>
  <c r="Q4"/>
  <c r="H5"/>
  <c r="P5"/>
  <c r="Q5"/>
  <c r="H6"/>
  <c r="P6"/>
  <c r="Q6"/>
  <c r="H7"/>
  <c r="P7"/>
  <c r="Q7"/>
  <c r="H8"/>
  <c r="P8"/>
  <c r="Q8"/>
  <c r="H9"/>
  <c r="P9"/>
  <c r="Q9"/>
  <c r="H10"/>
  <c r="P10"/>
  <c r="Q10"/>
  <c r="H11"/>
  <c r="P11"/>
  <c r="Q11"/>
  <c r="H12"/>
  <c r="P12"/>
  <c r="Q12"/>
  <c r="H13"/>
  <c r="P13"/>
  <c r="Q13"/>
  <c r="H14"/>
  <c r="P14"/>
  <c r="Q14"/>
  <c r="H15"/>
  <c r="P15"/>
  <c r="Q15"/>
  <c r="H16"/>
  <c r="P16"/>
  <c r="Q16"/>
  <c r="H17"/>
  <c r="P17"/>
  <c r="Q17"/>
  <c r="H18"/>
  <c r="P18"/>
  <c r="Q18"/>
  <c r="H19"/>
  <c r="P19"/>
  <c r="Q19"/>
  <c r="H20"/>
  <c r="P20"/>
  <c r="Q20"/>
  <c r="H21"/>
  <c r="P21"/>
  <c r="Q21"/>
  <c r="H22"/>
  <c r="P22"/>
  <c r="Q22"/>
  <c r="H23"/>
  <c r="P23"/>
  <c r="Q23"/>
  <c r="H24"/>
  <c r="P24"/>
  <c r="Q24"/>
  <c r="H25"/>
  <c r="P25"/>
  <c r="Q25"/>
  <c r="H26"/>
  <c r="P26"/>
  <c r="Q26"/>
  <c r="H27"/>
  <c r="P27"/>
  <c r="Q27"/>
  <c r="H28"/>
  <c r="P28"/>
  <c r="Q28"/>
  <c r="H29"/>
  <c r="P29"/>
  <c r="Q29"/>
  <c r="H30"/>
  <c r="P30"/>
  <c r="Q30"/>
  <c r="H31"/>
  <c r="P31"/>
  <c r="Q31"/>
  <c r="H32"/>
  <c r="P32"/>
  <c r="Q32"/>
  <c r="H33"/>
  <c r="P33"/>
  <c r="Q33"/>
  <c r="H34"/>
  <c r="P34"/>
  <c r="Q34"/>
  <c r="H35"/>
  <c r="P35"/>
  <c r="Q35"/>
  <c r="H36"/>
  <c r="P36"/>
  <c r="Q36"/>
  <c r="H37"/>
  <c r="P37"/>
  <c r="Q37"/>
  <c r="H38"/>
  <c r="P38"/>
  <c r="Q38"/>
  <c r="H39"/>
  <c r="P39"/>
  <c r="Q39"/>
  <c r="H40"/>
  <c r="P40"/>
  <c r="Q40"/>
  <c r="H41"/>
  <c r="P41"/>
  <c r="Q41"/>
  <c r="H42"/>
  <c r="P42"/>
  <c r="Q42"/>
  <c r="H43"/>
  <c r="P43"/>
  <c r="Q43"/>
  <c r="H44"/>
  <c r="P44"/>
  <c r="Q44"/>
  <c r="H45"/>
  <c r="P45"/>
  <c r="Q45"/>
  <c r="H46"/>
  <c r="P46"/>
  <c r="Q46"/>
  <c r="H47"/>
  <c r="P47"/>
  <c r="Q47"/>
  <c r="H48"/>
  <c r="P48"/>
  <c r="Q48"/>
  <c r="H49"/>
  <c r="P49"/>
  <c r="Q49"/>
  <c r="H50"/>
  <c r="P50"/>
  <c r="Q50"/>
  <c r="H51"/>
  <c r="P51"/>
  <c r="Q51"/>
  <c r="H52"/>
  <c r="P52"/>
  <c r="Q52"/>
  <c r="H53"/>
  <c r="P53"/>
  <c r="Q53"/>
  <c r="H54"/>
  <c r="P54"/>
  <c r="Q54"/>
  <c r="H55"/>
  <c r="P55"/>
  <c r="Q55"/>
  <c r="H56"/>
  <c r="P56"/>
  <c r="Q56"/>
  <c r="H57"/>
  <c r="P57"/>
  <c r="Q57"/>
  <c r="H58"/>
  <c r="P58"/>
  <c r="Q58"/>
  <c r="H59"/>
  <c r="P59"/>
  <c r="Q59"/>
  <c r="H60"/>
  <c r="P60"/>
  <c r="Q60"/>
  <c r="H61"/>
  <c r="P61"/>
  <c r="Q61"/>
  <c r="H62"/>
  <c r="P62"/>
  <c r="Q62"/>
  <c r="H63"/>
  <c r="P63"/>
  <c r="Q63"/>
  <c r="H64"/>
  <c r="P64"/>
  <c r="Q64"/>
  <c r="H65"/>
  <c r="P65"/>
  <c r="Q65"/>
  <c r="H66"/>
  <c r="P66"/>
  <c r="Q66"/>
  <c r="H67"/>
  <c r="P67"/>
  <c r="Q67"/>
  <c r="H68"/>
  <c r="P68"/>
  <c r="Q68"/>
  <c r="H69"/>
  <c r="P69"/>
  <c r="Q69"/>
  <c r="H70"/>
  <c r="P70"/>
  <c r="Q70"/>
  <c r="H71"/>
  <c r="P71"/>
  <c r="Q71"/>
  <c r="H72"/>
  <c r="P72"/>
  <c r="Q72"/>
  <c r="H73"/>
  <c r="P73"/>
  <c r="Q73"/>
  <c r="H74"/>
  <c r="P74"/>
  <c r="Q74"/>
  <c r="H75"/>
  <c r="P75"/>
  <c r="Q75"/>
  <c r="H76"/>
  <c r="P76"/>
  <c r="Q76"/>
  <c r="H77"/>
  <c r="P77"/>
  <c r="Q77"/>
  <c r="H78"/>
  <c r="P78"/>
  <c r="Q78"/>
  <c r="H79"/>
  <c r="P79"/>
  <c r="Q79"/>
  <c r="H80"/>
  <c r="P80"/>
  <c r="Q80"/>
  <c r="H81"/>
  <c r="P81"/>
  <c r="Q81"/>
  <c r="H82"/>
  <c r="P82"/>
  <c r="Q82"/>
  <c r="H83"/>
  <c r="P83"/>
  <c r="Q83"/>
  <c r="H84"/>
  <c r="P84"/>
  <c r="Q84"/>
  <c r="H85"/>
  <c r="P85"/>
  <c r="Q85"/>
  <c r="H86"/>
  <c r="P86"/>
  <c r="Q86"/>
  <c r="H87"/>
  <c r="P87"/>
  <c r="Q87"/>
  <c r="H88"/>
  <c r="P88"/>
  <c r="Q88"/>
  <c r="H89"/>
  <c r="P89"/>
  <c r="Q89"/>
  <c r="H90"/>
  <c r="P90"/>
  <c r="Q90"/>
  <c r="H91"/>
  <c r="P91"/>
  <c r="Q91"/>
  <c r="H92"/>
  <c r="P92"/>
  <c r="Q92"/>
  <c r="H93"/>
  <c r="P93"/>
  <c r="Q93"/>
  <c r="H94"/>
  <c r="P94"/>
  <c r="Q94"/>
  <c r="H95"/>
  <c r="P95"/>
  <c r="Q95"/>
  <c r="H96"/>
  <c r="P96"/>
  <c r="Q96"/>
  <c r="H97"/>
  <c r="P97"/>
  <c r="Q97"/>
  <c r="H98"/>
  <c r="P98"/>
  <c r="Q98"/>
  <c r="H99"/>
  <c r="P99"/>
  <c r="Q99"/>
  <c r="H100"/>
  <c r="P100"/>
  <c r="Q100"/>
  <c r="H101"/>
  <c r="P101"/>
  <c r="Q101"/>
  <c r="H102"/>
  <c r="P102"/>
  <c r="Q102"/>
  <c r="H103"/>
  <c r="P103"/>
  <c r="Q103"/>
  <c r="H104"/>
  <c r="P104"/>
  <c r="Q104"/>
  <c r="H105"/>
  <c r="P105"/>
  <c r="Q105"/>
  <c r="H106"/>
  <c r="P106"/>
  <c r="Q106"/>
  <c r="H107"/>
  <c r="P107"/>
  <c r="Q107"/>
  <c r="H108"/>
  <c r="P108"/>
  <c r="Q108"/>
  <c r="H109"/>
  <c r="P109"/>
  <c r="Q109"/>
  <c r="H110"/>
  <c r="P110"/>
  <c r="Q110"/>
  <c r="H111"/>
  <c r="P111"/>
  <c r="Q111"/>
  <c r="H112"/>
  <c r="P112"/>
  <c r="Q112"/>
  <c r="H113"/>
  <c r="P113"/>
  <c r="Q113"/>
  <c r="H114"/>
  <c r="P114"/>
  <c r="Q114"/>
  <c r="H115"/>
  <c r="P115"/>
  <c r="Q115"/>
  <c r="H116"/>
  <c r="P116"/>
  <c r="Q116"/>
  <c r="H117"/>
  <c r="P117"/>
  <c r="Q117"/>
  <c r="H118"/>
  <c r="P118"/>
  <c r="Q118"/>
  <c r="H119"/>
  <c r="P119"/>
  <c r="Q119"/>
  <c r="H120"/>
  <c r="P120"/>
  <c r="Q120"/>
  <c r="H121"/>
  <c r="P121"/>
  <c r="Q121"/>
  <c r="H122"/>
  <c r="P122"/>
  <c r="Q122"/>
  <c r="H123"/>
  <c r="P123"/>
  <c r="Q123"/>
  <c r="H124"/>
  <c r="P124"/>
  <c r="Q124"/>
  <c r="H125"/>
  <c r="P125"/>
  <c r="Q125"/>
  <c r="H126"/>
  <c r="P126"/>
  <c r="Q126"/>
  <c r="H127"/>
  <c r="P127"/>
  <c r="Q127"/>
  <c r="H128"/>
  <c r="P128"/>
  <c r="Q128"/>
  <c r="H129"/>
  <c r="P129"/>
  <c r="Q129"/>
  <c r="H130"/>
  <c r="P130"/>
  <c r="Q130"/>
  <c r="H131"/>
  <c r="P131"/>
  <c r="Q131"/>
  <c r="H132"/>
  <c r="P132"/>
  <c r="Q132"/>
  <c r="H133"/>
  <c r="P133"/>
  <c r="Q133"/>
  <c r="H134"/>
  <c r="P134"/>
  <c r="Q134"/>
  <c r="H135"/>
  <c r="P135"/>
  <c r="Q135"/>
  <c r="H136"/>
  <c r="P136"/>
  <c r="Q136"/>
  <c r="H137"/>
  <c r="P137"/>
  <c r="Q137"/>
  <c r="H138"/>
  <c r="P138"/>
  <c r="Q138"/>
  <c r="H139"/>
  <c r="P139"/>
  <c r="Q139"/>
  <c r="H140"/>
  <c r="P140"/>
  <c r="Q140"/>
  <c r="H141"/>
  <c r="P141"/>
  <c r="Q141"/>
  <c r="H142"/>
  <c r="P142"/>
  <c r="Q142"/>
  <c r="H143"/>
  <c r="P143"/>
  <c r="Q143"/>
  <c r="H144"/>
  <c r="P144"/>
  <c r="Q144"/>
  <c r="H145"/>
  <c r="P145"/>
  <c r="Q145"/>
  <c r="H146"/>
  <c r="P146"/>
  <c r="Q146"/>
  <c r="H147"/>
  <c r="P147"/>
  <c r="Q147"/>
  <c r="H148"/>
  <c r="P148"/>
  <c r="Q148"/>
  <c r="H149"/>
  <c r="P149"/>
  <c r="Q149"/>
  <c r="H150"/>
  <c r="P150"/>
  <c r="Q150"/>
  <c r="H151"/>
  <c r="P151"/>
  <c r="Q151"/>
  <c r="H152"/>
  <c r="P152"/>
  <c r="Q152"/>
  <c r="H153"/>
  <c r="P153"/>
  <c r="Q153"/>
  <c r="H154"/>
  <c r="P154"/>
  <c r="Q154"/>
  <c r="H155"/>
  <c r="P155"/>
  <c r="Q155"/>
  <c r="H156"/>
  <c r="P156"/>
  <c r="Q156"/>
  <c r="H157"/>
  <c r="P157"/>
  <c r="Q157"/>
  <c r="H158"/>
  <c r="P158"/>
  <c r="Q158"/>
  <c r="H159"/>
  <c r="P159"/>
  <c r="Q159"/>
  <c r="H160"/>
  <c r="P160"/>
  <c r="Q160"/>
  <c r="H161"/>
  <c r="P161"/>
  <c r="Q161"/>
  <c r="H162"/>
  <c r="P162"/>
  <c r="Q162"/>
  <c r="H163"/>
  <c r="P163"/>
  <c r="Q163"/>
  <c r="H164"/>
  <c r="P164"/>
  <c r="Q164"/>
  <c r="H165"/>
  <c r="P165"/>
  <c r="Q165"/>
  <c r="H166"/>
  <c r="P166"/>
  <c r="Q166"/>
  <c r="H167"/>
  <c r="P167"/>
  <c r="Q167"/>
  <c r="H168"/>
  <c r="P168"/>
  <c r="Q168"/>
  <c r="H169"/>
  <c r="P169"/>
  <c r="Q169"/>
  <c r="H170"/>
  <c r="P170"/>
  <c r="Q170"/>
  <c r="H171"/>
  <c r="P171"/>
  <c r="Q171"/>
  <c r="H172"/>
  <c r="P172"/>
  <c r="Q172"/>
  <c r="H173"/>
  <c r="P173"/>
  <c r="Q173"/>
  <c r="H174"/>
  <c r="P174"/>
  <c r="Q174"/>
  <c r="H175"/>
  <c r="P175"/>
  <c r="Q175"/>
  <c r="H176"/>
  <c r="P176"/>
  <c r="Q176"/>
  <c r="H177"/>
  <c r="P177"/>
  <c r="Q177"/>
  <c r="H178"/>
  <c r="P178"/>
  <c r="Q178"/>
  <c r="H179"/>
  <c r="P179"/>
  <c r="Q179"/>
  <c r="H180"/>
  <c r="P180"/>
  <c r="Q180"/>
  <c r="H181"/>
  <c r="P181"/>
  <c r="Q181"/>
  <c r="H182"/>
  <c r="P182"/>
  <c r="Q182"/>
  <c r="H183"/>
  <c r="P183"/>
  <c r="Q183"/>
  <c r="H184"/>
  <c r="P184"/>
  <c r="Q184"/>
  <c r="H185"/>
  <c r="P185"/>
  <c r="Q185"/>
  <c r="H186"/>
  <c r="P186"/>
  <c r="Q186"/>
  <c r="H187"/>
  <c r="P187"/>
  <c r="Q187"/>
  <c r="H188"/>
  <c r="P188"/>
  <c r="Q188"/>
  <c r="H189"/>
  <c r="P189"/>
  <c r="Q189"/>
  <c r="H190"/>
  <c r="P190"/>
  <c r="Q190"/>
  <c r="H191"/>
  <c r="P191"/>
  <c r="Q191"/>
  <c r="H192"/>
  <c r="P192"/>
  <c r="Q192"/>
  <c r="H193"/>
  <c r="P193"/>
  <c r="Q193"/>
  <c r="H194"/>
  <c r="P194"/>
  <c r="Q194"/>
  <c r="H195"/>
  <c r="P195"/>
  <c r="Q195"/>
  <c r="H196"/>
  <c r="P196"/>
  <c r="Q196"/>
  <c r="H197"/>
  <c r="P197"/>
  <c r="Q197"/>
  <c r="H198"/>
  <c r="P198"/>
  <c r="Q198"/>
  <c r="H199"/>
  <c r="P199"/>
  <c r="Q199"/>
  <c r="H200"/>
  <c r="P200"/>
  <c r="Q200"/>
  <c r="H201"/>
  <c r="P201"/>
  <c r="Q201"/>
  <c r="H202"/>
  <c r="P202"/>
  <c r="Q202"/>
  <c r="H203"/>
  <c r="P203"/>
  <c r="Q203"/>
  <c r="H204"/>
  <c r="P204"/>
  <c r="Q204"/>
  <c r="H205"/>
  <c r="P205"/>
  <c r="Q205"/>
  <c r="H206"/>
  <c r="P206"/>
  <c r="Q206"/>
  <c r="H207"/>
  <c r="P207"/>
  <c r="Q207"/>
  <c r="H208"/>
  <c r="P208"/>
  <c r="Q208"/>
  <c r="H209"/>
  <c r="P209"/>
  <c r="Q209"/>
  <c r="H210"/>
  <c r="P210"/>
  <c r="Q210"/>
  <c r="H211"/>
  <c r="P211"/>
  <c r="Q211"/>
  <c r="H212"/>
  <c r="P212"/>
  <c r="Q212"/>
  <c r="H213"/>
  <c r="P213"/>
  <c r="Q213"/>
  <c r="H214"/>
  <c r="P214"/>
  <c r="Q214"/>
  <c r="H215"/>
  <c r="P215"/>
  <c r="Q215"/>
  <c r="H216"/>
  <c r="P216"/>
  <c r="Q216"/>
  <c r="H217"/>
  <c r="P217"/>
  <c r="Q217"/>
  <c r="H218"/>
  <c r="P218"/>
  <c r="Q218"/>
  <c r="H219"/>
  <c r="P219"/>
  <c r="Q219"/>
  <c r="H220"/>
  <c r="P220"/>
  <c r="Q220"/>
  <c r="H221"/>
  <c r="P221"/>
  <c r="Q221"/>
  <c r="H222"/>
  <c r="P222"/>
  <c r="Q222"/>
  <c r="H223"/>
  <c r="P223"/>
  <c r="Q223"/>
  <c r="H224"/>
  <c r="P224"/>
  <c r="Q224"/>
  <c r="H225"/>
  <c r="P225"/>
  <c r="Q225"/>
  <c r="H226"/>
  <c r="P226"/>
  <c r="Q226"/>
  <c r="H227"/>
  <c r="P227"/>
  <c r="Q227"/>
  <c r="H228"/>
  <c r="P228"/>
  <c r="Q228"/>
  <c r="H229"/>
  <c r="P229"/>
  <c r="Q229"/>
  <c r="H230"/>
  <c r="P230"/>
  <c r="Q230"/>
  <c r="H231"/>
  <c r="P231"/>
  <c r="Q231"/>
  <c r="H232"/>
  <c r="P232"/>
  <c r="Q232"/>
  <c r="H233"/>
  <c r="P233"/>
  <c r="Q233"/>
  <c r="H234"/>
  <c r="P234"/>
  <c r="Q234"/>
  <c r="H235"/>
  <c r="P235"/>
  <c r="Q235"/>
  <c r="H236"/>
  <c r="P236"/>
  <c r="Q236"/>
  <c r="H237"/>
  <c r="P237"/>
  <c r="Q237"/>
  <c r="H238"/>
  <c r="P238"/>
  <c r="Q238"/>
  <c r="H239"/>
  <c r="P239"/>
  <c r="Q239"/>
  <c r="H240"/>
  <c r="P240"/>
  <c r="Q240"/>
  <c r="H241"/>
  <c r="P241"/>
  <c r="Q241"/>
  <c r="H242"/>
  <c r="P242"/>
  <c r="Q242"/>
  <c r="H243"/>
  <c r="P243"/>
  <c r="Q243"/>
  <c r="H244"/>
  <c r="P244"/>
  <c r="Q244"/>
  <c r="H245"/>
  <c r="P245"/>
  <c r="Q245"/>
  <c r="H246"/>
  <c r="P246"/>
  <c r="Q246"/>
  <c r="H247"/>
  <c r="P247"/>
  <c r="Q247"/>
  <c r="H248"/>
  <c r="P248"/>
  <c r="Q248"/>
  <c r="H249"/>
  <c r="P249"/>
  <c r="Q249"/>
  <c r="H250"/>
  <c r="P250"/>
  <c r="Q250"/>
  <c r="H251"/>
  <c r="P251"/>
  <c r="Q251"/>
  <c r="H252"/>
  <c r="P252"/>
  <c r="Q252"/>
  <c r="H253"/>
  <c r="P253"/>
  <c r="Q253"/>
  <c r="H254"/>
  <c r="P254"/>
  <c r="Q254"/>
  <c r="H255"/>
  <c r="P255"/>
  <c r="Q255"/>
  <c r="H256"/>
  <c r="P256"/>
  <c r="Q256"/>
  <c r="H257"/>
  <c r="P257"/>
  <c r="Q257"/>
  <c r="H258"/>
  <c r="P258"/>
  <c r="Q258"/>
  <c r="H259"/>
  <c r="P259"/>
  <c r="Q259"/>
  <c r="H260"/>
  <c r="P260"/>
  <c r="Q260"/>
  <c r="H261"/>
  <c r="P261"/>
  <c r="Q261"/>
  <c r="H262"/>
  <c r="P262"/>
  <c r="Q262"/>
  <c r="H263"/>
  <c r="P263"/>
  <c r="Q263"/>
  <c r="H264"/>
  <c r="P264"/>
  <c r="Q264"/>
  <c r="H265"/>
  <c r="P265"/>
  <c r="Q265"/>
  <c r="H266"/>
  <c r="P266"/>
  <c r="Q266"/>
  <c r="H267"/>
  <c r="P267"/>
  <c r="Q267"/>
  <c r="H268"/>
  <c r="P268"/>
  <c r="Q268"/>
  <c r="H269"/>
  <c r="P269"/>
  <c r="Q269"/>
  <c r="H270"/>
  <c r="P270"/>
  <c r="Q270"/>
  <c r="H271"/>
  <c r="P271"/>
  <c r="Q271"/>
  <c r="H272"/>
  <c r="P272"/>
  <c r="Q272"/>
  <c r="H273"/>
  <c r="P273"/>
  <c r="Q273"/>
  <c r="H274"/>
  <c r="P274"/>
  <c r="Q274"/>
  <c r="H275"/>
  <c r="P275"/>
  <c r="Q275"/>
  <c r="H276"/>
  <c r="P276"/>
  <c r="Q276"/>
  <c r="H277"/>
  <c r="P277"/>
  <c r="Q277"/>
  <c r="H278"/>
  <c r="P278"/>
  <c r="Q278"/>
  <c r="H279"/>
  <c r="P279"/>
  <c r="Q279"/>
  <c r="H280"/>
  <c r="P280"/>
  <c r="Q280"/>
  <c r="H281"/>
  <c r="P281"/>
  <c r="Q281"/>
  <c r="H282"/>
  <c r="P282"/>
  <c r="Q282"/>
  <c r="H283"/>
  <c r="P283"/>
  <c r="Q283"/>
  <c r="H284"/>
  <c r="P284"/>
  <c r="Q284"/>
  <c r="H285"/>
  <c r="P285"/>
  <c r="Q285"/>
  <c r="H286"/>
  <c r="P286"/>
  <c r="Q286"/>
  <c r="H287"/>
  <c r="P287"/>
  <c r="Q287"/>
  <c r="H288"/>
  <c r="P288"/>
  <c r="Q288"/>
  <c r="H289"/>
  <c r="P289"/>
  <c r="Q289"/>
  <c r="H290"/>
  <c r="P290"/>
  <c r="Q290"/>
  <c r="H291"/>
  <c r="P291"/>
  <c r="Q291"/>
  <c r="H292"/>
  <c r="P292"/>
  <c r="Q292"/>
  <c r="H293"/>
  <c r="P293"/>
  <c r="Q293"/>
  <c r="H294"/>
  <c r="P294"/>
  <c r="Q294"/>
  <c r="H295"/>
  <c r="P295"/>
  <c r="Q295"/>
  <c r="H296"/>
  <c r="P296"/>
  <c r="Q296"/>
  <c r="H297"/>
  <c r="P297"/>
  <c r="Q297"/>
  <c r="H298"/>
  <c r="P298"/>
  <c r="Q298"/>
  <c r="H299"/>
  <c r="P299"/>
  <c r="Q299"/>
  <c r="H300"/>
  <c r="P300"/>
  <c r="Q300"/>
  <c r="H301"/>
  <c r="P301"/>
  <c r="Q301"/>
  <c r="H302"/>
  <c r="P302"/>
  <c r="Q302"/>
  <c r="H303"/>
  <c r="P303"/>
  <c r="Q303"/>
  <c r="H304"/>
  <c r="P304"/>
  <c r="Q304"/>
  <c r="H305"/>
  <c r="P305"/>
  <c r="Q305"/>
  <c r="H306"/>
  <c r="P306"/>
  <c r="Q306"/>
  <c r="H307"/>
  <c r="P307"/>
  <c r="Q307"/>
  <c r="H308"/>
  <c r="P308"/>
  <c r="Q308"/>
  <c r="H309"/>
  <c r="P309"/>
  <c r="Q309"/>
  <c r="H310"/>
  <c r="P310"/>
  <c r="Q310"/>
  <c r="H311"/>
  <c r="P311"/>
  <c r="Q311"/>
  <c r="H312"/>
  <c r="P312"/>
  <c r="Q312"/>
  <c r="H313"/>
  <c r="P313"/>
  <c r="Q313"/>
  <c r="H314"/>
  <c r="P314"/>
  <c r="Q314"/>
  <c r="H315"/>
  <c r="P315"/>
  <c r="Q315"/>
  <c r="H316"/>
  <c r="P316"/>
  <c r="Q316"/>
  <c r="H317"/>
  <c r="P317"/>
  <c r="Q317"/>
  <c r="H318"/>
  <c r="P318"/>
  <c r="Q318"/>
  <c r="H319"/>
  <c r="P319"/>
  <c r="Q319"/>
  <c r="H320"/>
  <c r="P320"/>
  <c r="Q320"/>
  <c r="H321"/>
  <c r="P321"/>
  <c r="Q321"/>
  <c r="H322"/>
  <c r="P322"/>
  <c r="Q322"/>
  <c r="H323"/>
  <c r="P323"/>
  <c r="Q323"/>
  <c r="H324"/>
  <c r="P324"/>
  <c r="Q324"/>
  <c r="H325"/>
  <c r="P325"/>
  <c r="Q325"/>
  <c r="H326"/>
  <c r="P326"/>
  <c r="Q326"/>
  <c r="H327"/>
  <c r="P327"/>
  <c r="Q327"/>
  <c r="H328"/>
  <c r="P328"/>
  <c r="Q328"/>
  <c r="H329"/>
  <c r="P329"/>
  <c r="Q329"/>
  <c r="H330"/>
  <c r="P330"/>
  <c r="Q330"/>
  <c r="H331"/>
  <c r="P331"/>
  <c r="Q331"/>
  <c r="H332"/>
  <c r="P332"/>
  <c r="Q332"/>
  <c r="H333"/>
  <c r="P333"/>
  <c r="Q333"/>
  <c r="H334"/>
  <c r="P334"/>
  <c r="Q334"/>
  <c r="H335"/>
  <c r="P335"/>
  <c r="Q335"/>
  <c r="H336"/>
  <c r="P336"/>
  <c r="Q336"/>
  <c r="H337"/>
  <c r="P337"/>
  <c r="Q337"/>
  <c r="H338"/>
  <c r="P338"/>
  <c r="Q338"/>
  <c r="H339"/>
  <c r="P339"/>
  <c r="Q339"/>
  <c r="H340"/>
  <c r="P340"/>
  <c r="Q340"/>
  <c r="H341"/>
  <c r="P341"/>
  <c r="Q341"/>
  <c r="H342"/>
  <c r="P342"/>
  <c r="Q342"/>
  <c r="H343"/>
  <c r="P343"/>
  <c r="Q343"/>
  <c r="H344"/>
  <c r="P344"/>
  <c r="Q344"/>
  <c r="H345"/>
  <c r="P345"/>
  <c r="Q345"/>
  <c r="H346"/>
  <c r="P346"/>
  <c r="Q346"/>
  <c r="H347"/>
  <c r="P347"/>
  <c r="Q347"/>
  <c r="H348"/>
  <c r="P348"/>
  <c r="Q348"/>
  <c r="H349"/>
  <c r="P349"/>
  <c r="Q349"/>
  <c r="H350"/>
  <c r="P350"/>
  <c r="Q350"/>
  <c r="H351"/>
  <c r="P351"/>
  <c r="Q351"/>
  <c r="H352"/>
  <c r="P352"/>
  <c r="Q352"/>
  <c r="H353"/>
  <c r="P353"/>
  <c r="Q353"/>
  <c r="H354"/>
  <c r="P354"/>
  <c r="Q354"/>
  <c r="H355"/>
  <c r="P355"/>
  <c r="Q355"/>
  <c r="H356"/>
  <c r="P356"/>
  <c r="Q356"/>
  <c r="H357"/>
  <c r="P357"/>
  <c r="Q357"/>
  <c r="H358"/>
  <c r="P358"/>
  <c r="Q358"/>
  <c r="H359"/>
  <c r="P359"/>
  <c r="Q359"/>
  <c r="H360"/>
  <c r="P360"/>
  <c r="Q360"/>
  <c r="H361"/>
  <c r="P361"/>
  <c r="Q361"/>
  <c r="H362"/>
  <c r="P362"/>
  <c r="Q362"/>
  <c r="H363"/>
  <c r="P363"/>
  <c r="Q363"/>
  <c r="H364"/>
  <c r="P364"/>
  <c r="Q364"/>
  <c r="H365"/>
  <c r="P365"/>
  <c r="Q365"/>
  <c r="H366"/>
  <c r="P366"/>
  <c r="Q366"/>
  <c r="H367"/>
  <c r="P367"/>
  <c r="Q367"/>
  <c r="H368"/>
  <c r="P368"/>
  <c r="Q368"/>
  <c r="H369"/>
  <c r="P369"/>
  <c r="Q369"/>
  <c r="H370"/>
  <c r="P370"/>
  <c r="Q370"/>
  <c r="H371"/>
  <c r="P371"/>
  <c r="Q371"/>
  <c r="H372"/>
  <c r="P372"/>
  <c r="Q372"/>
  <c r="H373"/>
  <c r="P373"/>
  <c r="Q373"/>
  <c r="H374"/>
  <c r="P374"/>
  <c r="Q374"/>
  <c r="H375"/>
  <c r="P375"/>
  <c r="Q375"/>
  <c r="H376"/>
  <c r="P376"/>
  <c r="Q376"/>
  <c r="H377"/>
  <c r="P377"/>
  <c r="Q377"/>
  <c r="H378"/>
  <c r="P378"/>
  <c r="Q378"/>
  <c r="H379"/>
  <c r="P379"/>
  <c r="Q379"/>
  <c r="H380"/>
  <c r="P380"/>
  <c r="Q380"/>
  <c r="H381"/>
  <c r="P381"/>
  <c r="Q381"/>
  <c r="H382"/>
  <c r="P382"/>
  <c r="Q382"/>
  <c r="H383"/>
  <c r="P383"/>
  <c r="Q383"/>
  <c r="H384"/>
  <c r="P384"/>
  <c r="Q384"/>
  <c r="H385"/>
  <c r="P385"/>
  <c r="Q385"/>
  <c r="H386"/>
  <c r="P386"/>
  <c r="Q386"/>
  <c r="H387"/>
  <c r="P387"/>
  <c r="Q387"/>
  <c r="H388"/>
  <c r="P388"/>
  <c r="Q388"/>
  <c r="H389"/>
  <c r="P389"/>
  <c r="Q389"/>
  <c r="H390"/>
  <c r="P390"/>
  <c r="Q390"/>
  <c r="H391"/>
  <c r="P391"/>
  <c r="Q391"/>
  <c r="H392"/>
  <c r="P392"/>
  <c r="Q392"/>
  <c r="H393"/>
  <c r="P393"/>
  <c r="Q393"/>
  <c r="H394"/>
  <c r="P394"/>
  <c r="Q394"/>
  <c r="H395"/>
  <c r="P395"/>
  <c r="Q395"/>
  <c r="H396"/>
  <c r="P396"/>
  <c r="Q396"/>
  <c r="H397"/>
  <c r="P397"/>
  <c r="Q397"/>
  <c r="H398"/>
  <c r="P398"/>
  <c r="Q398"/>
  <c r="H399"/>
  <c r="P399"/>
  <c r="Q399"/>
  <c r="H400"/>
  <c r="P400"/>
  <c r="Q400"/>
  <c r="H401"/>
  <c r="P401"/>
  <c r="Q401"/>
  <c r="H402"/>
  <c r="P402"/>
  <c r="Q402"/>
  <c r="H403"/>
  <c r="P403"/>
  <c r="Q403"/>
  <c r="H404"/>
  <c r="P404"/>
  <c r="Q404"/>
  <c r="H405"/>
  <c r="P405"/>
  <c r="Q405"/>
  <c r="H406"/>
  <c r="P406"/>
  <c r="Q406"/>
  <c r="H407"/>
  <c r="P407"/>
  <c r="Q407"/>
  <c r="H408"/>
  <c r="P408"/>
  <c r="Q408"/>
  <c r="H409"/>
  <c r="P409"/>
  <c r="Q409"/>
  <c r="H410"/>
  <c r="P410"/>
  <c r="Q410"/>
  <c r="H411"/>
  <c r="P411"/>
  <c r="Q411"/>
  <c r="H412"/>
  <c r="P412"/>
  <c r="Q412"/>
  <c r="H413"/>
  <c r="P413"/>
  <c r="Q413"/>
  <c r="H414"/>
  <c r="P414"/>
  <c r="Q414"/>
  <c r="H415"/>
  <c r="P415"/>
  <c r="Q415"/>
  <c r="H416"/>
  <c r="P416"/>
  <c r="Q416"/>
  <c r="H417"/>
  <c r="P417"/>
  <c r="Q417"/>
  <c r="H418"/>
  <c r="P418"/>
  <c r="Q418"/>
  <c r="H419"/>
  <c r="P419"/>
  <c r="Q419"/>
  <c r="H420"/>
  <c r="P420"/>
  <c r="Q420"/>
  <c r="H421"/>
  <c r="P421"/>
  <c r="Q421"/>
  <c r="H422"/>
  <c r="P422"/>
  <c r="Q422"/>
  <c r="H423"/>
  <c r="P423"/>
  <c r="Q423"/>
  <c r="H424"/>
  <c r="P424"/>
  <c r="Q424"/>
  <c r="H425"/>
  <c r="P425"/>
  <c r="Q425"/>
  <c r="H426"/>
  <c r="P426"/>
  <c r="Q426"/>
  <c r="H427"/>
  <c r="P427"/>
  <c r="Q427"/>
  <c r="H428"/>
  <c r="P428"/>
  <c r="Q428"/>
  <c r="H429"/>
  <c r="P429"/>
  <c r="Q429"/>
  <c r="H430"/>
  <c r="P430"/>
  <c r="Q430"/>
  <c r="H431"/>
  <c r="P431"/>
  <c r="Q431"/>
  <c r="H432"/>
  <c r="P432"/>
  <c r="Q432"/>
  <c r="H433"/>
  <c r="P433"/>
  <c r="Q433"/>
  <c r="H434"/>
  <c r="P434"/>
  <c r="Q434"/>
  <c r="H435"/>
  <c r="P435"/>
  <c r="Q435"/>
  <c r="H436"/>
  <c r="P436"/>
  <c r="Q436"/>
  <c r="H437"/>
  <c r="P437"/>
  <c r="Q437"/>
  <c r="H438"/>
  <c r="P438"/>
  <c r="Q438"/>
  <c r="H439"/>
  <c r="P439"/>
  <c r="Q439"/>
  <c r="H440"/>
  <c r="P440"/>
  <c r="Q440"/>
  <c r="H441"/>
  <c r="P441"/>
  <c r="Q441"/>
  <c r="H442"/>
  <c r="P442"/>
  <c r="Q442"/>
  <c r="H443"/>
  <c r="P443"/>
  <c r="Q443"/>
  <c r="H444"/>
  <c r="P444"/>
  <c r="Q444"/>
  <c r="H445"/>
  <c r="P445"/>
  <c r="Q445"/>
  <c r="H446"/>
  <c r="P446"/>
  <c r="Q446"/>
  <c r="H447"/>
  <c r="P447"/>
  <c r="Q447"/>
  <c r="H448"/>
  <c r="P448"/>
  <c r="Q448"/>
  <c r="H449"/>
  <c r="P449"/>
  <c r="Q449"/>
  <c r="H450"/>
  <c r="P450"/>
  <c r="Q450"/>
  <c r="H451"/>
  <c r="P451"/>
  <c r="Q451"/>
  <c r="H452"/>
  <c r="P452"/>
  <c r="Q452"/>
  <c r="H453"/>
  <c r="P453"/>
  <c r="Q453"/>
  <c r="H454"/>
  <c r="P454"/>
  <c r="Q454"/>
  <c r="H455"/>
  <c r="P455"/>
  <c r="Q455"/>
  <c r="H456"/>
  <c r="P456"/>
  <c r="Q456"/>
  <c r="H457"/>
  <c r="P457"/>
  <c r="Q457"/>
  <c r="H458"/>
  <c r="P458"/>
  <c r="Q458"/>
  <c r="H459"/>
  <c r="P459"/>
  <c r="Q459"/>
  <c r="H460"/>
  <c r="P460"/>
  <c r="Q460"/>
  <c r="H461"/>
  <c r="P461"/>
  <c r="Q461"/>
  <c r="H462"/>
  <c r="P462"/>
  <c r="Q462"/>
  <c r="H463"/>
  <c r="P463"/>
  <c r="Q463"/>
  <c r="H464"/>
  <c r="P464"/>
  <c r="Q464"/>
  <c r="H465"/>
  <c r="P465"/>
  <c r="Q465"/>
  <c r="H466"/>
  <c r="P466"/>
  <c r="Q466"/>
  <c r="H467"/>
  <c r="P467"/>
  <c r="Q467"/>
  <c r="H468"/>
  <c r="P468"/>
  <c r="Q468"/>
  <c r="H469"/>
  <c r="P469"/>
  <c r="Q469"/>
  <c r="H470"/>
  <c r="P470"/>
  <c r="Q470"/>
  <c r="H471"/>
  <c r="P471"/>
  <c r="Q471"/>
  <c r="H472"/>
  <c r="P472"/>
  <c r="Q472"/>
  <c r="H473"/>
  <c r="P473"/>
  <c r="Q473"/>
  <c r="H474"/>
  <c r="P474"/>
  <c r="Q474"/>
  <c r="H475"/>
  <c r="P475"/>
  <c r="Q475"/>
  <c r="H476"/>
  <c r="P476"/>
  <c r="Q476"/>
  <c r="H477"/>
  <c r="P477"/>
  <c r="Q477"/>
  <c r="H478"/>
  <c r="P478"/>
  <c r="Q478"/>
  <c r="H479"/>
  <c r="P479"/>
  <c r="Q479"/>
  <c r="H480"/>
  <c r="P480"/>
  <c r="Q480"/>
  <c r="H481"/>
  <c r="P481"/>
  <c r="Q481"/>
  <c r="H482"/>
  <c r="P482"/>
  <c r="Q482"/>
  <c r="H483"/>
  <c r="P483"/>
  <c r="Q483"/>
  <c r="H484"/>
  <c r="P484"/>
  <c r="Q484"/>
  <c r="H485"/>
  <c r="P485"/>
  <c r="Q485"/>
  <c r="H486"/>
  <c r="P486"/>
  <c r="Q486"/>
  <c r="H487"/>
  <c r="P487"/>
  <c r="Q487"/>
  <c r="H488"/>
  <c r="P488"/>
  <c r="Q488"/>
  <c r="H489"/>
  <c r="P489"/>
  <c r="Q489"/>
  <c r="H490"/>
  <c r="P490"/>
  <c r="Q490"/>
  <c r="H491"/>
  <c r="P491"/>
  <c r="Q491"/>
  <c r="H492"/>
  <c r="P492"/>
  <c r="Q492"/>
  <c r="H493"/>
  <c r="P493"/>
  <c r="Q493"/>
  <c r="H494"/>
  <c r="P494"/>
  <c r="Q494"/>
  <c r="H495"/>
  <c r="P495"/>
  <c r="Q495"/>
  <c r="H496"/>
  <c r="P496"/>
  <c r="Q496"/>
  <c r="H497"/>
  <c r="P497"/>
  <c r="Q497"/>
  <c r="H498"/>
  <c r="P498"/>
  <c r="Q498"/>
  <c r="H499"/>
  <c r="P499"/>
  <c r="Q499"/>
  <c r="H500"/>
  <c r="P500"/>
  <c r="Q500"/>
  <c r="H501"/>
  <c r="P501"/>
  <c r="Q501"/>
  <c r="H502"/>
  <c r="P502"/>
  <c r="Q502"/>
  <c r="H503"/>
  <c r="P503"/>
  <c r="Q503"/>
  <c r="H504"/>
  <c r="P504"/>
  <c r="Q504"/>
  <c r="H505"/>
  <c r="P505"/>
  <c r="Q505"/>
  <c r="H506"/>
  <c r="P506"/>
  <c r="Q506"/>
  <c r="H507"/>
  <c r="P507"/>
  <c r="Q507"/>
  <c r="H508"/>
  <c r="P508"/>
  <c r="Q508"/>
  <c r="H509"/>
  <c r="P509"/>
  <c r="Q509"/>
  <c r="H510"/>
  <c r="P510"/>
  <c r="Q510"/>
  <c r="H511"/>
  <c r="P511"/>
  <c r="Q511"/>
  <c r="H512"/>
  <c r="P512"/>
  <c r="Q512"/>
  <c r="H513"/>
  <c r="P513"/>
  <c r="Q513"/>
  <c r="H514"/>
  <c r="P514"/>
  <c r="Q514"/>
  <c r="H515"/>
  <c r="P515"/>
  <c r="Q515"/>
  <c r="H516"/>
  <c r="P516"/>
  <c r="Q516"/>
  <c r="H517"/>
  <c r="P517"/>
  <c r="Q517"/>
  <c r="H518"/>
  <c r="P518"/>
  <c r="Q518"/>
  <c r="H519"/>
  <c r="P519"/>
  <c r="Q519"/>
  <c r="H520"/>
  <c r="P520"/>
  <c r="Q520"/>
  <c r="H521"/>
  <c r="P521"/>
  <c r="Q521"/>
  <c r="H522"/>
  <c r="P522"/>
  <c r="Q522"/>
  <c r="H523"/>
  <c r="P523"/>
  <c r="Q523"/>
  <c r="H524"/>
  <c r="P524"/>
  <c r="Q524"/>
  <c r="H525"/>
  <c r="P525"/>
  <c r="Q525"/>
  <c r="H526"/>
  <c r="P526"/>
  <c r="Q526"/>
  <c r="H527"/>
  <c r="P527"/>
  <c r="Q527"/>
  <c r="H528"/>
  <c r="P528"/>
  <c r="Q528"/>
  <c r="H529"/>
  <c r="P529"/>
  <c r="Q529"/>
  <c r="H530"/>
  <c r="P530"/>
  <c r="Q530"/>
  <c r="H531"/>
  <c r="P531"/>
  <c r="Q531"/>
  <c r="H532"/>
  <c r="P532"/>
  <c r="Q532"/>
  <c r="H533"/>
  <c r="P533"/>
  <c r="Q533"/>
  <c r="H534"/>
  <c r="P534"/>
  <c r="Q534"/>
  <c r="H535"/>
  <c r="P535"/>
  <c r="Q535"/>
  <c r="H536"/>
  <c r="P536"/>
  <c r="Q536"/>
  <c r="H537"/>
  <c r="P537"/>
  <c r="Q537"/>
  <c r="H538"/>
  <c r="P538"/>
  <c r="Q538"/>
  <c r="H539"/>
  <c r="P539"/>
  <c r="Q539"/>
  <c r="H540"/>
  <c r="P540"/>
  <c r="Q540"/>
  <c r="H541"/>
  <c r="P541"/>
  <c r="Q541"/>
  <c r="H542"/>
  <c r="P542"/>
  <c r="Q542"/>
  <c r="H543"/>
  <c r="P543"/>
  <c r="Q543"/>
  <c r="H544"/>
  <c r="P544"/>
  <c r="Q544"/>
  <c r="H545"/>
  <c r="P545"/>
  <c r="Q545"/>
  <c r="H546"/>
  <c r="P546"/>
  <c r="Q546"/>
  <c r="H547"/>
  <c r="P547"/>
  <c r="Q547"/>
  <c r="H548"/>
  <c r="P548"/>
  <c r="Q548"/>
  <c r="H549"/>
  <c r="P549"/>
  <c r="Q549"/>
  <c r="H550"/>
  <c r="P550"/>
  <c r="Q550"/>
  <c r="H551"/>
  <c r="P551"/>
  <c r="Q551"/>
  <c r="H552"/>
  <c r="P552"/>
  <c r="Q552"/>
  <c r="H553"/>
  <c r="P553"/>
  <c r="Q553"/>
  <c r="H554"/>
  <c r="P554"/>
  <c r="Q554"/>
  <c r="H555"/>
  <c r="P555"/>
  <c r="Q555"/>
  <c r="H556"/>
  <c r="P556"/>
  <c r="Q556"/>
  <c r="H557"/>
  <c r="P557"/>
  <c r="Q557"/>
  <c r="H558"/>
  <c r="P558"/>
  <c r="Q558"/>
  <c r="H559"/>
  <c r="P559"/>
  <c r="Q559"/>
  <c r="H560"/>
  <c r="P560"/>
  <c r="Q560"/>
  <c r="H561"/>
  <c r="P561"/>
  <c r="Q561"/>
  <c r="H562"/>
  <c r="P562"/>
  <c r="Q562"/>
  <c r="H563"/>
  <c r="P563"/>
  <c r="Q563"/>
  <c r="H564"/>
  <c r="P564"/>
  <c r="Q564"/>
  <c r="H565"/>
  <c r="P565"/>
  <c r="Q565"/>
  <c r="H566"/>
  <c r="P566"/>
  <c r="Q566"/>
  <c r="H567"/>
  <c r="P567"/>
  <c r="Q567"/>
  <c r="H568"/>
  <c r="P568"/>
  <c r="Q568"/>
  <c r="H569"/>
  <c r="P569"/>
  <c r="Q569"/>
  <c r="H570"/>
  <c r="P570"/>
  <c r="Q570"/>
  <c r="H571"/>
  <c r="P571"/>
  <c r="Q571"/>
  <c r="H572"/>
  <c r="P572"/>
  <c r="Q572"/>
  <c r="H573"/>
  <c r="P573"/>
  <c r="Q573"/>
  <c r="H574"/>
  <c r="P574"/>
  <c r="Q574"/>
  <c r="H575"/>
  <c r="P575"/>
  <c r="Q575"/>
  <c r="H576"/>
  <c r="P576"/>
  <c r="Q576"/>
  <c r="H577"/>
  <c r="P577"/>
  <c r="Q577"/>
  <c r="H578"/>
  <c r="P578"/>
  <c r="Q578"/>
  <c r="H579"/>
  <c r="P579"/>
  <c r="Q579"/>
  <c r="H580"/>
  <c r="P580"/>
  <c r="Q580"/>
  <c r="H581"/>
  <c r="P581"/>
  <c r="Q581"/>
  <c r="H582"/>
  <c r="P582"/>
  <c r="Q582"/>
  <c r="H583"/>
  <c r="P583"/>
  <c r="Q583"/>
  <c r="H584"/>
  <c r="P584"/>
  <c r="Q584"/>
  <c r="H585"/>
  <c r="P585"/>
  <c r="Q585"/>
  <c r="H586"/>
  <c r="P586"/>
  <c r="Q586"/>
  <c r="H587"/>
  <c r="P587"/>
  <c r="Q587"/>
  <c r="H588"/>
  <c r="P588"/>
  <c r="Q588"/>
  <c r="H589"/>
  <c r="P589"/>
  <c r="Q589"/>
  <c r="H590"/>
  <c r="P590"/>
  <c r="Q590"/>
  <c r="H591"/>
  <c r="P591"/>
  <c r="Q591"/>
  <c r="H592"/>
  <c r="P592"/>
  <c r="Q592"/>
  <c r="H593"/>
  <c r="P593"/>
  <c r="Q593"/>
  <c r="H594"/>
  <c r="P594"/>
  <c r="Q594"/>
  <c r="H595"/>
  <c r="P595"/>
  <c r="Q595"/>
  <c r="H596"/>
  <c r="P596"/>
  <c r="Q596"/>
  <c r="H597"/>
  <c r="P597"/>
  <c r="Q597"/>
  <c r="H598"/>
  <c r="P598"/>
  <c r="Q598"/>
  <c r="H599"/>
  <c r="P599"/>
  <c r="Q599"/>
  <c r="H600"/>
  <c r="P600"/>
  <c r="Q600"/>
  <c r="H601"/>
  <c r="P601"/>
  <c r="Q601"/>
  <c r="H602"/>
  <c r="P602"/>
  <c r="Q602"/>
  <c r="H603"/>
  <c r="P603"/>
  <c r="Q603"/>
  <c r="H604"/>
  <c r="P604"/>
  <c r="Q604"/>
  <c r="H605"/>
  <c r="P605"/>
  <c r="Q605"/>
  <c r="H606"/>
  <c r="P606"/>
  <c r="Q606"/>
  <c r="H607"/>
  <c r="P607"/>
  <c r="Q607"/>
  <c r="H608"/>
  <c r="P608"/>
  <c r="Q608"/>
  <c r="H609"/>
  <c r="P609"/>
  <c r="Q609"/>
  <c r="H610"/>
  <c r="P610"/>
  <c r="Q610"/>
  <c r="H611"/>
  <c r="P611"/>
  <c r="Q611"/>
  <c r="H612"/>
  <c r="P612"/>
  <c r="Q612"/>
  <c r="H613"/>
  <c r="P613"/>
  <c r="Q613"/>
  <c r="H614"/>
  <c r="P614"/>
  <c r="Q614"/>
  <c r="H615"/>
  <c r="P615"/>
  <c r="Q615"/>
  <c r="H616"/>
  <c r="P616"/>
  <c r="Q616"/>
  <c r="H617"/>
  <c r="P617"/>
  <c r="Q617"/>
  <c r="H618"/>
  <c r="P618"/>
  <c r="Q618"/>
  <c r="H619"/>
  <c r="P619"/>
  <c r="Q619"/>
  <c r="H620"/>
  <c r="P620"/>
  <c r="Q620"/>
  <c r="H621"/>
  <c r="P621"/>
  <c r="Q621"/>
  <c r="H622"/>
  <c r="P622"/>
  <c r="Q622"/>
  <c r="H623"/>
  <c r="P623"/>
  <c r="Q623"/>
  <c r="H624"/>
  <c r="P624"/>
  <c r="Q624"/>
  <c r="H625"/>
  <c r="P625"/>
  <c r="Q625"/>
  <c r="H626"/>
  <c r="P626"/>
  <c r="Q626"/>
  <c r="H627"/>
  <c r="P627"/>
  <c r="Q627"/>
  <c r="H628"/>
  <c r="P628"/>
  <c r="Q628"/>
  <c r="H629"/>
  <c r="P629"/>
  <c r="Q629"/>
  <c r="H630"/>
  <c r="P630"/>
  <c r="Q630"/>
  <c r="H631"/>
  <c r="P631"/>
  <c r="Q631"/>
  <c r="H632"/>
  <c r="P632"/>
  <c r="Q632"/>
  <c r="H633"/>
  <c r="P633"/>
  <c r="Q633"/>
  <c r="H634"/>
  <c r="P634"/>
  <c r="Q634"/>
  <c r="H635"/>
  <c r="P635"/>
  <c r="Q635"/>
  <c r="H636"/>
  <c r="P636"/>
  <c r="Q636"/>
  <c r="H637"/>
  <c r="P637"/>
  <c r="Q637"/>
  <c r="H638"/>
  <c r="P638"/>
  <c r="Q638"/>
  <c r="H639"/>
  <c r="P639"/>
  <c r="Q639"/>
  <c r="H640"/>
  <c r="P640"/>
  <c r="Q640"/>
  <c r="H641"/>
  <c r="P641"/>
  <c r="Q641"/>
  <c r="H642"/>
  <c r="P642"/>
  <c r="Q642"/>
  <c r="H643"/>
  <c r="P643"/>
  <c r="Q643"/>
  <c r="H644"/>
  <c r="P644"/>
  <c r="Q644"/>
  <c r="H645"/>
  <c r="P645"/>
  <c r="Q645"/>
  <c r="H646"/>
  <c r="P646"/>
  <c r="Q646"/>
  <c r="H647"/>
  <c r="P647"/>
  <c r="Q647"/>
  <c r="H648"/>
  <c r="P648"/>
  <c r="Q648"/>
  <c r="H649"/>
  <c r="P649"/>
  <c r="Q649"/>
  <c r="H650"/>
  <c r="P650"/>
  <c r="Q650"/>
  <c r="H651"/>
  <c r="P651"/>
  <c r="Q651"/>
  <c r="H652"/>
  <c r="P652"/>
  <c r="Q652"/>
  <c r="H653"/>
  <c r="P653"/>
  <c r="Q653"/>
  <c r="H654"/>
  <c r="P654"/>
  <c r="Q654"/>
  <c r="H655"/>
  <c r="P655"/>
  <c r="Q655"/>
  <c r="H656"/>
  <c r="P656"/>
  <c r="Q656"/>
  <c r="H657"/>
  <c r="P657"/>
  <c r="Q657"/>
  <c r="H658"/>
  <c r="P658"/>
  <c r="Q658"/>
  <c r="H659"/>
  <c r="P659"/>
  <c r="Q659"/>
  <c r="H660"/>
  <c r="P660"/>
  <c r="Q660"/>
  <c r="H661"/>
  <c r="P661"/>
  <c r="Q661"/>
  <c r="H662"/>
  <c r="P662"/>
  <c r="Q662"/>
  <c r="H663"/>
  <c r="P663"/>
  <c r="Q663"/>
  <c r="H664"/>
  <c r="P664"/>
  <c r="Q664"/>
  <c r="H665"/>
  <c r="P665"/>
  <c r="Q665"/>
  <c r="H666"/>
  <c r="P666"/>
  <c r="Q666"/>
  <c r="H667"/>
  <c r="P667"/>
  <c r="Q667"/>
  <c r="H668"/>
  <c r="P668"/>
  <c r="Q668"/>
  <c r="H669"/>
  <c r="P669"/>
  <c r="Q669"/>
  <c r="H670"/>
  <c r="P670"/>
  <c r="Q670"/>
  <c r="H671"/>
  <c r="P671"/>
  <c r="Q671"/>
  <c r="H672"/>
  <c r="P672"/>
  <c r="Q672"/>
  <c r="H673"/>
  <c r="P673"/>
  <c r="Q673"/>
  <c r="H674"/>
  <c r="P674"/>
  <c r="Q674"/>
  <c r="H675"/>
  <c r="P675"/>
  <c r="Q675"/>
  <c r="H676"/>
  <c r="P676"/>
  <c r="Q676"/>
  <c r="H677"/>
  <c r="P677"/>
  <c r="Q677"/>
  <c r="H678"/>
  <c r="P678"/>
  <c r="Q678"/>
  <c r="H679"/>
  <c r="P679"/>
  <c r="Q679"/>
  <c r="H680"/>
  <c r="P680"/>
  <c r="Q680"/>
  <c r="H681"/>
  <c r="P681"/>
  <c r="Q681"/>
  <c r="H682"/>
  <c r="P682"/>
  <c r="Q682"/>
  <c r="H683"/>
  <c r="P683"/>
  <c r="Q683"/>
  <c r="H684"/>
  <c r="P684"/>
  <c r="Q684"/>
  <c r="H685"/>
  <c r="P685"/>
  <c r="Q685"/>
  <c r="H686"/>
  <c r="P686"/>
  <c r="Q686"/>
  <c r="H687"/>
  <c r="P687"/>
  <c r="Q687"/>
  <c r="H688"/>
  <c r="P688"/>
  <c r="Q688"/>
  <c r="H689"/>
  <c r="P689"/>
  <c r="Q689"/>
  <c r="H690"/>
  <c r="P690"/>
  <c r="Q690"/>
  <c r="H691"/>
  <c r="P691"/>
  <c r="Q691"/>
  <c r="H692"/>
  <c r="P692"/>
  <c r="Q692"/>
  <c r="H693"/>
  <c r="P693"/>
  <c r="Q693"/>
  <c r="H694"/>
  <c r="P694"/>
  <c r="Q694"/>
  <c r="H695"/>
  <c r="P695"/>
  <c r="Q695"/>
  <c r="H696"/>
  <c r="P696"/>
  <c r="Q696"/>
  <c r="H697"/>
  <c r="P697"/>
  <c r="Q697"/>
  <c r="H698"/>
  <c r="P698"/>
  <c r="Q698"/>
  <c r="H699"/>
  <c r="P699"/>
  <c r="Q699"/>
  <c r="H700"/>
  <c r="P700"/>
  <c r="Q700"/>
  <c r="H701"/>
  <c r="P701"/>
  <c r="Q701"/>
  <c r="H702"/>
  <c r="P702"/>
  <c r="Q702"/>
  <c r="H703"/>
  <c r="P703"/>
  <c r="Q703"/>
  <c r="H704"/>
  <c r="P704"/>
  <c r="Q704"/>
  <c r="H705"/>
  <c r="P705"/>
  <c r="Q705"/>
  <c r="H706"/>
  <c r="P706"/>
  <c r="Q706"/>
  <c r="H707"/>
  <c r="P707"/>
  <c r="Q707"/>
  <c r="H708"/>
  <c r="P708"/>
  <c r="Q708"/>
  <c r="H709"/>
  <c r="P709"/>
  <c r="Q709"/>
  <c r="H710"/>
  <c r="P710"/>
  <c r="Q710"/>
  <c r="H711"/>
  <c r="P711"/>
  <c r="Q711"/>
  <c r="H712"/>
  <c r="P712"/>
  <c r="Q712"/>
  <c r="H713"/>
  <c r="P713"/>
  <c r="Q713"/>
  <c r="H714"/>
  <c r="P714"/>
  <c r="Q714"/>
  <c r="H715"/>
  <c r="P715"/>
  <c r="Q715"/>
  <c r="H716"/>
  <c r="P716"/>
  <c r="Q716"/>
  <c r="H717"/>
  <c r="P717"/>
  <c r="Q717"/>
  <c r="H718"/>
  <c r="P718"/>
  <c r="Q718"/>
  <c r="H719"/>
  <c r="P719"/>
  <c r="Q719"/>
  <c r="H720"/>
  <c r="P720"/>
  <c r="Q720"/>
  <c r="H721"/>
  <c r="P721"/>
  <c r="Q721"/>
  <c r="H722"/>
  <c r="P722"/>
  <c r="Q722"/>
  <c r="H723"/>
  <c r="P723"/>
  <c r="Q723"/>
  <c r="H724"/>
  <c r="P724"/>
  <c r="Q724"/>
  <c r="H725"/>
  <c r="P725"/>
  <c r="Q725"/>
  <c r="H726"/>
  <c r="P726"/>
  <c r="Q726"/>
  <c r="H727"/>
  <c r="P727"/>
  <c r="Q727"/>
  <c r="H728"/>
  <c r="P728"/>
  <c r="Q728"/>
  <c r="H729"/>
  <c r="P729"/>
  <c r="Q729"/>
  <c r="H730"/>
  <c r="P730"/>
  <c r="Q730"/>
  <c r="H731"/>
  <c r="P731"/>
  <c r="Q731"/>
  <c r="H732"/>
  <c r="P732"/>
  <c r="Q732"/>
  <c r="H733"/>
  <c r="P733"/>
  <c r="Q733"/>
  <c r="H734"/>
  <c r="P734"/>
  <c r="Q734"/>
  <c r="H735"/>
  <c r="P735"/>
  <c r="Q735"/>
  <c r="H736"/>
  <c r="P736"/>
  <c r="Q736"/>
  <c r="H737"/>
  <c r="P737"/>
  <c r="Q737"/>
  <c r="H738"/>
  <c r="P738"/>
  <c r="Q738"/>
  <c r="H739"/>
  <c r="P739"/>
  <c r="Q739"/>
  <c r="H740"/>
  <c r="P740"/>
  <c r="Q740"/>
  <c r="H741"/>
  <c r="P741"/>
  <c r="Q741"/>
  <c r="H742"/>
  <c r="P742"/>
  <c r="Q742"/>
  <c r="H743"/>
  <c r="P743"/>
  <c r="Q743"/>
  <c r="H744"/>
  <c r="P744"/>
  <c r="Q744"/>
  <c r="H745"/>
  <c r="P745"/>
  <c r="Q745"/>
  <c r="H746"/>
  <c r="P746"/>
  <c r="Q746"/>
  <c r="H747"/>
  <c r="P747"/>
  <c r="Q747"/>
  <c r="H748"/>
  <c r="P748"/>
  <c r="Q748"/>
  <c r="H749"/>
  <c r="P749"/>
  <c r="Q749"/>
  <c r="H750"/>
  <c r="P750"/>
  <c r="Q750"/>
  <c r="H751"/>
  <c r="P751"/>
  <c r="Q751"/>
  <c r="H752"/>
  <c r="P752"/>
  <c r="Q752"/>
  <c r="H753"/>
  <c r="P753"/>
  <c r="Q753"/>
  <c r="H754"/>
  <c r="P754"/>
  <c r="Q754"/>
  <c r="H755"/>
  <c r="P755"/>
  <c r="Q755"/>
  <c r="H756"/>
  <c r="P756"/>
  <c r="Q756"/>
  <c r="H757"/>
  <c r="P757"/>
  <c r="Q757"/>
  <c r="H758"/>
  <c r="P758"/>
  <c r="Q758"/>
  <c r="H759"/>
  <c r="P759"/>
  <c r="Q759"/>
  <c r="H760"/>
  <c r="P760"/>
  <c r="Q760"/>
  <c r="H761"/>
  <c r="P761"/>
  <c r="Q761"/>
  <c r="H762"/>
  <c r="P762"/>
  <c r="Q762"/>
  <c r="H763"/>
  <c r="P763"/>
  <c r="Q763"/>
  <c r="H764"/>
  <c r="P764"/>
  <c r="Q764"/>
  <c r="H765"/>
  <c r="P765"/>
  <c r="Q765"/>
  <c r="H766"/>
  <c r="P766"/>
  <c r="Q766"/>
  <c r="H767"/>
  <c r="P767"/>
  <c r="Q767"/>
  <c r="H768"/>
  <c r="P768"/>
  <c r="Q768"/>
  <c r="H769"/>
  <c r="P769"/>
  <c r="Q769"/>
  <c r="H770"/>
  <c r="P770"/>
  <c r="Q770"/>
  <c r="H771"/>
  <c r="P771"/>
  <c r="Q771"/>
  <c r="H772"/>
  <c r="P772"/>
  <c r="Q772"/>
  <c r="H773"/>
  <c r="P773"/>
  <c r="Q773"/>
  <c r="H774"/>
  <c r="P774"/>
  <c r="Q774"/>
  <c r="H775"/>
  <c r="P775"/>
  <c r="Q775"/>
  <c r="H776"/>
  <c r="P776"/>
  <c r="Q776"/>
  <c r="H777"/>
  <c r="P777"/>
  <c r="Q777"/>
  <c r="H778"/>
  <c r="P778"/>
  <c r="Q778"/>
  <c r="H779"/>
  <c r="P779"/>
  <c r="Q779"/>
  <c r="H780"/>
  <c r="P780"/>
  <c r="Q780"/>
  <c r="H781"/>
  <c r="P781"/>
  <c r="Q781"/>
  <c r="H782"/>
  <c r="P782"/>
  <c r="Q782"/>
  <c r="H783"/>
  <c r="P783"/>
  <c r="Q783"/>
  <c r="H784"/>
  <c r="P784"/>
  <c r="Q784"/>
  <c r="H785"/>
  <c r="P785"/>
  <c r="Q785"/>
  <c r="H786"/>
  <c r="P786"/>
  <c r="Q786"/>
  <c r="H787"/>
  <c r="P787"/>
  <c r="Q787"/>
  <c r="H788"/>
  <c r="P788"/>
  <c r="Q788"/>
  <c r="H789"/>
  <c r="P789"/>
  <c r="Q789"/>
  <c r="H790"/>
  <c r="P790"/>
  <c r="Q790"/>
  <c r="H791"/>
  <c r="P791"/>
  <c r="Q791"/>
  <c r="H792"/>
  <c r="P792"/>
  <c r="Q792"/>
  <c r="H793"/>
  <c r="P793"/>
  <c r="Q793"/>
  <c r="H794"/>
  <c r="P794"/>
  <c r="Q794"/>
  <c r="H795"/>
  <c r="P795"/>
  <c r="Q795"/>
  <c r="H796"/>
  <c r="P796"/>
  <c r="Q796"/>
  <c r="H797"/>
  <c r="P797"/>
  <c r="Q797"/>
  <c r="H798"/>
  <c r="P798"/>
  <c r="Q798"/>
  <c r="H799"/>
  <c r="P799"/>
  <c r="Q799"/>
  <c r="H800"/>
  <c r="P800"/>
  <c r="Q800"/>
  <c r="H801"/>
  <c r="P801"/>
  <c r="Q801"/>
  <c r="H802"/>
  <c r="P802"/>
  <c r="Q802"/>
  <c r="H803"/>
  <c r="P803"/>
  <c r="Q803"/>
  <c r="H804"/>
  <c r="P804"/>
  <c r="Q804"/>
  <c r="H805"/>
  <c r="P805"/>
  <c r="Q805"/>
  <c r="H806"/>
  <c r="P806"/>
  <c r="Q806"/>
  <c r="H807"/>
  <c r="P807"/>
  <c r="Q807"/>
  <c r="H808"/>
  <c r="P808"/>
  <c r="Q808"/>
  <c r="H809"/>
  <c r="P809"/>
  <c r="Q809"/>
  <c r="H810"/>
  <c r="P810"/>
  <c r="Q810"/>
  <c r="H811"/>
  <c r="P811"/>
  <c r="Q811"/>
  <c r="H812"/>
  <c r="P812"/>
  <c r="Q812"/>
  <c r="H813"/>
  <c r="P813"/>
  <c r="Q813"/>
  <c r="H814"/>
  <c r="P814"/>
  <c r="Q814"/>
  <c r="H815"/>
  <c r="P815"/>
  <c r="Q815"/>
  <c r="H5" i="42"/>
  <c r="H6"/>
  <c r="H7"/>
  <c r="H8"/>
  <c r="H9"/>
  <c r="H10"/>
  <c r="H11"/>
  <c r="H12"/>
  <c r="H13"/>
  <c r="H14"/>
  <c r="H15"/>
  <c r="H16"/>
  <c r="H17"/>
  <c r="H18"/>
  <c r="H19"/>
  <c r="H20"/>
  <c r="H23"/>
  <c r="H24"/>
  <c r="H25"/>
  <c r="H26"/>
  <c r="H27"/>
  <c r="H28"/>
  <c r="H29"/>
  <c r="H30"/>
  <c r="H31"/>
  <c r="H33"/>
  <c r="H34"/>
  <c r="H35"/>
  <c r="H36"/>
  <c r="H37"/>
  <c r="H38"/>
  <c r="H39"/>
  <c r="H40"/>
  <c r="H41"/>
  <c r="H42"/>
  <c r="H43"/>
  <c r="H44"/>
  <c r="H46"/>
  <c r="H47"/>
  <c r="H48"/>
  <c r="H50"/>
  <c r="H55"/>
  <c r="D4" i="2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3" i="4"/>
  <c r="D5"/>
  <c r="D6"/>
  <c r="D8"/>
  <c r="D9"/>
  <c r="D10"/>
  <c r="D11"/>
  <c r="D12"/>
  <c r="D13"/>
  <c r="D14"/>
  <c r="D16"/>
  <c r="D17"/>
  <c r="D18"/>
  <c r="D19"/>
  <c r="D20"/>
  <c r="D21"/>
  <c r="D22"/>
  <c r="D23"/>
  <c r="D24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9"/>
  <c r="D50"/>
  <c r="D51"/>
  <c r="D52"/>
  <c r="D53"/>
  <c r="D54"/>
  <c r="D55"/>
  <c r="D57"/>
  <c r="D58"/>
  <c r="D59"/>
  <c r="D60"/>
  <c r="D62"/>
  <c r="D63"/>
  <c r="D64"/>
  <c r="D65"/>
  <c r="D66"/>
  <c r="D67"/>
  <c r="D68"/>
  <c r="D69"/>
  <c r="D70"/>
  <c r="D72"/>
  <c r="D73"/>
  <c r="D74"/>
  <c r="D75"/>
  <c r="D78"/>
  <c r="D79"/>
  <c r="D80"/>
  <c r="D81"/>
  <c r="D82"/>
  <c r="D83"/>
  <c r="D84"/>
  <c r="D85"/>
  <c r="D86"/>
  <c r="D87"/>
  <c r="D88"/>
  <c r="D90"/>
  <c r="D91"/>
  <c r="D92"/>
  <c r="D93"/>
  <c r="D94"/>
  <c r="D95"/>
  <c r="D96"/>
  <c r="D97"/>
  <c r="D98"/>
  <c r="D99"/>
  <c r="D100"/>
  <c r="D101"/>
  <c r="D102"/>
  <c r="D103"/>
  <c r="D105"/>
  <c r="D106"/>
  <c r="D107"/>
  <c r="D110"/>
  <c r="D111"/>
  <c r="D112"/>
  <c r="D113"/>
  <c r="D115"/>
  <c r="D117"/>
  <c r="D118"/>
  <c r="D119"/>
  <c r="D120"/>
  <c r="D121"/>
  <c r="D123"/>
  <c r="D124"/>
  <c r="D125"/>
  <c r="D126"/>
  <c r="D127"/>
  <c r="D128"/>
  <c r="D129"/>
  <c r="D131"/>
  <c r="D132"/>
  <c r="D133"/>
  <c r="D134"/>
  <c r="D135"/>
  <c r="D136"/>
  <c r="D137"/>
  <c r="D138"/>
  <c r="D139"/>
  <c r="D140"/>
  <c r="D141"/>
  <c r="D143"/>
  <c r="D144"/>
  <c r="D145"/>
  <c r="D146"/>
  <c r="D147"/>
  <c r="D148"/>
  <c r="D149"/>
  <c r="D150"/>
  <c r="D151"/>
  <c r="D152"/>
  <c r="D153"/>
  <c r="D154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3" i="5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O3" i="19" l="1"/>
  <c r="P3"/>
  <c r="L3"/>
  <c r="Q3"/>
  <c r="M3"/>
  <c r="N3"/>
  <c r="C552" i="24"/>
  <c r="C366"/>
  <c r="C238"/>
  <c r="C110"/>
  <c r="C65"/>
  <c r="C398"/>
  <c r="C270"/>
  <c r="C142"/>
  <c r="C76"/>
  <c r="C523"/>
  <c r="C492"/>
  <c r="C430"/>
  <c r="C302"/>
  <c r="Z4" i="20"/>
  <c r="AA4"/>
  <c r="W4"/>
  <c r="AB4"/>
  <c r="X4"/>
  <c r="Y4"/>
  <c r="Y5" i="23"/>
  <c r="Z5"/>
  <c r="AA5"/>
  <c r="W5"/>
  <c r="AB5"/>
  <c r="X5"/>
  <c r="AE5" i="26"/>
  <c r="AF5"/>
  <c r="AB5"/>
  <c r="AG5"/>
  <c r="AC5"/>
  <c r="AD5"/>
  <c r="AC5" i="27"/>
  <c r="AD5"/>
  <c r="AE5"/>
  <c r="AA5"/>
  <c r="AF5"/>
  <c r="AB5"/>
  <c r="AC3" i="35"/>
  <c r="Y3"/>
  <c r="AD3"/>
  <c r="Z3"/>
  <c r="AA3"/>
  <c r="AB3"/>
  <c r="T4" i="37"/>
  <c r="U4"/>
  <c r="V4"/>
  <c r="R4"/>
  <c r="W4"/>
  <c r="S4"/>
  <c r="T5" i="38"/>
  <c r="U5"/>
  <c r="V5"/>
  <c r="R5"/>
  <c r="W5"/>
  <c r="S5"/>
  <c r="W4" i="39"/>
  <c r="S4"/>
  <c r="X4"/>
  <c r="T4"/>
  <c r="U4"/>
  <c r="V4"/>
  <c r="AU5" i="46"/>
  <c r="AQ5"/>
  <c r="AV5"/>
  <c r="AR5"/>
  <c r="AS5"/>
  <c r="AT5"/>
  <c r="T5" i="27"/>
  <c r="Z3" i="19"/>
  <c r="AA3"/>
  <c r="AB3"/>
  <c r="X3"/>
  <c r="AC3"/>
  <c r="Y3"/>
  <c r="U5" i="23"/>
  <c r="Q5"/>
  <c r="V5"/>
  <c r="R5"/>
  <c r="S5"/>
  <c r="T5"/>
  <c r="AA5" i="26"/>
  <c r="W5"/>
  <c r="X5"/>
  <c r="Y5"/>
  <c r="Z5"/>
  <c r="V5"/>
  <c r="Y5" i="27"/>
  <c r="U5"/>
  <c r="Z5"/>
  <c r="V5"/>
  <c r="W5"/>
  <c r="X5"/>
  <c r="U3" i="35"/>
  <c r="V3"/>
  <c r="W3"/>
  <c r="S3"/>
  <c r="X3"/>
  <c r="T3"/>
  <c r="R5" i="27"/>
  <c r="S5"/>
  <c r="V4" i="20"/>
  <c r="R4"/>
  <c r="S4"/>
  <c r="T4"/>
  <c r="U4"/>
  <c r="Q4"/>
  <c r="S5" i="26"/>
  <c r="T5"/>
  <c r="P5"/>
  <c r="U5"/>
  <c r="Q5"/>
  <c r="R5"/>
  <c r="AM5" i="46"/>
  <c r="AN5"/>
  <c r="AO5"/>
  <c r="AK5"/>
  <c r="AP5"/>
  <c r="AL5"/>
  <c r="O5" i="27"/>
  <c r="Q5"/>
  <c r="V3" i="19"/>
  <c r="R3"/>
  <c r="W3"/>
  <c r="S3"/>
  <c r="T3"/>
  <c r="U3"/>
  <c r="AB4" i="37"/>
  <c r="X4"/>
  <c r="AC4"/>
  <c r="Y4"/>
  <c r="Z4"/>
  <c r="AA4"/>
  <c r="AB5" i="38"/>
  <c r="X5"/>
  <c r="AC5"/>
  <c r="Y5"/>
  <c r="Z5"/>
  <c r="AA5"/>
  <c r="AA4" i="39"/>
  <c r="AB4"/>
  <c r="AC4"/>
  <c r="Y4"/>
  <c r="AD4"/>
  <c r="Z4"/>
  <c r="C70" i="24"/>
  <c r="C28"/>
  <c r="C11"/>
  <c r="C21"/>
  <c r="C72"/>
  <c r="C88"/>
  <c r="C102"/>
  <c r="C118"/>
  <c r="C134"/>
  <c r="C150"/>
  <c r="C166"/>
  <c r="C182"/>
  <c r="C198"/>
  <c r="C214"/>
  <c r="C230"/>
  <c r="C246"/>
  <c r="C262"/>
  <c r="C278"/>
  <c r="C294"/>
  <c r="C310"/>
  <c r="C326"/>
  <c r="C342"/>
  <c r="C358"/>
  <c r="C374"/>
  <c r="C390"/>
  <c r="C406"/>
  <c r="C422"/>
  <c r="C438"/>
  <c r="C454"/>
  <c r="C470"/>
  <c r="C484"/>
  <c r="C500"/>
  <c r="C516"/>
  <c r="C530"/>
  <c r="C545"/>
  <c r="C560"/>
  <c r="C576"/>
  <c r="C77"/>
  <c r="C568"/>
  <c r="C538"/>
  <c r="C508"/>
  <c r="C476"/>
  <c r="C446"/>
  <c r="C414"/>
  <c r="C382"/>
  <c r="C350"/>
  <c r="C318"/>
  <c r="C286"/>
  <c r="C254"/>
  <c r="C222"/>
  <c r="C190"/>
  <c r="C158"/>
  <c r="C126"/>
  <c r="C94"/>
  <c r="C79"/>
  <c r="C58"/>
  <c r="J439" i="15"/>
  <c r="C3" i="24"/>
  <c r="C579"/>
  <c r="C572"/>
  <c r="C564"/>
  <c r="C556"/>
  <c r="C548"/>
  <c r="C542"/>
  <c r="C534"/>
  <c r="C526"/>
  <c r="C520"/>
  <c r="C512"/>
  <c r="C504"/>
  <c r="C496"/>
  <c r="C488"/>
  <c r="C480"/>
  <c r="C473"/>
  <c r="C466"/>
  <c r="C458"/>
  <c r="C450"/>
  <c r="C442"/>
  <c r="C434"/>
  <c r="C426"/>
  <c r="C418"/>
  <c r="C410"/>
  <c r="C402"/>
  <c r="C394"/>
  <c r="C386"/>
  <c r="C378"/>
  <c r="C370"/>
  <c r="C362"/>
  <c r="C354"/>
  <c r="C346"/>
  <c r="C338"/>
  <c r="C330"/>
  <c r="C322"/>
  <c r="C314"/>
  <c r="C306"/>
  <c r="C298"/>
  <c r="C290"/>
  <c r="C282"/>
  <c r="C274"/>
  <c r="C266"/>
  <c r="C258"/>
  <c r="C250"/>
  <c r="C242"/>
  <c r="C234"/>
  <c r="C226"/>
  <c r="C218"/>
  <c r="C210"/>
  <c r="C202"/>
  <c r="C194"/>
  <c r="C186"/>
  <c r="C178"/>
  <c r="C170"/>
  <c r="C162"/>
  <c r="C154"/>
  <c r="C146"/>
  <c r="C138"/>
  <c r="C130"/>
  <c r="C122"/>
  <c r="C114"/>
  <c r="C106"/>
  <c r="C98"/>
  <c r="C90"/>
  <c r="C84"/>
  <c r="C15"/>
  <c r="C63"/>
  <c r="C5"/>
  <c r="C32"/>
  <c r="C38"/>
  <c r="C40"/>
  <c r="C62"/>
  <c r="C56"/>
  <c r="C44"/>
  <c r="J68" i="13"/>
  <c r="J143"/>
  <c r="J222"/>
  <c r="J510"/>
  <c r="J99"/>
  <c r="J165"/>
  <c r="J260"/>
  <c r="E3" i="25"/>
  <c r="I579" i="24"/>
  <c r="I570"/>
  <c r="I545"/>
  <c r="I523"/>
  <c r="I473"/>
  <c r="I284"/>
  <c r="I260"/>
  <c r="I246"/>
  <c r="I59"/>
  <c r="I45"/>
  <c r="I44"/>
  <c r="L7" i="21"/>
  <c r="K287" i="22"/>
  <c r="K141"/>
  <c r="K112"/>
  <c r="K84"/>
  <c r="K40"/>
  <c r="F3" i="25"/>
  <c r="J579" i="24"/>
  <c r="J570"/>
  <c r="J545"/>
  <c r="J523"/>
  <c r="J473"/>
  <c r="J284"/>
  <c r="J260"/>
  <c r="J246"/>
  <c r="J59"/>
  <c r="J45"/>
  <c r="J44"/>
  <c r="M7" i="21"/>
  <c r="L287" i="22"/>
  <c r="L141"/>
  <c r="L112"/>
  <c r="L84"/>
  <c r="L40"/>
  <c r="K439" i="15"/>
  <c r="K510" i="13"/>
  <c r="K260"/>
  <c r="K222"/>
  <c r="K165"/>
  <c r="K143"/>
  <c r="K99"/>
  <c r="K68"/>
  <c r="C45" i="24"/>
  <c r="C59"/>
  <c r="C42"/>
  <c r="C55"/>
  <c r="C57"/>
  <c r="C78"/>
  <c r="C71"/>
  <c r="C53"/>
  <c r="C35"/>
  <c r="C73"/>
  <c r="C24"/>
  <c r="C9"/>
  <c r="C34"/>
  <c r="C26"/>
  <c r="C80"/>
  <c r="C47"/>
  <c r="C67"/>
  <c r="C39"/>
  <c r="C82"/>
  <c r="C86"/>
  <c r="C89"/>
  <c r="C92"/>
  <c r="C96"/>
  <c r="C100"/>
  <c r="C104"/>
  <c r="C108"/>
  <c r="C112"/>
  <c r="C116"/>
  <c r="C120"/>
  <c r="C124"/>
  <c r="C128"/>
  <c r="C132"/>
  <c r="C136"/>
  <c r="C140"/>
  <c r="C144"/>
  <c r="C148"/>
  <c r="C152"/>
  <c r="C156"/>
  <c r="C160"/>
  <c r="C164"/>
  <c r="C168"/>
  <c r="C172"/>
  <c r="C176"/>
  <c r="C180"/>
  <c r="C184"/>
  <c r="C188"/>
  <c r="C192"/>
  <c r="C196"/>
  <c r="C200"/>
  <c r="C204"/>
  <c r="C208"/>
  <c r="C212"/>
  <c r="C216"/>
  <c r="C220"/>
  <c r="C224"/>
  <c r="C228"/>
  <c r="C232"/>
  <c r="C236"/>
  <c r="C240"/>
  <c r="C244"/>
  <c r="C248"/>
  <c r="C252"/>
  <c r="C256"/>
  <c r="C260"/>
  <c r="C264"/>
  <c r="C268"/>
  <c r="C272"/>
  <c r="C276"/>
  <c r="C280"/>
  <c r="C284"/>
  <c r="C288"/>
  <c r="C292"/>
  <c r="C296"/>
  <c r="C300"/>
  <c r="C304"/>
  <c r="C308"/>
  <c r="C312"/>
  <c r="C316"/>
  <c r="C320"/>
  <c r="C324"/>
  <c r="C328"/>
  <c r="C332"/>
  <c r="C336"/>
  <c r="C340"/>
  <c r="C344"/>
  <c r="C348"/>
  <c r="C352"/>
  <c r="C356"/>
  <c r="C360"/>
  <c r="C364"/>
  <c r="C368"/>
  <c r="C372"/>
  <c r="C376"/>
  <c r="C380"/>
  <c r="C384"/>
  <c r="C388"/>
  <c r="C392"/>
  <c r="C396"/>
  <c r="C400"/>
  <c r="C404"/>
  <c r="C408"/>
  <c r="C412"/>
  <c r="C416"/>
  <c r="C420"/>
  <c r="C424"/>
  <c r="C428"/>
  <c r="C432"/>
  <c r="C436"/>
  <c r="C440"/>
  <c r="C444"/>
  <c r="C448"/>
  <c r="C452"/>
  <c r="C456"/>
  <c r="C460"/>
  <c r="C464"/>
  <c r="C468"/>
  <c r="C472"/>
  <c r="C474"/>
  <c r="C478"/>
  <c r="C482"/>
  <c r="C486"/>
  <c r="C490"/>
  <c r="C494"/>
  <c r="C498"/>
  <c r="C502"/>
  <c r="C506"/>
  <c r="C510"/>
  <c r="C514"/>
  <c r="C518"/>
  <c r="C522"/>
  <c r="C524"/>
  <c r="C528"/>
  <c r="C532"/>
  <c r="C536"/>
  <c r="C540"/>
  <c r="C544"/>
  <c r="C546"/>
  <c r="C550"/>
  <c r="C554"/>
  <c r="C558"/>
  <c r="C562"/>
  <c r="C566"/>
  <c r="C570"/>
  <c r="C574"/>
  <c r="C578"/>
  <c r="C49"/>
  <c r="C31"/>
  <c r="C66"/>
  <c r="C48"/>
  <c r="C54"/>
  <c r="C29"/>
  <c r="C61"/>
  <c r="C36"/>
  <c r="C68"/>
  <c r="C23"/>
  <c r="C33"/>
  <c r="C64"/>
  <c r="C52"/>
  <c r="C43"/>
  <c r="C12"/>
  <c r="C2"/>
  <c r="C20"/>
  <c r="C14"/>
  <c r="C18"/>
  <c r="C41"/>
  <c r="C69"/>
  <c r="C46"/>
  <c r="C60"/>
  <c r="C7"/>
  <c r="C51"/>
  <c r="C16"/>
  <c r="C50"/>
  <c r="C30"/>
  <c r="C13"/>
  <c r="C4"/>
  <c r="C75"/>
  <c r="C22"/>
  <c r="C81"/>
  <c r="C83"/>
  <c r="C85"/>
  <c r="C87"/>
  <c r="C91"/>
  <c r="C93"/>
  <c r="C95"/>
  <c r="C97"/>
  <c r="C99"/>
  <c r="C101"/>
  <c r="C103"/>
  <c r="C105"/>
  <c r="C107"/>
  <c r="C109"/>
  <c r="C111"/>
  <c r="C113"/>
  <c r="C115"/>
  <c r="C117"/>
  <c r="C119"/>
  <c r="C121"/>
  <c r="C123"/>
  <c r="C125"/>
  <c r="C127"/>
  <c r="C129"/>
  <c r="C131"/>
  <c r="C133"/>
  <c r="C135"/>
  <c r="C137"/>
  <c r="C139"/>
  <c r="C141"/>
  <c r="C143"/>
  <c r="C145"/>
  <c r="C147"/>
  <c r="C149"/>
  <c r="C151"/>
  <c r="C153"/>
  <c r="C155"/>
  <c r="C157"/>
  <c r="C159"/>
  <c r="C161"/>
  <c r="C163"/>
  <c r="C165"/>
  <c r="C167"/>
  <c r="C169"/>
  <c r="C171"/>
  <c r="C173"/>
  <c r="C175"/>
  <c r="C177"/>
  <c r="C179"/>
  <c r="C181"/>
  <c r="C183"/>
  <c r="C185"/>
  <c r="C187"/>
  <c r="C189"/>
  <c r="C191"/>
  <c r="C193"/>
  <c r="C195"/>
  <c r="C197"/>
  <c r="C199"/>
  <c r="C201"/>
  <c r="C203"/>
  <c r="C205"/>
  <c r="C207"/>
  <c r="C209"/>
  <c r="C211"/>
  <c r="C213"/>
  <c r="C215"/>
  <c r="C217"/>
  <c r="C219"/>
  <c r="C221"/>
  <c r="C223"/>
  <c r="C225"/>
  <c r="C227"/>
  <c r="C229"/>
  <c r="C231"/>
  <c r="C233"/>
  <c r="C235"/>
  <c r="C237"/>
  <c r="C239"/>
  <c r="C241"/>
  <c r="C243"/>
  <c r="C245"/>
  <c r="C247"/>
  <c r="C249"/>
  <c r="C251"/>
  <c r="C253"/>
  <c r="C255"/>
  <c r="C257"/>
  <c r="C259"/>
  <c r="C261"/>
  <c r="C263"/>
  <c r="C265"/>
  <c r="C267"/>
  <c r="C269"/>
  <c r="C271"/>
  <c r="C273"/>
  <c r="C275"/>
  <c r="C277"/>
  <c r="C279"/>
  <c r="C281"/>
  <c r="C283"/>
  <c r="C285"/>
  <c r="C287"/>
  <c r="C289"/>
  <c r="C291"/>
  <c r="C293"/>
  <c r="C295"/>
  <c r="C297"/>
  <c r="C299"/>
  <c r="C301"/>
  <c r="C303"/>
  <c r="C305"/>
  <c r="C307"/>
  <c r="C309"/>
  <c r="C311"/>
  <c r="C313"/>
  <c r="C315"/>
  <c r="C317"/>
  <c r="C319"/>
  <c r="C321"/>
  <c r="C323"/>
  <c r="C325"/>
  <c r="C327"/>
  <c r="C329"/>
  <c r="C331"/>
  <c r="C333"/>
  <c r="C335"/>
  <c r="C337"/>
  <c r="C339"/>
  <c r="C341"/>
  <c r="C343"/>
  <c r="C345"/>
  <c r="C347"/>
  <c r="C349"/>
  <c r="C351"/>
  <c r="C353"/>
  <c r="C355"/>
  <c r="C357"/>
  <c r="C359"/>
  <c r="C361"/>
  <c r="C363"/>
  <c r="C365"/>
  <c r="C367"/>
  <c r="C369"/>
  <c r="C371"/>
  <c r="C373"/>
  <c r="C375"/>
  <c r="C377"/>
  <c r="C379"/>
  <c r="C381"/>
  <c r="C383"/>
  <c r="C385"/>
  <c r="C387"/>
  <c r="C389"/>
  <c r="C391"/>
  <c r="C393"/>
  <c r="C395"/>
  <c r="C397"/>
  <c r="C399"/>
  <c r="C401"/>
  <c r="C403"/>
  <c r="C405"/>
  <c r="C407"/>
  <c r="C409"/>
  <c r="C411"/>
  <c r="C413"/>
  <c r="C415"/>
  <c r="C417"/>
  <c r="C419"/>
  <c r="C421"/>
  <c r="C423"/>
  <c r="C425"/>
  <c r="C427"/>
  <c r="C429"/>
  <c r="C431"/>
  <c r="C433"/>
  <c r="C435"/>
  <c r="C437"/>
  <c r="C439"/>
  <c r="C441"/>
  <c r="C443"/>
  <c r="C445"/>
  <c r="C447"/>
  <c r="C449"/>
  <c r="C451"/>
  <c r="C453"/>
  <c r="C455"/>
  <c r="C457"/>
  <c r="C459"/>
  <c r="C461"/>
  <c r="C463"/>
  <c r="C465"/>
  <c r="C467"/>
  <c r="C469"/>
  <c r="C471"/>
  <c r="C475"/>
  <c r="C477"/>
  <c r="C479"/>
  <c r="C481"/>
  <c r="C483"/>
  <c r="C485"/>
  <c r="C487"/>
  <c r="C489"/>
  <c r="C491"/>
  <c r="C493"/>
  <c r="C495"/>
  <c r="C497"/>
  <c r="C499"/>
  <c r="C501"/>
  <c r="C503"/>
  <c r="C505"/>
  <c r="C507"/>
  <c r="C509"/>
  <c r="C511"/>
  <c r="C513"/>
  <c r="C515"/>
  <c r="C517"/>
  <c r="C519"/>
  <c r="C521"/>
  <c r="C525"/>
  <c r="C527"/>
  <c r="C529"/>
  <c r="C531"/>
  <c r="C533"/>
  <c r="C535"/>
  <c r="C537"/>
  <c r="C539"/>
  <c r="C541"/>
  <c r="C543"/>
  <c r="C547"/>
  <c r="C549"/>
  <c r="C551"/>
  <c r="C553"/>
  <c r="C555"/>
  <c r="C557"/>
  <c r="C559"/>
  <c r="C561"/>
  <c r="C563"/>
  <c r="C565"/>
  <c r="C567"/>
  <c r="C569"/>
  <c r="C571"/>
  <c r="C573"/>
  <c r="C575"/>
  <c r="C577"/>
  <c r="C19"/>
  <c r="C37"/>
  <c r="C27"/>
  <c r="L399" i="18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0"/>
  <c r="L368"/>
  <c r="L366"/>
  <c r="L364"/>
  <c r="L362"/>
  <c r="L360"/>
  <c r="L358"/>
  <c r="L356"/>
  <c r="L354"/>
  <c r="L353"/>
  <c r="L350"/>
  <c r="L348"/>
  <c r="L346"/>
  <c r="L345"/>
  <c r="L342"/>
  <c r="L341"/>
  <c r="L339"/>
  <c r="L337"/>
  <c r="L335"/>
  <c r="L333"/>
  <c r="L331"/>
  <c r="L329"/>
  <c r="L327"/>
  <c r="L325"/>
  <c r="L323"/>
  <c r="L321"/>
  <c r="L319"/>
  <c r="L317"/>
  <c r="L314"/>
  <c r="L312"/>
  <c r="L310"/>
  <c r="L308"/>
  <c r="L306"/>
  <c r="L304"/>
  <c r="L302"/>
  <c r="L301"/>
  <c r="L299"/>
  <c r="L297"/>
  <c r="L295"/>
  <c r="L293"/>
  <c r="L291"/>
  <c r="L289"/>
  <c r="L287"/>
  <c r="L285"/>
  <c r="L283"/>
  <c r="L281"/>
  <c r="L279"/>
  <c r="L277"/>
  <c r="L275"/>
  <c r="L273"/>
  <c r="L271"/>
  <c r="L269"/>
  <c r="L267"/>
  <c r="L264"/>
  <c r="L262"/>
  <c r="L261"/>
  <c r="L258"/>
  <c r="L256"/>
  <c r="L254"/>
  <c r="L252"/>
  <c r="L250"/>
  <c r="L246"/>
  <c r="L244"/>
  <c r="L242"/>
  <c r="L240"/>
  <c r="L238"/>
  <c r="L236"/>
  <c r="L234"/>
  <c r="L232"/>
  <c r="L230"/>
  <c r="L228"/>
  <c r="L226"/>
  <c r="L224"/>
  <c r="L222"/>
  <c r="L220"/>
  <c r="L218"/>
  <c r="L216"/>
  <c r="L214"/>
  <c r="L211"/>
  <c r="L209"/>
  <c r="L207"/>
  <c r="L206"/>
  <c r="L204"/>
  <c r="L202"/>
  <c r="L200"/>
  <c r="L198"/>
  <c r="L196"/>
  <c r="L194"/>
  <c r="L192"/>
  <c r="L190"/>
  <c r="L188"/>
  <c r="L186"/>
  <c r="L184"/>
  <c r="L182"/>
  <c r="L180"/>
  <c r="L179"/>
  <c r="L176"/>
  <c r="L174"/>
  <c r="L172"/>
  <c r="L170"/>
  <c r="L168"/>
  <c r="L166"/>
  <c r="L164"/>
  <c r="L162"/>
  <c r="L160"/>
  <c r="L158"/>
  <c r="L156"/>
  <c r="L154"/>
  <c r="L152"/>
  <c r="L150"/>
  <c r="L148"/>
  <c r="L146"/>
  <c r="L144"/>
  <c r="L142"/>
  <c r="L140"/>
  <c r="L138"/>
  <c r="L136"/>
  <c r="L134"/>
  <c r="L132"/>
  <c r="L130"/>
  <c r="L128"/>
  <c r="L126"/>
  <c r="L124"/>
  <c r="L122"/>
  <c r="L120"/>
  <c r="L118"/>
  <c r="L116"/>
  <c r="L114"/>
  <c r="L112"/>
  <c r="L110"/>
  <c r="L108"/>
  <c r="L106"/>
  <c r="L105"/>
  <c r="L103"/>
  <c r="L101"/>
  <c r="L99"/>
  <c r="L97"/>
  <c r="L95"/>
  <c r="L93"/>
  <c r="L91"/>
  <c r="L89"/>
  <c r="L87"/>
  <c r="L85"/>
  <c r="L83"/>
  <c r="L81"/>
  <c r="L79"/>
  <c r="L77"/>
  <c r="L75"/>
  <c r="L73"/>
  <c r="L71"/>
  <c r="L69"/>
  <c r="L67"/>
  <c r="L64"/>
  <c r="L62"/>
  <c r="L60"/>
  <c r="L58"/>
  <c r="L57"/>
  <c r="L55"/>
  <c r="L53"/>
  <c r="L51"/>
  <c r="L49"/>
  <c r="L47"/>
  <c r="L45"/>
  <c r="L43"/>
  <c r="L41"/>
  <c r="L38"/>
  <c r="L37"/>
  <c r="L34"/>
  <c r="L32"/>
  <c r="L30"/>
  <c r="L28"/>
  <c r="L27"/>
  <c r="L25"/>
  <c r="L23"/>
  <c r="L21"/>
  <c r="L18"/>
  <c r="L16"/>
  <c r="L15"/>
  <c r="L13"/>
  <c r="L11"/>
  <c r="L8"/>
  <c r="L6"/>
  <c r="L4"/>
  <c r="L2"/>
  <c r="J170" i="17"/>
  <c r="J168"/>
  <c r="J167"/>
  <c r="J165"/>
  <c r="J163"/>
  <c r="J161"/>
  <c r="J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J105"/>
  <c r="J103"/>
  <c r="J102"/>
  <c r="J99"/>
  <c r="J97"/>
  <c r="J95"/>
  <c r="J93"/>
  <c r="J91"/>
  <c r="J89"/>
  <c r="J87"/>
  <c r="J85"/>
  <c r="J83"/>
  <c r="J81"/>
  <c r="J79"/>
  <c r="J77"/>
  <c r="J75"/>
  <c r="J74"/>
  <c r="J72"/>
  <c r="J70"/>
  <c r="J68"/>
  <c r="J66"/>
  <c r="J64"/>
  <c r="J62"/>
  <c r="J60"/>
  <c r="J58"/>
  <c r="J56"/>
  <c r="J54"/>
  <c r="J52"/>
  <c r="J50"/>
  <c r="J48"/>
  <c r="J46"/>
  <c r="J44"/>
  <c r="J42"/>
  <c r="J40"/>
  <c r="J38"/>
  <c r="J36"/>
  <c r="J34"/>
  <c r="J33"/>
  <c r="J30"/>
  <c r="J28"/>
  <c r="J26"/>
  <c r="J24"/>
  <c r="J22"/>
  <c r="J20"/>
  <c r="J18"/>
  <c r="J17"/>
  <c r="J15"/>
  <c r="J13"/>
  <c r="J11"/>
  <c r="J8"/>
  <c r="J6"/>
  <c r="J4"/>
  <c r="J3"/>
  <c r="J291" i="16"/>
  <c r="J288"/>
  <c r="J286"/>
  <c r="J284"/>
  <c r="J282"/>
  <c r="J280"/>
  <c r="J278"/>
  <c r="J276"/>
  <c r="J274"/>
  <c r="J272"/>
  <c r="J270"/>
  <c r="J268"/>
  <c r="J266"/>
  <c r="J264"/>
  <c r="J262"/>
  <c r="J260"/>
  <c r="J258"/>
  <c r="J256"/>
  <c r="J254"/>
  <c r="J252"/>
  <c r="J250"/>
  <c r="J248"/>
  <c r="J246"/>
  <c r="J244"/>
  <c r="J242"/>
  <c r="J240"/>
  <c r="J238"/>
  <c r="J236"/>
  <c r="J235"/>
  <c r="J233"/>
  <c r="J231"/>
  <c r="J229"/>
  <c r="J227"/>
  <c r="J225"/>
  <c r="J223"/>
  <c r="J221"/>
  <c r="J219"/>
  <c r="J217"/>
  <c r="J215"/>
  <c r="J213"/>
  <c r="J211"/>
  <c r="J209"/>
  <c r="J207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58"/>
  <c r="J156"/>
  <c r="J154"/>
  <c r="J152"/>
  <c r="J149"/>
  <c r="J147"/>
  <c r="J146"/>
  <c r="J143"/>
  <c r="J141"/>
  <c r="J139"/>
  <c r="J137"/>
  <c r="J135"/>
  <c r="J133"/>
  <c r="J131"/>
  <c r="J129"/>
  <c r="J127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7"/>
  <c r="J45"/>
  <c r="J43"/>
  <c r="J41"/>
  <c r="J39"/>
  <c r="J37"/>
  <c r="J35"/>
  <c r="J33"/>
  <c r="J31"/>
  <c r="J29"/>
  <c r="J27"/>
  <c r="J25"/>
  <c r="J23"/>
  <c r="J21"/>
  <c r="J19"/>
  <c r="J17"/>
  <c r="J15"/>
  <c r="J13"/>
  <c r="J11"/>
  <c r="J9"/>
  <c r="J7"/>
  <c r="J5"/>
  <c r="J3"/>
  <c r="J815" i="15"/>
  <c r="J813"/>
  <c r="J811"/>
  <c r="J809"/>
  <c r="J807"/>
  <c r="J805"/>
  <c r="J803"/>
  <c r="J801"/>
  <c r="J799"/>
  <c r="J797"/>
  <c r="J795"/>
  <c r="J793"/>
  <c r="J791"/>
  <c r="J789"/>
  <c r="J787"/>
  <c r="J785"/>
  <c r="J783"/>
  <c r="J781"/>
  <c r="J779"/>
  <c r="J777"/>
  <c r="J775"/>
  <c r="J773"/>
  <c r="J771"/>
  <c r="J769"/>
  <c r="J766"/>
  <c r="J765"/>
  <c r="J762"/>
  <c r="J760"/>
  <c r="J758"/>
  <c r="J757"/>
  <c r="J754"/>
  <c r="J752"/>
  <c r="J750"/>
  <c r="J748"/>
  <c r="J746"/>
  <c r="J745"/>
  <c r="J743"/>
  <c r="J741"/>
  <c r="J738"/>
  <c r="J737"/>
  <c r="J735"/>
  <c r="J732"/>
  <c r="J730"/>
  <c r="J728"/>
  <c r="J727"/>
  <c r="J724"/>
  <c r="J722"/>
  <c r="J721"/>
  <c r="J719"/>
  <c r="J717"/>
  <c r="J715"/>
  <c r="J713"/>
  <c r="J711"/>
  <c r="J709"/>
  <c r="J707"/>
  <c r="J704"/>
  <c r="J702"/>
  <c r="J700"/>
  <c r="J698"/>
  <c r="J696"/>
  <c r="J694"/>
  <c r="J692"/>
  <c r="J691"/>
  <c r="J688"/>
  <c r="J686"/>
  <c r="J684"/>
  <c r="J683"/>
  <c r="J681"/>
  <c r="J678"/>
  <c r="J676"/>
  <c r="J675"/>
  <c r="J673"/>
  <c r="J671"/>
  <c r="J669"/>
  <c r="J666"/>
  <c r="J664"/>
  <c r="J663"/>
  <c r="J660"/>
  <c r="J658"/>
  <c r="J657"/>
  <c r="J655"/>
  <c r="J653"/>
  <c r="J650"/>
  <c r="J648"/>
  <c r="J646"/>
  <c r="J644"/>
  <c r="J642"/>
  <c r="J640"/>
  <c r="J638"/>
  <c r="J636"/>
  <c r="J634"/>
  <c r="J632"/>
  <c r="J630"/>
  <c r="J628"/>
  <c r="J626"/>
  <c r="J624"/>
  <c r="J622"/>
  <c r="J620"/>
  <c r="J618"/>
  <c r="J616"/>
  <c r="J614"/>
  <c r="J612"/>
  <c r="J610"/>
  <c r="J608"/>
  <c r="J606"/>
  <c r="J604"/>
  <c r="J602"/>
  <c r="J600"/>
  <c r="J598"/>
  <c r="J596"/>
  <c r="J594"/>
  <c r="J592"/>
  <c r="J590"/>
  <c r="J588"/>
  <c r="J586"/>
  <c r="J584"/>
  <c r="J582"/>
  <c r="J580"/>
  <c r="J578"/>
  <c r="J576"/>
  <c r="J574"/>
  <c r="J572"/>
  <c r="J570"/>
  <c r="J568"/>
  <c r="J566"/>
  <c r="J564"/>
  <c r="J562"/>
  <c r="J559"/>
  <c r="J557"/>
  <c r="J555"/>
  <c r="J553"/>
  <c r="J551"/>
  <c r="J549"/>
  <c r="J547"/>
  <c r="J546"/>
  <c r="J544"/>
  <c r="J542"/>
  <c r="J540"/>
  <c r="J538"/>
  <c r="J536"/>
  <c r="J534"/>
  <c r="J532"/>
  <c r="J530"/>
  <c r="J528"/>
  <c r="J526"/>
  <c r="J524"/>
  <c r="J522"/>
  <c r="J520"/>
  <c r="J518"/>
  <c r="J516"/>
  <c r="J514"/>
  <c r="J513"/>
  <c r="J511"/>
  <c r="J509"/>
  <c r="J507"/>
  <c r="J504"/>
  <c r="J502"/>
  <c r="J500"/>
  <c r="J498"/>
  <c r="J496"/>
  <c r="J494"/>
  <c r="J492"/>
  <c r="J490"/>
  <c r="J488"/>
  <c r="J486"/>
  <c r="J484"/>
  <c r="J482"/>
  <c r="J480"/>
  <c r="J478"/>
  <c r="J476"/>
  <c r="J474"/>
  <c r="J472"/>
  <c r="J470"/>
  <c r="J468"/>
  <c r="J466"/>
  <c r="J464"/>
  <c r="J461"/>
  <c r="J459"/>
  <c r="J457"/>
  <c r="J455"/>
  <c r="J453"/>
  <c r="J451"/>
  <c r="J449"/>
  <c r="J447"/>
  <c r="J445"/>
  <c r="J443"/>
  <c r="J441"/>
  <c r="J438"/>
  <c r="J436"/>
  <c r="J434"/>
  <c r="J432"/>
  <c r="J430"/>
  <c r="J428"/>
  <c r="J426"/>
  <c r="J424"/>
  <c r="J422"/>
  <c r="J419"/>
  <c r="J417"/>
  <c r="J415"/>
  <c r="J413"/>
  <c r="J411"/>
  <c r="J409"/>
  <c r="J407"/>
  <c r="J405"/>
  <c r="J403"/>
  <c r="J401"/>
  <c r="J398"/>
  <c r="J396"/>
  <c r="J394"/>
  <c r="J392"/>
  <c r="J390"/>
  <c r="J388"/>
  <c r="J386"/>
  <c r="J384"/>
  <c r="J382"/>
  <c r="J380"/>
  <c r="J378"/>
  <c r="J376"/>
  <c r="J375"/>
  <c r="J373"/>
  <c r="J370"/>
  <c r="J368"/>
  <c r="J367"/>
  <c r="J365"/>
  <c r="J363"/>
  <c r="J361"/>
  <c r="J359"/>
  <c r="J357"/>
  <c r="J355"/>
  <c r="J353"/>
  <c r="J351"/>
  <c r="J349"/>
  <c r="J347"/>
  <c r="J345"/>
  <c r="J343"/>
  <c r="J341"/>
  <c r="J339"/>
  <c r="J338"/>
  <c r="J336"/>
  <c r="J333"/>
  <c r="J332"/>
  <c r="J329"/>
  <c r="J327"/>
  <c r="J325"/>
  <c r="J323"/>
  <c r="J321"/>
  <c r="J319"/>
  <c r="J318"/>
  <c r="J316"/>
  <c r="J314"/>
  <c r="J311"/>
  <c r="J309"/>
  <c r="J307"/>
  <c r="J305"/>
  <c r="J303"/>
  <c r="J301"/>
  <c r="J299"/>
  <c r="J297"/>
  <c r="J294"/>
  <c r="J292"/>
  <c r="J290"/>
  <c r="J288"/>
  <c r="J286"/>
  <c r="J284"/>
  <c r="J283"/>
  <c r="J281"/>
  <c r="J279"/>
  <c r="J277"/>
  <c r="J275"/>
  <c r="J273"/>
  <c r="J271"/>
  <c r="J269"/>
  <c r="J267"/>
  <c r="J265"/>
  <c r="J263"/>
  <c r="J262"/>
  <c r="J260"/>
  <c r="J258"/>
  <c r="J256"/>
  <c r="J254"/>
  <c r="J252"/>
  <c r="J250"/>
  <c r="J248"/>
  <c r="J246"/>
  <c r="J244"/>
  <c r="J242"/>
  <c r="J239"/>
  <c r="J233"/>
  <c r="J232"/>
  <c r="J230"/>
  <c r="J228"/>
  <c r="J226"/>
  <c r="J224"/>
  <c r="J222"/>
  <c r="J220"/>
  <c r="J218"/>
  <c r="J216"/>
  <c r="J214"/>
  <c r="J212"/>
  <c r="J210"/>
  <c r="J208"/>
  <c r="J206"/>
  <c r="J204"/>
  <c r="J202"/>
  <c r="J200"/>
  <c r="J198"/>
  <c r="J196"/>
  <c r="J194"/>
  <c r="J192"/>
  <c r="J190"/>
  <c r="J188"/>
  <c r="J186"/>
  <c r="J184"/>
  <c r="J182"/>
  <c r="J180"/>
  <c r="J178"/>
  <c r="J176"/>
  <c r="J175"/>
  <c r="J173"/>
  <c r="J171"/>
  <c r="J169"/>
  <c r="J167"/>
  <c r="J166"/>
  <c r="J164"/>
  <c r="J161"/>
  <c r="J159"/>
  <c r="J157"/>
  <c r="J155"/>
  <c r="J153"/>
  <c r="J151"/>
  <c r="J149"/>
  <c r="J147"/>
  <c r="J145"/>
  <c r="J143"/>
  <c r="J142"/>
  <c r="J140"/>
  <c r="J137"/>
  <c r="J135"/>
  <c r="J134"/>
  <c r="J132"/>
  <c r="J130"/>
  <c r="J128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3"/>
  <c r="J51"/>
  <c r="J49"/>
  <c r="J47"/>
  <c r="J45"/>
  <c r="J43"/>
  <c r="J7"/>
  <c r="J5"/>
  <c r="J4"/>
  <c r="J3"/>
  <c r="J2"/>
  <c r="J520" i="13"/>
  <c r="J518"/>
  <c r="J511"/>
  <c r="J509"/>
  <c r="J507"/>
  <c r="J506"/>
  <c r="J500"/>
  <c r="J492"/>
  <c r="J491"/>
  <c r="J490"/>
  <c r="J479"/>
  <c r="J476"/>
  <c r="J475"/>
  <c r="J469"/>
  <c r="J461"/>
  <c r="J459"/>
  <c r="J458"/>
  <c r="J457"/>
  <c r="J445"/>
  <c r="J443"/>
  <c r="J442"/>
  <c r="J441"/>
  <c r="J439"/>
  <c r="J437"/>
  <c r="J427"/>
  <c r="J426"/>
  <c r="J425"/>
  <c r="J421"/>
  <c r="J420"/>
  <c r="J419"/>
  <c r="J405"/>
  <c r="J404"/>
  <c r="J403"/>
  <c r="J402"/>
  <c r="J401"/>
  <c r="J400"/>
  <c r="J395"/>
  <c r="J393"/>
  <c r="J392"/>
  <c r="J391"/>
  <c r="J387"/>
  <c r="J386"/>
  <c r="J384"/>
  <c r="J382"/>
  <c r="J380"/>
  <c r="J377"/>
  <c r="J376"/>
  <c r="J375"/>
  <c r="J373"/>
  <c r="J372"/>
  <c r="J371"/>
  <c r="J367"/>
  <c r="J366"/>
  <c r="J364"/>
  <c r="J363"/>
  <c r="J361"/>
  <c r="J359"/>
  <c r="J355"/>
  <c r="J354"/>
  <c r="J353"/>
  <c r="J352"/>
  <c r="J351"/>
  <c r="J348"/>
  <c r="J347"/>
  <c r="J346"/>
  <c r="J343"/>
  <c r="J342"/>
  <c r="J341"/>
  <c r="J340"/>
  <c r="J339"/>
  <c r="J338"/>
  <c r="J337"/>
  <c r="J336"/>
  <c r="J330"/>
  <c r="J327"/>
  <c r="J322"/>
  <c r="J321"/>
  <c r="J320"/>
  <c r="J318"/>
  <c r="J315"/>
  <c r="J311"/>
  <c r="J307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3"/>
  <c r="J272"/>
  <c r="J269"/>
  <c r="J268"/>
  <c r="J264"/>
  <c r="J263"/>
  <c r="J262"/>
  <c r="J259"/>
  <c r="J246"/>
  <c r="J240"/>
  <c r="J238"/>
  <c r="J231"/>
  <c r="J230"/>
  <c r="J229"/>
  <c r="J228"/>
  <c r="J227"/>
  <c r="J226"/>
  <c r="J225"/>
  <c r="J224"/>
  <c r="J223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4"/>
  <c r="J183"/>
  <c r="J179"/>
  <c r="J178"/>
  <c r="J177"/>
  <c r="J175"/>
  <c r="J174"/>
  <c r="J172"/>
  <c r="J171"/>
  <c r="J170"/>
  <c r="J169"/>
  <c r="J164"/>
  <c r="J163"/>
  <c r="J162"/>
  <c r="J161"/>
  <c r="J160"/>
  <c r="J158"/>
  <c r="J156"/>
  <c r="J155"/>
  <c r="J153"/>
  <c r="J152"/>
  <c r="J151"/>
  <c r="J149"/>
  <c r="J146"/>
  <c r="J145"/>
  <c r="J144"/>
  <c r="J140"/>
  <c r="J139"/>
  <c r="J133"/>
  <c r="J131"/>
  <c r="J130"/>
  <c r="J129"/>
  <c r="J128"/>
  <c r="J125"/>
  <c r="J124"/>
  <c r="J122"/>
  <c r="J121"/>
  <c r="J120"/>
  <c r="J118"/>
  <c r="J113"/>
  <c r="J112"/>
  <c r="J111"/>
  <c r="J103"/>
  <c r="J98"/>
  <c r="J97"/>
  <c r="J96"/>
  <c r="J86"/>
  <c r="J85"/>
  <c r="J80"/>
  <c r="J75"/>
  <c r="J67"/>
  <c r="J66"/>
  <c r="J65"/>
  <c r="J64"/>
  <c r="J63"/>
  <c r="J62"/>
  <c r="J61"/>
  <c r="J60"/>
  <c r="J43"/>
  <c r="J36"/>
  <c r="J35"/>
  <c r="J32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L371" i="18"/>
  <c r="L369"/>
  <c r="L367"/>
  <c r="L365"/>
  <c r="L363"/>
  <c r="L361"/>
  <c r="L359"/>
  <c r="L357"/>
  <c r="L355"/>
  <c r="L352"/>
  <c r="L351"/>
  <c r="L349"/>
  <c r="L347"/>
  <c r="L344"/>
  <c r="L343"/>
  <c r="L340"/>
  <c r="L338"/>
  <c r="L336"/>
  <c r="L334"/>
  <c r="L332"/>
  <c r="L330"/>
  <c r="L328"/>
  <c r="L326"/>
  <c r="L324"/>
  <c r="L322"/>
  <c r="L320"/>
  <c r="L318"/>
  <c r="L316"/>
  <c r="L315"/>
  <c r="L313"/>
  <c r="L311"/>
  <c r="L309"/>
  <c r="L307"/>
  <c r="L305"/>
  <c r="L303"/>
  <c r="L300"/>
  <c r="L298"/>
  <c r="L296"/>
  <c r="L294"/>
  <c r="L292"/>
  <c r="L290"/>
  <c r="L288"/>
  <c r="L286"/>
  <c r="L284"/>
  <c r="L282"/>
  <c r="L280"/>
  <c r="L278"/>
  <c r="L276"/>
  <c r="L274"/>
  <c r="L272"/>
  <c r="L270"/>
  <c r="L268"/>
  <c r="L266"/>
  <c r="L265"/>
  <c r="L263"/>
  <c r="L260"/>
  <c r="L259"/>
  <c r="L257"/>
  <c r="L255"/>
  <c r="L253"/>
  <c r="L251"/>
  <c r="L249"/>
  <c r="L248"/>
  <c r="L247"/>
  <c r="L245"/>
  <c r="L243"/>
  <c r="L241"/>
  <c r="L239"/>
  <c r="L237"/>
  <c r="L235"/>
  <c r="L233"/>
  <c r="L231"/>
  <c r="L229"/>
  <c r="L227"/>
  <c r="L225"/>
  <c r="L223"/>
  <c r="L221"/>
  <c r="L219"/>
  <c r="L217"/>
  <c r="L215"/>
  <c r="L213"/>
  <c r="L212"/>
  <c r="L210"/>
  <c r="L208"/>
  <c r="L205"/>
  <c r="L203"/>
  <c r="L201"/>
  <c r="L199"/>
  <c r="L197"/>
  <c r="L195"/>
  <c r="L193"/>
  <c r="L191"/>
  <c r="L189"/>
  <c r="L187"/>
  <c r="L185"/>
  <c r="L183"/>
  <c r="L181"/>
  <c r="L178"/>
  <c r="L177"/>
  <c r="L175"/>
  <c r="L173"/>
  <c r="L171"/>
  <c r="L169"/>
  <c r="L167"/>
  <c r="L165"/>
  <c r="L163"/>
  <c r="L161"/>
  <c r="L159"/>
  <c r="L157"/>
  <c r="L155"/>
  <c r="L153"/>
  <c r="L151"/>
  <c r="L149"/>
  <c r="L147"/>
  <c r="L145"/>
  <c r="L143"/>
  <c r="L141"/>
  <c r="L139"/>
  <c r="L137"/>
  <c r="L135"/>
  <c r="L133"/>
  <c r="L131"/>
  <c r="L129"/>
  <c r="L127"/>
  <c r="L125"/>
  <c r="L123"/>
  <c r="L121"/>
  <c r="L119"/>
  <c r="L117"/>
  <c r="L115"/>
  <c r="L113"/>
  <c r="L111"/>
  <c r="L109"/>
  <c r="L107"/>
  <c r="L104"/>
  <c r="L102"/>
  <c r="L100"/>
  <c r="L98"/>
  <c r="L96"/>
  <c r="L94"/>
  <c r="L92"/>
  <c r="L90"/>
  <c r="L88"/>
  <c r="L86"/>
  <c r="L84"/>
  <c r="L82"/>
  <c r="L80"/>
  <c r="L78"/>
  <c r="L76"/>
  <c r="L74"/>
  <c r="L72"/>
  <c r="L70"/>
  <c r="L68"/>
  <c r="L66"/>
  <c r="L65"/>
  <c r="L63"/>
  <c r="L61"/>
  <c r="L59"/>
  <c r="L56"/>
  <c r="L54"/>
  <c r="L52"/>
  <c r="L50"/>
  <c r="L48"/>
  <c r="L46"/>
  <c r="L44"/>
  <c r="L42"/>
  <c r="L40"/>
  <c r="L39"/>
  <c r="L36"/>
  <c r="L35"/>
  <c r="L33"/>
  <c r="L31"/>
  <c r="L29"/>
  <c r="L26"/>
  <c r="L24"/>
  <c r="L22"/>
  <c r="L20"/>
  <c r="L19"/>
  <c r="L17"/>
  <c r="L14"/>
  <c r="L12"/>
  <c r="L10"/>
  <c r="L9"/>
  <c r="L7"/>
  <c r="L5"/>
  <c r="L3"/>
  <c r="J171" i="17"/>
  <c r="J169"/>
  <c r="J166"/>
  <c r="J164"/>
  <c r="J162"/>
  <c r="J160"/>
  <c r="J158"/>
  <c r="J156"/>
  <c r="J154"/>
  <c r="J152"/>
  <c r="J150"/>
  <c r="J148"/>
  <c r="J146"/>
  <c r="J144"/>
  <c r="J142"/>
  <c r="J140"/>
  <c r="J138"/>
  <c r="J136"/>
  <c r="J134"/>
  <c r="J132"/>
  <c r="J130"/>
  <c r="J128"/>
  <c r="J126"/>
  <c r="J124"/>
  <c r="J122"/>
  <c r="J120"/>
  <c r="J118"/>
  <c r="J116"/>
  <c r="J114"/>
  <c r="J112"/>
  <c r="J110"/>
  <c r="J108"/>
  <c r="J106"/>
  <c r="J104"/>
  <c r="J101"/>
  <c r="J100"/>
  <c r="J98"/>
  <c r="J96"/>
  <c r="J94"/>
  <c r="J92"/>
  <c r="J90"/>
  <c r="J88"/>
  <c r="J86"/>
  <c r="J84"/>
  <c r="J82"/>
  <c r="J80"/>
  <c r="J78"/>
  <c r="J76"/>
  <c r="J73"/>
  <c r="J71"/>
  <c r="J69"/>
  <c r="J67"/>
  <c r="J65"/>
  <c r="J63"/>
  <c r="J61"/>
  <c r="J59"/>
  <c r="J57"/>
  <c r="J55"/>
  <c r="J53"/>
  <c r="J51"/>
  <c r="J49"/>
  <c r="J47"/>
  <c r="J45"/>
  <c r="J43"/>
  <c r="J41"/>
  <c r="J39"/>
  <c r="J37"/>
  <c r="J35"/>
  <c r="J32"/>
  <c r="J31"/>
  <c r="J29"/>
  <c r="J27"/>
  <c r="J25"/>
  <c r="J23"/>
  <c r="J21"/>
  <c r="J19"/>
  <c r="J16"/>
  <c r="J14"/>
  <c r="J12"/>
  <c r="J10"/>
  <c r="J9"/>
  <c r="J7"/>
  <c r="J5"/>
  <c r="J2"/>
  <c r="J290" i="16"/>
  <c r="J289"/>
  <c r="J287"/>
  <c r="J285"/>
  <c r="J283"/>
  <c r="J281"/>
  <c r="J279"/>
  <c r="J277"/>
  <c r="J275"/>
  <c r="J273"/>
  <c r="J271"/>
  <c r="J269"/>
  <c r="J267"/>
  <c r="J265"/>
  <c r="J263"/>
  <c r="J261"/>
  <c r="J259"/>
  <c r="J257"/>
  <c r="J255"/>
  <c r="J253"/>
  <c r="J251"/>
  <c r="J249"/>
  <c r="J247"/>
  <c r="J245"/>
  <c r="J243"/>
  <c r="J241"/>
  <c r="J239"/>
  <c r="J237"/>
  <c r="J234"/>
  <c r="J232"/>
  <c r="J230"/>
  <c r="J228"/>
  <c r="J226"/>
  <c r="J224"/>
  <c r="J222"/>
  <c r="J220"/>
  <c r="J218"/>
  <c r="J216"/>
  <c r="J214"/>
  <c r="J212"/>
  <c r="J210"/>
  <c r="J208"/>
  <c r="J206"/>
  <c r="J204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7"/>
  <c r="J155"/>
  <c r="J153"/>
  <c r="J151"/>
  <c r="J150"/>
  <c r="J148"/>
  <c r="J145"/>
  <c r="J144"/>
  <c r="J142"/>
  <c r="J140"/>
  <c r="J138"/>
  <c r="J136"/>
  <c r="J134"/>
  <c r="J132"/>
  <c r="J130"/>
  <c r="J128"/>
  <c r="J125"/>
  <c r="J123"/>
  <c r="J121"/>
  <c r="J119"/>
  <c r="J117"/>
  <c r="J115"/>
  <c r="J113"/>
  <c r="J111"/>
  <c r="J109"/>
  <c r="J107"/>
  <c r="J105"/>
  <c r="J103"/>
  <c r="J101"/>
  <c r="J99"/>
  <c r="J97"/>
  <c r="J95"/>
  <c r="J93"/>
  <c r="J91"/>
  <c r="J89"/>
  <c r="J87"/>
  <c r="J85"/>
  <c r="J83"/>
  <c r="J81"/>
  <c r="J79"/>
  <c r="J77"/>
  <c r="J75"/>
  <c r="J73"/>
  <c r="J71"/>
  <c r="J69"/>
  <c r="J67"/>
  <c r="J65"/>
  <c r="J63"/>
  <c r="J61"/>
  <c r="J59"/>
  <c r="J57"/>
  <c r="J55"/>
  <c r="J53"/>
  <c r="J51"/>
  <c r="J49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J12"/>
  <c r="J10"/>
  <c r="J8"/>
  <c r="J6"/>
  <c r="J4"/>
  <c r="J2"/>
  <c r="J814" i="15"/>
  <c r="J812"/>
  <c r="J810"/>
  <c r="J808"/>
  <c r="J806"/>
  <c r="J804"/>
  <c r="J802"/>
  <c r="J800"/>
  <c r="J798"/>
  <c r="J796"/>
  <c r="J794"/>
  <c r="J792"/>
  <c r="J790"/>
  <c r="J788"/>
  <c r="J786"/>
  <c r="J784"/>
  <c r="J782"/>
  <c r="J780"/>
  <c r="J778"/>
  <c r="J776"/>
  <c r="J774"/>
  <c r="J772"/>
  <c r="J770"/>
  <c r="J768"/>
  <c r="J767"/>
  <c r="J764"/>
  <c r="J763"/>
  <c r="J761"/>
  <c r="J759"/>
  <c r="J756"/>
  <c r="J755"/>
  <c r="J753"/>
  <c r="J751"/>
  <c r="J749"/>
  <c r="J747"/>
  <c r="J744"/>
  <c r="J742"/>
  <c r="J740"/>
  <c r="J739"/>
  <c r="J736"/>
  <c r="J734"/>
  <c r="J733"/>
  <c r="J731"/>
  <c r="J729"/>
  <c r="J726"/>
  <c r="J725"/>
  <c r="J723"/>
  <c r="J720"/>
  <c r="J718"/>
  <c r="J716"/>
  <c r="J714"/>
  <c r="J712"/>
  <c r="J710"/>
  <c r="J708"/>
  <c r="J706"/>
  <c r="J705"/>
  <c r="J703"/>
  <c r="J701"/>
  <c r="J699"/>
  <c r="J697"/>
  <c r="J695"/>
  <c r="J693"/>
  <c r="J690"/>
  <c r="J689"/>
  <c r="J687"/>
  <c r="J685"/>
  <c r="J682"/>
  <c r="J680"/>
  <c r="J679"/>
  <c r="J677"/>
  <c r="J674"/>
  <c r="J672"/>
  <c r="J670"/>
  <c r="J668"/>
  <c r="J667"/>
  <c r="J665"/>
  <c r="J662"/>
  <c r="J661"/>
  <c r="J659"/>
  <c r="J656"/>
  <c r="J654"/>
  <c r="J652"/>
  <c r="J651"/>
  <c r="J649"/>
  <c r="J647"/>
  <c r="J645"/>
  <c r="J643"/>
  <c r="J641"/>
  <c r="J639"/>
  <c r="J637"/>
  <c r="J635"/>
  <c r="J633"/>
  <c r="J631"/>
  <c r="J629"/>
  <c r="J627"/>
  <c r="J625"/>
  <c r="J623"/>
  <c r="J621"/>
  <c r="J619"/>
  <c r="J617"/>
  <c r="J615"/>
  <c r="J613"/>
  <c r="J611"/>
  <c r="J609"/>
  <c r="J607"/>
  <c r="J605"/>
  <c r="J603"/>
  <c r="J601"/>
  <c r="J599"/>
  <c r="J597"/>
  <c r="J595"/>
  <c r="J593"/>
  <c r="J591"/>
  <c r="J589"/>
  <c r="J587"/>
  <c r="J585"/>
  <c r="J583"/>
  <c r="J581"/>
  <c r="J579"/>
  <c r="J577"/>
  <c r="J575"/>
  <c r="J573"/>
  <c r="J571"/>
  <c r="J569"/>
  <c r="J567"/>
  <c r="J565"/>
  <c r="J563"/>
  <c r="J561"/>
  <c r="J560"/>
  <c r="J558"/>
  <c r="J556"/>
  <c r="J554"/>
  <c r="J552"/>
  <c r="J550"/>
  <c r="J548"/>
  <c r="J545"/>
  <c r="J543"/>
  <c r="J541"/>
  <c r="J539"/>
  <c r="J537"/>
  <c r="J535"/>
  <c r="J533"/>
  <c r="J531"/>
  <c r="J529"/>
  <c r="J527"/>
  <c r="J525"/>
  <c r="J523"/>
  <c r="J521"/>
  <c r="J519"/>
  <c r="J517"/>
  <c r="J515"/>
  <c r="J512"/>
  <c r="J510"/>
  <c r="J508"/>
  <c r="J506"/>
  <c r="J505"/>
  <c r="J503"/>
  <c r="J501"/>
  <c r="J499"/>
  <c r="J497"/>
  <c r="J495"/>
  <c r="J493"/>
  <c r="J491"/>
  <c r="J489"/>
  <c r="J487"/>
  <c r="J485"/>
  <c r="J483"/>
  <c r="J481"/>
  <c r="J479"/>
  <c r="J477"/>
  <c r="J475"/>
  <c r="J473"/>
  <c r="J471"/>
  <c r="J469"/>
  <c r="J467"/>
  <c r="J465"/>
  <c r="J463"/>
  <c r="J462"/>
  <c r="J460"/>
  <c r="J458"/>
  <c r="J456"/>
  <c r="J454"/>
  <c r="J452"/>
  <c r="J450"/>
  <c r="J448"/>
  <c r="J446"/>
  <c r="J444"/>
  <c r="J442"/>
  <c r="J440"/>
  <c r="J437"/>
  <c r="J435"/>
  <c r="J433"/>
  <c r="J431"/>
  <c r="J429"/>
  <c r="J427"/>
  <c r="J425"/>
  <c r="J423"/>
  <c r="J421"/>
  <c r="J420"/>
  <c r="J418"/>
  <c r="J416"/>
  <c r="J414"/>
  <c r="J412"/>
  <c r="J410"/>
  <c r="J408"/>
  <c r="J406"/>
  <c r="J404"/>
  <c r="J402"/>
  <c r="J400"/>
  <c r="J399"/>
  <c r="J397"/>
  <c r="J395"/>
  <c r="J393"/>
  <c r="J391"/>
  <c r="J389"/>
  <c r="J387"/>
  <c r="J385"/>
  <c r="J383"/>
  <c r="J381"/>
  <c r="J379"/>
  <c r="J377"/>
  <c r="J374"/>
  <c r="J372"/>
  <c r="J371"/>
  <c r="J369"/>
  <c r="J366"/>
  <c r="J364"/>
  <c r="J362"/>
  <c r="J360"/>
  <c r="J358"/>
  <c r="J356"/>
  <c r="J354"/>
  <c r="J352"/>
  <c r="J350"/>
  <c r="J348"/>
  <c r="J346"/>
  <c r="J344"/>
  <c r="J342"/>
  <c r="J340"/>
  <c r="J337"/>
  <c r="J335"/>
  <c r="J334"/>
  <c r="J331"/>
  <c r="J330"/>
  <c r="J328"/>
  <c r="J326"/>
  <c r="J324"/>
  <c r="J322"/>
  <c r="J320"/>
  <c r="J317"/>
  <c r="J315"/>
  <c r="J313"/>
  <c r="J312"/>
  <c r="J310"/>
  <c r="J308"/>
  <c r="J306"/>
  <c r="J304"/>
  <c r="J302"/>
  <c r="J300"/>
  <c r="J298"/>
  <c r="J296"/>
  <c r="J295"/>
  <c r="J293"/>
  <c r="J291"/>
  <c r="J289"/>
  <c r="J287"/>
  <c r="J285"/>
  <c r="J282"/>
  <c r="J280"/>
  <c r="J278"/>
  <c r="J276"/>
  <c r="J274"/>
  <c r="J272"/>
  <c r="J270"/>
  <c r="J268"/>
  <c r="J266"/>
  <c r="J264"/>
  <c r="J261"/>
  <c r="J259"/>
  <c r="J257"/>
  <c r="J255"/>
  <c r="J253"/>
  <c r="J251"/>
  <c r="J249"/>
  <c r="J247"/>
  <c r="J245"/>
  <c r="J243"/>
  <c r="J241"/>
  <c r="J240"/>
  <c r="J238"/>
  <c r="J237"/>
  <c r="J236"/>
  <c r="J235"/>
  <c r="J234"/>
  <c r="J231"/>
  <c r="J229"/>
  <c r="J227"/>
  <c r="J225"/>
  <c r="J223"/>
  <c r="J221"/>
  <c r="J219"/>
  <c r="J217"/>
  <c r="J215"/>
  <c r="J213"/>
  <c r="J211"/>
  <c r="J209"/>
  <c r="J207"/>
  <c r="J205"/>
  <c r="J203"/>
  <c r="J201"/>
  <c r="J199"/>
  <c r="J197"/>
  <c r="J195"/>
  <c r="J193"/>
  <c r="J191"/>
  <c r="J189"/>
  <c r="J187"/>
  <c r="J185"/>
  <c r="J183"/>
  <c r="J181"/>
  <c r="J179"/>
  <c r="J177"/>
  <c r="J174"/>
  <c r="J172"/>
  <c r="J170"/>
  <c r="J168"/>
  <c r="J165"/>
  <c r="J163"/>
  <c r="J162"/>
  <c r="J160"/>
  <c r="J158"/>
  <c r="J156"/>
  <c r="J154"/>
  <c r="J152"/>
  <c r="J150"/>
  <c r="J148"/>
  <c r="J146"/>
  <c r="J144"/>
  <c r="J141"/>
  <c r="J139"/>
  <c r="J138"/>
  <c r="J136"/>
  <c r="J133"/>
  <c r="J131"/>
  <c r="J129"/>
  <c r="J127"/>
  <c r="J125"/>
  <c r="J123"/>
  <c r="J121"/>
  <c r="J119"/>
  <c r="J117"/>
  <c r="J115"/>
  <c r="J113"/>
  <c r="J111"/>
  <c r="J109"/>
  <c r="J107"/>
  <c r="J105"/>
  <c r="J103"/>
  <c r="J101"/>
  <c r="J99"/>
  <c r="J97"/>
  <c r="J95"/>
  <c r="J93"/>
  <c r="J91"/>
  <c r="J89"/>
  <c r="J87"/>
  <c r="J85"/>
  <c r="J83"/>
  <c r="J81"/>
  <c r="J79"/>
  <c r="J77"/>
  <c r="J75"/>
  <c r="J73"/>
  <c r="J71"/>
  <c r="J69"/>
  <c r="J67"/>
  <c r="J65"/>
  <c r="J63"/>
  <c r="J61"/>
  <c r="J59"/>
  <c r="J57"/>
  <c r="J55"/>
  <c r="J54"/>
  <c r="J52"/>
  <c r="J50"/>
  <c r="J48"/>
  <c r="J46"/>
  <c r="J44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6"/>
  <c r="J519" i="13"/>
  <c r="J517"/>
  <c r="J516"/>
  <c r="J515"/>
  <c r="J514"/>
  <c r="J513"/>
  <c r="J512"/>
  <c r="J508"/>
  <c r="J505"/>
  <c r="J504"/>
  <c r="J503"/>
  <c r="J502"/>
  <c r="J501"/>
  <c r="J499"/>
  <c r="J498"/>
  <c r="J497"/>
  <c r="J496"/>
  <c r="J495"/>
  <c r="J494"/>
  <c r="J493"/>
  <c r="J489"/>
  <c r="J488"/>
  <c r="J487"/>
  <c r="J486"/>
  <c r="J485"/>
  <c r="J484"/>
  <c r="J483"/>
  <c r="J482"/>
  <c r="J481"/>
  <c r="J480"/>
  <c r="J478"/>
  <c r="J477"/>
  <c r="J474"/>
  <c r="J473"/>
  <c r="J472"/>
  <c r="J471"/>
  <c r="J470"/>
  <c r="J468"/>
  <c r="J467"/>
  <c r="J466"/>
  <c r="J465"/>
  <c r="J464"/>
  <c r="J463"/>
  <c r="J462"/>
  <c r="J460"/>
  <c r="J456"/>
  <c r="J455"/>
  <c r="J454"/>
  <c r="J453"/>
  <c r="J452"/>
  <c r="J451"/>
  <c r="J450"/>
  <c r="J449"/>
  <c r="J448"/>
  <c r="J447"/>
  <c r="J446"/>
  <c r="J444"/>
  <c r="J440"/>
  <c r="J438"/>
  <c r="J436"/>
  <c r="J435"/>
  <c r="J434"/>
  <c r="J433"/>
  <c r="J432"/>
  <c r="J431"/>
  <c r="J430"/>
  <c r="J429"/>
  <c r="J428"/>
  <c r="J424"/>
  <c r="J423"/>
  <c r="J422"/>
  <c r="J418"/>
  <c r="J417"/>
  <c r="J416"/>
  <c r="J415"/>
  <c r="J414"/>
  <c r="J413"/>
  <c r="J412"/>
  <c r="J411"/>
  <c r="J410"/>
  <c r="J409"/>
  <c r="J408"/>
  <c r="J407"/>
  <c r="J406"/>
  <c r="J399"/>
  <c r="J398"/>
  <c r="J397"/>
  <c r="J396"/>
  <c r="J394"/>
  <c r="J390"/>
  <c r="J389"/>
  <c r="J388"/>
  <c r="J385"/>
  <c r="J383"/>
  <c r="J381"/>
  <c r="J379"/>
  <c r="J378"/>
  <c r="J374"/>
  <c r="J370"/>
  <c r="J369"/>
  <c r="J368"/>
  <c r="J365"/>
  <c r="J362"/>
  <c r="J360"/>
  <c r="J358"/>
  <c r="J357"/>
  <c r="J356"/>
  <c r="J350"/>
  <c r="J349"/>
  <c r="J345"/>
  <c r="J344"/>
  <c r="J335"/>
  <c r="J334"/>
  <c r="J333"/>
  <c r="J332"/>
  <c r="J331"/>
  <c r="J329"/>
  <c r="J328"/>
  <c r="J326"/>
  <c r="J325"/>
  <c r="J324"/>
  <c r="J323"/>
  <c r="J319"/>
  <c r="J317"/>
  <c r="J316"/>
  <c r="J314"/>
  <c r="J313"/>
  <c r="J312"/>
  <c r="J310"/>
  <c r="J309"/>
  <c r="J308"/>
  <c r="J306"/>
  <c r="J305"/>
  <c r="J304"/>
  <c r="J303"/>
  <c r="J302"/>
  <c r="J301"/>
  <c r="J274"/>
  <c r="J271"/>
  <c r="J270"/>
  <c r="J267"/>
  <c r="J266"/>
  <c r="J265"/>
  <c r="J261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39"/>
  <c r="J237"/>
  <c r="J236"/>
  <c r="J235"/>
  <c r="J234"/>
  <c r="J233"/>
  <c r="J232"/>
  <c r="J185"/>
  <c r="J182"/>
  <c r="J181"/>
  <c r="J180"/>
  <c r="J176"/>
  <c r="J173"/>
  <c r="J168"/>
  <c r="J167"/>
  <c r="J166"/>
  <c r="J159"/>
  <c r="J157"/>
  <c r="J154"/>
  <c r="J150"/>
  <c r="J148"/>
  <c r="J147"/>
  <c r="J142"/>
  <c r="J141"/>
  <c r="J138"/>
  <c r="J137"/>
  <c r="J136"/>
  <c r="J135"/>
  <c r="J134"/>
  <c r="J132"/>
  <c r="J127"/>
  <c r="J126"/>
  <c r="J123"/>
  <c r="J119"/>
  <c r="J117"/>
  <c r="J116"/>
  <c r="J115"/>
  <c r="J114"/>
  <c r="J110"/>
  <c r="J109"/>
  <c r="J108"/>
  <c r="J107"/>
  <c r="J106"/>
  <c r="J105"/>
  <c r="J104"/>
  <c r="J102"/>
  <c r="J101"/>
  <c r="J100"/>
  <c r="J95"/>
  <c r="J94"/>
  <c r="J93"/>
  <c r="J92"/>
  <c r="J91"/>
  <c r="J90"/>
  <c r="J89"/>
  <c r="J88"/>
  <c r="J87"/>
  <c r="J84"/>
  <c r="J83"/>
  <c r="J82"/>
  <c r="J81"/>
  <c r="J79"/>
  <c r="J78"/>
  <c r="J77"/>
  <c r="J76"/>
  <c r="J74"/>
  <c r="J73"/>
  <c r="J72"/>
  <c r="J71"/>
  <c r="J70"/>
  <c r="J69"/>
  <c r="J59"/>
  <c r="J58"/>
  <c r="J57"/>
  <c r="J56"/>
  <c r="J55"/>
  <c r="J54"/>
  <c r="J53"/>
  <c r="J52"/>
  <c r="J51"/>
  <c r="J50"/>
  <c r="J49"/>
  <c r="J48"/>
  <c r="J47"/>
  <c r="J46"/>
  <c r="J45"/>
  <c r="J44"/>
  <c r="J42"/>
  <c r="J41"/>
  <c r="J40"/>
  <c r="J39"/>
  <c r="J38"/>
  <c r="J37"/>
  <c r="J34"/>
  <c r="J33"/>
  <c r="J31"/>
  <c r="J30"/>
  <c r="J5"/>
  <c r="J4"/>
  <c r="J3"/>
  <c r="J2"/>
  <c r="E3" i="4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3" i="5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F3" i="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E3" i="7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3" i="8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F3" i="1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E2" i="9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2" i="10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H66" i="42"/>
  <c r="I66" s="1"/>
  <c r="K66"/>
  <c r="H65"/>
  <c r="I65" s="1"/>
  <c r="K65"/>
  <c r="H64"/>
  <c r="I64" s="1"/>
  <c r="K64"/>
  <c r="H63"/>
  <c r="I63" s="1"/>
  <c r="K63"/>
  <c r="H62"/>
  <c r="I62" s="1"/>
  <c r="K62"/>
  <c r="H61"/>
  <c r="I61" s="1"/>
  <c r="K61"/>
  <c r="H60"/>
  <c r="I60" s="1"/>
  <c r="K60"/>
  <c r="H59"/>
  <c r="I59" s="1"/>
  <c r="K59"/>
  <c r="H58"/>
  <c r="I58" s="1"/>
  <c r="K58"/>
  <c r="H57"/>
  <c r="I57" s="1"/>
  <c r="K57"/>
  <c r="H56"/>
  <c r="I56" s="1"/>
  <c r="K56"/>
  <c r="K55"/>
  <c r="H54"/>
  <c r="I54" s="1"/>
  <c r="K54"/>
  <c r="H53"/>
  <c r="I53" s="1"/>
  <c r="K53"/>
  <c r="H52"/>
  <c r="I52" s="1"/>
  <c r="K52"/>
  <c r="H51"/>
  <c r="I51" s="1"/>
  <c r="K51"/>
  <c r="K50"/>
  <c r="H49"/>
  <c r="I49" s="1"/>
  <c r="K49"/>
  <c r="K48"/>
  <c r="K47"/>
  <c r="K46"/>
  <c r="H45"/>
  <c r="I45" s="1"/>
  <c r="K45"/>
  <c r="K44"/>
  <c r="K43"/>
  <c r="K42"/>
  <c r="K41"/>
  <c r="K40"/>
  <c r="K39"/>
  <c r="K38"/>
  <c r="K37"/>
  <c r="K36"/>
  <c r="K35"/>
  <c r="K34"/>
  <c r="K33"/>
  <c r="H32"/>
  <c r="I32" s="1"/>
  <c r="K32"/>
  <c r="K31"/>
  <c r="K30"/>
  <c r="K29"/>
  <c r="K28"/>
  <c r="K27"/>
  <c r="K26"/>
  <c r="K25"/>
  <c r="K24"/>
  <c r="K23"/>
  <c r="H22"/>
  <c r="I22" s="1"/>
  <c r="K22"/>
  <c r="H21"/>
  <c r="I21" s="1"/>
  <c r="K21"/>
  <c r="K20"/>
  <c r="K19"/>
  <c r="K18"/>
  <c r="K17"/>
  <c r="K16"/>
  <c r="K15"/>
  <c r="K14"/>
  <c r="K13"/>
  <c r="K12"/>
  <c r="K11"/>
  <c r="K10"/>
  <c r="K9"/>
  <c r="K8"/>
  <c r="K7"/>
  <c r="K6"/>
  <c r="K5"/>
  <c r="J4"/>
  <c r="F94" i="31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G336" i="28"/>
  <c r="G335"/>
  <c r="G334"/>
  <c r="G333"/>
  <c r="G332"/>
  <c r="G331"/>
  <c r="G330"/>
  <c r="G329"/>
  <c r="G328"/>
  <c r="H4" i="42"/>
  <c r="I4" s="1"/>
  <c r="H327" i="28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E141" i="25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I578" i="24"/>
  <c r="I577"/>
  <c r="I576"/>
  <c r="I575"/>
  <c r="I574"/>
  <c r="I573"/>
  <c r="I572"/>
  <c r="I571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59"/>
  <c r="I258"/>
  <c r="I257"/>
  <c r="I256"/>
  <c r="I255"/>
  <c r="I254"/>
  <c r="I253"/>
  <c r="I252"/>
  <c r="I251"/>
  <c r="I250"/>
  <c r="I249"/>
  <c r="I248"/>
  <c r="I247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J66" i="42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K4"/>
  <c r="G94" i="31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H336" i="28"/>
  <c r="H335"/>
  <c r="H334"/>
  <c r="H333"/>
  <c r="H332"/>
  <c r="H331"/>
  <c r="H330"/>
  <c r="H329"/>
  <c r="H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I219" i="24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8"/>
  <c r="I57"/>
  <c r="I56"/>
  <c r="I55"/>
  <c r="I54"/>
  <c r="I53"/>
  <c r="I52"/>
  <c r="I51"/>
  <c r="I50"/>
  <c r="I49"/>
  <c r="I48"/>
  <c r="I47"/>
  <c r="I46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AG3"/>
  <c r="I2"/>
  <c r="F141" i="25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J578" i="24"/>
  <c r="J577"/>
  <c r="J576"/>
  <c r="J575"/>
  <c r="J574"/>
  <c r="J573"/>
  <c r="J572"/>
  <c r="J571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59"/>
  <c r="J258"/>
  <c r="J257"/>
  <c r="J256"/>
  <c r="J255"/>
  <c r="J254"/>
  <c r="J253"/>
  <c r="J252"/>
  <c r="J251"/>
  <c r="J250"/>
  <c r="J249"/>
  <c r="J248"/>
  <c r="J247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8"/>
  <c r="J57"/>
  <c r="J56"/>
  <c r="J55"/>
  <c r="J54"/>
  <c r="J53"/>
  <c r="J52"/>
  <c r="J51"/>
  <c r="J50"/>
  <c r="J49"/>
  <c r="J48"/>
  <c r="J47"/>
  <c r="J46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M45" i="21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6"/>
  <c r="M5"/>
  <c r="M4"/>
  <c r="M3"/>
  <c r="M2"/>
  <c r="L403" i="22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M399" i="18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  <c r="K171" i="17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  <c r="K291" i="16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  <c r="K815" i="15"/>
  <c r="K814"/>
  <c r="K813"/>
  <c r="K812"/>
  <c r="K811"/>
  <c r="K810"/>
  <c r="K809"/>
  <c r="K808"/>
  <c r="K807"/>
  <c r="K806"/>
  <c r="K805"/>
  <c r="K804"/>
  <c r="K803"/>
  <c r="K802"/>
  <c r="K801"/>
  <c r="K800"/>
  <c r="K799"/>
  <c r="K798"/>
  <c r="K797"/>
  <c r="K796"/>
  <c r="K795"/>
  <c r="K794"/>
  <c r="K793"/>
  <c r="K792"/>
  <c r="K791"/>
  <c r="K790"/>
  <c r="K789"/>
  <c r="K788"/>
  <c r="K787"/>
  <c r="K786"/>
  <c r="K785"/>
  <c r="K784"/>
  <c r="K783"/>
  <c r="K782"/>
  <c r="K781"/>
  <c r="K780"/>
  <c r="K779"/>
  <c r="K778"/>
  <c r="K777"/>
  <c r="K776"/>
  <c r="K775"/>
  <c r="K774"/>
  <c r="K773"/>
  <c r="K772"/>
  <c r="K771"/>
  <c r="K770"/>
  <c r="K769"/>
  <c r="K768"/>
  <c r="K767"/>
  <c r="K766"/>
  <c r="K765"/>
  <c r="K764"/>
  <c r="K763"/>
  <c r="K762"/>
  <c r="K761"/>
  <c r="K760"/>
  <c r="K759"/>
  <c r="K758"/>
  <c r="K757"/>
  <c r="K756"/>
  <c r="K755"/>
  <c r="K754"/>
  <c r="K753"/>
  <c r="K752"/>
  <c r="K751"/>
  <c r="K750"/>
  <c r="K749"/>
  <c r="K748"/>
  <c r="K747"/>
  <c r="K746"/>
  <c r="K745"/>
  <c r="K744"/>
  <c r="K743"/>
  <c r="K742"/>
  <c r="K741"/>
  <c r="K740"/>
  <c r="K739"/>
  <c r="K738"/>
  <c r="K737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L45" i="21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6"/>
  <c r="L5"/>
  <c r="L4"/>
  <c r="L3"/>
  <c r="L2"/>
  <c r="K403" i="22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  <c r="F3" i="4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3" i="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G3" i="6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F3" i="7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3" i="8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G3" i="1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F2" i="9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2" i="10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K2" i="13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1"/>
  <c r="K512"/>
  <c r="K513"/>
  <c r="K514"/>
  <c r="K515"/>
  <c r="K516"/>
  <c r="K517"/>
  <c r="K518"/>
  <c r="K519"/>
  <c r="K520"/>
  <c r="K2" i="15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C8" i="24"/>
  <c r="C10"/>
  <c r="C74"/>
  <c r="C17"/>
  <c r="C25"/>
  <c r="C6"/>
  <c r="Z3" i="21" l="1"/>
  <c r="AA3"/>
  <c r="AB3"/>
  <c r="X3"/>
  <c r="AC3"/>
  <c r="Y3"/>
  <c r="AF3" i="24"/>
  <c r="AB3"/>
  <c r="AC3"/>
  <c r="AD3"/>
  <c r="AE3"/>
  <c r="AA3"/>
  <c r="AE4" i="28"/>
  <c r="AA5" i="42"/>
  <c r="W5"/>
  <c r="X5"/>
  <c r="Y5"/>
  <c r="Z5"/>
  <c r="V5"/>
  <c r="T4" i="11"/>
  <c r="U4"/>
  <c r="V4"/>
  <c r="R4"/>
  <c r="W4"/>
  <c r="S4"/>
  <c r="U4" i="4"/>
  <c r="Q4"/>
  <c r="V4"/>
  <c r="R4"/>
  <c r="S4"/>
  <c r="T4"/>
  <c r="AH3" i="13"/>
  <c r="AA3" i="15"/>
  <c r="W3"/>
  <c r="X3"/>
  <c r="Y3"/>
  <c r="Z3"/>
  <c r="V3"/>
  <c r="AH3" i="17"/>
  <c r="AC3" i="9"/>
  <c r="AE3" i="15"/>
  <c r="AF3"/>
  <c r="AB3"/>
  <c r="AG3"/>
  <c r="AC3"/>
  <c r="AD3"/>
  <c r="AF3" i="13"/>
  <c r="AB3"/>
  <c r="AG3"/>
  <c r="AC3"/>
  <c r="AD3"/>
  <c r="AE3"/>
  <c r="AB3" i="9"/>
  <c r="X3"/>
  <c r="Y3"/>
  <c r="Z3"/>
  <c r="AA3"/>
  <c r="W3"/>
  <c r="Z4" i="8"/>
  <c r="AA4"/>
  <c r="W4"/>
  <c r="AB4"/>
  <c r="X4"/>
  <c r="Y4"/>
  <c r="Y4" i="7"/>
  <c r="Z4"/>
  <c r="AA4"/>
  <c r="W4"/>
  <c r="AB4"/>
  <c r="X4"/>
  <c r="AC4" i="6"/>
  <c r="Y4"/>
  <c r="Z4"/>
  <c r="AA4"/>
  <c r="AB4"/>
  <c r="X4"/>
  <c r="X3" i="24"/>
  <c r="Y3"/>
  <c r="U3"/>
  <c r="Z3"/>
  <c r="V3"/>
  <c r="W3"/>
  <c r="V4" i="28"/>
  <c r="W4"/>
  <c r="S4"/>
  <c r="X4"/>
  <c r="T4"/>
  <c r="U4"/>
  <c r="S5" i="42"/>
  <c r="T5"/>
  <c r="P5"/>
  <c r="U5"/>
  <c r="Q5"/>
  <c r="R5"/>
  <c r="T3" i="9"/>
  <c r="U3"/>
  <c r="Q3"/>
  <c r="V3"/>
  <c r="R3"/>
  <c r="S3"/>
  <c r="AA3" i="17"/>
  <c r="W3"/>
  <c r="X3"/>
  <c r="Y3"/>
  <c r="Z3"/>
  <c r="V3"/>
  <c r="Z3" i="18"/>
  <c r="AA3"/>
  <c r="AB3"/>
  <c r="X3"/>
  <c r="AC3"/>
  <c r="Y3"/>
  <c r="AI3" i="22"/>
  <c r="AJ3" i="21"/>
  <c r="AC3" i="10"/>
  <c r="AC4" i="5"/>
  <c r="AJ3" i="18"/>
  <c r="AB3" i="22"/>
  <c r="X3"/>
  <c r="Y3"/>
  <c r="Z3"/>
  <c r="AA3"/>
  <c r="W3"/>
  <c r="AH3" i="21"/>
  <c r="AD3"/>
  <c r="AI3"/>
  <c r="AE3"/>
  <c r="AF3"/>
  <c r="AG3"/>
  <c r="AA5" i="31"/>
  <c r="AB5"/>
  <c r="X5"/>
  <c r="AC5"/>
  <c r="Y5"/>
  <c r="Z5"/>
  <c r="W5"/>
  <c r="S5"/>
  <c r="T5"/>
  <c r="U5"/>
  <c r="V5"/>
  <c r="R5"/>
  <c r="U3" i="10"/>
  <c r="Q3"/>
  <c r="V3"/>
  <c r="R3"/>
  <c r="S3"/>
  <c r="T3"/>
  <c r="S4" i="5"/>
  <c r="T4"/>
  <c r="U4"/>
  <c r="Q4"/>
  <c r="V4"/>
  <c r="R4"/>
  <c r="X3" i="16"/>
  <c r="Y3"/>
  <c r="Z3"/>
  <c r="V3"/>
  <c r="AA3"/>
  <c r="W3"/>
  <c r="AH3"/>
  <c r="AC4" i="8"/>
  <c r="AC4" i="7"/>
  <c r="AD4" i="6"/>
  <c r="AC4" i="25"/>
  <c r="Y3" i="10"/>
  <c r="Z3"/>
  <c r="AA3"/>
  <c r="W3"/>
  <c r="AB3"/>
  <c r="X3"/>
  <c r="AB4" i="11"/>
  <c r="X4"/>
  <c r="AC4"/>
  <c r="Y4"/>
  <c r="Z4"/>
  <c r="AA4"/>
  <c r="AA4" i="5"/>
  <c r="W4"/>
  <c r="AB4"/>
  <c r="X4"/>
  <c r="Y4"/>
  <c r="Z4"/>
  <c r="Y4" i="4"/>
  <c r="Z4"/>
  <c r="AA4"/>
  <c r="W4"/>
  <c r="AB4"/>
  <c r="X4"/>
  <c r="AF3" i="16"/>
  <c r="AB3"/>
  <c r="AG3"/>
  <c r="AC3"/>
  <c r="AD3"/>
  <c r="AE3"/>
  <c r="AE3" i="17"/>
  <c r="AF3"/>
  <c r="AB3"/>
  <c r="AG3"/>
  <c r="AC3"/>
  <c r="AD3"/>
  <c r="AH3" i="18"/>
  <c r="AD3"/>
  <c r="AI3"/>
  <c r="AE3"/>
  <c r="AF3"/>
  <c r="AG3"/>
  <c r="AF3" i="22"/>
  <c r="AG3"/>
  <c r="AC3"/>
  <c r="AH3"/>
  <c r="AD3"/>
  <c r="AE3"/>
  <c r="AE5" i="42"/>
  <c r="AF5"/>
  <c r="AB5"/>
  <c r="AG5"/>
  <c r="AC5"/>
  <c r="AD5"/>
  <c r="AD4" i="28"/>
  <c r="Z4"/>
  <c r="AA4"/>
  <c r="AB4"/>
  <c r="AC4"/>
  <c r="Y4"/>
  <c r="V4" i="8"/>
  <c r="R4"/>
  <c r="S4"/>
  <c r="T4"/>
  <c r="U4"/>
  <c r="Q4"/>
  <c r="U4" i="7"/>
  <c r="Q4"/>
  <c r="V4"/>
  <c r="R4"/>
  <c r="S4"/>
  <c r="T4"/>
  <c r="U4" i="6"/>
  <c r="V4"/>
  <c r="R4"/>
  <c r="W4"/>
  <c r="S4"/>
  <c r="T4"/>
  <c r="X3" i="13"/>
  <c r="Y3"/>
  <c r="Z3"/>
  <c r="V3"/>
  <c r="AA3"/>
  <c r="W3"/>
  <c r="AH3" i="15"/>
  <c r="Y4" i="25"/>
  <c r="Z4"/>
  <c r="AA4"/>
  <c r="W4"/>
  <c r="AB4"/>
  <c r="X4"/>
  <c r="U4"/>
  <c r="Q4"/>
  <c r="V4"/>
  <c r="R4"/>
  <c r="S4"/>
  <c r="T4"/>
  <c r="AD4" i="11"/>
  <c r="AC4" i="4"/>
</calcChain>
</file>

<file path=xl/sharedStrings.xml><?xml version="1.0" encoding="utf-8"?>
<sst xmlns="http://schemas.openxmlformats.org/spreadsheetml/2006/main" count="25952" uniqueCount="14868">
  <si>
    <t>InChI=1/C15H13NO2/c1-10(17)16(18)13-6-7-15-12(9-13)8-11-4-2-3-5-14(11)15/h2-7,9,18H,8H2,1H3</t>
  </si>
  <si>
    <t>rat, mouse, hamster</t>
  </si>
  <si>
    <t>3-[(2-hydroxypropyl)(nitroso)amino]propane-1,2-diol</t>
  </si>
  <si>
    <t>N(CC(CO)O)(CC(O)C)N=O</t>
  </si>
  <si>
    <t>InChI=1/C6H14N2O4/c1-5(10)2-8(7-12)3-6(11)4-9/h5-6,9-11H,2-4H2,1H3</t>
  </si>
  <si>
    <t>N-nitroso-N-prop-2-en-1-ylprop-2-en-1-amine</t>
  </si>
  <si>
    <t>C=CCN(CC=C)N=O</t>
  </si>
  <si>
    <t>InChI=1/C6H10N2O/c1-3-5-8(7-9)6-4-2/h3-4H,1-2,5-6H2</t>
  </si>
  <si>
    <t>2,6-dimethyl-4-nitrosomorpholine</t>
  </si>
  <si>
    <t>C1(CN(N=O)CC(O1)C)C</t>
  </si>
  <si>
    <t>InChI=1/C6H12N2O2/c1-5-3-8(7-9)4-6(2)10-5/h5-6H,3-4H2,1-2H3</t>
  </si>
  <si>
    <t>hexachlorobenzene</t>
  </si>
  <si>
    <t>ClC1=C(C(=C(C(=C1Cl)Cl)Cl)Cl)Cl</t>
  </si>
  <si>
    <t>InChI=1/C6Cl6/c7-1-2(8)4(10)6(12)5(11)3(1)9</t>
  </si>
  <si>
    <t>2,6-dimethyl-1,4-dinitrosopiperazine</t>
  </si>
  <si>
    <t>C1(CN(CC(N1N=O)C)N=O)C</t>
  </si>
  <si>
    <t>InChI=1/C6H12N4O2/c1-5-3-9(7-11)4-6(2)10(5)8-12/h5-6H,3-4H2,1-2H3</t>
  </si>
  <si>
    <t>N,N,N'-trimethyl-N'-nitrosoethane-1,2-diamine</t>
  </si>
  <si>
    <t>N(CCN(C)C)(C)N=O</t>
  </si>
  <si>
    <t>InChI=1/C5H13N3O/c1-7(2)4-5-8(3)6-9/h4-5H2,1-3H3</t>
  </si>
  <si>
    <t>4-nitrosomorpholine</t>
  </si>
  <si>
    <t>O=NN1CCOCC1</t>
  </si>
  <si>
    <t>InChI=1/C4H8N2O2/c7-5-6-1-3-8-4-2-6/h1-4H2</t>
  </si>
  <si>
    <t>N-[4-(5-nitrofuran-2-yl)-1,3-thiazol-2-yl]acetamide</t>
  </si>
  <si>
    <t>[O-][N+](C1=CC=C(C2=CSC(NC(C)=O)=N2)O1)=O</t>
  </si>
  <si>
    <t>O=S(C1=NC2=C(C=CC(=C2)OC)N1)CC3=C(C(=C(C=N3)C)OC)C</t>
  </si>
  <si>
    <t>InChI=1/C17H19N3O3S/c1-10-8-18-15(11(2)16(10)23-4)9-24(21)17-19-13-6-5-12(22-3)7-14(13)20-17/h5-8H,9H2,1-4H3,(H,19,20)</t>
  </si>
  <si>
    <t>3-(methyloxy)benzene-1,2-diol</t>
  </si>
  <si>
    <t>OC1=C(C=CC=C1OC)O</t>
  </si>
  <si>
    <t>InChI=1/C7H8O3/c1-10-6-4-2-3-5(8)7(6)9/h2-4,8-9H,1H3</t>
  </si>
  <si>
    <t>4-[(morpholin-4-ylcarbonothioyl)thio]morpholine</t>
  </si>
  <si>
    <t>S=C(N1CCOCC1)SN1CCOCC1</t>
  </si>
  <si>
    <t>InChI=1/C9H16N2O2S2/c14-9(10-1-5-12-6-2-10)15-11-3-7-13-8-4-11/h1-8H2</t>
  </si>
  <si>
    <t>O~15~-acetylretinol</t>
  </si>
  <si>
    <t>CC1(C(=C(CCC1)C)C=CC(=CC=CC(=CCOC(=O)C)C)C)C</t>
  </si>
  <si>
    <t>InChI=1/C22H32O2/c1-17(9-7-10-18(2)14-16-24-20(4)23)12-13-21-19(3)11-8-15-22(21,5)6/h7,9-10,12-14H,8,11,15-16H2,1-6H3/b10-7+,13-12+,17-9+,18-14+</t>
  </si>
  <si>
    <t>chloro(fluoro)methane</t>
  </si>
  <si>
    <t>FCCl</t>
  </si>
  <si>
    <t>InChI=1/CH2ClF/c2-1-3/h1H2</t>
  </si>
  <si>
    <t>cyclopentanone oxime</t>
  </si>
  <si>
    <t>ON=C1CCCC1</t>
  </si>
  <si>
    <t>InChI=1/C5H9NO/c7-6-5-3-1-2-4-5/h7H,1-4H2</t>
  </si>
  <si>
    <t>1-hydroxyanthracene-9,10-dione</t>
  </si>
  <si>
    <t>O=C1C2=C(C=CC=C2C(=O)C3=C1C=CC=C3)O</t>
  </si>
  <si>
    <t>InChI=1/C14H8O3/c15-11-7-3-6-10-12(11)14(17)9-5-2-1-4-8(9)13(10)16/h1-7,15H</t>
  </si>
  <si>
    <t>1-methyl-2-nitrosobenzene</t>
  </si>
  <si>
    <t>CC1=C(C=CC=C1)N=O</t>
  </si>
  <si>
    <t>InChI=1/C7H7NO/c1-6-4-2-3-5-7(6)8-9/h2-5H,1H3</t>
  </si>
  <si>
    <t>2-[methyl(nitroso)amino]-1-phenylpropan-1-ol</t>
  </si>
  <si>
    <t>C1=CC=CC=C1C(O)C(N(C)N=O)C</t>
  </si>
  <si>
    <t>3-(trifluoromethyl)-4-nitrophenol</t>
  </si>
  <si>
    <t>3-4-5-6-tetrabromo-2-methylphenol</t>
  </si>
  <si>
    <t>3-4-5-trimethylphenol</t>
  </si>
  <si>
    <t>3-4-dichloro-1-nitrobenzene</t>
  </si>
  <si>
    <t>3-4-dinitrobenzyl_alcohol</t>
  </si>
  <si>
    <t>3-5-dichloro-1-nitrobenzene</t>
  </si>
  <si>
    <t>3-5-dichlorophenol</t>
  </si>
  <si>
    <t>3-buten-2-one</t>
  </si>
  <si>
    <t>3-butyn-2-one</t>
  </si>
  <si>
    <t>3-chloro-4-fluoro-1-nitrobenzene</t>
  </si>
  <si>
    <t>3-chloro-5-methoxyphenol</t>
  </si>
  <si>
    <t>3-chloroaniline</t>
  </si>
  <si>
    <t>3-chlorophenol</t>
  </si>
  <si>
    <t>3-cyanobenzaldehyde</t>
  </si>
  <si>
    <t>3-ethylaniline</t>
  </si>
  <si>
    <t>3-ethylphenol</t>
  </si>
  <si>
    <t>3-hepten-2-one</t>
  </si>
  <si>
    <t>3-hexyn-2-one</t>
  </si>
  <si>
    <t>3-methyl-2-butenal</t>
  </si>
  <si>
    <t>3-methyl-2-cyclopenten-1-one</t>
  </si>
  <si>
    <t>3-methyl-3-penten-2-one</t>
  </si>
  <si>
    <t>3-methylaniline</t>
  </si>
  <si>
    <t>3-nitroaniline</t>
  </si>
  <si>
    <t>3-nitroanisole</t>
  </si>
  <si>
    <t>3-nitrobenzaldehyde</t>
  </si>
  <si>
    <t>3-nitrobenzonitrile</t>
  </si>
  <si>
    <t>3-nonen-2-one</t>
  </si>
  <si>
    <t>3-octen-2-one</t>
  </si>
  <si>
    <t>3-penten-2-one</t>
  </si>
  <si>
    <t>3-phenyl-1-butanol</t>
  </si>
  <si>
    <t>3-phenyl-1-propanol</t>
  </si>
  <si>
    <t>3_4-dimethylphenol</t>
  </si>
  <si>
    <t>3_5-dichloroaniline</t>
  </si>
  <si>
    <t>3_5-dinitroaniline</t>
  </si>
  <si>
    <t>4-(dibutylamino)benzaldehyde</t>
  </si>
  <si>
    <t>4-5-dichloro-2-nitroaniline</t>
  </si>
  <si>
    <t>4-6-dinitro-2-methylphenol</t>
  </si>
  <si>
    <t>4-biphenylmethanol</t>
  </si>
  <si>
    <t>4-bromophenol</t>
  </si>
  <si>
    <t>4-bromotoluene</t>
  </si>
  <si>
    <t>4-butoxyaniline</t>
  </si>
  <si>
    <t>4-chloro-2-nitrotoluene</t>
  </si>
  <si>
    <t>4-chloro-2_6-dinitroaniline</t>
  </si>
  <si>
    <t>4-chloro-3-5-dimethylphenol</t>
  </si>
  <si>
    <t>4-chloro-3-5-dinitrobenzonitrile</t>
  </si>
  <si>
    <t>4-chloro-3-nitrophenol</t>
  </si>
  <si>
    <t>4-chloroanisole</t>
  </si>
  <si>
    <t>4-chlorobenzamide</t>
  </si>
  <si>
    <t>4-chlorobenzophenone</t>
  </si>
  <si>
    <t>4-ethylbenzaldehyde</t>
  </si>
  <si>
    <t>4-ethylbenzyl_alcohol</t>
  </si>
  <si>
    <t>4-ethylbiphenyl</t>
  </si>
  <si>
    <t>4-hexen-3-one</t>
  </si>
  <si>
    <t>4-hexyloxyaniline</t>
  </si>
  <si>
    <t>4-iodophenol</t>
  </si>
  <si>
    <t>4-isopropylbenzaldehyde</t>
  </si>
  <si>
    <t>4-methyl-2-pentenal</t>
  </si>
  <si>
    <t>4-methyl-3-penten-2-one</t>
  </si>
  <si>
    <t>4-methylanisole</t>
  </si>
  <si>
    <t>4-nitrotoluene</t>
  </si>
  <si>
    <t>4-pentyloxyaniline</t>
  </si>
  <si>
    <t>4-pentyloxybenzaldehyde</t>
  </si>
  <si>
    <t>4-phenyl-1-butanol</t>
  </si>
  <si>
    <t>4-tert-butyl-2-6-dinitrophenol</t>
  </si>
  <si>
    <t>4-tert-butylbenzaldehyde</t>
  </si>
  <si>
    <t>4-tert-pentylphenol</t>
  </si>
  <si>
    <t>4-tolualdehyde</t>
  </si>
  <si>
    <t>5-phenyl-1-pentanol</t>
  </si>
  <si>
    <t>6-chloro-2-4-dinitroaniline</t>
  </si>
  <si>
    <t>6-chloro-2_4-dinitroaniline</t>
  </si>
  <si>
    <t>6-phenyl-1-hexanol</t>
  </si>
  <si>
    <t>a-a-a-4-tetrafluoro-m-toluidine</t>
  </si>
  <si>
    <t>a-a-dimethylbenzenepropanol</t>
  </si>
  <si>
    <t>acetophenone</t>
  </si>
  <si>
    <t>Acibenzolar-s-methyl</t>
  </si>
  <si>
    <t>allyl_acrylate</t>
  </si>
  <si>
    <t>allyl_crotonate</t>
  </si>
  <si>
    <t>Amicarbazone</t>
  </si>
  <si>
    <t>Aminopyralid</t>
  </si>
  <si>
    <t>Azoxystrobin</t>
  </si>
  <si>
    <t>Bensulide</t>
  </si>
  <si>
    <t>Boscalid</t>
  </si>
  <si>
    <t>Butylate</t>
  </si>
  <si>
    <t>butyl_methacrylate</t>
  </si>
  <si>
    <t>butyrophenone</t>
  </si>
  <si>
    <t>Chlorantraniliprole</t>
  </si>
  <si>
    <t>Chlortetracycline</t>
  </si>
  <si>
    <t>Clothianidin</t>
  </si>
  <si>
    <t>crotonic_acid_isopropyl_ester</t>
  </si>
  <si>
    <t>crotonic_acid_tert-butyl_ester</t>
  </si>
  <si>
    <t>cyanophos</t>
  </si>
  <si>
    <t>Cyazofamid</t>
  </si>
  <si>
    <t>Cyclanilide</t>
  </si>
  <si>
    <t>Cyhalofop-butyl</t>
  </si>
  <si>
    <t>Desmedipham</t>
  </si>
  <si>
    <t>Diclosulam</t>
  </si>
  <si>
    <t>Diflubenzuron</t>
  </si>
  <si>
    <t>Dinotefuran</t>
  </si>
  <si>
    <t>diphenylamine</t>
  </si>
  <si>
    <t>Doxycycline</t>
  </si>
  <si>
    <t>ethoxybenzene</t>
  </si>
  <si>
    <t>ethyl-3-3-dimethyl_acrylate</t>
  </si>
  <si>
    <t>ethyl_methacrylate</t>
  </si>
  <si>
    <t>Etofenprox</t>
  </si>
  <si>
    <t>Famoxadone</t>
  </si>
  <si>
    <t>Fenamidone</t>
  </si>
  <si>
    <t>Fenhexamid</t>
  </si>
  <si>
    <t>Flazasulfuron</t>
  </si>
  <si>
    <t>Flonicamid</t>
  </si>
  <si>
    <t>Florasulam</t>
  </si>
  <si>
    <t>Flubendiamide</t>
  </si>
  <si>
    <t>Flufenacet</t>
  </si>
  <si>
    <t>Flufenpyr-ethyl</t>
  </si>
  <si>
    <t>Flumetsulam</t>
  </si>
  <si>
    <t>Flumioxazin</t>
  </si>
  <si>
    <t>Fluoxastrobin</t>
  </si>
  <si>
    <t>Flutolanil</t>
  </si>
  <si>
    <t>Foramsulfuron</t>
  </si>
  <si>
    <t>Molsidomine</t>
  </si>
  <si>
    <t>Molybdenum_trioxide</t>
  </si>
  <si>
    <t>Monensin</t>
  </si>
  <si>
    <t>Monoacetyl_hydrazine</t>
  </si>
  <si>
    <t>Monochloroacetic_acid</t>
  </si>
  <si>
    <t>Monocrotaline</t>
  </si>
  <si>
    <t>Monocrotophos</t>
  </si>
  <si>
    <t>Monoisopropanolamine</t>
  </si>
  <si>
    <t>Monuron</t>
  </si>
  <si>
    <t>Morpholine</t>
  </si>
  <si>
    <t>1-Nitrosohydantoin</t>
  </si>
  <si>
    <t>1-nonanol</t>
  </si>
  <si>
    <t>1-octanol</t>
  </si>
  <si>
    <t>1-octyn-3-ol</t>
  </si>
  <si>
    <t>1-pentanol</t>
  </si>
  <si>
    <t>1-propanol</t>
  </si>
  <si>
    <t>1-[(5-Nitrofurfurylidene)amino]-2-imidazolidinone</t>
  </si>
  <si>
    <t>11-Aminoundecanoic_acid</t>
  </si>
  <si>
    <t>1_3-Butanediol</t>
  </si>
  <si>
    <t>2'-(octyloxy)-acetanilide</t>
  </si>
  <si>
    <t>2'-hydroxy-4'-methoxyacetophenone</t>
  </si>
  <si>
    <t>2,2,2-trichloroethanol</t>
  </si>
  <si>
    <t>2,2,2-trifluoroethanol</t>
  </si>
  <si>
    <t>2,2,5,5-tetramethyltetrahydrofuran</t>
  </si>
  <si>
    <t>2,2-dichloroacetamide</t>
  </si>
  <si>
    <t>2,3,4,5-tetrachlorophenol</t>
  </si>
  <si>
    <t>2,3,4,6-tetrachlorophenol</t>
  </si>
  <si>
    <t>2,3,4-trichloroaniline</t>
  </si>
  <si>
    <t>2,3,5,6-tetrachloroaniline</t>
  </si>
  <si>
    <t>2,3,6-trimethylphenol</t>
  </si>
  <si>
    <t>InChI=1/C9H10N4O4/c1-6-5-12(9(14)11-6)10-4-7-2-3-8(17-7)13(15)16/h2-4,6H,5H2,1H3,(H,11,14)/b10-4+</t>
  </si>
  <si>
    <t>propan-2-one [5-(5-nitrofuran-2-yl)-1,3-thiazol-2-yl]hydrazone</t>
  </si>
  <si>
    <t>C(C)(C)=NNC1=NC=C(S1)C2=CC=C(O2)[N+](=O)[O-]</t>
  </si>
  <si>
    <t>InChI=1/C10H10N4O3S/c1-6(2)12-13-10-11-5-8(18-10)7-3-4-9(17-7)14(15)16/h3-5H,1-2H3,(H,11,13)</t>
  </si>
  <si>
    <t>1-{[(1E)-(5-nitrofuran-2-yl)methylidene]amino}imidazolidin-2-one</t>
  </si>
  <si>
    <t>[O-][N+](=O)C1=CC=C(O1)C=NN2CCNC2=O</t>
  </si>
  <si>
    <t>InChI=1/C8H8N4O4/c13-8-9-3-4-11(8)10-5-6-1-2-7(16-6)12(14)15/h1-2,5H,3-4H2,(H,9,13)/b10-5+</t>
  </si>
  <si>
    <t>2,2'-(nitrosoimino)diethanol</t>
  </si>
  <si>
    <t>O=NN(CCO)CCO</t>
  </si>
  <si>
    <t>InChI=1/C4H10N2O3/c7-3-1-6(5-9)2-4-8/h7-8H,1-4H2</t>
  </si>
  <si>
    <t>N-(9-oxo-9H-fluoren-2-yl)acetamide</t>
  </si>
  <si>
    <t>O=C(C)NC3=CC=C(C2=C3)C1=C(C2=O)C=CC=C1</t>
  </si>
  <si>
    <t>InChI=1/C15H11NO2/c1-9(17)16-10-6-7-12-11-4-2-3-5-13(11)15(18)14(12)8-10/h2-8H,1H3,(H,16,17)</t>
  </si>
  <si>
    <t>tetrasodium 3,3'-[(3,3'-dimethoxybiphenyl-4,4'-diyl)di(E)diazene-2,1-diyl]bis(5-amino-4-hydroxynaphthalene-2,7-disulfonate)</t>
  </si>
  <si>
    <t>C12C(=CC(=C(C=1O)N=NC3=C(C=C(C=C3)C4=CC(=C(C=C4)N=NC5=C(C=C6C(=C5O)C(=CC(=C6)S(=O)(=O)O)N)S(=O)(=O)O)OC)OC)S(=O)(=O)O)C=C(C=C2N)S(=O)(=O)O</t>
  </si>
  <si>
    <t>InChI=1/C34H28N6O16S4.4Na/c1-55-25-9-15(3-5-23(25)37-39-31-27(59(49,50)51)11-17-7-19(57(43,44)45)13-21(35)29(17)33(31)41)16-4-6-24(26(10-16)56-2)38-40-32-28(60(52,53)54)12-18-8-20(58(46,47)48)14-22(36)30(18)34(32)42;;;;/h3-14,41-42H,35-36H2,1-2H3,(H,43,44</t>
  </si>
  <si>
    <t>1-nitroso-1-propylurea</t>
  </si>
  <si>
    <t>O=NN(C(=O)N)CCC</t>
  </si>
  <si>
    <t>InChI=1/C4H9N3O2/c1-2-3-7(6-9)4(5)8/h2-3H2,1H3,(H2,5,8)</t>
  </si>
  <si>
    <t>[(aminocarbonyl)(nitroso)amino]acetic acid</t>
  </si>
  <si>
    <t>N(C(=O)N)(N=O)CC(=O)O</t>
  </si>
  <si>
    <t>InChI=1/C3H5N3O4/c4-3(9)6(5-10)1-2(7)8/h1H2,(H2,4,9)(H,7,8)</t>
  </si>
  <si>
    <t>(11beta)-11,17-dihydroxy-3,20-dioxopregna-1,4-dien-21-yl 4-{4-[bis(2-chloroethyl)amino]phenyl}butanoate</t>
  </si>
  <si>
    <t>[C@]24([C@@](C(COC(=O)CCCc1ccc(cc1)N(CCCl)CCCl)=O)(CC[C@H]2[C@@H]3CCC=5[C@@]([C@H]3[C@H](C4)O)(C=CC(C=5)=O)C)O)C</t>
  </si>
  <si>
    <t>O=C1C(C2=CC=CC=C2)(C3=CC=CC=C3)NC(=O)N1</t>
  </si>
  <si>
    <t>InChI=1/C15H12N2O2/c18-13-15(17-14(19)16-13,11-7-3-1-4-8-11)12-9-5-2-6-10-12/h1-10H,(H2,16,17,18,19)</t>
  </si>
  <si>
    <t>6-phenylpteridine-2,4,7-triamine</t>
  </si>
  <si>
    <t>NC1=C2C(=NC(=N1)N)N=C(C(=N2)C3=CC=CC=C3)N</t>
  </si>
  <si>
    <t>InChI=1/C12H11N7/c13-9-7(6-4-2-1-3-5-6)16-8-10(14)18-12(15)19-11(8)17-9/h1-5H,(H6,13,14,15,17,18,19)</t>
  </si>
  <si>
    <t>1,2,3,4,5-pentachloro-6-nitrobenzene</t>
  </si>
  <si>
    <t>ClC(Cl)=C(Cl)C(Cl)=C(Cl)Cl</t>
  </si>
  <si>
    <t>InChI=1/C4Cl6/c5-1(3(7)8)2(6)4(9)10</t>
  </si>
  <si>
    <t>2-(2,4-difluorophenyl)-1,3-di-1H-1,2,4-triazol-1-ylpropan-2-ol</t>
  </si>
  <si>
    <t>N1C=NN(C=1)CC(CN2N=CN=C2)(C3=C(C=C(C=C3)F)F)O</t>
  </si>
  <si>
    <t>InChI=1/C13H12F2N6O/c14-10-1-2-11(12(15)3-10)13(22,4-20-8-16-6-18-20)5-21-9-17-7-19-21/h1-3,6-9,22H,4-5H2</t>
  </si>
  <si>
    <t>(3beta)-3-hydroxyandrost-5-en-17-one</t>
  </si>
  <si>
    <t>O[C@@H]3CC4=CC[C@@H]2[C@H](CC[C@]1(C)C(=O)CC[C@H]12)[C@@]4(C)CC3</t>
  </si>
  <si>
    <t>InChI=1/C19H28O2/c1-18-9-7-13(20)11-12(18)3-4-14-15-5-6-17(21)19(15,2)10-8-16(14)18/h3,13-16,20H,4-11H2,1-2H3/t13-,14-,15-,16-,18-,19-/m0/s1</t>
  </si>
  <si>
    <t>2-(phenoxymethyl)oxirane</t>
  </si>
  <si>
    <t>O(C1=CC=CC=C1)CC2CO2</t>
  </si>
  <si>
    <t>InChI=1/C9H10O2/c1-2-4-8(5-3-1)10-6-9-7-11-9/h1-5,9H,6-7H2</t>
  </si>
  <si>
    <t>(3R,5S,6E)-7-[3-(4-fluorophenyl)-1-(1-methylethyl)-1H-indol-2-yl]-3,5-dihydroxyhept-6-enoic acid</t>
  </si>
  <si>
    <t>O=C(C[C@@H](C[C@@H](C=CC1=C(C2=C(N1C(C)C)C=CC=C2)C3=CC=C(C=C3)F)O)O)O</t>
  </si>
  <si>
    <t>(1R,4Z,6R,7R,11Z)-4-ethylidene-7-hydroxy-6,7,14-trimethyl-2,9-dioxa-14-azabicyclo[9.5.1]heptadec-11-ene-3,8,17-trione</t>
  </si>
  <si>
    <t>O=C1[C@H](OC(C(C[C@@]([H])(C)[C@](C)2O)=CC)=O)CCN(C)CC=C1COC2=O</t>
  </si>
  <si>
    <t>17,18-dichloro-3-ethyl-6,13-bis(hydroxymethyl)-9-phenyldodecahydropyrrolo[1,2-d][1,4,7,10,13]pentaazacyclohexadecine-1,4,7,11,14(8H)-pentone</t>
  </si>
  <si>
    <t>O=C2C(CO)NC(=O)CC(NC(=O)C(CO)NC(=O)C(NC(=O)C1C(Cl)C(Cl)CN12)CC)c3ccccc3</t>
  </si>
  <si>
    <t>InChI=1/C24H31Cl2N5O7/c1-2-14-21(35)30-16(10-32)22(36)29-15(12-6-4-3-5-7-12)8-18(34)27-17(11-33)24(38)31-9-13(25)19(26)20(31)23(37)28-14/h3-7,13-17,19-20,32-33H,2,8-11H2,1H3,(H,27,34)(H,28,37)(H,29,36)(H,30,35)</t>
  </si>
  <si>
    <t>pentylhydrazine hydrochloride</t>
  </si>
  <si>
    <t>CCCCCNN</t>
  </si>
  <si>
    <t>InChI=1/C5H14N2.ClH/c1-2-3-4-5-7-6;/h7H,2-6H2,1H3;1H</t>
  </si>
  <si>
    <t>benzo[pqr]tetraphene</t>
  </si>
  <si>
    <t>C1=CC2=CC=CC3=CC=C4C(=C23)C1=C5C(=C4)C=CC=C5</t>
  </si>
  <si>
    <t>InChI=1/C20H12/c1-2-7-17-15(4-1)12-16-9-8-13-5-3-6-14-10-11-18(17)20(16)19(13)14/h1-12H</t>
  </si>
  <si>
    <t>4-(2-amino-2-oxoethyl)-3-(phenylmethyl)-1,2,3-oxadiazol-3-ium-5-olate</t>
  </si>
  <si>
    <t>NC(=O)Cc2c([O-])on[n+]2Cc1ccccc1</t>
  </si>
  <si>
    <t>InChI=1/C11H11N3O3/c12-10(15)6-9-11(16)17-13-14(9)7-8-4-2-1-3-5-8/h1-5H,6-7H2,(H2-,12,13,15,16)</t>
  </si>
  <si>
    <t>2-hydrazino-4-(4-nitrophenyl)-1,3-thiazole</t>
  </si>
  <si>
    <t>NNC1=NC(C2=CC=C([N+]([O-])=O)C=C2)=CS1</t>
  </si>
  <si>
    <t>InChI=1/C9H8N4O2S/c10-12-9-11-8(5-16-9)6-1-3-7(4-2-6)13(14)15/h1-5H,10H2,(H,11,12)</t>
  </si>
  <si>
    <t>4-(4-nitrophenyl)-1,3-thiazol-2-amine</t>
  </si>
  <si>
    <t>NC1=NC(C2=CC=C([N+]([O-])=O)C=C2)=CS1</t>
  </si>
  <si>
    <t>InChI=1/C9H7N3O2S/c10-9-11-8(5-15-9)6-1-3-7(4-2-6)12(13)14/h1-5H,(H2,10,11)</t>
  </si>
  <si>
    <t>2,4,5-trimethylaniline</t>
  </si>
  <si>
    <t>CC1=CC(=C(C=C1C)N)C</t>
  </si>
  <si>
    <t>InChI=1/C9H13N/c1-6-4-8(3)9(10)5-7(6)2/h4-5H,10H2,1-3H3</t>
  </si>
  <si>
    <t>1,4-benzoquinone</t>
  </si>
  <si>
    <t>benzo[k]tetraphene</t>
  </si>
  <si>
    <t>C1=C2C=CC3=CC=CC=C3C2=CC4=CC=C5C(=C14)C=CC=C5</t>
  </si>
  <si>
    <t>InChI=1/C22H14/c1-3-7-19-15(5-1)9-11-17-14-22-18(13-21(17)19)12-10-16-6-2-4-8-20(16)22/h1-14H</t>
  </si>
  <si>
    <t>potassium 1-methyl-7-[(E)-2-(5-nitrofuran-2-yl)ethenyl]-4-oxo-1,4-dihydro-1,8-naphthyridine-3-carboxylate</t>
  </si>
  <si>
    <t>C1(=CC=C2C(=N1)N(C=C(C2=O)C([O-])=O)C)C=CC3=CC=C(O3)[N+](O)=O</t>
  </si>
  <si>
    <t>InChI=1/C16H11N3O6.K/c1-18-8-12(16(21)22)14(20)11-6-3-9(17-15(11)18)2-4-10-5-7-13(25-10)19(23)24;/h2-8H,1H3,(H,21,22);/q;+1/p-1/b4-2+;</t>
  </si>
  <si>
    <t>2-{[4-(2,2-dichlorocyclopropyl)phenyl]oxy}-2-methylpropanoic acid</t>
  </si>
  <si>
    <t>ClC1(C(C2=CC=C(C=C2)OC(C(=O)O)(C)C)C1)Cl</t>
  </si>
  <si>
    <t>(1S,3R,7S,8S,8aR)-8-{2-[(2R,4R)-4-hydroxy-6-oxotetrahydro-2H-pyran-2-yl]ethyl}-3,7-dimethyl-1,2,3,7,8,8a-hexahydronaphthalen-1-yl (2S)-2-methylbutanoate</t>
  </si>
  <si>
    <t>C[C@@H](CC)C(=O)O[C@H]2C[C@@H](C)C=C3C=C[C@H](C)[C@H](CC[C@@H]1C[C@@H](O)CC(=O)O1)[C@@H]23</t>
  </si>
  <si>
    <t>InChI=1/C24H36O5/c1-5-15(3)24(27)29-21-11-14(2)10-17-7-6-16(4)20(23(17)21)9-8-19-12-18(25)13-22(26)28-19/h6-7,10,14-16,18-21,23,25H,5,8-9,11-13H2,1-4H3/t14-,15-,16-,18+,19+,20-,21-,23-/m0/s1</t>
  </si>
  <si>
    <t>2,4,6-trichloroaniline</t>
  </si>
  <si>
    <t>NC1=C(C=C(C=C1Cl)Cl)Cl</t>
  </si>
  <si>
    <t>InChI=1/C6H4Cl3N/c7-3-1-4(8)6(10)5(9)2-3/h1-2H,10H2</t>
  </si>
  <si>
    <t>N'-[4-(hydroxymethyl)phenyl]acetohydrazide</t>
  </si>
  <si>
    <t>N(NC(C)=O)C1=CC=C(C=C1)CO</t>
  </si>
  <si>
    <t>InChI=1/C9H12N2O2/c1-7(13)10-11-9-4-2-8(6-12)3-5-9/h2-5,11-12H,6H2,1H3,(H,10,13)</t>
  </si>
  <si>
    <t>1-(4-methylphenyl)urea</t>
  </si>
  <si>
    <t>NC(=O)NC1=CC=C(C=C1)C</t>
  </si>
  <si>
    <t>InChI=1/C8H10N2O/c1-6-2-4-7(5-3-6)10-8(9)11/h2-5H,1H3,(H3,9,10,11)</t>
  </si>
  <si>
    <t>5-chloro-2-methylaniline</t>
  </si>
  <si>
    <t>NC1=CC(=CC=C1C)Cl</t>
  </si>
  <si>
    <t>InChI=1/C7H8ClN/c1-5-2-3-6(8)4-7(5)9/h2-4H,9H2,1H3</t>
  </si>
  <si>
    <t>3-(chloromethyl)pyridine hydrochloride</t>
  </si>
  <si>
    <t>C1(=CC=CN=C1)CCl</t>
  </si>
  <si>
    <t>InChI=1/C6H6ClN.ClH/c7-4-6-2-1-3-8-5-6;/h1-3,5H,4H2;1H</t>
  </si>
  <si>
    <t>ClC(C(Cl)(Cl)Cl)(Cl)Cl</t>
  </si>
  <si>
    <t>InChI=1/C2Cl6/c3-1(4,5)2(6,7)8</t>
  </si>
  <si>
    <t>2,4-diisocyanato-1-methylbenzene</t>
  </si>
  <si>
    <t>O=C=NC1=CC(N=C=O)=CC=C1C</t>
  </si>
  <si>
    <t>InChI=1/C9H6N2O2/c1-7-2-3-8(10-5-12)4-9(7)11-6-13/h2-4H,1H3</t>
  </si>
  <si>
    <t>oxirane</t>
  </si>
  <si>
    <t>C1CO1</t>
  </si>
  <si>
    <t>InChI=1/C2H4O/c1-2-3-1/h1-2H2</t>
  </si>
  <si>
    <t>formaldehyde</t>
  </si>
  <si>
    <t>C=O</t>
  </si>
  <si>
    <t>InChI=1/CH2O/c1-2/h1H2</t>
  </si>
  <si>
    <t>disodium 4-[(E)-(2,4-dimethylphenyl)diazenyl]-3-hydroxynaphthalene-2,6-disulfonate</t>
  </si>
  <si>
    <t>C12(C(=CC(=C(C=1N=NC3=C(C=C(C=C3)C)C)O)S(=O)(=O)O)C=C(C=C2)S(=O)(=O)O)</t>
  </si>
  <si>
    <t>InChI=1/C18H16N2O7S2.2Na/c1-10-3-6-15(11(2)7-10)19-20-17-14-9-13(28(22,23)24)5-4-12(14)8-16(18(17)21)29(25,26)27;;/h3-9,21H,1-2H3,(H,22,23,24)(H,25,26,27);;/q;2*+1/p-2/b20-19+;;</t>
  </si>
  <si>
    <t>4-[(4-chlorophenyl)oxy]aniline</t>
  </si>
  <si>
    <t>NC1=CC=C(C=C1)OC2=CC=C(C=C2)Cl</t>
  </si>
  <si>
    <t>InChI=1/C12H10ClNO/c13-9-1-5-11(6-2-9)15-12-7-3-10(14)4-8-12/h1-8H,14H2</t>
  </si>
  <si>
    <t>2-[(allyloxy)methyl]oxirane</t>
  </si>
  <si>
    <t>C=CCOCC1CO1</t>
  </si>
  <si>
    <t>InChI=1/C6H10O2/c1-2-3-7-4-6-5-8-6/h2,6H,1,3-5H2</t>
  </si>
  <si>
    <t>pyridine-3-carbohydrazide</t>
  </si>
  <si>
    <t>O=C(C1=CC=CN=C1)NN</t>
  </si>
  <si>
    <t>InChI=1/C6H7N3O/c7-9-6(10)5-2-1-3-8-4-5/h1-4H,7H2,(H,9,10)</t>
  </si>
  <si>
    <t>4-nitroso-N-phenylaniline</t>
  </si>
  <si>
    <t>N(C1C=CC(=CC=1)N=O)C2=CC=CC=C2</t>
  </si>
  <si>
    <t>InChI=1/C12H10N2O/c15-14-12-8-6-11(7-9-12)13-10-4-2-1-3-5-10/h1-9,13H</t>
  </si>
  <si>
    <t>O=C(C1=C(C=CC=C1)C(=O)OCC(CCCC)CC)OCC(CCCC)CC</t>
  </si>
  <si>
    <t>4-methylphenol</t>
  </si>
  <si>
    <t>4-tert-butylphenol</t>
  </si>
  <si>
    <t>InChI=1/C12H17NO3/c1-3-16-11-6-4-10(5-7-11)13-12(15)8-9(2)14/h4-7,9,14H,3,8H2,1-2H3,(H,13,15)</t>
  </si>
  <si>
    <t>3-amino-2,5-dichlorobenzoic acid</t>
  </si>
  <si>
    <t>ClC1=C(C=C(C=C1C(=O)O)Cl)N</t>
  </si>
  <si>
    <t>InChI=1/C7H5Cl2NO2/c8-3-1-4(7(11)12)6(9)5(10)2-3/h1-2H,10H2,(H,11,12)</t>
  </si>
  <si>
    <t>(2E)-3-(3,4-dihydroxyphenyl)acrylic acid</t>
  </si>
  <si>
    <t>OC1=C(C=CC(=C1)C=CC(=O)O)O</t>
  </si>
  <si>
    <t>InChI=1/C9H8O4/c10-7-3-1-6(5-8(7)11)2-4-9(12)13/h1-5,10-11H,(H,12,13)/b4-2+</t>
  </si>
  <si>
    <t>chloroethane</t>
  </si>
  <si>
    <t>CCCl</t>
  </si>
  <si>
    <t>InChI=1/C2H5Cl/c1-2-3/h2H2,1H3</t>
  </si>
  <si>
    <t>2-(1,1-dimethylethyl)-4-(methyloxy)phenol</t>
  </si>
  <si>
    <t>OC1=CC=C(C=C1C(C)(C)C)OC</t>
  </si>
  <si>
    <t>InChI=1/C11H16O2/c1-11(2,3)9-7-8(13-4)5-6-10(9)12/h5-7,12H,1-4H3</t>
  </si>
  <si>
    <t>1,3-benzodioxol-5-ol</t>
  </si>
  <si>
    <t>OC1=CC2=C(C=C1)OCO2</t>
  </si>
  <si>
    <t>InChI=1/C7H6O3/c8-5-1-2-6-7(3-5)10-4-9-6/h1-3,8H,4H2</t>
  </si>
  <si>
    <t>dibenzo[c,pqr]tetraphene-7,14-dione</t>
  </si>
  <si>
    <t>O=C(C3=CC=C6C2=C34)C1=CC=CC=C1C4=CC=C2C(C5=CC=CC=C56)=O</t>
  </si>
  <si>
    <t>InChI=1/C24H12O2/c25-23-17-7-3-1-5-13(17)15-9-11-20-22-16(10-12-19(23)21(15)22)14-6-2-4-8-18(14)24(20)26/h1-12H</t>
  </si>
  <si>
    <t>vinyl acetate</t>
  </si>
  <si>
    <t>CC(=O)OC=C</t>
  </si>
  <si>
    <t>InChI=1/C4H6O2/c1-3-6-4(2)5/h3H,1H2,2H3</t>
  </si>
  <si>
    <t>acetamide</t>
  </si>
  <si>
    <t>CC(=O)N</t>
  </si>
  <si>
    <t>InChI=1/C2H5NO/c1-2(3)4/h1H3,(H2,3,4)</t>
  </si>
  <si>
    <t>CC(OC)(C)C</t>
  </si>
  <si>
    <t>InChI=1/C5H12O/c1-5(2,3)6-4/h1-4H3</t>
  </si>
  <si>
    <t>1-[(E)-(4-methyl-2-nitrophenyl)diazenyl]-2-naphthol</t>
  </si>
  <si>
    <t>OC1=CC=C2C(=C1N=NC3=C(C=C(C=C3)C)[N+](=O)[O-])C=CC=C2</t>
  </si>
  <si>
    <t>InChI=1/C17H13N3O3/c1-11-6-8-14(15(10-11)20(22)23)18-19-17-13-5-3-2-4-12(13)7-9-16(17)21/h2-10,21H,1H3/b19-18+</t>
  </si>
  <si>
    <t>hydrogen peroxide</t>
  </si>
  <si>
    <t>OO</t>
  </si>
  <si>
    <t>InChI=1/H2O2/c1-2/h1-2H</t>
  </si>
  <si>
    <t>CC(C)(C)O</t>
  </si>
  <si>
    <t>InChI=1/C4H10O/c1-4(2,3)5/h5H,1-3H3</t>
  </si>
  <si>
    <t>1-[(E)-propyl-NNO-azoxy]propane</t>
  </si>
  <si>
    <t>[N+](=NCCC)(CCC)[O-]</t>
  </si>
  <si>
    <t>InChI=1/C6H14N2O/c1-3-5-7-8(9)6-4-2/h3-6H2,1-2H3/b8-7+</t>
  </si>
  <si>
    <t>[(1aS,8S,8aR,8bS)-6-amino-8a-methoxy-5-methyl-4,7-dioxo-1,1a,2,4,7,8,8a,8b-octahydroazireno[2',3':3,4]pyrrolo[1,2-a]indol-8-yl]methyl carbamate</t>
  </si>
  <si>
    <t>O=C(C(C)=C4N)C2=C(C4=O)[C@](COC(N)=O)([H])[C@@](N2C3)(OC)[C@@]1([H])N[C@@]31[H]</t>
  </si>
  <si>
    <t>InChI=1/C15H18N4O5/c1-5-9(16)12(21)8-6(4-24-14(17)22)15(23-2)13-7(18-13)3-19(15)10(8)11(5)20/h6-7,13,18H,3-4,16H2,1-2H3,(H2,17,22)/t6-,7?,13?,15-/m1/s1</t>
  </si>
  <si>
    <t>(1R,6aS,9aS)-1-hydroxy-4-(methyloxy)-2,3,6a,9a-tetrahydrocyclopenta[c]furo[3',2':4,5]furo[2,3-h]chromen-11(1H)-one</t>
  </si>
  <si>
    <t>O=C(O2)C([C@@H](CC3)O)=C3C1=C2C4=C(O[C@@]5([H])[C@]([H])4C=CO5)C=C1OC</t>
  </si>
  <si>
    <t>InChI=1/C17H14O6/c1-20-10-6-11-14(8-4-5-21-17(8)22-11)15-13(10)7-2-3-9(18)12(7)16(19)23-15/h4-6,8-9,17-18H,2-3H2,1H3/t8-,9+,17-/m0/s1</t>
  </si>
  <si>
    <t>2-[(Z)-(1-methylethyl)-NNO-azoxy]propane</t>
  </si>
  <si>
    <t>[N+](=NC(C)C)(C(C)C)[O-]</t>
  </si>
  <si>
    <t>InChI=1/C6H14N2O/c1-5(2)7-8(9)6(3)4/h5-6H,1-4H3/b8-7-</t>
  </si>
  <si>
    <t>2,3,5-tris(aziridin-1-yl)cyclohexa-2,5-diene-1,4-dione</t>
  </si>
  <si>
    <t>C(C1)N1C(=CC(=O)C=2N(C3)C3)C(=O)C=2N(C4)C4</t>
  </si>
  <si>
    <t>InChI=1/C12H13N3O2/c16-9-7-8(13-1-2-13)12(17)11(15-5-6-15)10(9)14-3-4-14/h7H,1-6H2</t>
  </si>
  <si>
    <t>N-methyl-N-nitroso-2-phenylethanamine</t>
  </si>
  <si>
    <t>C1=CC=CC(=C1)CCN(C)N=O</t>
  </si>
  <si>
    <t>InChI=1/C9H12N2O/c1-11(10-12)8-7-9-5-3-2-4-6-9/h2-6H,7-8H2,1H3</t>
  </si>
  <si>
    <t>2-chloro-N-(2-chloroethyl)-N-methylethanamine</t>
  </si>
  <si>
    <t>ClCCN(C)CCCl</t>
  </si>
  <si>
    <t>InChI=1/C5H11Cl2N/c1-8(4-2-6)5-3-7/h2-5H2,1H3</t>
  </si>
  <si>
    <t>2-({[(2-chloroethyl)(nitroso)amino]carbonyl}amino)-2-deoxy-alpha-D-glucopyranose</t>
  </si>
  <si>
    <t>O[C@H]1O[C@H](CO)[C@@H](O)[C@H](O)[C@H]1NC(=O)N(CCCl)N=O</t>
  </si>
  <si>
    <t>InChI=1/C9H16ClN3O7/c10-1-2-13(12-19)9(18)11-5-7(16)6(15)4(3-14)20-8(5)17/h4-8,14-17H,1-3H2,(H,11,18)/t4-,5-,6-,7-,8+/m1/s1</t>
  </si>
  <si>
    <t>(4aS,4bR,5S,6aS,6bS,9aR,10aS,10bS)-4b-fluoro-5-hydroxy-6b-(hydroxyacetyl)-4a,6a,8,8-tetramethyl-4a,4b,5,6,6a,6b,9a,10,10a,10b,11,12-dodecahydro-2H-naphtho[2',1':4,5]indeno[1,2-d][1,3]dioxol-2-one</t>
  </si>
  <si>
    <t>F[C@@]([C@](C=C4)(C)C3=CC4=O)2[C@@H](O)C[C@]([C@](C5)([H])[C@@]([H])2CC3)(C)[C@@]1([C@](CO)=O)[C@@H]5OC(C)(C)O1</t>
  </si>
  <si>
    <t>InChI=1/C24H31FO6/c1-20(2)30-19-10-16-15-6-5-13-9-14(27)7-8-21(13,3)23(15,25)17(28)11-22(16,4)24(19,31-20)18(29)12-26/h7-9,15-17,19,26,28H,5-6,10-12H2,1-4H3/t15-,16-,17-,19+,21-,22-,23-,24+/m0/s1</t>
  </si>
  <si>
    <t>1-[methyl(nitroso)amino]propan-2-one</t>
  </si>
  <si>
    <t>CN(CC(C)=O)N=O</t>
  </si>
  <si>
    <t>InChI=1/C4H8N2O2/c1-4(7)3-6(2)5-8/h3H2,1-2H3</t>
  </si>
  <si>
    <t>N,N,N',N',N'',N''-hexamethylphosphoric triamide</t>
  </si>
  <si>
    <t>CN(C)P(=O)(N(C)C)N(C)C</t>
  </si>
  <si>
    <t>InChI=1/C6H18N3OP/c1-7(2)11(10,8(3)4)9(5)6/h1-6H3</t>
  </si>
  <si>
    <t>[(Z)-methyl-NNO-azoxy]ethane</t>
  </si>
  <si>
    <t>[O-][N+](CC)=NC</t>
  </si>
  <si>
    <t>InChI=1/C4H7Cl2O4P/c1-8-11(7,9-2)10-3-4(5)6/h3H,1-2H3</t>
  </si>
  <si>
    <t>N'-phenylacetohydrazide</t>
  </si>
  <si>
    <t>C1(NNC(C)=O)=CC=CC=C1</t>
  </si>
  <si>
    <t>InChI=1/C8H10N2O/c1-7(11)9-10-8-5-3-2-4-6-8/h2-6,10H,1H3,(H,9,11)</t>
  </si>
  <si>
    <t>2,4,5,6-tetrafluorobenzene-1,3-diamine dihydrochloride</t>
  </si>
  <si>
    <t>C1(=C(C(=C(C(=C1N)F)N)F)F)F</t>
  </si>
  <si>
    <t>InChI=1/C6H4F4N2.2ClH/c7-1-2(8)5(11)4(10)6(12)3(1)9;;/h11-12H2;2*1H</t>
  </si>
  <si>
    <t>1-allyl-4-methoxybenzene</t>
  </si>
  <si>
    <t>C=CCC1=CC=C(C=C1)OC</t>
  </si>
  <si>
    <t>InChI=1/C10H12O/c1-3-4-9-5-7-10(11-2)8-6-9/h3,5-8H,1,4H2,2H3</t>
  </si>
  <si>
    <t>1-(2-hydroxy-3-propyl-4-{[4-(1H-tetrazol-5-yl)butyl]oxy}phenyl)ethanone</t>
  </si>
  <si>
    <t>ethyl 2-[(4-chlorophenyl)oxy]-2-methylpropanoate</t>
  </si>
  <si>
    <t>CC(OC1=CC=C(C=C1)Cl)(C(=O)OCC)C</t>
  </si>
  <si>
    <t>InChI=1/C12H15ClO3/c1-4-15-11(14)12(2,3)16-10-7-5-9(13)6-8-10/h5-8H,4H2,1-3H3</t>
  </si>
  <si>
    <t>N,N-dimethyl-N'-{[4-(methyloxy)phenyl]methyl}-N'-pyridin-2-ylethane-1,2-diamine (2Z)-but-2-enedioate</t>
  </si>
  <si>
    <t>COC2=CC=C(C=C2)CN(CCN(C)C)C1=NC=CC=C1</t>
  </si>
  <si>
    <t>InChI=1/C17H23N3O.C4H4O4/c1-19(2)12-13-20(17-6-4-5-11-18-17)14-15-7-9-16(21-3)10-8-15;5-3(6)1-2-4(7)8/h4-11H,12-14H2,1-3H3;1-2H,(H,5,6)(H,7,8)/b;2-1-</t>
  </si>
  <si>
    <t>2-amino-5-nitrophenol</t>
  </si>
  <si>
    <t>O=[N+](C1=CC(=C(C=C1)N)O)[O-]</t>
  </si>
  <si>
    <t>InChI=1/C6H6N2O3/c7-5-2-1-4(8(10)11)3-6(5)9/h1-3,9H,7H2</t>
  </si>
  <si>
    <t>2-chloro-1,1,1-trifluoroethane</t>
  </si>
  <si>
    <t>C(CCl)(F)(F)F</t>
  </si>
  <si>
    <t>InChI=1/C2H2ClF3/c3-1-2(4,5)6/h1H2</t>
  </si>
  <si>
    <t>methyl carbamate</t>
  </si>
  <si>
    <t>C1(=CC=C(N)C=C1)C</t>
  </si>
  <si>
    <t>InChI=1/C7H9N.ClH/c1-6-2-4-7(8)5-3-6;/h2-5H,8H2,1H3;1H</t>
  </si>
  <si>
    <t>formic hydrazide</t>
  </si>
  <si>
    <t>O=CNN</t>
  </si>
  <si>
    <t>InChI=1/CH4N2O/c2-3-1-4/h1H,2H2,(H,3,4)</t>
  </si>
  <si>
    <t>2-bromoethanol</t>
  </si>
  <si>
    <t>OCCBr</t>
  </si>
  <si>
    <t>InChI=1/C2H5BrO/c3-1-2-4/h4H,1-2H2</t>
  </si>
  <si>
    <t>(Z)-2-chloro-1-(2,4,5-trichlorophenyl)ethenyl dimethyl phosphate</t>
  </si>
  <si>
    <t>ClC1=CC(Cl)=C(C(OP(=O)(OC)OC)=CCl)C=C1Cl</t>
  </si>
  <si>
    <t>InChI=1/C10H9Cl4O4P/c1-16-19(15,17-2)18-10(5-11)6-3-8(13)9(14)4-7(6)12/h3-5H,1-2H3/b10-5-</t>
  </si>
  <si>
    <t>2,2,2-trichloroethane-1,1-diol</t>
  </si>
  <si>
    <t>ClC(C(O)O)(Cl)Cl</t>
  </si>
  <si>
    <t>InChI=1/C2H3Cl3O2/c3-2(4,5)1(6)7/h1,6-7H</t>
  </si>
  <si>
    <t>dibromo(chloro)methane</t>
  </si>
  <si>
    <t>ClC(Br)Br</t>
  </si>
  <si>
    <t>InChI=1/CHBr2Cl/c2-1(3)4/h1H</t>
  </si>
  <si>
    <t>OCCN(CCO)CCO</t>
  </si>
  <si>
    <t>InChI=1/C6H15NO3/c8-4-1-7(2-5-9)3-6-10/h8-10H,1-6H2</t>
  </si>
  <si>
    <t>2H-chromen-2-one</t>
  </si>
  <si>
    <t>O=C1OC2=C(C=CC=C2)C=C1</t>
  </si>
  <si>
    <t>InChI=1/C9H6O2/c10-9-6-5-7-3-1-2-4-8(7)11-9/h1-6H</t>
  </si>
  <si>
    <t>2,4-diaminophenol dihydrochloride</t>
  </si>
  <si>
    <t>C1(C(=CC=C(C=1)N)O)N</t>
  </si>
  <si>
    <t>InChI=1/C6H8N2O.2ClH/c7-4-1-2-6(9)5(8)3-4;;/h1-3,9H,7-8H2;2*1H</t>
  </si>
  <si>
    <t>1-amino-2-methylanthracene-9,10-dione</t>
  </si>
  <si>
    <t>O=C1C2=C(C(=CC=C2C(=O)C3=C1C=CC=C3)C)N</t>
  </si>
  <si>
    <t>InChI=1/C15H11NO2/c1-8-6-7-11-12(13(8)16)15(18)10-5-3-2-4-9(10)14(11)17/h2-7H,16H2,1H3</t>
  </si>
  <si>
    <t>ClC(Cl)Cl</t>
  </si>
  <si>
    <t>InChI=1/CHCl3/c2-1(3)4/h1H</t>
  </si>
  <si>
    <t>rat, mouse, dog</t>
  </si>
  <si>
    <t>ClC(=C(Cl)Cl)Cl</t>
  </si>
  <si>
    <t>InChI=1/C2Cl4/c3-1(4)2(5)6</t>
  </si>
  <si>
    <t>5-propyl-1,3-benzodioxole</t>
  </si>
  <si>
    <t>CCCC1=CC2=C(C=C1)OCO2</t>
  </si>
  <si>
    <t>InChI=1/C10H12O2/c1-2-3-8-4-5-9-10(6-8)12-7-11-9/h4-6H,2-3,7H2,1H3</t>
  </si>
  <si>
    <t>biphenyl-3,3',4,4'-tetramine tetrahydrochloride</t>
  </si>
  <si>
    <t>NC2=CC=C(C=C2N)C1=CC=C(N)C(N)=C1</t>
  </si>
  <si>
    <t>InChI=1/C7H8N2O2/c1-5-2-3-6(9(10)11)4-7(5)8/h2-4H,8H2,1H3</t>
  </si>
  <si>
    <t>N'-acetylpyridine-4-carbohydrazide</t>
  </si>
  <si>
    <t>N(NC(C)=O)C(C1=CC=NC=C1)=O</t>
  </si>
  <si>
    <t>InChI=1/C8H9N3O2/c1-6(12)10-11-8(13)7-2-4-9-5-3-7/h2-5H,1H3,(H,10,12)(H,11,13)</t>
  </si>
  <si>
    <t>5-[3-({imino[(2,2,2-trifluoroethyl)amino]methyl}amino)-1H-pyrazol-1-yl]pentanamide</t>
  </si>
  <si>
    <t>FC(F)(F)CNC(=N)Nc1ccn(CCCCC(N)=O)n1</t>
  </si>
  <si>
    <t>InChI=1/C11H17F3N6O/c12-11(13,14)7-17-10(16)18-9-4-6-20(19-9)5-2-1-3-8(15)21/h4,6H,1-3,5,7H2,(H2,15,21)(H3,16,17,18,19)</t>
  </si>
  <si>
    <t>sodium [(1,5-dimethyl-3-oxo-2-phenyl-2,3-dihydro-1H-pyrazol-4-yl)(methyl)amino]methanesulfonate</t>
  </si>
  <si>
    <t>N1(C2=CC=CC=C2)C(C(N(CS(=O)(=O)O)C)=C(N1C)C)=O</t>
  </si>
  <si>
    <t>C=CC1CCC=CC1</t>
  </si>
  <si>
    <t>InChI=1/C8H12/c1-2-8-6-4-3-5-7-8/h2-4,8H,1,5-7H2</t>
  </si>
  <si>
    <t>9H-carbazole</t>
  </si>
  <si>
    <t>C12C3=C(C=CC=C3)NC1=CC=CC=2</t>
  </si>
  <si>
    <t>InChI=1/C12H9N/c1-3-7-11-9(5-1)10-6-2-4-8-12(10)13-11/h1-8,13H</t>
  </si>
  <si>
    <t>2-phenyloxirane</t>
  </si>
  <si>
    <t>C1C(C2=CC=CC=C2)O1</t>
  </si>
  <si>
    <t>InChI=1/C8H8O/c1-2-4-7(5-3-1)8-6-9-8/h1-5,8H,6H2</t>
  </si>
  <si>
    <t>2,6-dinitro-N,N-dipropyl-4-(trifluoromethyl)aniline</t>
  </si>
  <si>
    <t>O=[N+](C1=C(C(=CC(=C1)C(F)(F)F)[N+](=O)[O-])N(CCC)CCC)[O-]</t>
  </si>
  <si>
    <t>InChI=1/C13H16F3N3O4/c1-3-5-17(6-4-2)12-10(18(20)21)7-9(13(14,15)16)8-11(12)19(22)23/h7-8H,3-6H2,1-2H3</t>
  </si>
  <si>
    <t>4-[2-(4-amino-4-carboxybutanoyl)hydrazino]benzoic acid</t>
  </si>
  <si>
    <t>N(NC(CC[C@H](N)C(=O)O)=O)C1C=CC(=CC=1)C(=O)O</t>
  </si>
  <si>
    <t>InChI=1/C12H15N3O5/c13-9(12(19)20)5-6-10(16)15-14-8-3-1-7(2-4-8)11(17)18/h1-4,9,14H,5-6,13H2,(H,15,16)(H,17,18)(H,19,20)/t9-/m0/s1</t>
  </si>
  <si>
    <t>C1=CC=CC=C1</t>
  </si>
  <si>
    <t>InChI=1/C6H6/c1-2-4-6-5-3-1/h1-6H</t>
  </si>
  <si>
    <t>1-chloro-2-nitrobenzene</t>
  </si>
  <si>
    <t>ClC1=C(C=CC=C1)[N+](=O)[O-]</t>
  </si>
  <si>
    <t>InChI=1/C6H4ClNO2/c7-5-3-1-2-4-6(5)8(9)10/h1-4H</t>
  </si>
  <si>
    <t>ClCCCl</t>
  </si>
  <si>
    <t>InChI=1/C2H4Cl2/c3-1-2-4/h1-2H2</t>
  </si>
  <si>
    <t>naphthalene-1,5-diamine</t>
  </si>
  <si>
    <t>NC1=C2C(=CC=C1)C(=CC=C2)N</t>
  </si>
  <si>
    <t>InChI=1/C10H10N2/c11-9-5-1-3-7-8(9)4-2-6-10(7)12/h1-6H,11-12H2</t>
  </si>
  <si>
    <t>4-methylbenzene-1,3-diamine dihydrochloride</t>
  </si>
  <si>
    <t>NC1(=C(C=CC(=C1)N)C)</t>
  </si>
  <si>
    <t>InChI=1/C7H10N2.2ClH/c1-5-2-3-6(8)4-7(5)9;;/h2-4H,8-9H2,1H3;2*1H</t>
  </si>
  <si>
    <t>1,1,1,2-tetrachloroethane</t>
  </si>
  <si>
    <t>ClC(CCl)(Cl)Cl</t>
  </si>
  <si>
    <t>InChI=1/C2H2Cl4/c3-1-2(4,5)6/h1H2</t>
  </si>
  <si>
    <t>2-phenylhydrazinecarboxamide</t>
  </si>
  <si>
    <t>NC(=O)NNC1=CC=CC=C1</t>
  </si>
  <si>
    <t>InChI=1/C7H9N3O/c8-7(11)10-9-6-4-2-1-3-5-6/h1-5,9H,(H3,8,10,11)</t>
  </si>
  <si>
    <t>3'-azido-3'-deoxythymidine</t>
  </si>
  <si>
    <t>CC1=CN(C(=O)NC1=O)[C@H]2C[C@H](N=[N+]=[N-])[C@@H](CO)O2</t>
  </si>
  <si>
    <t>InChI=1/C10H13N5O4/c1-5-3-15(10(18)12-9(5)17)8-2-6(13-14-11)7(4-16)19-8/h3,6-8,16H,2,4H2,1H3,(H,12,17,18)/t6-,7+,8+/m0/s1</t>
  </si>
  <si>
    <t>2,2'-oxybis(1-chloropropane)</t>
  </si>
  <si>
    <t>CC(CCl)OC(C)CCl</t>
  </si>
  <si>
    <t>InChI=1/C6H12Cl2O/c1-5(3-7)9-6(2)4-8/h5-6H,3-4H2,1-2H3</t>
  </si>
  <si>
    <t>4-butyl-1,2-diphenylpyrazolidine-3,5-dione</t>
  </si>
  <si>
    <t>O=C1N(C2=CC=CC=C2)N(C3=CC=CC=C3)C(=O)C1CCCC</t>
  </si>
  <si>
    <t>InChI=1/C19H20N2O2/c1-2-3-14-17-18(22)20(15-10-6-4-7-11-15)21(19(17)23)16-12-8-5-9-13-16/h4-13,17H,2-3,14H2,1H3</t>
  </si>
  <si>
    <t>1-methoxy-2-nitrobenzene</t>
  </si>
  <si>
    <t>COC1=C(C=CC=C1)[N+](=O)[O-]</t>
  </si>
  <si>
    <t>InChI=1/C7H7NO3/c1-11-7-5-3-2-4-6(7)8(9)10/h2-5H,1H3</t>
  </si>
  <si>
    <t>4,4'-diaminobiphenyl-3,3'-diol dihydrochloride</t>
  </si>
  <si>
    <t>NC2=C(O)C=C(C=C2)C(C=C1O)=CC=C1N</t>
  </si>
  <si>
    <t>InChI=1/C12H12N2O2.2ClH/c13-9-3-1-7(5-11(9)15)8-2-4-10(14)12(16)6-8;;/h1-6,15-16H,13-14H2;2*1H</t>
  </si>
  <si>
    <t>1-amino-2,4-dibromo-9,10-anthraquinone</t>
  </si>
  <si>
    <t>O=C1C2=C(C(=CC(=C2C(=O)C3=C1C=CC=C3)Br)Br)N</t>
  </si>
  <si>
    <t>InChI=1/C14H7Br2NO2/c15-8-5-9(16)12(17)11-10(8)13(18)6-3-1-2-4-7(6)14(11)19/h1-5H,17H2</t>
  </si>
  <si>
    <t>C1=C2C(=CC=C1)C=CC=C2</t>
  </si>
  <si>
    <t>InChI=1/C10H8/c1-2-6-10-8-4-3-7-9(10)5-1/h1-8H</t>
  </si>
  <si>
    <t>sec-phenethyl_alcohol</t>
  </si>
  <si>
    <t>Sethoxydim</t>
  </si>
  <si>
    <t>Spinosad</t>
  </si>
  <si>
    <t>Spiromesifen</t>
  </si>
  <si>
    <t>Spirotetramat</t>
  </si>
  <si>
    <t>Sulfadimethoxine</t>
  </si>
  <si>
    <t>Sulfosulfuron</t>
  </si>
  <si>
    <t>Tebuconazole</t>
  </si>
  <si>
    <t>Terbacil</t>
  </si>
  <si>
    <t>tert-butyl_acrylate</t>
  </si>
  <si>
    <t>Thiazopyr</t>
  </si>
  <si>
    <t>Thidiazuron</t>
  </si>
  <si>
    <t>thioanisole</t>
  </si>
  <si>
    <t>Thiobencarb</t>
  </si>
  <si>
    <t>thiobenzamide</t>
  </si>
  <si>
    <t>thiometon</t>
  </si>
  <si>
    <t>Thiophanate-methyl</t>
  </si>
  <si>
    <t>tiglic_acid_ethyl_ester</t>
  </si>
  <si>
    <t>trans-2-cis-6-nonadienal</t>
  </si>
  <si>
    <t>trans-2-decen-1-al</t>
  </si>
  <si>
    <t>trans-2-methyl-2-butenal</t>
  </si>
  <si>
    <t>trans-ethyl_crotonate</t>
  </si>
  <si>
    <t>trans-trans-2-4-heptadienal</t>
  </si>
  <si>
    <t>trans-trans-2-4-nonadienal</t>
  </si>
  <si>
    <t>Triallate</t>
  </si>
  <si>
    <t>Triasulfuron</t>
  </si>
  <si>
    <t>Tribufos</t>
  </si>
  <si>
    <t>Triclosan</t>
  </si>
  <si>
    <t>Trifloxystrobin</t>
  </si>
  <si>
    <t>Triflumizole</t>
  </si>
  <si>
    <t>Triticonazole</t>
  </si>
  <si>
    <t>Umbelliferone</t>
  </si>
  <si>
    <t>valerophenone</t>
  </si>
  <si>
    <t>vinyl_methacrylate</t>
  </si>
  <si>
    <t>Zoxamide</t>
  </si>
  <si>
    <t>di-l-butyl_phthalate_(DIBP)</t>
  </si>
  <si>
    <t>Dichloroacetonitrile</t>
  </si>
  <si>
    <t>InChI=1/C4H8O/c1-2-4-5-3-1/h1-4H2</t>
  </si>
  <si>
    <t>2-methoxy-5-nitroaniline</t>
  </si>
  <si>
    <t>O=[N+](C1=CC(=C(C=C1)OC)N)[O-]</t>
  </si>
  <si>
    <t>InChI=1/C7H8N2O3/c1-12-7-3-2-5(9(10)11)4-6(7)8/h2-4H,8H2,1H3</t>
  </si>
  <si>
    <t>O=C1NC(=O)NC=C1</t>
  </si>
  <si>
    <t>InChI=1/C4H4N2O2/c7-3-1-2-5-4(8)6-3/h1-2H,(H2,5,6,7,8)</t>
  </si>
  <si>
    <t>N-[4-(ethyloxy)phenyl]-3-hydroxybutanamide</t>
  </si>
  <si>
    <t>O=C(NC1=CC=C(C=C1)OCC)CC(C)O</t>
  </si>
  <si>
    <t>Kulacki</t>
  </si>
  <si>
    <t>diuron</t>
  </si>
  <si>
    <t>Tetraconazole</t>
  </si>
  <si>
    <t>Tetradifon</t>
  </si>
  <si>
    <t>Tetraethylenepentamine</t>
  </si>
  <si>
    <t>Tetraethyltin</t>
  </si>
  <si>
    <t>Tetraethyl_Pyrophosphate</t>
  </si>
  <si>
    <t>Tetrafluoro-m-phenylenediamine.2HCl</t>
  </si>
  <si>
    <t>Tetrafluoroethylene</t>
  </si>
  <si>
    <t>Tetraglyme</t>
  </si>
  <si>
    <t>Tetrahydrofuran</t>
  </si>
  <si>
    <t>Tetrahydrofurfuryl_methacrylate</t>
  </si>
  <si>
    <t>Tetralin</t>
  </si>
  <si>
    <t>Tetralol</t>
  </si>
  <si>
    <t>Tetramethrin</t>
  </si>
  <si>
    <t>Tetramethylammonium_chloride_(nom._Conc.)</t>
  </si>
  <si>
    <t>Tetranitromethane</t>
  </si>
  <si>
    <t>Tetrazepam</t>
  </si>
  <si>
    <t>Tetrodotoxin</t>
  </si>
  <si>
    <t>Tetroxoprim</t>
  </si>
  <si>
    <t>ctyyAABCS.MOL</t>
  </si>
  <si>
    <t>ctyyAABCT.MOL</t>
  </si>
  <si>
    <t>ctyyAABCU.MOL</t>
  </si>
  <si>
    <t>ctyyAABCV.MOL</t>
  </si>
  <si>
    <t>ctyyAABCW.MOL</t>
  </si>
  <si>
    <t>ctyyAABCX.MOL</t>
  </si>
  <si>
    <t>ctyyAABCY.MOL</t>
  </si>
  <si>
    <t>ctyyAABCZ.MOL</t>
  </si>
  <si>
    <t>ctyyAABDA.MOL</t>
  </si>
  <si>
    <t>ctyyAABDB.MOL</t>
  </si>
  <si>
    <t>ctyyAABDC.MOL</t>
  </si>
  <si>
    <t>ctyyAABDD.MOL</t>
  </si>
  <si>
    <t>ctyyAABDE.MOL</t>
  </si>
  <si>
    <t>ctyyAABDF.MOL</t>
  </si>
  <si>
    <t>ctyyAABDG.MOL</t>
  </si>
  <si>
    <t>ctyyAABDH.MOL</t>
  </si>
  <si>
    <t>ctyyAABDI.MOL</t>
  </si>
  <si>
    <t>ctyyAABDJ.MOL</t>
  </si>
  <si>
    <t>ctyyAABDK.MOL</t>
  </si>
  <si>
    <t>ctyyAABDL.MOL</t>
  </si>
  <si>
    <t>ctyyAABDM.MOL</t>
  </si>
  <si>
    <t>ctyyAABDN.MOL</t>
  </si>
  <si>
    <t>Material</t>
  </si>
  <si>
    <t>depropylpropafenone.mol</t>
  </si>
  <si>
    <t>[Cahill, 2004 #111]</t>
  </si>
  <si>
    <t>N-desbutyl halofantrine</t>
  </si>
  <si>
    <t>desmethylhalofantrine.MOL</t>
  </si>
  <si>
    <t>[Mbai, 2002 #32]</t>
  </si>
  <si>
    <t>Nelfinavir</t>
  </si>
  <si>
    <t>nelfinavir.mol</t>
  </si>
  <si>
    <t>nicotine</t>
  </si>
  <si>
    <t>nicotine.MOL</t>
  </si>
  <si>
    <t>[Wang, 1999 #55][Wang, 1999 #56]</t>
  </si>
  <si>
    <t>Nifedipine</t>
  </si>
  <si>
    <t>nifedipine.MOL</t>
  </si>
  <si>
    <t>[Zhang, 1999 #60][Zhabyeyev, 2000 #98]</t>
  </si>
  <si>
    <t>Nifekalant</t>
  </si>
  <si>
    <t>nifekalant.mol</t>
  </si>
  <si>
    <t>[Kushida, 2002 #28]</t>
  </si>
  <si>
    <t>nitrendipine.MOL</t>
  </si>
  <si>
    <t>[Chouabe, 2000 #141]</t>
  </si>
  <si>
    <t>noracetylmethadol.mol</t>
  </si>
  <si>
    <t>nor-astemizole</t>
  </si>
  <si>
    <t>NORASTEMIZOLE.mol</t>
  </si>
  <si>
    <t>[Zhou, 1999 #143]</t>
  </si>
  <si>
    <t>Norporpoxyphene</t>
  </si>
  <si>
    <t>NORPROPOXYPHENE.mol</t>
  </si>
  <si>
    <t>[Ulens, 1999 #51]</t>
  </si>
  <si>
    <t>Norverapamil (D591)</t>
  </si>
  <si>
    <t>norverapamil.mol</t>
  </si>
  <si>
    <t>Ofloxacin</t>
  </si>
  <si>
    <t>ofloxacin.MOL</t>
  </si>
  <si>
    <t>Olanzapine</t>
  </si>
  <si>
    <t>olanzapine.MOL</t>
  </si>
  <si>
    <t>[Kongsamut, 2002 #27]</t>
  </si>
  <si>
    <t>Ondasetron</t>
  </si>
  <si>
    <t>ondansetron.MOL</t>
  </si>
  <si>
    <t>OPC-18790</t>
  </si>
  <si>
    <t>OPC18790.mol</t>
  </si>
  <si>
    <t>[Yang, 1997 #58]</t>
  </si>
  <si>
    <t>Oxatomide</t>
  </si>
  <si>
    <t>oxatomide.mol</t>
  </si>
  <si>
    <t>Oxybutynin</t>
  </si>
  <si>
    <t>oxybutynin.MOL</t>
  </si>
  <si>
    <t>[Jones, 2000 #138]</t>
  </si>
  <si>
    <t>Pearlstein et al Sertindole analogue 1</t>
  </si>
  <si>
    <t>Pearlsteinetal_mol_1.mol</t>
  </si>
  <si>
    <t>[Pearlstein, 2003 #40]</t>
  </si>
  <si>
    <t>Pearlstein et al Sertindole analogue 10</t>
  </si>
  <si>
    <t>Pearlsteinetal_mol_10.mol</t>
  </si>
  <si>
    <t>Pearlstein et al Sertindole analogue 13</t>
  </si>
  <si>
    <t>Pearlsteinetal_mol_13.mol</t>
  </si>
  <si>
    <t>Pearlstein et al Sertindole analogue 14</t>
  </si>
  <si>
    <t>Pearlsteinetal_mol_14.mol</t>
  </si>
  <si>
    <t>Pearlstein et al Sertindole analogue 15</t>
  </si>
  <si>
    <t>Pearlsteinetal_mol_15.mol</t>
  </si>
  <si>
    <t>Pearlstein et al Sertindole analogue 16</t>
  </si>
  <si>
    <t>Pearlsteinetal_mol_16.mol</t>
  </si>
  <si>
    <t>Pearlstein et al Sertindole analogue 17</t>
  </si>
  <si>
    <t>Pearlsteinetal_mol_17.mol</t>
  </si>
  <si>
    <t>Pearlstein et al Sertindole analogue 18</t>
  </si>
  <si>
    <t>Pearlsteinetal_mol_18.mol</t>
  </si>
  <si>
    <t>Pearlstein et al Sertindole analogue 19</t>
  </si>
  <si>
    <t>pearlsteinetal_mol_19.mol</t>
  </si>
  <si>
    <t>Pearlstein et al Sertindole analogue 2</t>
  </si>
  <si>
    <t>Pearlsteinetal_mol_2.mol</t>
  </si>
  <si>
    <t>Pearlstein et al Sertindole analogue 20</t>
  </si>
  <si>
    <t>pearlsteinetal_mol_20.mol</t>
  </si>
  <si>
    <t>Pearlstein et al Sertindole analogue 21</t>
  </si>
  <si>
    <t>pearlsteinetal_mol_21.mol</t>
  </si>
  <si>
    <t>Pearlstein et al Sertindole analogue 22</t>
  </si>
  <si>
    <t>pearlsteinetal_mol_22.mol</t>
  </si>
  <si>
    <t>Pearlstein et al Sertindole analogue 3</t>
  </si>
  <si>
    <t>Pearlsteinetal_mol_3.mol</t>
  </si>
  <si>
    <t>Pearlstein et al Sertindole analogue 4</t>
  </si>
  <si>
    <t>Pearlsteinetal_mol_4.mol</t>
  </si>
  <si>
    <t>Pearlstein et al Sertindole analogue 5</t>
  </si>
  <si>
    <t>Pearlsteinetal_mol_5.mol</t>
  </si>
  <si>
    <t>Pearlstein et al Sertindole analogue 6</t>
  </si>
  <si>
    <t>Pearlsteinetal_mol_6.mol</t>
  </si>
  <si>
    <t>Pearlstein et al Sertindole analogue 7</t>
  </si>
  <si>
    <t>Pearlsteinetal_mol_7.mol</t>
  </si>
  <si>
    <t>Pearlstein et al Sertindole analogue 8</t>
  </si>
  <si>
    <t>Pearlsteinetal_mol_8.mol</t>
  </si>
  <si>
    <t>Pearlstein et al Sertindole analogue 9</t>
  </si>
  <si>
    <t>Pearlsteinetal_mol_9.mol</t>
  </si>
  <si>
    <t>Pentobarbital</t>
  </si>
  <si>
    <t>pentobarbital.mol</t>
  </si>
  <si>
    <t>[Bachmann, 2001 #78]</t>
  </si>
  <si>
    <t>Pergolide</t>
  </si>
  <si>
    <t>pergolide.MOL</t>
  </si>
  <si>
    <t>Perhexiline maleate</t>
  </si>
  <si>
    <t>perhexiline.MOL</t>
  </si>
  <si>
    <t>[Walker, 1999 #132]</t>
  </si>
  <si>
    <t>phenobarbital</t>
  </si>
  <si>
    <t>phenobarbital.MOL</t>
  </si>
  <si>
    <t>phenytoin.mol</t>
  </si>
  <si>
    <t>Pilsicainide</t>
  </si>
  <si>
    <t>pilsicainide.mol</t>
  </si>
  <si>
    <t>[Wu, 2003 #158]</t>
  </si>
  <si>
    <t>Pimozide</t>
  </si>
  <si>
    <t>pimozide.MOL</t>
  </si>
  <si>
    <t>[Kang, 2000 #18][Kongsamut, 2002 #27][Pearlstein, 2003 #40][Shuba, 2001 #45][Fenichal, 2006 #161]</t>
  </si>
  <si>
    <t>InChI=1/C6H10N2O2/c1-3-4-8(7-10)5-6(2)9/h3H,1,4-5H2,2H3</t>
  </si>
  <si>
    <t>1,2,6-trimethyl-4-nitrosopiperazine</t>
  </si>
  <si>
    <t>C1C(N(C(CN1N=O)C)C)C</t>
  </si>
  <si>
    <t>InChI=1/C7H15N3O/c1-6-4-10(8-11)5-7(2)9(6)3/h6-7H,4-5H2,1-3H3</t>
  </si>
  <si>
    <t>N-9H-fluoren-2-yl-N-hydroxyacetamide</t>
  </si>
  <si>
    <t>CC(=O)N(O)C1=CC2=C(C=C1)C3=CC=CC=C3C2</t>
  </si>
  <si>
    <t>N-methyl-N-nitroso-9H-purin-6-amine</t>
  </si>
  <si>
    <t>O=NN(C)C1=NC=NC2=C1N=CN2</t>
  </si>
  <si>
    <t>InChI=1/C6H6N6O/c1-12(11-13)6-4-5(8-2-7-4)9-3-10-6/h2-3H,1H3,(H,7,8,9,10)</t>
  </si>
  <si>
    <t>(1r,2R,3S,4r,5R,6S)-1,2,3,4,5,6-hexachlorocyclohexane</t>
  </si>
  <si>
    <t>Cl[C@@H]1[C@@H](Cl)[C@H](Cl)[C@H](Cl)[C@@H](Cl)[C@@H]1Cl</t>
  </si>
  <si>
    <t>InChI=1/C6H6Cl6/c7-1-2(8)4(10)6(12)5(11)3(1)9/h1-6H/t1-,2-,3-,4+,5+,6+</t>
  </si>
  <si>
    <t>biphenyl-4,4'-diamine</t>
  </si>
  <si>
    <t>NC1=CC=C(C2=CC=C(N)C=C2)C=C1</t>
  </si>
  <si>
    <t>InChI=1/C12H12N2/c13-11-5-1-9(2-6-11)10-3-7-12(14)8-4-10/h1-8H,13-14H2</t>
  </si>
  <si>
    <t>InChI=1/C6H12N2O/c1-6-4-2-3-5-8(6)7-9/h6H,2-5H2,1H3/t6-/m0/s1</t>
  </si>
  <si>
    <t>1-vinylpyrrolidin-2-one</t>
  </si>
  <si>
    <t>O=C1N(C=C)CCC1</t>
  </si>
  <si>
    <t>InChI=1/C6H9NO/c1-2-7-5-3-4-6(7)8/h2H,1,3-5H2</t>
  </si>
  <si>
    <t>3,3'-dichlorobiphenyl-4,4'-diamine</t>
  </si>
  <si>
    <t>ClC1=C(C=CC(=C1)C2=CC(=C(C=C2)N)Cl)N</t>
  </si>
  <si>
    <t>4-nonylphenol</t>
  </si>
  <si>
    <t>4-octylaniline</t>
  </si>
  <si>
    <t>4-phenylpyridine</t>
  </si>
  <si>
    <t>4-picoline</t>
  </si>
  <si>
    <t>4-propylphenol</t>
  </si>
  <si>
    <t>4-toluidine</t>
  </si>
  <si>
    <t>4-Vinylcyclohexene</t>
  </si>
  <si>
    <t>5-Azacytidine</t>
  </si>
  <si>
    <t>5-bromo-2-nitrovanillin</t>
  </si>
  <si>
    <t>5-bromosalicylaldehyde</t>
  </si>
  <si>
    <t>5-bromovanillin</t>
  </si>
  <si>
    <t>5-chloro-2-mercaptobenzothiazole</t>
  </si>
  <si>
    <t>5-chloro-2-pyridinol</t>
  </si>
  <si>
    <t>5-Chloro-o-toluidine</t>
  </si>
  <si>
    <t>5-chlorosalicylaldehyde</t>
  </si>
  <si>
    <t>5-diethylamino-2-pentanone</t>
  </si>
  <si>
    <t>5-ethyl-2-methylpyridine</t>
  </si>
  <si>
    <t>5-Fluorouracil</t>
  </si>
  <si>
    <t>5-hydroxy-2-nitrobenzaldehyde</t>
  </si>
  <si>
    <t>5-methyl-2-hexanone</t>
  </si>
  <si>
    <t>5-Nitro-o-anisidine</t>
  </si>
  <si>
    <t>5-Nitro-o-toluidine</t>
  </si>
  <si>
    <t>5-Nitroacenaphthene</t>
  </si>
  <si>
    <t>5-nonanone</t>
  </si>
  <si>
    <t>5-Thio-D-glucose</t>
  </si>
  <si>
    <t>6-chloro-2-picoline</t>
  </si>
  <si>
    <t>6-chloro-2-pyridinol</t>
  </si>
  <si>
    <t>6-Methyl-2-thiouracil</t>
  </si>
  <si>
    <t>6-methyl-5-hepten-2-one</t>
  </si>
  <si>
    <t>6-Nitrobenzimidazole</t>
  </si>
  <si>
    <t>6-Propyl-2-thiouracil</t>
  </si>
  <si>
    <t>8-Hydroxyquinoline</t>
  </si>
  <si>
    <t>8-Methoxypsoralen</t>
  </si>
  <si>
    <t>8-Nitroquinoline</t>
  </si>
  <si>
    <t>9-Aminoacridine</t>
  </si>
  <si>
    <t>Sulprofos</t>
  </si>
  <si>
    <t>Suprofen</t>
  </si>
  <si>
    <t>Suxibuzone</t>
  </si>
  <si>
    <t>SX_purple</t>
  </si>
  <si>
    <t>sym-Dichloroethyl_Ether</t>
  </si>
  <si>
    <t>Symphytine</t>
  </si>
  <si>
    <t>T-2_toxin</t>
  </si>
  <si>
    <t>t-butylstyrene</t>
  </si>
  <si>
    <t>t-butyl_disulfide</t>
  </si>
  <si>
    <t>Tabun</t>
  </si>
  <si>
    <t>3,4-dichloroaniline</t>
  </si>
  <si>
    <t>3,4-dichlorotoluene</t>
  </si>
  <si>
    <t>P-isopropyl_benzaldehyde</t>
  </si>
  <si>
    <t>p-Methylcatechol</t>
  </si>
  <si>
    <t>p-Nitrobenzoic_acid</t>
  </si>
  <si>
    <t>p-Nitrophenol</t>
  </si>
  <si>
    <t>p-Nitrosodiphenylamine</t>
  </si>
  <si>
    <t>pKi</t>
  </si>
  <si>
    <t>log(IC50)</t>
  </si>
  <si>
    <t>log(1/Estrogenic potential)</t>
  </si>
  <si>
    <t>Luniss_11.mol</t>
  </si>
  <si>
    <t>Luniss_12a.mol</t>
  </si>
  <si>
    <t>Luniss_15.mol</t>
  </si>
  <si>
    <t>Luniss_19.mol</t>
  </si>
  <si>
    <t>Luniss_2.mol</t>
  </si>
  <si>
    <t>Luniss_32.mol</t>
  </si>
  <si>
    <t>Luniss_33.mol</t>
  </si>
  <si>
    <t>Luniss_34.mol</t>
  </si>
  <si>
    <t>Luniss_35.mol</t>
  </si>
  <si>
    <t>Luniss_36.mol</t>
  </si>
  <si>
    <t>Luniss_39.mol</t>
  </si>
  <si>
    <t>Luniss_40.mol</t>
  </si>
  <si>
    <t>Luniss_43.mol</t>
  </si>
  <si>
    <t>Luniss_48.mol</t>
  </si>
  <si>
    <t>Woodrow_10.mol</t>
  </si>
  <si>
    <t>Woodrow_14a.mol</t>
  </si>
  <si>
    <t>Woodrow_15a.mol</t>
  </si>
  <si>
    <t>Woodrow_15b.mol</t>
  </si>
  <si>
    <t>Woodrow_15c.mol</t>
  </si>
  <si>
    <t>Woodrow_15d.mol</t>
  </si>
  <si>
    <t>Woodrow_15e.mol</t>
  </si>
  <si>
    <t>Woodrow_15f.mol</t>
  </si>
  <si>
    <t>Woodrow_16c.mol</t>
  </si>
  <si>
    <t>Woodrow_16d.mol</t>
  </si>
  <si>
    <t>Woodrow_17.mol</t>
  </si>
  <si>
    <t>Woodrow_18.mol</t>
  </si>
  <si>
    <t>Woodrow_19.mol</t>
  </si>
  <si>
    <t>Woodrow_20.mol</t>
  </si>
  <si>
    <t>Woodrow_3.mol</t>
  </si>
  <si>
    <t>Woodrow_4.mol</t>
  </si>
  <si>
    <t>Woodrow_8a.mol</t>
  </si>
  <si>
    <t>Woodrow_8b.mol</t>
  </si>
  <si>
    <t>Woodrow_8c.mol</t>
  </si>
  <si>
    <t>Woodrow_9.mol</t>
  </si>
  <si>
    <t>InChI=1/C2H2Cl2O2/c3-1(4)2(5)6/h1H,(H,5,6)</t>
  </si>
  <si>
    <t>5-{[(2-{[2-(butyloxy)ethyl]oxy}ethyl)oxy]methyl}-6-propyl-1,3-benzodioxole</t>
  </si>
  <si>
    <t>CCCC1=CC2=C(C=C1COCCOCCOCCCC)OCO2</t>
  </si>
  <si>
    <t>InChI=1/C19H30O5/c1-3-5-7-20-8-9-21-10-11-22-14-17-13-19-18(23-15-24-19)12-16(17)6-4-2/h12-13H,3-11,14-15H2,1-2H3</t>
  </si>
  <si>
    <t>ClC(Cl)(Cl)Cl</t>
  </si>
  <si>
    <t>InChI=1/CCl4/c2-1(3,4)5</t>
  </si>
  <si>
    <t>4-vinylcyclohexene</t>
  </si>
  <si>
    <t>InChI=1/C5H6N2OS/c1-3-2-4(8)7-5(9)6-3/h2H,1H3,(H2,6,7,8,9)</t>
  </si>
  <si>
    <t>chloroethene</t>
  </si>
  <si>
    <t>C=CCl</t>
  </si>
  <si>
    <t>InChI=1/C2H3Cl/c1-2-3/h2H,1H2</t>
  </si>
  <si>
    <t>1,1'-(2,2-dichloroethene-1,1-diyl)bis(4-chlorobenzene)</t>
  </si>
  <si>
    <t>ClC(=C(C1=CC=C(C=C1)Cl)C2=CC=C(C=C2)Cl)Cl</t>
  </si>
  <si>
    <t>InChI=1/C14H8Cl4/c15-11-5-1-9(2-6-11)13(14(17)18)10-3-7-12(16)8-4-10/h1-8H</t>
  </si>
  <si>
    <t>(2E)-2-furan-2-yl-3-(5-nitrofuran-2-yl)prop-2-enamide</t>
  </si>
  <si>
    <t>NC(=O)C(=CC1=CC=C(O1)[N+](=O)[O-])C2=CC=CO2</t>
  </si>
  <si>
    <t>InChI=1/C11H8N2O5/c12-11(14)8(9-2-1-5-17-9)6-7-3-4-10(18-7)13(15)16/h1-6H,(H2,12,14)/b8-6+</t>
  </si>
  <si>
    <t>1-nitrosopiperidine</t>
  </si>
  <si>
    <t>O=NN1CCCCC1</t>
  </si>
  <si>
    <t>InChI=1/C5H10N2O/c8-6-7-4-2-1-3-5-7/h1-5H2</t>
  </si>
  <si>
    <t>rat, mouse, hamster, rhesus, cynomolgus</t>
  </si>
  <si>
    <t>NC(=O)OCC</t>
  </si>
  <si>
    <t>InChI=1/C3H7NO2/c1-2-6-3(4)5/h2H2,1H3,(H2,4,5)</t>
  </si>
  <si>
    <t>oxiran-2-ylmethanol</t>
  </si>
  <si>
    <t>OCC1CO1</t>
  </si>
  <si>
    <t>InChI=1/C3H6O2/c4-1-3-2-5-3/h3-4H,1-2H2</t>
  </si>
  <si>
    <t>CN(C)N</t>
  </si>
  <si>
    <t>InChI=1/C2H8N2/c1-4(2)3/h3H2,1-2H3</t>
  </si>
  <si>
    <t>CC=O</t>
  </si>
  <si>
    <t>InChI=1/C2H4O/c1-2-3/h2H,1H3</t>
  </si>
  <si>
    <t>2,3,7,8-tetrachlorooxanthrene</t>
  </si>
  <si>
    <t>ClC1=CC2=C(C=C1Cl)OC3=C(C=C(C(=C3)Cl)Cl)O2</t>
  </si>
  <si>
    <t>InChI=1/C12H4Cl4O2/c13-5-1-9-10(2-6(5)14)18-12-4-8(16)7(15)3-11(12)17-9/h1-4H</t>
  </si>
  <si>
    <t>rat, mouse</t>
  </si>
  <si>
    <t>1,2,3,7,8,9-hexachlorooxanthrene</t>
  </si>
  <si>
    <t>ClC1=C(Cl)C(Cl)=CC2=C1OC3=C(C=C(Cl)C(Cl)=C3Cl)O2</t>
  </si>
  <si>
    <t>Crimidine</t>
  </si>
  <si>
    <t>cromakalim</t>
  </si>
  <si>
    <t>Crotonaldehyde</t>
  </si>
  <si>
    <t>Crotonic_Acid</t>
  </si>
  <si>
    <t>Crotoxyphos</t>
  </si>
  <si>
    <t>Crotyl_Alcohol</t>
  </si>
  <si>
    <t>Crufomate</t>
  </si>
  <si>
    <t>CC(C)(O)CC[C@@H](O)[C@@H](C)[C@H]2CC[C@@]1(O)C3=CC(=O)[C@@H]4C[C@@H](O)[C@@H](O)C[C@]4(C)[C@H]3CC[C@@]12C</t>
  </si>
  <si>
    <t>InChI=1/C27H44O6/c1-15(20(28)8-9-24(2,3)32)16-7-11-27(33)18-12-21(29)19-13-22(30)23(31)14-25(19,4)17(18)6-10-26(16,27)5/h12,15-17,19-20,22-23,28,30-33H,6-11,13-14H2,1-5H3/t15-,16+,17-,19-,20+,22+,23-,25+,26+,27+/m0/s1</t>
  </si>
  <si>
    <t>mouse</t>
  </si>
  <si>
    <t>4,4'-(3E)-hex-3-ene-3,4-diyldiphenol</t>
  </si>
  <si>
    <t>OC2=CC=C(C=C2)C(CC)=C(CC)C1=CC=C(O)C=C1</t>
  </si>
  <si>
    <t>InChI=1/C18H20O2/c1-3-17(13-5-9-15(19)10-6-13)18(4-2)14-7-11-16(20)12-8-14/h5-12,19-20H,3-4H2,1-2H3/b18-17+</t>
  </si>
  <si>
    <t>4-amino-1-beta-D-ribofuranosyl-1,3,5-triazin-2(1H)-one</t>
  </si>
  <si>
    <t>NC1=NC(=O)N(C=N1)[C@@H]2O[C@H](CO)[C@@H](O)[C@H]2O</t>
  </si>
  <si>
    <t>InChI=1/C8H12N4O5/c9-7-10-2-12(8(16)11-7)6-5(15)4(14)3(1-13)17-6/h2-6,13-15H,1H2,(H2,9,11,16)/t3-,4-,5-,6-/m1/s1</t>
  </si>
  <si>
    <t>7,12-dimethyltetraphene</t>
  </si>
  <si>
    <t>CC1=C2C=CC=CC2=C(C3=CC=C4C(=C13)C=CC=C4)C</t>
  </si>
  <si>
    <t>InChI=1/C20H16/c1-13-16-8-5-6-9-17(16)14(2)20-18(13)12-11-15-7-3-4-10-19(15)20/h3-12H,1-2H3</t>
  </si>
  <si>
    <t>4-{4-[bis(2-chloroethyl)amino]phenyl}butanoic acid</t>
  </si>
  <si>
    <t>ClCCN(C1=CC=C(C=C1)CCCC(=O)O)CCCl</t>
  </si>
  <si>
    <t>InChI=1/C14H19Cl2NO2/c15-8-10-17(11-9-16)13-6-4-12(5-7-13)2-1-3-14(18)19/h4-7H,1-3,8-11H2,(H,18,19)</t>
  </si>
  <si>
    <t>4-[bis(2-chloroethyl)amino]-L-phenylalanine</t>
  </si>
  <si>
    <t>OC([C@H](CC1=CC=C(N(CCCl)CCCl)C=C1)N)=O</t>
  </si>
  <si>
    <t>InChI=1/C13H18Cl2N2O2/c14-5-7-17(8-6-15)11-3-1-10(2-4-11)9-12(16)13(18)19/h1-4,12H,5-9,16H2,(H,18,19)/t12-/m0/s1</t>
  </si>
  <si>
    <t>rat, mouse, rhesus, cynomolgus</t>
  </si>
  <si>
    <t>2,2',4,4',5,5'-hexabromobiphenyl</t>
  </si>
  <si>
    <t>BrC2=C(C=C(Br)C(Br)=C2)C1=C(Br)C=C(Br)C(Br)=C1</t>
  </si>
  <si>
    <t>InChI=1/C12H4Br6/c13-7-3-11(17)9(15)1-5(7)6-2-10(16)12(18)4-8(6)14/h1-4H</t>
  </si>
  <si>
    <t>(3beta)-cholest-5-en-3-yl {4-[bis(2-chloroethyl)amino]phenyl}acetate</t>
  </si>
  <si>
    <t>O=C(O[C@@H]5CC([C@@](CC5)(C)[C@]([H])3CC4)=CC[C@@]3([H])[C@@]2([H])[C@@]4(C)[C@]([C@H](C)CCCC(C)C)([H])CC2)CC1=CC=C(N(CCCl)CCCl)C=C1</t>
  </si>
  <si>
    <t>InChI=1/C39H59Cl2NO2/c1-27(2)7-6-8-28(3)34-15-16-35-33-14-11-30-26-32(17-19-38(30,4)36(33)18-20-39(34,35)5)44-37(43)25-29-9-12-31(13-10-29)42(23-21-40)24-22-41/h9-13,27-28,32-36H,6-8,14-26H2,1-5H3/t28-,32+,33+,34-,35+,36+,38+,39-/m1/s1</t>
  </si>
  <si>
    <t>2-deoxy-2-({[methyl(nitroso)amino]carbonyl}amino)-alpha-D-glucopyranose</t>
  </si>
  <si>
    <t>[C@@H]1(NC(N(N=O)C)=O)[C@H]([C@H](O)[C@H](O[C@@H]1O)CO)O</t>
  </si>
  <si>
    <t>InChI=1/C8H15N3O7/c1-11(10-17)8(16)9-4-6(14)5(13)3(2-12)18-7(4)15/h3-7,12-15H,2H2,1H3,(H,9,16)/t3-,4-,5-,6-,7+/m1/s1</t>
  </si>
  <si>
    <t>1,1',1''-phosphorothioyltriaziridine</t>
  </si>
  <si>
    <t>S=P(N1CC1)(N1CC1)N1CC1</t>
  </si>
  <si>
    <t>InChI=1/C6H12N3PS/c11-10(7-1-2-7,8-3-4-8)9-5-6-9/h1-6H2</t>
  </si>
  <si>
    <t>ethenyl carbamate</t>
  </si>
  <si>
    <t>NC(=O)OC=C</t>
  </si>
  <si>
    <t>InChI=1/C3H5NO2/c1-2-6-3(4)5/h2H,1H2,(H2,4,5)</t>
  </si>
  <si>
    <t>bis(chloromethyl) ether</t>
  </si>
  <si>
    <t>ClCOCCl</t>
  </si>
  <si>
    <t>InChI=1/C2H4Cl2O/c3-1-5-2-4/h1-2H2</t>
  </si>
  <si>
    <t>(17beta)-estra-1(10),2,4-triene-3,17-diyl bis({4-[bis(2-chloroethyl)amino]phenyl}acetate)</t>
  </si>
  <si>
    <t>ClCCN(CCCl)C1=CC=C(CC(OC3=CC=C(C4=C3)[C@]2([H])[C@](CC4)([H])[C@@](CC[C@@H]5OC(CC6=CC=C(N(CCCl)CCCl)C=C6)=O)([H])[C@]5(C)CC2)=O)C=C1</t>
  </si>
  <si>
    <t>InChI=1/C4H10N2O/c1-3-6(4-2)5-7/h3-4H2,1-2H3</t>
  </si>
  <si>
    <t>rat, rhesus, cynomolgus, bush baby</t>
  </si>
  <si>
    <t>heptanophenone</t>
  </si>
  <si>
    <t>Hexythiazox</t>
  </si>
  <si>
    <t>Imazalil</t>
  </si>
  <si>
    <t>Imazamox</t>
  </si>
  <si>
    <t>Imazapyr</t>
  </si>
  <si>
    <t>iodobenzene</t>
  </si>
  <si>
    <t>Iodomethane</t>
  </si>
  <si>
    <t>Irgarol</t>
  </si>
  <si>
    <t>isoamyl_acrylate</t>
  </si>
  <si>
    <t>isobutyl_methacrylate</t>
  </si>
  <si>
    <t>Isopropalin</t>
  </si>
  <si>
    <t>Isoxaflutole</t>
  </si>
  <si>
    <t>Lomefloxacin</t>
  </si>
  <si>
    <t>Mandipropamid</t>
  </si>
  <si>
    <t>Mefenoxam</t>
  </si>
  <si>
    <t>Mesotrione</t>
  </si>
  <si>
    <t>Metaflumizone</t>
  </si>
  <si>
    <t>methoxybenzene</t>
  </si>
  <si>
    <t>methyl-3-3-dimethylacrylate</t>
  </si>
  <si>
    <t>methyl_crotonate</t>
  </si>
  <si>
    <t>methyl_tiglate</t>
  </si>
  <si>
    <t>Molinate</t>
  </si>
  <si>
    <t>n-amylbenzene</t>
  </si>
  <si>
    <t>n-heptyl_acrylate</t>
  </si>
  <si>
    <t>n-hexyl_methacrylate</t>
  </si>
  <si>
    <t>n-pentylacrylate</t>
  </si>
  <si>
    <t>n-propyl_methacrylate</t>
  </si>
  <si>
    <t>Napropamide</t>
  </si>
  <si>
    <t>octanophenone</t>
  </si>
  <si>
    <t>olivetol</t>
  </si>
  <si>
    <t>Oryzalin</t>
  </si>
  <si>
    <t>Oxadiazon</t>
  </si>
  <si>
    <t>Pendimethalin</t>
  </si>
  <si>
    <t>pentafluoronitrobenzene</t>
  </si>
  <si>
    <t>phenanthrenequinone</t>
  </si>
  <si>
    <t>phenethyl_bromide</t>
  </si>
  <si>
    <t>Pinoxaden</t>
  </si>
  <si>
    <t>Primisulfuron-methyl</t>
  </si>
  <si>
    <t>propargyl_methacrylate</t>
  </si>
  <si>
    <t>Propazine</t>
  </si>
  <si>
    <t>propiophenone</t>
  </si>
  <si>
    <t>propyl_acrylate</t>
  </si>
  <si>
    <t>Prothioconazole</t>
  </si>
  <si>
    <t>Pyraclostrobin</t>
  </si>
  <si>
    <t>Pyraflufen-ethyl</t>
  </si>
  <si>
    <t>Pyrasulfotole</t>
  </si>
  <si>
    <t>Pyrazon</t>
  </si>
  <si>
    <t>Pyridaben</t>
  </si>
  <si>
    <t>Pyridalyl</t>
  </si>
  <si>
    <t>Pyrimethanil</t>
  </si>
  <si>
    <t>Pyriproxyfen</t>
  </si>
  <si>
    <t>Pyroxsulam</t>
  </si>
  <si>
    <t>InChI=1/C24H26FNO4/c1-15(2)26-21-6-4-3-5-20(21)24(16-7-9-17(25)10-8-16)22(26)12-11-18(27)13-19(28)14-23(29)30/h3-12,15,18-19,27-28H,13-14H2,1-2H3,(H,29,30)/b12-11+/t18-,19-/m1/s1</t>
  </si>
  <si>
    <t>5-nitro-1,3-thiazol-2-amine</t>
  </si>
  <si>
    <t>O=[N+](C1=CN=C(S1)N)[O-]</t>
  </si>
  <si>
    <t>InChI=1/C3H3N3O2S/c4-3-5-1-2(9-3)6(7)8/h1H,(H2,4,5)</t>
  </si>
  <si>
    <t>acrylonitrile</t>
  </si>
  <si>
    <t>C=CC#N</t>
  </si>
  <si>
    <t>InChI=1/C3H3N/c1-2-3-4/h2H,1H2</t>
  </si>
  <si>
    <t>1-nitrosoimidazolidine-2,4-dione</t>
  </si>
  <si>
    <t>C1(NC(CN1N=O)=O)=O</t>
  </si>
  <si>
    <t>InChI=1/C3H3N3O3/c7-2-1-6(5-9)3(8)4-2/h1H2,(H,4,7,8)</t>
  </si>
  <si>
    <t>2-({[3,5-dimethyl-4-(methyloxy)pyridin-2-yl]methyl}sulfinyl)-5-(methyloxy)-1H-benzimidazole</t>
  </si>
  <si>
    <t>1-1-diphenyl-2-propanol</t>
  </si>
  <si>
    <t>1-2-3-trichloro-4-nitrobenzene</t>
  </si>
  <si>
    <t>1-2-3-trifluoro-4-nitrobenzene</t>
  </si>
  <si>
    <t>1-2-4-5-tetrachlorobenzene</t>
  </si>
  <si>
    <t>1-2-4-trichloro-5-nitrobenzene</t>
  </si>
  <si>
    <t>1-2-dichloro-4-5-dinitrobenzene</t>
  </si>
  <si>
    <t>1-2-dimethyl-3-nitrobenzene</t>
  </si>
  <si>
    <t>1-2-dimethyl-4-nitrobenzene</t>
  </si>
  <si>
    <t>1-2-diphenyl-2-propanol</t>
  </si>
  <si>
    <t>1-3-5-trichloro-2-4-dinitrobenzene</t>
  </si>
  <si>
    <t>1-3-5-trichloro-2-nitrobenzene</t>
  </si>
  <si>
    <t>1-3-butanediol_diacrylate</t>
  </si>
  <si>
    <t>1-3-dinitro-2-4-5-trichlorobenzene</t>
  </si>
  <si>
    <t>1-3-dinitrobenzene</t>
  </si>
  <si>
    <t>1-4-dibromobenzene</t>
  </si>
  <si>
    <t>1-4-dinitrotetrachlorobenzene</t>
  </si>
  <si>
    <t>1-5-dichloro-2-3-dinitrobenzene</t>
  </si>
  <si>
    <t>1-5-difluoro-2-4-dinitrobenzene</t>
  </si>
  <si>
    <t>1-bromo-2-4-dinitrobenzene</t>
  </si>
  <si>
    <t>1-bromo-2-nitrobenzene</t>
  </si>
  <si>
    <t>1-bromo-3-nitrobenzene</t>
  </si>
  <si>
    <t>1-bromo-4-ethylbenzene</t>
  </si>
  <si>
    <t>1-Butyl-3-methylimidazolium_bromide</t>
  </si>
  <si>
    <t>1-chloro-2-4-dinitrobenzene</t>
  </si>
  <si>
    <t>1-fluoro-2-4-dinitrobenzene</t>
  </si>
  <si>
    <t>1-fluoro-3-iodo-5-nitrobenzene</t>
  </si>
  <si>
    <t>1-hexen-3-one</t>
  </si>
  <si>
    <t>1-iodo-2-4-dinitrobenzene</t>
  </si>
  <si>
    <t>1-methyl-2-4-dinitrobenzene</t>
  </si>
  <si>
    <t>1-octen-3-one</t>
  </si>
  <si>
    <t>1-Octyl-3-methylimidazolium_bromide</t>
  </si>
  <si>
    <t>1-penten-3-one</t>
  </si>
  <si>
    <t>1-phenyl-1-butanol</t>
  </si>
  <si>
    <t>1-phenyl-2-butanol</t>
  </si>
  <si>
    <t>1_2-dinitrobenzene</t>
  </si>
  <si>
    <t>1_2_4-trichloro-5-nitrobenzene</t>
  </si>
  <si>
    <t>1_3_5-trimethyl-2-nitrobenzene</t>
  </si>
  <si>
    <t>2_4-Dinitroaniline</t>
  </si>
  <si>
    <t>2_4-Dinitrotoluene</t>
  </si>
  <si>
    <t>2-3-4-5-tetrachloroaniline</t>
  </si>
  <si>
    <t>2-3-4-5-tetrachloronitrobenzene</t>
  </si>
  <si>
    <t>2-3-4-6-tetrafluoronitrobenzene</t>
  </si>
  <si>
    <t>2-3-5-trimethylphenol</t>
  </si>
  <si>
    <t>2-3-6-trimethylphenol</t>
  </si>
  <si>
    <t>2-3-dichloro-1-nitrobenzene</t>
  </si>
  <si>
    <t>2-4-5-trichloroaniline</t>
  </si>
  <si>
    <t>2-4-5-trichlorophenol</t>
  </si>
  <si>
    <t>2-4-6-trimethylphenol</t>
  </si>
  <si>
    <t>2-4-dichloro-1-nitrobenzene</t>
  </si>
  <si>
    <t>2-4-dichloro-6-nitroaniline</t>
  </si>
  <si>
    <t>2-4-dimethyl-2-6-heptadienal</t>
  </si>
  <si>
    <t>2-4-dimethylphenol</t>
  </si>
  <si>
    <t>2-4-dinitroaniline</t>
  </si>
  <si>
    <t>2-4-hexadienal</t>
  </si>
  <si>
    <t>2-5-dichloro-1-nitrobenzene</t>
  </si>
  <si>
    <t>2-5-dichloroaniline</t>
  </si>
  <si>
    <t>2-6-diethylaniline</t>
  </si>
  <si>
    <t>2-6-diisopropylaniline</t>
  </si>
  <si>
    <t>2-6-dinitroaniline</t>
  </si>
  <si>
    <t>2-bromo-1-methyl-5-nitrobenzene</t>
  </si>
  <si>
    <t>2-bromo-4-6-dinitroaniline</t>
  </si>
  <si>
    <t>2-butylacrolein</t>
  </si>
  <si>
    <t>2-chloro-6-nitrotoluene</t>
  </si>
  <si>
    <t>2-chlorobenzaldehyde</t>
  </si>
  <si>
    <t>2-cyclopenten-1-one</t>
  </si>
  <si>
    <t>2-ethoxyphenol</t>
  </si>
  <si>
    <t>2-ethylacrolein</t>
  </si>
  <si>
    <t>2-ethylaniline</t>
  </si>
  <si>
    <t>2-ethylhexyl_methacrylate</t>
  </si>
  <si>
    <t>2-fluoroaniline</t>
  </si>
  <si>
    <t>2-fluorophenol</t>
  </si>
  <si>
    <t>2-hexenal</t>
  </si>
  <si>
    <t>2-hydroxyaniline</t>
  </si>
  <si>
    <t>2-isopropylphenol</t>
  </si>
  <si>
    <t>2-methyl-2-cyclopenten-1-one</t>
  </si>
  <si>
    <t>2-methyl-2-pentenal</t>
  </si>
  <si>
    <t>2-methylaniline</t>
  </si>
  <si>
    <t>2-nitroaniline</t>
  </si>
  <si>
    <t>2-pentenal</t>
  </si>
  <si>
    <t>2-phenyl-2-butanol</t>
  </si>
  <si>
    <t>2-tert-butyl_phenol</t>
  </si>
  <si>
    <t>2_4-di-tert-butylphenol</t>
  </si>
  <si>
    <t>2_4-dichloro-6-nitrophenol</t>
  </si>
  <si>
    <t>2_5-dichloronitrobenzene</t>
  </si>
  <si>
    <t>2_6-di-tert-butyl-4-methyl_phenol</t>
  </si>
  <si>
    <t>2_6-dibromo-4-nitrophenol</t>
  </si>
  <si>
    <t>2_6-dichloro-4-nitroaniline</t>
  </si>
  <si>
    <t>2_6-dichloroaniline</t>
  </si>
  <si>
    <t>2_6-dichlorobenzaldehyde</t>
  </si>
  <si>
    <t>2_6-dimethylaniline</t>
  </si>
  <si>
    <t>InChI=1/C6Cl5NO2/c7-1-2(8)4(10)6(12(13)14)5(11)3(1)9</t>
  </si>
  <si>
    <t>1,2,3,4,5-pentachloro-6-methoxybenzene</t>
  </si>
  <si>
    <t>ClC1=C(C(=C(C(=C1OC)Cl)Cl)Cl)Cl</t>
  </si>
  <si>
    <t>InChI=1/C7H3Cl5O/c1-13-7-5(11)3(9)2(8)4(10)6(7)12/h1H3</t>
  </si>
  <si>
    <t>buta-1,3-diene</t>
  </si>
  <si>
    <t>C=CC=C</t>
  </si>
  <si>
    <t>InChI=1/C9H18N3OP/c1-7-4-10(7)14(13,11-5-8(11)2)12-6-9(12)3/h7-9H,4-6H2,1-3H3</t>
  </si>
  <si>
    <t>1,3-dibutyl-1-nitrosourea</t>
  </si>
  <si>
    <t>O=C(N(CCCC)N=O)NCCCC</t>
  </si>
  <si>
    <t>InChI=1/C9H19N3O2/c1-3-5-7-10-9(13)12(11-14)8-6-4-2/h3-8H2,1-2H3,(H,10,13)</t>
  </si>
  <si>
    <t>N-nitroso-N-pentylpentan-1-amine</t>
  </si>
  <si>
    <t>O=NN(CCCCC)CCCCC</t>
  </si>
  <si>
    <t>InChI=1/C10H22N2O/c1-3-5-7-9-12(11-13)10-8-6-4-2/h3-10H2,1-2H3</t>
  </si>
  <si>
    <t>4-methyl-1-{[(1E)-(5-nitrofuran-2-yl)methylidene]amino}imidazolidin-2-one</t>
  </si>
  <si>
    <t>C1(NC(CN1N=CC2=CC=C(O2)[N+](=O)[O-])C)=O</t>
  </si>
  <si>
    <t>(4aR,4bS,6aS,7S,9aS,9bS,11aR)-N-(1,1-dimethylethyl)-4a,6a-dimethyl-2-oxo-2,4a,4b,5,6,6a,7,8,9,9a,9b,10,11,11a-tetradecahydro-1H-indeno[5,4-f]quinoline-7-carboxamide</t>
  </si>
  <si>
    <t>CC(C)(C)NC(=O)[C@H]4CC[C@@H]3[C@]4(C)CC[C@H]1[C@H]3CC[C@H]2NC(=O)C=C[C@]12C</t>
  </si>
  <si>
    <t>InChI=1/C23H36N2O2/c1-21(2,3)25-20(27)17-8-7-15-14-6-9-18-23(5,13-11-19(26)24-18)16(14)10-12-22(15,17)4/h11,13-18H,6-10,12H2,1-5H3,(H,24,26)(H,25,27)/t14-,15-,16-,17+,18+,22-,23+/m0/s1</t>
  </si>
  <si>
    <t>dichloroacetic acid</t>
  </si>
  <si>
    <t>OC(=O)C(Cl)Cl</t>
  </si>
  <si>
    <t>CC(=O)NC1=CC=C(C=C1)OCC</t>
  </si>
  <si>
    <t>InChI=1/C10H13NO2/c1-3-13-10-6-4-9(5-7-10)11-8(2)12/h4-7H,3H2,1-2H3,(H,11,12)</t>
  </si>
  <si>
    <t>CCC(CCCC)CO</t>
  </si>
  <si>
    <t>InChI=1/C8H18O/c1-3-5-6-8(4-2)7-9/h8-9H,3-7H2,1-2H3</t>
  </si>
  <si>
    <t>ClCCl</t>
  </si>
  <si>
    <t>InChI=1/CH2Cl2/c2-1-3/h1H2</t>
  </si>
  <si>
    <t>2,2',2''-nitrilotriacetic acid</t>
  </si>
  <si>
    <t>OC(=O)CN(CC(=O)O)CC(=O)O</t>
  </si>
  <si>
    <t>InChI=1/C6H9NO6/c8-4(9)1-7(2-5(10)11)3-6(12)13/h1-3H2,(H,8,9)(H,10,11)(H,12,13)</t>
  </si>
  <si>
    <t>O=CC1=CC=CC=C1</t>
  </si>
  <si>
    <t>InChI=1/C7H6O/c8-6-7-4-2-1-3-5-7/h1-6H</t>
  </si>
  <si>
    <t>2-methyloxirane</t>
  </si>
  <si>
    <t>CC1CO1</t>
  </si>
  <si>
    <t>InChI=1/C3H6O/c1-3-2-4-3/h3H,2H2,1H3</t>
  </si>
  <si>
    <t>hexanamide</t>
  </si>
  <si>
    <t>NC(=O)CCCCC</t>
  </si>
  <si>
    <t>InChI=1/C6H13NO/c1-2-3-4-5-6(7)8/h2-5H2,1H3,(H2,7,8)</t>
  </si>
  <si>
    <t>fluoroethene</t>
  </si>
  <si>
    <t>C=CF</t>
  </si>
  <si>
    <t>InChI=1/C2H3F/c1-2-3/h2H,1H2</t>
  </si>
  <si>
    <t>C1CCCO1</t>
  </si>
  <si>
    <t>InChI=1/C16H22N4O3/c1-3-6-13-14(9-8-12(11(2)21)16(13)22)23-10-5-4-7-15-17-19-20-18-15/h8-9,22H,3-7,10H2,1-2H3,(H,17,18,19,20)</t>
  </si>
  <si>
    <t>1-[4-(methyloxy)phenyl]prop-2-en-1-ol</t>
  </si>
  <si>
    <t>C=CC(C1=CC=C(C=C1)OC)O</t>
  </si>
  <si>
    <t>InChI=1/C10H12O2/c1-3-10(11)8-4-6-9(12-2)7-5-8/h3-7,10-11H,1H2,2H3</t>
  </si>
  <si>
    <t>1,1-dichloroethene</t>
  </si>
  <si>
    <t>C=C(Cl)Cl</t>
  </si>
  <si>
    <t>InChI=1/C2H2Cl2/c1-2(3)4/h1H2</t>
  </si>
  <si>
    <t>1,4,5,6,7,7-hexachlorobicyclo[2.2.1]hept-5-ene-2,3-dicarboxylic acid</t>
  </si>
  <si>
    <t>ClC2(Cl)C1(Cl)C(Cl)=C(Cl)C2(Cl)C(C1C(O)=O)C(O)=O</t>
  </si>
  <si>
    <t>InChI=1/C9H4Cl6O4/c10-3-4(11)8(13)2(6(18)19)1(5(16)17)7(3,12)9(8,14)15/h1-2H,(H,16,17)(H,18,19)</t>
  </si>
  <si>
    <t>methyl phenyl(piperidin-2-yl)acetate hydrochloride</t>
  </si>
  <si>
    <t>C(C1=CC=CC=C1)(C2CCCCN2)C(OC)=O</t>
  </si>
  <si>
    <t>InChI=1/C14H19NO2.ClH/c1-17-14(16)13(11-7-3-2-4-8-11)12-9-5-6-10-15-12;/h2-4,7-8,12-13,15H,5-6,9-10H2,1H3;1H</t>
  </si>
  <si>
    <t>4-{(Z)-2-[2,5-bis(methyloxy)phenyl]ethenyl}aniline</t>
  </si>
  <si>
    <t>C(=CC1C(=CC=C(C=1)OC)OC)C2C=CC(=CC=2)N</t>
  </si>
  <si>
    <t>NC(=O)OC</t>
  </si>
  <si>
    <t>InChI=1/C2H5NO2/c1-5-2(3)4/h1H3,(H2,3,4)</t>
  </si>
  <si>
    <t>1,4-benzoquinone dioxime</t>
  </si>
  <si>
    <t>ON=C1C=CC(=NO)C=C1</t>
  </si>
  <si>
    <t>InChI=1/C6H6N2O2/c9-7-5-1-2-6(8-10)4-3-5/h1-4,9-10H/b7-5-,8-6-</t>
  </si>
  <si>
    <t>InChI=1/C4H6/c1-3-4-2/h3-4H,1-2H2</t>
  </si>
  <si>
    <t>N-(hydroxymethyl)acrylamide</t>
  </si>
  <si>
    <t>O=C(NCO)C=C</t>
  </si>
  <si>
    <t>InChI=1/C4H7NO2/c1-2-4(7)5-3-6/h2,6H,1,3H2,(H,5,7)</t>
  </si>
  <si>
    <t>1,1-diprop-2-en-1-ylhydrazine</t>
  </si>
  <si>
    <t>N(N)(CC=C)CC=C</t>
  </si>
  <si>
    <t>InChI=1/C6H12N2/c1-3-5-8(7)6-4-2/h3-4H,1-2,5-7H2</t>
  </si>
  <si>
    <t>2-(methyloxy)-4-[(E)-phenyldiazenyl]aniline</t>
  </si>
  <si>
    <t>NC1=CC=C(C=C1OC)N=NC2=CC=CC=C2</t>
  </si>
  <si>
    <t>InChI=1/C13H13N3O/c1-17-13-9-11(7-8-12(13)14)16-15-10-5-3-2-4-6-10/h2-9H,14H2,1H3/b16-15+</t>
  </si>
  <si>
    <t>2,4,5-trimethylaniline hydrochloride</t>
  </si>
  <si>
    <t>C1=C(C(=CC(=C1N)C)C)C</t>
  </si>
  <si>
    <t>InChI=1/C9H13N.ClH/c1-6-4-8(3)9(10)5-7(6)2;/h4-5H,10H2,1-3H3;1H</t>
  </si>
  <si>
    <t>9H-pyrido[2,3-b]indol-2-amine</t>
  </si>
  <si>
    <t>NC1C=CC2=C(N=1)NC3=CC=CC=C23</t>
  </si>
  <si>
    <t>InChI=1/C11H9N3/c12-10-6-5-8-7-3-1-2-4-9(7)13-11(8)14-10/h1-6H,(H3,12,13,14)</t>
  </si>
  <si>
    <t>naphthalen-2-amine</t>
  </si>
  <si>
    <t>NC1=CC2=C(C=CC=C2)C=C1</t>
  </si>
  <si>
    <t>InChI=1/C10H9N/c11-10-6-5-8-3-1-2-4-9(8)7-10/h1-7H,11H2</t>
  </si>
  <si>
    <t>ClC(C(Cl)Cl)(Cl)Cl</t>
  </si>
  <si>
    <t>InChI=1/C2HCl5/c3-1(4)2(5,6)7/h1H</t>
  </si>
  <si>
    <t>3-[(E)-phenyldiazenyl]pyridine-2,6-diamine hydrochloride</t>
  </si>
  <si>
    <t>NC1=CC=C(N=NC2=CC=CC=C2)C(N)=N1</t>
  </si>
  <si>
    <t>InChI=1/C11H11N5.ClH/c12-10-7-6-9(11(13)14-10)16-15-8-4-2-1-3-5-8;/h1-7H,(H4,12,13,14);1H/b16-15+;</t>
  </si>
  <si>
    <t>ethyl bis(4-chlorophenyl)(hydroxy)acetate</t>
  </si>
  <si>
    <t>OC(C1=CC=C(C=C1)Cl)(C2=CC=C(C=C2)Cl)C(=O)OCC</t>
  </si>
  <si>
    <t>InChI=1/C16H14Cl2O3/c1-2-21-15(19)16(20,11-3-7-13(17)8-4-11)12-5-9-14(18)10-6-12/h3-10,20H,2H2,1H3</t>
  </si>
  <si>
    <t>methyl methanesulfonate</t>
  </si>
  <si>
    <t>CS(=O)(=O)OC</t>
  </si>
  <si>
    <t>InChI=1/C2H6O3S/c1-5-6(2,3)4/h1-2H3</t>
  </si>
  <si>
    <t>bromo(dichloro)methane</t>
  </si>
  <si>
    <t>ClC(Cl)Br</t>
  </si>
  <si>
    <t>InChI=1/CHBrCl2/c2-1(3)4/h1H</t>
  </si>
  <si>
    <t>1H-1,2,4-triazol-3-amine</t>
  </si>
  <si>
    <t>C1(N=CNN=1)N</t>
  </si>
  <si>
    <t>InChI=1/C2H4N4/c3-2-4-1-5-6-2/h1H,(H3,3,4,5,6)</t>
  </si>
  <si>
    <t>2,2'-{[4-(methylamino)-3-nitrophenyl]imino}diethanol</t>
  </si>
  <si>
    <t>C1(=C(C=CC(=C1)N(CCO)CCO)NC)[N+]([O-])=O</t>
  </si>
  <si>
    <t>InChI=1/C11H17N3O4/c1-12-10-3-2-9(8-11(10)14(17)18)13(4-6-15)5-7-16/h2-3,8,12,15-16H,4-7H2,1H3</t>
  </si>
  <si>
    <t>1,1-dibutylhydrazine</t>
  </si>
  <si>
    <t>NN(CCCC)CCCC</t>
  </si>
  <si>
    <t>InChI=1/C8H20N2/c1-3-5-7-10(9)8-6-4-2/h3-9H2,1-2H3</t>
  </si>
  <si>
    <t>bis[4-(dimethylamino)phenyl]methanone</t>
  </si>
  <si>
    <t>O=C(C1=CC=C(C=C1)N(C)C)C2=CC=C(C=C2)N(C)C</t>
  </si>
  <si>
    <t>InChI=1/C17H20N2O/c1-18(2)15-9-5-13(6-10-15)17(20)14-7-11-16(12-8-14)19(3)4/h5-12H,1-4H3</t>
  </si>
  <si>
    <t>prop-2-en-1-ylhydrazine hydrochloride</t>
  </si>
  <si>
    <t>C=CCNN</t>
  </si>
  <si>
    <t>InChI=1/C3H8N2.ClH/c1-2-3-5-4;/h2,5H,1,3-4H2;1H</t>
  </si>
  <si>
    <t>5-allyl-1,3-benzodioxole</t>
  </si>
  <si>
    <t>C=CCC1=CC=C2C(=C1)OCO2</t>
  </si>
  <si>
    <t>InChI=1/C10H10O2/c1-2-3-8-4-5-9-10(6-8)12-7-11-9/h2,4-6H,1,3,7H2</t>
  </si>
  <si>
    <t>2,2-dichloroethenyl dimethyl phosphate</t>
  </si>
  <si>
    <t>O=P(OC=C(Cl)Cl)(OC)OC</t>
  </si>
  <si>
    <t>InChI=1/C12H12N2O/c13-9-1-5-11(6-2-9)15-12-7-3-10(14)4-8-12/h1-8H,13-14H2</t>
  </si>
  <si>
    <t>potassium bis(2-hydroxyethyl)dithiocarbamate</t>
  </si>
  <si>
    <t>S=C(N(CCO)CCO)S</t>
  </si>
  <si>
    <t>InChI=1/C5H11NO2S2.K/c7-3-1-6(2-4-8)5(9)10;/h7-8H,1-4H2,(H,9,10);/q;+1/p-1</t>
  </si>
  <si>
    <t>1,2-diprop-2-en-1-ylhydrazine dihydrochloride</t>
  </si>
  <si>
    <t>N(NCC=C)CC=C</t>
  </si>
  <si>
    <t>InChI=1/C6H12N2.2ClH/c1-3-5-7-8-6-4-2;;/h3-4,7-8H,1-2,5-6H2;2*1H</t>
  </si>
  <si>
    <t>tris(2,3-dibromopropyl) phosphate</t>
  </si>
  <si>
    <t>O=P(OCC(CBr)Br)(OCC(CBr)Br)OCC(CBr)Br</t>
  </si>
  <si>
    <t>InChI=1/C9H15Br6O4P/c10-1-7(13)4-17-20(16,18-5-8(14)2-11)19-6-9(15)3-12/h7-9H,1-6H2</t>
  </si>
  <si>
    <t>2-chloroprop-2-en-1-yl diethyldithiocarbamate</t>
  </si>
  <si>
    <t>S=C(N(CC)CC)SCC(=C)Cl</t>
  </si>
  <si>
    <t>InChI=1/C8H14ClNS2/c1-4-10(5-2)8(11)12-6-7(3)9/h3-6H2,1-2H3</t>
  </si>
  <si>
    <t>5-[2-(octylsulfinyl)propyl]-1,3-benzodioxole</t>
  </si>
  <si>
    <t>CC(CC1=CC2=C(C=C1)OCO2)S(=O)CCCCCCCC</t>
  </si>
  <si>
    <t>InChI=1/C18H28O3S/c1-3-4-5-6-7-8-11-22(19)15(2)12-16-9-10-17-18(13-16)21-14-20-17/h9-10,13,15H,3-8,11-12,14H2,1-2H3</t>
  </si>
  <si>
    <t>4,4'-methanediylbis(2-chloroaniline) dihydrochloride</t>
  </si>
  <si>
    <t>ClC1(=C(C=CC(=C1)CC2=CC(=C(C=C2)N)Cl)N)</t>
  </si>
  <si>
    <t>InChI=1/C13H12Cl2N2.2ClH/c14-10-6-8(1-3-12(10)16)5-9-2-4-13(17)11(15)7-9;;/h1-4,6-7H,5,16-17H2;2*1H</t>
  </si>
  <si>
    <t>isonicotinohydrazide</t>
  </si>
  <si>
    <t>O=C(C1=CC=NC=C1)NN</t>
  </si>
  <si>
    <t>InChI=1/C6H7N3O/c7-9-6(10)5-1-3-8-4-2-5/h1-4H,7H2,(H,9,10)</t>
  </si>
  <si>
    <t>methyl 1-methyl-1,2,5,6-tetrahydropyridine-3-carboxylate hydrochloride</t>
  </si>
  <si>
    <t>O=C(OC)C1=CCCN(C)C1</t>
  </si>
  <si>
    <t>InChI=1/C8H13NO2.ClH/c1-9-5-3-4-7(6-9)8(10)11-2;/h4H,3,5-6H2,1-2H3;1H</t>
  </si>
  <si>
    <t>4,4'-carbonimidoylbis(N,N-dimethylaniline) hydrochloride</t>
  </si>
  <si>
    <t>N=C(C2=CC=C(N(C)C)C=C2)C1=CC=C(N(C)C)C=C1</t>
  </si>
  <si>
    <t>InChI=1/C17H21N3.ClH/c1-19(2)15-9-5-13(6-10-15)17(18)14-7-11-16(12-8-14)20(3)4;/h5-12,18H,1-4H3;1H</t>
  </si>
  <si>
    <t>C1=COC2=C1C=CC=C2</t>
  </si>
  <si>
    <t>InChI=1/C8H6O/c1-2-4-8-7(3-1)5-6-9-8/h1-6H</t>
  </si>
  <si>
    <t>1,2-dibutylhydrazine dihydrochloride</t>
  </si>
  <si>
    <t>N(NCCCC)CCCC</t>
  </si>
  <si>
    <t>InChI=1/C8H20N2.2ClH/c1-3-5-7-9-10-8-6-4-2;;/h9-10H,3-8H2,1-2H3;2*1H</t>
  </si>
  <si>
    <t>4-methylbenzene-1,3-diamine</t>
  </si>
  <si>
    <t>NC1=C(C=CC(=C1)N)C</t>
  </si>
  <si>
    <t>InChI=1/C7H10N2/c1-5-2-3-6(8)4-7(5)9/h2-4H,8-9H2,1H3</t>
  </si>
  <si>
    <t>N-(4-{bis[4-(dimethylamino)phenyl]methylidene}cyclohexa-2,5-dien-1-ylidene)-N-methylmethanaminium chloride</t>
  </si>
  <si>
    <t>[Cl-].C[N+](C)=C1C=CC(C=C1)=C(c2ccc(cc2)N(C)C)c3ccc(cc3)N(C)C</t>
  </si>
  <si>
    <t>InChI=1/C25H30N3.ClH/c1-26(2)22-13-7-19(8-14-22)25(20-9-15-23(16-10-20)27(3)4)21-11-17-24(18-12-21)28(5)6;/h7-18H,1-6H3;1H/q+1;/p-1</t>
  </si>
  <si>
    <t>ClC(C(Cl)Cl)Cl</t>
  </si>
  <si>
    <t>InChI=1/C2H2Cl4/c3-1(4)2(5)6/h1-2H</t>
  </si>
  <si>
    <t>5-nitro-1,2-dihydroacenaphthylene</t>
  </si>
  <si>
    <t>O=[N+](C1=CC=C2C3=C1C=CC=C3CC2)[O-]</t>
  </si>
  <si>
    <t>InChI=1/C12H9NO2/c14-13(15)11-7-6-9-5-4-8-2-1-3-10(11)12(8)9/h1-3,6-7H,4-5H2</t>
  </si>
  <si>
    <t>imidazolidine-2-thione</t>
  </si>
  <si>
    <t>S=C1NCCN1</t>
  </si>
  <si>
    <t>InChI=1/C3H6N2S/c6-3-4-1-2-5-3/h1-2H2,(H2,4,5,6)</t>
  </si>
  <si>
    <t>3,3'-bis(methyloxy)biphenyl-4,4'-diamine dihydrochloride</t>
  </si>
  <si>
    <t>NC1=CC=C(C2=CC=C(N)C(OC)=C2)C=C1OC</t>
  </si>
  <si>
    <t>InChI=1/C14H16N2O2.2ClH/c1-17-13-7-9(3-5-11(13)15)10-4-6-12(16)14(8-10)18-2;;/h3-8H,15-16H2,1-2H3;2*1H</t>
  </si>
  <si>
    <t>5,5-diphenylimidazolidine-2,4-dione</t>
  </si>
  <si>
    <t>1-Nitropyrene</t>
  </si>
  <si>
    <t>1-Nitroso-1-(2-hydroxypropyl)-3-chloroethylurea</t>
  </si>
  <si>
    <t>1-Nitroso-1-hydroxyethyl-3-chloroethylurea</t>
  </si>
  <si>
    <t>ClC1=C(C(=C(C(=C1Cl)Cl)Cl)Cl)[N+](=O)[O-]</t>
  </si>
  <si>
    <t>Lobenzarit</t>
  </si>
  <si>
    <t>Lomustine</t>
  </si>
  <si>
    <t>Lonidamine</t>
  </si>
  <si>
    <t>Lorcainide</t>
  </si>
  <si>
    <t>Lovastatin</t>
  </si>
  <si>
    <t>Loxapine</t>
  </si>
  <si>
    <t>Loxtidine</t>
  </si>
  <si>
    <t>lumefantrine</t>
  </si>
  <si>
    <t>Lupitidine.3HCl</t>
  </si>
  <si>
    <t>Lupulon</t>
  </si>
  <si>
    <t>Luteoskyrin</t>
  </si>
  <si>
    <t>LY97241</t>
  </si>
  <si>
    <t>Lynestrenol</t>
  </si>
  <si>
    <t>m-aminoacetophenone</t>
  </si>
  <si>
    <t>m-Aminophenol</t>
  </si>
  <si>
    <t>m-bromobenzamide</t>
  </si>
  <si>
    <t>m-Cresidine</t>
  </si>
  <si>
    <t>m-diethylbenzene</t>
  </si>
  <si>
    <t>m-Nitrophenol</t>
  </si>
  <si>
    <t>m-nitrotoluene</t>
  </si>
  <si>
    <t>m-Phenylenediamine</t>
  </si>
  <si>
    <t>m-Toluidine_hydrochloride</t>
  </si>
  <si>
    <t>Malachite_Green</t>
  </si>
  <si>
    <t>Malaoxon</t>
  </si>
  <si>
    <t>Malathion</t>
  </si>
  <si>
    <t>Maleic_hydrazide</t>
  </si>
  <si>
    <t>Malonaldehyde</t>
  </si>
  <si>
    <t>Malononitrile</t>
  </si>
  <si>
    <t>Malononitrile_(nominals)</t>
  </si>
  <si>
    <t>Manool</t>
  </si>
  <si>
    <t>MCPA</t>
  </si>
  <si>
    <t>MeA-alpha-C_acetate</t>
  </si>
  <si>
    <t>Meclocycline</t>
  </si>
  <si>
    <t>Mecoprop</t>
  </si>
  <si>
    <t>Medazepam</t>
  </si>
  <si>
    <t>Mefenamic_Acid</t>
  </si>
  <si>
    <t>mefloquine</t>
  </si>
  <si>
    <t>Meglutol</t>
  </si>
  <si>
    <t>MeIQ</t>
  </si>
  <si>
    <t>MeIQx</t>
  </si>
  <si>
    <t>Melamine</t>
  </si>
  <si>
    <t>Meloxicam</t>
  </si>
  <si>
    <t>Melphalan</t>
  </si>
  <si>
    <t>Menazon</t>
  </si>
  <si>
    <t>2,4,5-trimethoxybenzaldehyde</t>
  </si>
  <si>
    <t>2,4,6-tribromophenol</t>
  </si>
  <si>
    <t>2,4,6-triiodophenol</t>
  </si>
  <si>
    <t>2,4,6-trimethylphenol</t>
  </si>
  <si>
    <t>C1(=C(C(=C(C=C1)C(C)=O)O)CCC)OCCCCC2NN=NN=2</t>
  </si>
  <si>
    <t>tetrahydrofuran</t>
  </si>
  <si>
    <t>furan</t>
  </si>
  <si>
    <t>2,2'-dithiobis(2-methylpropane)</t>
  </si>
  <si>
    <t>5-methylhexan-2-one</t>
  </si>
  <si>
    <t>diethyl decanedioate</t>
  </si>
  <si>
    <t>heptan-2-one</t>
  </si>
  <si>
    <t>hexane</t>
  </si>
  <si>
    <t>pentan-1-amine</t>
  </si>
  <si>
    <t>pentanal</t>
  </si>
  <si>
    <t>but-2-yne-1,4-diol</t>
  </si>
  <si>
    <t>cyclohexane</t>
  </si>
  <si>
    <t>pyridine</t>
  </si>
  <si>
    <t>1,3,5-trioxane</t>
  </si>
  <si>
    <t>6-methylhept-5-en-2-one</t>
  </si>
  <si>
    <t>octan-2-one</t>
  </si>
  <si>
    <t>2-ethoxyethyl acetate</t>
  </si>
  <si>
    <t>hexan-1-amine</t>
  </si>
  <si>
    <t>2,2'-iminodiethanol</t>
  </si>
  <si>
    <t>2,2'-oxydiethanol</t>
  </si>
  <si>
    <t>1,1'-thiodipropane</t>
  </si>
  <si>
    <t>heptan-1-amine</t>
  </si>
  <si>
    <t>adiponitrile</t>
  </si>
  <si>
    <t>octan-1-amine</t>
  </si>
  <si>
    <t>Isobutyl_Alcohol</t>
  </si>
  <si>
    <t>Isobutyl_nitrite</t>
  </si>
  <si>
    <t>Isobutyraldehyde</t>
  </si>
  <si>
    <t>Isobutyronitrile</t>
  </si>
  <si>
    <t>Isocil</t>
  </si>
  <si>
    <t>Isoflurophate</t>
  </si>
  <si>
    <t>Isolan</t>
  </si>
  <si>
    <t>Isomazole</t>
  </si>
  <si>
    <t>Isoniazid</t>
  </si>
  <si>
    <t>Isonicotinic_acid_vanillylidenehydrazide</t>
  </si>
  <si>
    <t>Isonixin</t>
  </si>
  <si>
    <t>Isopentane</t>
  </si>
  <si>
    <t>Isopentyl_Alcohol</t>
  </si>
  <si>
    <t>Isophorone</t>
  </si>
  <si>
    <t>Isophosphamide</t>
  </si>
  <si>
    <t>Isopimaric_acid</t>
  </si>
  <si>
    <t>Isoprene</t>
  </si>
  <si>
    <t>Isopropenyl_Acetate</t>
  </si>
  <si>
    <t>Isopropylacetone</t>
  </si>
  <si>
    <t>Isopropylamine</t>
  </si>
  <si>
    <t>Isopropylbenzene</t>
  </si>
  <si>
    <t>Isopropylidene_Glycerol</t>
  </si>
  <si>
    <t>Isopropyl_Acetate</t>
  </si>
  <si>
    <t>Isopropyl_Alcohol</t>
  </si>
  <si>
    <t>Isopropyl_disulfide</t>
  </si>
  <si>
    <t>Isopropyl_ether</t>
  </si>
  <si>
    <t>Isopropyl_methacrylate</t>
  </si>
  <si>
    <t>Isoproturon</t>
  </si>
  <si>
    <t>Isoquinoline</t>
  </si>
  <si>
    <t>Isothipendyl</t>
  </si>
  <si>
    <t>Isotretinoin</t>
  </si>
  <si>
    <t>Isovaleraldehyde</t>
  </si>
  <si>
    <t>Isoxepac</t>
  </si>
  <si>
    <t>Ketoprofen</t>
  </si>
  <si>
    <t>Ketorolac</t>
  </si>
  <si>
    <t>Khellin</t>
  </si>
  <si>
    <t>l-5-Morpholinomethyl-3-[(5-nitrofurfurylidene)amino]-2-oxazolidinone.HCl</t>
  </si>
  <si>
    <t>L-Alanosine</t>
  </si>
  <si>
    <t>Lachesine</t>
  </si>
  <si>
    <t>Lactic_Acid</t>
  </si>
  <si>
    <t>Laidlomycin</t>
  </si>
  <si>
    <t>Lamotrigine</t>
  </si>
  <si>
    <t>Lappaconitine</t>
  </si>
  <si>
    <t>Lasalocid_A</t>
  </si>
  <si>
    <t>Lasiocarpine</t>
  </si>
  <si>
    <t>Laurocapram</t>
  </si>
  <si>
    <t>Laurolinium_Acetate</t>
  </si>
  <si>
    <t>Leptophos</t>
  </si>
  <si>
    <t>Leupeptin</t>
  </si>
  <si>
    <t>Levobunolol</t>
  </si>
  <si>
    <t>InChI=1/C13H14Cl2O3/c1-12(2,11(16)17)18-9-5-3-8(4-6-9)10-7-13(10,14)15/h3-6,10H,7H2,1-2H3,(H,16,17)</t>
  </si>
  <si>
    <t>1,4,5,6,7,7-hexachloro-2,2-bis(chloromethyl)-3-methylidenebicyclo[2.2.1]heptane</t>
  </si>
  <si>
    <t>ClC2(Cl)C1(Cl)C(=C)C(CCl)(CCl)C2(Cl)C(Cl)C1Cl</t>
  </si>
  <si>
    <t>InChI=1/C10H8Cl8/c1-4-7(2-11,3-12)9(16)6(14)5(13)8(4,15)10(9,17)18/h5-6H,1-3H2</t>
  </si>
  <si>
    <t>5-fluoropyrimidine-2,4(1H,3H)-dione</t>
  </si>
  <si>
    <t>O=C1C(=CNC(=O)N1)F</t>
  </si>
  <si>
    <t>InChI=1/C4H3FN2O2/c5-2-1-6-4(9)7-3(2)8/h1H,(H2,6,7,8,9)</t>
  </si>
  <si>
    <t>(1R,2R,3R,4R,5S,6S)-1,2,3,4,5,6-hexachlorocyclohexane</t>
  </si>
  <si>
    <t>Cl[C@@H]1[C@H](Cl)[C@@H](Cl)[C@@H](Cl)[C@H](Cl)[C@H]1Cl</t>
  </si>
  <si>
    <t>InChI=1/C6H6Cl6/c7-1-2(8)4(10)6(12)5(11)3(1)9/h1-6H/t1-,2-,3-,4-,5+,6+/m1/s1</t>
  </si>
  <si>
    <t>N,N-bis(2-chloroethyl)-1,3,2-oxazaphosphinan-2-amine 2-oxide</t>
  </si>
  <si>
    <t>ClCCN(CCCl)[P]1(=O)NCCCO1</t>
  </si>
  <si>
    <t>InChI=1/C7H15Cl2N2O2P/c8-2-5-11(6-3-9)14(12)10-4-1-7-13-14/h1-7H2,(H,10,12)</t>
  </si>
  <si>
    <t>dibenzo[b,d]furan-2-amine</t>
  </si>
  <si>
    <t>NC3=CC1=C(C=C3)OC2=C1C=CC=C2</t>
  </si>
  <si>
    <t>InChI=1/C12H9NO/c13-8-5-6-12-10(7-8)9-3-1-2-4-11(9)14-12/h1-7H,13H2</t>
  </si>
  <si>
    <t>N-methyl-N'-[(1E)-pentylidene]formic hydrazide</t>
  </si>
  <si>
    <t>CCCCC=NN(C=O)C</t>
  </si>
  <si>
    <t>InChI=1/C7H14N2O/c1-3-4-5-6-8-9(2)7-10/h6-7H,3-5H2,1-2H3/b8-6+</t>
  </si>
  <si>
    <t>1,4-dinitrosopiperazine</t>
  </si>
  <si>
    <t>O=NN1CCN(N=O)CC1</t>
  </si>
  <si>
    <t>InChI=1/C4H8N4O2/c9-5-7-1-2-8(6-10)4-3-7/h1-4H2</t>
  </si>
  <si>
    <t>N'-[(1E)-ethylidene]-N-methylformic hydrazide</t>
  </si>
  <si>
    <t>CC=NN(C)C=O</t>
  </si>
  <si>
    <t>InChI=1/C4H8N2O/c1-3-5-6(2)4-7/h3-4H,1-2H3/b5-3+</t>
  </si>
  <si>
    <t>N-[5-(5-nitrofuran-2-yl)-1,3,4-thiadiazol-2-yl]acetamide</t>
  </si>
  <si>
    <t>CC(=O)NC1=NN=C(S1)C2=CC=C(O2)[N+]([O-])=O</t>
  </si>
  <si>
    <t>InChI=1/C8H6N4O4S/c1-4(13)9-8-11-10-7(17-8)5-2-3-6(16-5)12(14)15/h2-3H,1H3,(H,9,11,13)</t>
  </si>
  <si>
    <t>6-methylimidazo[1,2-a:5,4-b']dipyridin-2-amine</t>
  </si>
  <si>
    <t>N1C2=C(N3C=1C(=CC=C3)C)N=C(C=C2)N</t>
  </si>
  <si>
    <t>InChI=1/C11H10N4/c1-7-3-2-6-15-10(7)13-8-4-5-9(12)14-11(8)15/h2-6H,1H3,(H2,12,14)</t>
  </si>
  <si>
    <t>1,2-bis[(chloromethyl)oxy]ethane</t>
  </si>
  <si>
    <t>C(COCCl)OCCl</t>
  </si>
  <si>
    <t>InChI=1/C4H8Cl2O2/c5-3-7-1-2-8-4-6/h1-4H2</t>
  </si>
  <si>
    <t>O=C1C(C2=CC=CC=C2)(C(=O)NC(=O)N1)CC</t>
  </si>
  <si>
    <t>InChI=1/C12H12N2O3/c1-2-12(8-6-4-3-5-7-8)9(15)13-11(17)14-10(12)16/h3-7H,2H2,1H3,(H2,13,14,15,16,17)</t>
  </si>
  <si>
    <t>N-ethylformic hydrazide</t>
  </si>
  <si>
    <t>N(N)(CC)C=O</t>
  </si>
  <si>
    <t>InChI=1/C3H8N2O/c1-2-5(4)3-6/h3H,2,4H2,1H3</t>
  </si>
  <si>
    <t>6-[(1-methyl-4-nitro-1H-imidazol-5-yl)thio]-7H-purine</t>
  </si>
  <si>
    <t>[O-][N+](C(N=C3)=C(SC1=NC=NC2=C1NC=N2)N3C)=O</t>
  </si>
  <si>
    <t>InChI=1/C9H7N7O2S/c1-15-4-14-7(16(17)18)9(15)19-8-5-6(11-2-10-5)12-3-13-8/h2-4H,1H3,(H,10,11,12,13)</t>
  </si>
  <si>
    <t>2,2',4,4',5,5',8,8'-Octahydroxy-2,2',3,3'-tetrahydro-7,7'-dimethyl-1,1'-bianthraquinone</t>
  </si>
  <si>
    <t>O=C1C23C4C5C6(C(=O)C7=C(O)C(C)=CC(=C7C(C6=C(C2C5O)O)=O)O)C(C4O)C(=C3C(=O)C8=C1C(O)=C(C)C=C8O)O</t>
  </si>
  <si>
    <t>InChI=1/C30H22O12/c1-5-3-7(31)9-11(19(5)33)27(41)29-13-14-24(38)17(29)26(40)16-22(36)10-8(32)4-6(2)20(34)12(10)28(42)30(14,16)18(23(13)37)25(39)15(29)21(9)35/h3-4,13-14,17-18,23-24,31-34,37-40H,1-2H3</t>
  </si>
  <si>
    <t>2,2,2-trifluoro-N-[4-(5-nitrofuran-2-yl)-1,3-thiazol-2-yl]acetamide</t>
  </si>
  <si>
    <t>[O-][N+](C1=CC=C(C2=CSC(NC(C(F)(F)F)=O)=N2)O1)=O</t>
  </si>
  <si>
    <t>InChI=1/C9H4F3N3O4S/c10-9(11,12)7(16)14-8-13-4(3-20-8)5-1-2-6(19-5)15(17)18/h1-3H,(H,13,14,16)</t>
  </si>
  <si>
    <t>({4-chloro-6-[(2,3-dimethylphenyl)amino]pyrimidin-2-yl}thio)acetic acid</t>
  </si>
  <si>
    <t>ClC1=CC(=NC(=N1)SCC(=O)O)NC2=CC=CC(=C2C)C</t>
  </si>
  <si>
    <t>InChI=1/C14H14ClN3O2S/c1-8-4-3-5-10(9(8)2)16-12-6-11(15)17-14(18-12)21-7-13(19)20/h3-6H,7H2,1-2H3,(H,19,20)(H,16,17,18)</t>
  </si>
  <si>
    <t>1,6-dibromo-1,6-dideoxy-D-galactitol</t>
  </si>
  <si>
    <t>O[C@@H]([C@@H](O)[C@H](O)CBr)[C@@H](O)CBr</t>
  </si>
  <si>
    <t>InChI=1/C6H12Br2O4/c7-1-3(9)5(11)6(12)4(10)2-8/h3-6,9-12H,1-2H2/t3-,4+,5+,6-</t>
  </si>
  <si>
    <t>1,1'-(2,2,2-trichloroethane-1,1-diyl)bis(4-chlorobenzene)</t>
  </si>
  <si>
    <t>ClC(C(C1=CC=C(C=C1)Cl)C2=CC=C(C=C2)Cl)(Cl)Cl</t>
  </si>
  <si>
    <t>InChI=1/C14H9Cl5/c15-11-5-1-9(2-6-11)13(14(17,18)19)10-3-7-12(16)8-4-10/h1-8,13H</t>
  </si>
  <si>
    <t>4-(5-nitrofuran-2-yl)-1,3-thiazol-2-amine</t>
  </si>
  <si>
    <t>NC1=NC(C2=CC=C([N+]([O-])=O)O2)=CS1</t>
  </si>
  <si>
    <t>InChI=1/C7H5N3O3S/c8-7-9-4(3-14-7)5-1-2-6(13-5)10(11)12/h1-3H,(H2,8,9)</t>
  </si>
  <si>
    <t>3,3'-dichlorobiphenyl-4,4'-diamine dihydrochloride</t>
  </si>
  <si>
    <t>ClC1=CC(C2=CC(Cl)=C(N)C=C2)=CC=C1N</t>
  </si>
  <si>
    <t>InChI=1/C12H14N4.4ClH/c13-9-3-1-7(5-11(9)15)8-2-4-10(14)12(16)6-8;;;;/h1-6H,13-16H2;4*1H</t>
  </si>
  <si>
    <t>CN(C)C2=CC=C(C=C2)CC1=CC=C(N(C)C)C=C1</t>
  </si>
  <si>
    <t>InChI=1/C17H22N2/c1-18(2)16-9-5-14(6-10-16)13-15-7-11-17(12-8-15)19(3)4/h5-12H,13H2,1-4H3</t>
  </si>
  <si>
    <t>1,8-dihydroxy-9,10-anthraquinone</t>
  </si>
  <si>
    <t>O=C1C2=C(C=CC=C2O)C(=O)C3=CC=CC(=C13)O</t>
  </si>
  <si>
    <t>2-nitroso-3,6-dihydro-2H-1,2-oxazine</t>
  </si>
  <si>
    <t>C1C=CCN(O1)N=O</t>
  </si>
  <si>
    <t>InChI=1/C4H6N2O2/c7-5-6-3-1-2-4-8-6/h1-2H,3-4H2</t>
  </si>
  <si>
    <t>propane-1,2,3-triyl trinitrate</t>
  </si>
  <si>
    <t>O=[N+](OC(CO[N+](=O)[O-])CO[N+](=O)[O-])[O-]</t>
  </si>
  <si>
    <t>InChI=1/C3H5N3O9/c7-4(8)13-1-3(15-6(11)12)2-14-5(9)10/h3H,1-2H2</t>
  </si>
  <si>
    <t>2-ethylphenol</t>
  </si>
  <si>
    <t>2-methoxyphenol</t>
  </si>
  <si>
    <t>InChI=1/C9H8O2/c10-9-6-5-7-3-1-2-4-8(7)11-9/h1-4H,5-6H2</t>
  </si>
  <si>
    <t>CC(=O)NC1=CC=C(C=C1)S(=O)(=O)C2=CC=C(NC(C)=O)C=C2</t>
  </si>
  <si>
    <t>InChI=1/C16H16N2O4S/c1-11(19)17-13-3-7-15(8-4-13)23(21,22)16-9-5-14(6-10-16)18-12(2)20/h3-10H,1-2H3,(H,17,19)(H,18,20)</t>
  </si>
  <si>
    <t>bromoethene</t>
  </si>
  <si>
    <t>C=CBr</t>
  </si>
  <si>
    <t>a,a,a-4-tetrafluoro-m-toluidine</t>
  </si>
  <si>
    <t>A-alpha-C</t>
  </si>
  <si>
    <t>a-Bromobutyric_Acid</t>
  </si>
  <si>
    <t>a-Chloralose</t>
  </si>
  <si>
    <t>a-Chlorohydrin</t>
  </si>
  <si>
    <t>a-decanolactone</t>
  </si>
  <si>
    <t>a-Ethylbenzyl_Alcohol</t>
  </si>
  <si>
    <t>a-Picoline</t>
  </si>
  <si>
    <t>Abamectin</t>
  </si>
  <si>
    <t>Abietic_acid</t>
  </si>
  <si>
    <t>Acamprosate</t>
  </si>
  <si>
    <t>Acemetacin</t>
  </si>
  <si>
    <t>Acenaphthene</t>
  </si>
  <si>
    <t>Acenocoumarol</t>
  </si>
  <si>
    <t>Acephate</t>
  </si>
  <si>
    <t>Acetal</t>
  </si>
  <si>
    <t>Acetaldehyde</t>
  </si>
  <si>
    <t>Acetaldehyde_methylformylhydrazone</t>
  </si>
  <si>
    <t>Acetaldoxime</t>
  </si>
  <si>
    <t>Acetamide</t>
  </si>
  <si>
    <t>Acetaminophen_(4-hydroxyacetanilide)</t>
  </si>
  <si>
    <t>Acetamiprid</t>
  </si>
  <si>
    <t>Acetate</t>
  </si>
  <si>
    <t>Acetic_acid</t>
  </si>
  <si>
    <t>Acetic_Anhydride</t>
  </si>
  <si>
    <t>Acetimidoquinone</t>
  </si>
  <si>
    <t>Acetin</t>
  </si>
  <si>
    <t>Acetochlor</t>
  </si>
  <si>
    <t>Acetone</t>
  </si>
  <si>
    <t>Acetone[4-(5-nitro-2-furyl)-2-thiazolyl]_hydrazone</t>
  </si>
  <si>
    <t>Acetone_Cyanohydrin</t>
  </si>
  <si>
    <t>Acetonitrile</t>
  </si>
  <si>
    <t>Acetonylacetone</t>
  </si>
  <si>
    <t>Acetophenone</t>
  </si>
  <si>
    <t>Acetoxime</t>
  </si>
  <si>
    <t>Acetylcholine</t>
  </si>
  <si>
    <t>Aflatoxicol</t>
  </si>
  <si>
    <t>Afloqualone</t>
  </si>
  <si>
    <t>Alachlor</t>
  </si>
  <si>
    <t>Alclofenac</t>
  </si>
  <si>
    <t>Aldicarb</t>
  </si>
  <si>
    <t>Aldol</t>
  </si>
  <si>
    <t>Aldrin</t>
  </si>
  <si>
    <t>Alfaxalone</t>
  </si>
  <si>
    <t>Alibendol</t>
  </si>
  <si>
    <t>Alkannin</t>
  </si>
  <si>
    <t>Allicin</t>
  </si>
  <si>
    <t>Allidochlor</t>
  </si>
  <si>
    <t>Allobarbital</t>
  </si>
  <si>
    <t>Alloxan</t>
  </si>
  <si>
    <t>Allylamine</t>
  </si>
  <si>
    <t>Allylhydrazine.HCl</t>
  </si>
  <si>
    <t>Allyl_acetate</t>
  </si>
  <si>
    <t>Allyl_alcohol</t>
  </si>
  <si>
    <t>Allyl_cyanide</t>
  </si>
  <si>
    <t>Allyl_Ether</t>
  </si>
  <si>
    <t>Allyl_glycidyl_ether</t>
  </si>
  <si>
    <t>Allyl_isothiocyanate</t>
  </si>
  <si>
    <t>Allyl_isovalerate</t>
  </si>
  <si>
    <t>Allyl_methacrylate</t>
  </si>
  <si>
    <t>Alminoprofen</t>
  </si>
  <si>
    <t>Almokalant</t>
  </si>
  <si>
    <t>Theofibrate</t>
  </si>
  <si>
    <t>Thermorubin</t>
  </si>
  <si>
    <t>Thiabendazole</t>
  </si>
  <si>
    <t>Thiacloprid</t>
  </si>
  <si>
    <t>Thiambutene</t>
  </si>
  <si>
    <t>Ziram</t>
  </si>
  <si>
    <t>Azinphosmethyl</t>
  </si>
  <si>
    <t/>
  </si>
  <si>
    <t>2_4-D-butoxyethanol_ester</t>
  </si>
  <si>
    <t>2_6-dichlorobenzoic_acid</t>
  </si>
  <si>
    <t>2-ETHYLHEXANOL</t>
  </si>
  <si>
    <t>2-mercaptobenzathiazole</t>
  </si>
  <si>
    <t>ALACHLOR</t>
  </si>
  <si>
    <t>ALDICARB</t>
  </si>
  <si>
    <t>ALDRIN</t>
  </si>
  <si>
    <t>AMETRYN</t>
  </si>
  <si>
    <t>AMINOCARB</t>
  </si>
  <si>
    <t>ANILAZINE</t>
  </si>
  <si>
    <t>antimycin_a3</t>
  </si>
  <si>
    <t>ARAMITE</t>
  </si>
  <si>
    <t>atrazine</t>
  </si>
  <si>
    <t>AZINPHOS-METHYL</t>
  </si>
  <si>
    <t>BENOMYL</t>
  </si>
  <si>
    <t>BENSULIDE</t>
  </si>
  <si>
    <t>BENTHIOCARB</t>
  </si>
  <si>
    <t>BENZALKONIUM_CHLORIDE</t>
  </si>
  <si>
    <t>BENZENE</t>
  </si>
  <si>
    <t>BENZENE_HEXACHLORIDE</t>
  </si>
  <si>
    <t>BINAPACRYL</t>
  </si>
  <si>
    <t>BOMYL</t>
  </si>
  <si>
    <t>BUTYLATE</t>
  </si>
  <si>
    <t>CAPTAFOL</t>
  </si>
  <si>
    <t>CAPTAN</t>
  </si>
  <si>
    <t>CARBARYL</t>
  </si>
  <si>
    <t>CARBOFURAN</t>
  </si>
  <si>
    <t>CARBOPHENOTHION</t>
  </si>
  <si>
    <t>CHLORDANE</t>
  </si>
  <si>
    <t>CHLORDECONE</t>
  </si>
  <si>
    <t>CHLORFENVINPHOS</t>
  </si>
  <si>
    <t>CHLORONITROPROPANE</t>
  </si>
  <si>
    <t>CHLORPYRIFOS</t>
  </si>
  <si>
    <t>COUMAPHOS</t>
  </si>
  <si>
    <t>CROTOXYPHOS</t>
  </si>
  <si>
    <t>CRUFOMATE</t>
  </si>
  <si>
    <t>CYANAZINE</t>
  </si>
  <si>
    <t>CYPRAZINE</t>
  </si>
  <si>
    <t>DALAPON</t>
  </si>
  <si>
    <t>DDD</t>
  </si>
  <si>
    <t>DDE</t>
  </si>
  <si>
    <t>DEF</t>
  </si>
  <si>
    <t>DEMETON</t>
  </si>
  <si>
    <t>DIAZINON</t>
  </si>
  <si>
    <t>Dibutylchlprendate</t>
  </si>
  <si>
    <t>DICHLOBENIL</t>
  </si>
  <si>
    <t>DICHLOFENTHION</t>
  </si>
  <si>
    <t>DICHLONE</t>
  </si>
  <si>
    <t>DICHLORVOS</t>
  </si>
  <si>
    <t>diclofop_methyl</t>
  </si>
  <si>
    <t>DICOFOL</t>
  </si>
  <si>
    <t>DICROTOPHOS</t>
  </si>
  <si>
    <t>DIELDRIN</t>
  </si>
  <si>
    <t>DILAN</t>
  </si>
  <si>
    <t>DIMETHOATE</t>
  </si>
  <si>
    <t>DIMETHRIN</t>
  </si>
  <si>
    <t>dimethylaminoxylenol</t>
  </si>
  <si>
    <t>Dimethylchlprendate</t>
  </si>
  <si>
    <t>DINITRAMINE</t>
  </si>
  <si>
    <t>DINOBUTON</t>
  </si>
  <si>
    <t>DIOXATHION</t>
  </si>
  <si>
    <t>DIPHENAMIDE</t>
  </si>
  <si>
    <t>DISULFOTON</t>
  </si>
  <si>
    <t>DIURON</t>
  </si>
  <si>
    <t>ENDOSULFAN</t>
  </si>
  <si>
    <t>ENDOTHALL</t>
  </si>
  <si>
    <t>ENDRIN</t>
  </si>
  <si>
    <t>ETHION</t>
  </si>
  <si>
    <t>ETHOFUMESATE</t>
  </si>
  <si>
    <t>ETHYLBENZENE</t>
  </si>
  <si>
    <t>FENAC</t>
  </si>
  <si>
    <t>FENAMINOSULF</t>
  </si>
  <si>
    <t>FENAZAFLOR</t>
  </si>
  <si>
    <t>FENITROTHION</t>
  </si>
  <si>
    <t>FENSON</t>
  </si>
  <si>
    <t>FENSULFOTHION</t>
  </si>
  <si>
    <t>FENTHION</t>
  </si>
  <si>
    <t>FENVALERATE</t>
  </si>
  <si>
    <t>flamprop-methyl</t>
  </si>
  <si>
    <t>FLUCHLORALIN</t>
  </si>
  <si>
    <t>FLUOMETURON</t>
  </si>
  <si>
    <t>FLUORENE</t>
  </si>
  <si>
    <t>FLURIDONE</t>
  </si>
  <si>
    <t>FOLPET</t>
  </si>
  <si>
    <t>FONOFOS</t>
  </si>
  <si>
    <t>GLYPHOSATE</t>
  </si>
  <si>
    <t>HEPTACHLOR</t>
  </si>
  <si>
    <t>heptaclor_epocide</t>
  </si>
  <si>
    <t>Hercules_7175</t>
  </si>
  <si>
    <t>HEXACHLOROBENZENE</t>
  </si>
  <si>
    <t>HEXACHLOROBUTADIENE</t>
  </si>
  <si>
    <t>Isodecyldiphenylphosphate</t>
  </si>
  <si>
    <t>LANDRIN</t>
  </si>
  <si>
    <t>LEPTOPHOS</t>
  </si>
  <si>
    <t>LINDANE</t>
  </si>
  <si>
    <t>MALATHION</t>
  </si>
  <si>
    <t>METHIDATHION</t>
  </si>
  <si>
    <t>METHIOCARB</t>
  </si>
  <si>
    <t>METHOMYL</t>
  </si>
  <si>
    <t>METHOPRENE</t>
  </si>
  <si>
    <t>METHOPROTRYNE</t>
  </si>
  <si>
    <t>METHOXYCHLOR</t>
  </si>
  <si>
    <t>methyl_parathion</t>
  </si>
  <si>
    <t>methyl_trithion</t>
  </si>
  <si>
    <t>METRIBUZIN</t>
  </si>
  <si>
    <t>MEVINPHOS</t>
  </si>
  <si>
    <t>MEXACARBATE</t>
  </si>
  <si>
    <t>Mitin-FF</t>
  </si>
  <si>
    <t>MOLINATE</t>
  </si>
  <si>
    <t>MONOCROTOPHOS</t>
  </si>
  <si>
    <t>N_N-DIMETHYL-2_4-DICHLOROPHENOXYACETAMIDE</t>
  </si>
  <si>
    <t>NALED</t>
  </si>
  <si>
    <t>NITRALIN</t>
  </si>
  <si>
    <t>NOREA</t>
  </si>
  <si>
    <t>ORTHO_11775</t>
  </si>
  <si>
    <t>OXAMYL</t>
  </si>
  <si>
    <t>Oxydemeton-methyl</t>
  </si>
  <si>
    <t>OXYTHIOQUINOX</t>
  </si>
  <si>
    <t>PARAQUAT</t>
  </si>
  <si>
    <t>PARATHION</t>
  </si>
  <si>
    <t>PENTACHLOROPHENOL</t>
  </si>
  <si>
    <t>PERMETHRIN</t>
  </si>
  <si>
    <t>PHORATE</t>
  </si>
  <si>
    <t>PHOSALONE</t>
  </si>
  <si>
    <t>phosflex_31P</t>
  </si>
  <si>
    <t>PHOSMET</t>
  </si>
  <si>
    <t>PHOSPHAMIDON</t>
  </si>
  <si>
    <t>PHOXIM</t>
  </si>
  <si>
    <t>PICLORAM</t>
  </si>
  <si>
    <t>PROFENOFOS</t>
  </si>
  <si>
    <t>PROPANIL</t>
  </si>
  <si>
    <t>PROPHAM</t>
  </si>
  <si>
    <t>PROPOXUR</t>
  </si>
  <si>
    <t>RESMETHRIN</t>
  </si>
  <si>
    <t>RONNEL</t>
  </si>
  <si>
    <t>ROTENONE</t>
  </si>
  <si>
    <t>RU_11679</t>
  </si>
  <si>
    <t>S-BIOALLETHRIN</t>
  </si>
  <si>
    <t>SD_17250</t>
  </si>
  <si>
    <t>SD_7438</t>
  </si>
  <si>
    <t>SD_8339</t>
  </si>
  <si>
    <t>SILVEX</t>
  </si>
  <si>
    <t>Silvex_butoxyethanol_ester</t>
  </si>
  <si>
    <t>Silvex_propylene_glycol_butyl_etherl_ester</t>
  </si>
  <si>
    <t>SIMAZINE</t>
  </si>
  <si>
    <t>TEMEPHOS</t>
  </si>
  <si>
    <t>TERBUFOS</t>
  </si>
  <si>
    <t>TERBUTRYN</t>
  </si>
  <si>
    <t>TETRACHLORVINPHOS</t>
  </si>
  <si>
    <t>TETRADIFON</t>
  </si>
  <si>
    <t>TETRAMINE</t>
  </si>
  <si>
    <t>TOLUENE</t>
  </si>
  <si>
    <t>TOXAPHENE</t>
  </si>
  <si>
    <t>TREFMID</t>
  </si>
  <si>
    <t>Trianid</t>
  </si>
  <si>
    <t>TRICHLORFON</t>
  </si>
  <si>
    <t>TRICHLORONATE</t>
  </si>
  <si>
    <t>TRIFLURALIN</t>
  </si>
  <si>
    <t>UB_10854</t>
  </si>
  <si>
    <t>VERNOLATE</t>
  </si>
  <si>
    <t>Corrected name</t>
  </si>
  <si>
    <t>LC50_24H</t>
  </si>
  <si>
    <t>LC50_96H</t>
  </si>
  <si>
    <t>LC50 at 24 hours (molar)</t>
  </si>
  <si>
    <t>LC50 at 96 hous (molar)</t>
  </si>
  <si>
    <t>Log(96 hours)</t>
  </si>
  <si>
    <t>2_4_5_T-butoxyethanol_ester</t>
  </si>
  <si>
    <t>InChI=1/C3H8N2O/c1-3-5(6)4-2/h3H2,1-2H3/b5-4-</t>
  </si>
  <si>
    <t>[(Z)-ethyl-NNO-azoxy]ethane</t>
  </si>
  <si>
    <t>[O-][N+](CC)=NCC</t>
  </si>
  <si>
    <t>InChI=1/C4H10N2O/c1-3-5-6(7)4-2/h3-4H2,1-2H3/b6-5-</t>
  </si>
  <si>
    <t>N-ethyl-N-nitrosoethanamine</t>
  </si>
  <si>
    <t>CCN(CC)N=O</t>
  </si>
  <si>
    <t>InChI=1/C24H38O4/c1-5-9-13-19(7-3)17-27-23(25)21-15-11-12-16-22(21)24(26)28-18-20(8-4)14-10-6-2/h11-12,15-16,19-20H,5-10,13-14,17-18H2,1-4H3</t>
  </si>
  <si>
    <t>2-methyl-5-nitroaniline</t>
  </si>
  <si>
    <t>O=[N+](C1=CC(=C(C=C1)C)N)[O-]</t>
  </si>
  <si>
    <t>2-Acetyl-5-methoxy-phenol</t>
  </si>
  <si>
    <t>crotonic_acid_sec-butyl_ester</t>
  </si>
  <si>
    <t>methyl-(2-butynoate)</t>
  </si>
  <si>
    <t>3-amino-2_2-dimethyl-1-propanol</t>
  </si>
  <si>
    <t>log (IGC50^-1) mM</t>
  </si>
  <si>
    <t>MCPB</t>
  </si>
  <si>
    <t>mebendazole</t>
  </si>
  <si>
    <t>MERPHOS</t>
  </si>
  <si>
    <t>2_4-D-isooctyl_ester</t>
  </si>
  <si>
    <t>6-CHLORO-2-PICOLINIC_ACID</t>
  </si>
  <si>
    <t>BENEFIN</t>
  </si>
  <si>
    <t>BENZYL-BENZOATE</t>
  </si>
  <si>
    <t>BUFENCARB</t>
  </si>
  <si>
    <t>CLONITRALIDE</t>
  </si>
  <si>
    <t>lethane_384</t>
  </si>
  <si>
    <t>NITROFEN</t>
  </si>
  <si>
    <t>ORYZALIN</t>
  </si>
  <si>
    <t>PEBULATE</t>
  </si>
  <si>
    <t>THANITE</t>
  </si>
  <si>
    <t>2_4-dichlorobiphenyl</t>
  </si>
  <si>
    <t>Chlorthal</t>
  </si>
  <si>
    <t>DIFLUBENZURON</t>
  </si>
  <si>
    <t>LC50 (molar)</t>
  </si>
  <si>
    <t>log(LC50)</t>
  </si>
  <si>
    <t>2_4-D-butyl_ester</t>
  </si>
  <si>
    <t>1_1-Dichloroethane</t>
  </si>
  <si>
    <t>1_2-PROPYLENE_GLYCOL</t>
  </si>
  <si>
    <t>1_4-dichlorobenzene</t>
  </si>
  <si>
    <t>2_4-DIHYDROBENZOPHENONE</t>
  </si>
  <si>
    <t>2-chlorobiphenyl</t>
  </si>
  <si>
    <t>3-chlorobiphenyl</t>
  </si>
  <si>
    <t>4-chlorobiphenyl</t>
  </si>
  <si>
    <t>ACEPHATE</t>
  </si>
  <si>
    <t>ACETONE</t>
  </si>
  <si>
    <t>CHLORBROMURON</t>
  </si>
  <si>
    <t>CHLORDIMEFORM</t>
  </si>
  <si>
    <t>CHLOROBENZILATE</t>
  </si>
  <si>
    <t>CHLOROXURON</t>
  </si>
  <si>
    <t>CHLORPYRIFOS_METHYL</t>
  </si>
  <si>
    <t>DICAMBA</t>
  </si>
  <si>
    <t>dimethyl_formamide</t>
  </si>
  <si>
    <t>ETHANOL</t>
  </si>
  <si>
    <t>FLUORODIFEN</t>
  </si>
  <si>
    <t>FOSPIRATE</t>
  </si>
  <si>
    <t>GERANIOL</t>
  </si>
  <si>
    <t>GLYCEROL</t>
  </si>
  <si>
    <t>METHANOL</t>
  </si>
  <si>
    <t>NITRAPYRIN</t>
  </si>
  <si>
    <t>PHORAZETIM</t>
  </si>
  <si>
    <t>TETRASUL</t>
  </si>
  <si>
    <t>TRIALLATE</t>
  </si>
  <si>
    <t>triphenylphosphate</t>
  </si>
  <si>
    <t>EC50 (molar)</t>
  </si>
  <si>
    <t>Log(EC50)</t>
  </si>
  <si>
    <t>Log EC50</t>
  </si>
  <si>
    <t>CN(C1=CC=C(C=C1)N=NC2=CC=CC=C2)C</t>
  </si>
  <si>
    <t>InChI=1/C14H15N3/c1-17(2)14-10-8-13(9-11-14)16-15-12-6-4-3-5-7-12/h3-11H,1-2H3/b16-15+</t>
  </si>
  <si>
    <t>4-morpholin-4-yl-2-(5-nitro-2-thienyl)quinazoline</t>
  </si>
  <si>
    <t>C1=CC=C2C(=C1)N=C(N=C2N3CCOCC3)C4=CC=C(S4)[N+]([O-])=O</t>
  </si>
  <si>
    <t>InChI=1/C16H14N4O3S/c21-20(22)14-6-5-13(24-14)15-17-12-4-2-1-3-11(12)16(18-15)19-7-9-23-10-8-19/h1-6H,7-10H2</t>
  </si>
  <si>
    <t>(1E)-3,3-dimethyl-1-phenyltriaz-1-ene</t>
  </si>
  <si>
    <t>CN(C)N=NC1=CC=CC=C1</t>
  </si>
  <si>
    <t>InChI=1/C8H11N3/c1-11(2)10-9-8-6-4-3-5-7-8/h3-7H,1-2H3/b10-9+</t>
  </si>
  <si>
    <t>N-ethyl-2,2,2-trifluoro-N-nitrosoethanamine</t>
  </si>
  <si>
    <t>N(CC(F)(F)F)(CC)N=O</t>
  </si>
  <si>
    <t>InChI=1/C4H7F3N2O/c1-2-9(8-10)3-4(5,6)7/h2-3H2,1H3</t>
  </si>
  <si>
    <t>(5S)-5-(morpholin-4-ylmethyl)-3-{[(1E)-(5-nitrofuran-2-yl)methylidene]amino}-1,3-oxazolidin-2-one hydrochloride</t>
  </si>
  <si>
    <t>O=[N+]([O-])C3=CC=C(O3)C=NN1C(O[C@@H](CN2CCOCC2)C1)=O</t>
  </si>
  <si>
    <t>InChI=1/C13H16N4O6.ClH/c18-13-16(14-7-10-1-2-12(22-10)17(19)20)9-11(23-13)8-15-3-5-21-6-4-15;/h1-2,7,11H,3-6,8-9H2;1H/b14-7+;/t11-;/m0./s1</t>
  </si>
  <si>
    <t>Sodium dichromate</t>
  </si>
  <si>
    <t>O=[Cr](=O)(O[Cr](=O)(=O)O)O</t>
  </si>
  <si>
    <t>InChI=1/2Cr.2Na.7O/q;;2*+1;;;;;;2*-1</t>
  </si>
  <si>
    <t>2-methyl-4-[(E)-(2-methylphenyl)diazenyl]aniline</t>
  </si>
  <si>
    <t>CC1=C(C=CC=C1)N=NC2=CC(=C(C=C2)N)C</t>
  </si>
  <si>
    <t>InChI=1/C14H15N3/c1-10-5-3-4-6-14(10)17-16-12-7-8-13(15)11(2)9-12/h3-9H,15H2,1-2H3/b17-16+</t>
  </si>
  <si>
    <t>N-(1-methylethyl)-4-[(2-methylhydrazino)methyl]benzamide</t>
  </si>
  <si>
    <t>CNNCC1=CC=C(C=C1)C(=O)NC(C)C</t>
  </si>
  <si>
    <t>InChI=1/C12H19N3O/c1-9(2)15-12(16)11-6-4-10(5-7-11)8-14-13-3/h4-7,9,13-14H,8H2,1-3H3,(H,15,16)</t>
  </si>
  <si>
    <t>2-[methyl(nitroso)amino]ethyl 4-methylbenzenesulfonate</t>
  </si>
  <si>
    <t>O=NN(C)CCOS(C1=CC=C(C)C=C1)(=O)=O</t>
  </si>
  <si>
    <t>InChI=1/C10H14N2O4S/c1-9-3-5-10(6-4-9)17(14,15)16-8-7-12(2)11-13/h3-6H,7-8H2,1-2H3</t>
  </si>
  <si>
    <t>5-(5-nitrofuran-2-yl)-1,3,4-oxadiazol-2-amine</t>
  </si>
  <si>
    <t>O1C(=NN=C1C2OC(=CC=2)[N+](=O)[O-])N</t>
  </si>
  <si>
    <t>InChI=1/C6H4N4O4/c7-6-9-8-5(14-6)3-1-2-4(13-3)10(11)12/h1-2H,(H2,7,9)</t>
  </si>
  <si>
    <t>N-methyl-N-nitrosobenzamide</t>
  </si>
  <si>
    <t>C(C1C=CC=CC=1)(=O)N(N=O)C</t>
  </si>
  <si>
    <t>InChI=1/C8H8N2O2/c1-10(9-12)8(11)7-5-3-2-4-6-7/h2-6H,1H3</t>
  </si>
  <si>
    <t>1,1',1''-phosphoryltris(2-methylaziridine)</t>
  </si>
  <si>
    <t>O=P(N1C(C1)C)(N1C(C1)C)N1C(C1)C</t>
  </si>
  <si>
    <t>2-((4R,5S,6S,7R,9R,10R,11E,13E,16R)-6-(((2S,3R,4R,5S,6R)-5-(((2S,4R,5S,6S)-4,5-dihydroxy-4,6-dimethyltetrahydro-2H-pyran-2-yl)oxy)-4-(dimethylamino)-3-hydroxy-6-methyltetrahydro-2H-pyran-2-yl)oxy)-10-(((5S,6R)-5-(dimethylamino)-6-methyltetrahydro-2H-pyran</t>
  </si>
  <si>
    <t>(3R,4S,6R,7R,9R,11R,12R,13S,14R)-6-(((2S,3R,4S,6R)-4-(dimethylamino)-3-hydroxy-6-methyltetrahydro-2H-pyran-2-yl)oxy)-14-ethyl-12,13-dihydroxy-4-(((2R,4R,5S,6S)-5-hydroxy-4-methoxy-4,6-dimethyltetrahydro-2H-pyran-2-yl)oxy)-7-methoxy-3,7,9,11,13-pentamethyl</t>
  </si>
  <si>
    <t>(1R,3S,5R,7R,8E,12R,14E,16E,18E,20E,22R,24S,25R,26S)-22-(((3S,4S,5S,6R)-4-amino-3,5-dihydroxy-6-methyltetrahydro-2H-pyran-2-yl)oxy)-1,3,24,26-tetrahydroxy-12-methyl-10-oxo-6,11,28-trioxatricyclo[22.3.1.05,7]octacosa-8,14,16,18,20-pentaene-25-carboxylic ac</t>
  </si>
  <si>
    <t>nonylphenol</t>
  </si>
  <si>
    <t>InChI=1/C26H34O6/c1-25(2,23(27)28)14-8-16-31-20-12-13-22(21(18-20)19-10-6-5-7-11-19)32-17-9-15-26(3,4)24(29)30/h5-7,10-13,18H,8-9,14-17H2,1-4H3,(H,27,28)(H,29,30)</t>
  </si>
  <si>
    <t>1-methyl-6-phenyl-1H-imidazo[4,5-b]pyridin-2-amine hydrochloride</t>
  </si>
  <si>
    <t>N1(=C2C(=CC(=C1)C3=CC=CC=C3)N(C(=N2)N)C)</t>
  </si>
  <si>
    <t>InChI=1/C13H12N4.ClH/c1-17-11-7-10(9-5-3-2-4-6-9)8-15-12(11)16-13(17)14;/h2-8H,1H3,(H2,14,15,16);1H</t>
  </si>
  <si>
    <t>N-acetyl-L-leucyl-N-[(1S)-4-{[amino(imino)methyl]amino}-1-formylbutyl]-L-leucinamide</t>
  </si>
  <si>
    <t>N=C(N)NCCC[C@H](NC([C@@H](NC([C@@H](NC(C)=O)CC(C)C)=O)CC(C)C)=O)C=O</t>
  </si>
  <si>
    <t>InChI=1/C20H38N6O4/c1-12(2)9-16(24-14(5)28)19(30)26-17(10-13(3)4)18(29)25-15(11-27)7-6-8-23-20(21)22/h11-13,15-17H,6-10H2,1-5H3,(H,24,28)(H,25,29)(H,26,30)(H4,21,22,23)/t15-,16-,17-/m0/s1</t>
  </si>
  <si>
    <t>2-({4-chloro-6-[(2,3-dimethylphenyl)amino]pyrimidin-2-yl}thio)-N-(2-hydroxyethyl)acetamide</t>
  </si>
  <si>
    <t>1-naphthol</t>
  </si>
  <si>
    <t>1-Naphthylamine</t>
  </si>
  <si>
    <t>1-Naphthylisothiocyanate</t>
  </si>
  <si>
    <t>1-Nitronaphthalene</t>
  </si>
  <si>
    <t>Mitolactol</t>
  </si>
  <si>
    <t>Mitomycin_C</t>
  </si>
  <si>
    <t>Mofezolac</t>
  </si>
  <si>
    <t>Linuron</t>
  </si>
  <si>
    <t>m-cresol</t>
  </si>
  <si>
    <t>m-xylene</t>
  </si>
  <si>
    <t>n-butylbenzene</t>
  </si>
  <si>
    <t>2,2'-[1,3-phenylenebis(oxymethylene)]dioxirane</t>
  </si>
  <si>
    <t>C1=C(C=CC=C1OCC2CO2)OCC3CO3</t>
  </si>
  <si>
    <t>InChI=1/C12H14O4/c1-2-9(13-5-11-7-15-11)4-10(3-1)14-6-12-8-16-12/h1-4,11-12H,5-8H2</t>
  </si>
  <si>
    <t>3,8-dimethyl-3H-imidazo[4,5-f]quinoxalin-2-amine</t>
  </si>
  <si>
    <t>CN1C2=C(C3=NC(=CN=C3C=C2)C)N=C1N</t>
  </si>
  <si>
    <t>InChI=1/C11H11N5/c1-6-5-13-7-3-4-8-10(9(7)14-6)15-11(12)16(8)2/h3-5H,1-2H3,(H2,12,15)</t>
  </si>
  <si>
    <t>sodium 5-ethyl-4,6-dioxo-5-phenyl-1,4,5,6-tetrahydropyrimidin-2-olate</t>
  </si>
  <si>
    <t>C1(C2=CC=CC=C2)(C(NC(=NC1=O)O)=O)CC</t>
  </si>
  <si>
    <t>InChI=1/C12H12N2O3.Na/c1-2-12(8-6-4-3-5-7-8)9(15)13-11(17)14-10(12)16;/h3-7H,2H2,1H3,(H2,13,14,15,16,17);/q;+1/p-1</t>
  </si>
  <si>
    <t>ethanethioamide</t>
  </si>
  <si>
    <t>CC(=S)N</t>
  </si>
  <si>
    <t>InChI=1/C2H5NS/c1-2(3)4/h1H3,(H2,3,4)</t>
  </si>
  <si>
    <t>3-(5-nitrofuran-2-yl)imidazo[1,2-a]pyridine</t>
  </si>
  <si>
    <t>[O-][N+](C3=CC=C(O3)C1=CN=C2N1C=CC=C2)=O</t>
  </si>
  <si>
    <t>InChI=1/C11H7N3O3/c15-14(16)11-5-4-9(17-11)8-7-12-10-3-1-2-6-13(8)10/h1-7H</t>
  </si>
  <si>
    <t>4,4'-methylenedianiline dihydrochloride</t>
  </si>
  <si>
    <t>C(C1=CC=C(C=C1)N)C2=CC=C(C=C2)N</t>
  </si>
  <si>
    <t>InChI=1/C13H14N2.2ClH/c14-12-5-1-10(2-6-12)9-11-3-7-13(15)8-4-11;;/h1-8H,9,14-15H2;2*1H</t>
  </si>
  <si>
    <t>(3S,11E)-14,16-dihydroxy-3-methyl-3,4,5,6,9,10-hexahydro-1H-2-benzoxacyclotetradecine-1,7(8H)-dione</t>
  </si>
  <si>
    <t>OC1=CC(=CC2=C1C(=O)O[C@H](CCCC(=O)CCCC=C2)C)O</t>
  </si>
  <si>
    <t>InChI=1/C18H22O5/c1-12-6-5-9-14(19)8-4-2-3-7-13-10-15(20)11-16(21)17(13)18(22)23-12/h3,7,10-12,20-21H,2,4-6,8-9H2,1H3/b7-3+/t12-/m0/s1</t>
  </si>
  <si>
    <t>7-chloro-3-hydroxy-5-phenyl-1,3-dihydro-2H-1,4-benzodiazepin-2-one</t>
  </si>
  <si>
    <t>ClC1=CC=C2C(=C1)C(=NC(O)C(=O)N2)C3=CC=CC=C3</t>
  </si>
  <si>
    <t>InChI=1/C15H11ClN2O2/c16-10-6-7-12-11(8-10)13(9-4-2-1-3-5-9)18-15(20)14(19)17-12/h1-8,15,20H,(H,17,19)</t>
  </si>
  <si>
    <t>5,5'-[biphenyl-2,5-diylbis(oxy)]bis(2,2-dimethylpentanoic acid)</t>
  </si>
  <si>
    <t>OC(=O)C(C)(C)CCCOc1ccc(OCCCC(C)(C)C(O)=O)c(c1)c2ccccc2</t>
  </si>
  <si>
    <t>Tadalafil</t>
  </si>
  <si>
    <t>Talbutal</t>
  </si>
  <si>
    <t>Talinolol</t>
  </si>
  <si>
    <t>Talniflumate</t>
  </si>
  <si>
    <t>Tamoxifen_citrate</t>
  </si>
  <si>
    <t>TCDD</t>
  </si>
  <si>
    <t>TCMTB</t>
  </si>
  <si>
    <t>TCP</t>
  </si>
  <si>
    <t>Tebuthiuron</t>
  </si>
  <si>
    <t>Tefluthrin</t>
  </si>
  <si>
    <t>Tegafur</t>
  </si>
  <si>
    <t>Telone_II</t>
  </si>
  <si>
    <t>Temephos</t>
  </si>
  <si>
    <t>Terbufos_(counter)</t>
  </si>
  <si>
    <t>Terbutaline</t>
  </si>
  <si>
    <t>Terofenamate</t>
  </si>
  <si>
    <t>Tert-butyl_acetate</t>
  </si>
  <si>
    <t>tert-Butyl_alcohol</t>
  </si>
  <si>
    <t>tert-Butyl_hydroperoxide</t>
  </si>
  <si>
    <t>tert-butyl_methyl_ether</t>
  </si>
  <si>
    <t>Tert-butyl_sulfide</t>
  </si>
  <si>
    <t>Tert-octylamine</t>
  </si>
  <si>
    <t>tert-Pentyl_Alcohol</t>
  </si>
  <si>
    <t>Tetrabromoethane</t>
  </si>
  <si>
    <t>Tetrabutyltin</t>
  </si>
  <si>
    <t>Tetracaine</t>
  </si>
  <si>
    <t>Tetrachlorocatechol</t>
  </si>
  <si>
    <t>Tetrachlorodiphenylethane</t>
  </si>
  <si>
    <t>Tetrachloroethane</t>
  </si>
  <si>
    <t>Acifran</t>
  </si>
  <si>
    <t>Acipimox</t>
  </si>
  <si>
    <t>Acitretin</t>
  </si>
  <si>
    <t>Aconitine</t>
  </si>
  <si>
    <t>Acrolein</t>
  </si>
  <si>
    <t>Acronycine</t>
  </si>
  <si>
    <t>Acrylamide</t>
  </si>
  <si>
    <t>Acrylonitrile</t>
  </si>
  <si>
    <t>Actarit</t>
  </si>
  <si>
    <t>Actinobolin</t>
  </si>
  <si>
    <t>Adamantane</t>
  </si>
  <si>
    <t>Adenine</t>
  </si>
  <si>
    <t>AET</t>
  </si>
  <si>
    <t>AF-2</t>
  </si>
  <si>
    <t>ctyyAABAT.MOL</t>
  </si>
  <si>
    <t>ctyyAABAU.MOL</t>
  </si>
  <si>
    <t>ctyyAABAV.MOL</t>
  </si>
  <si>
    <t>ctyyAABAW.MOL</t>
  </si>
  <si>
    <t>ctyyAABAX.MOL</t>
  </si>
  <si>
    <t>ctyyAABAY.MOL</t>
  </si>
  <si>
    <t>ctyyAABAZ.MOL</t>
  </si>
  <si>
    <t>ctyyAABBA.MOL</t>
  </si>
  <si>
    <t>ctyyAABBB.MOL</t>
  </si>
  <si>
    <t>ctyyAABBC.MOL</t>
  </si>
  <si>
    <t>Tetrachloroethylene</t>
  </si>
  <si>
    <t>tetrachloromethane</t>
  </si>
  <si>
    <t>Tetrachlorvinphos</t>
  </si>
  <si>
    <t>2-(methyloxy)dibenzo[b,d]furan-3-amine</t>
  </si>
  <si>
    <t>NC1=C(C=C2C3=C(C=CC=C3)OC2=C1)OC</t>
  </si>
  <si>
    <t>S(CC)(=O)(=O)C1C2=C(C(=CC=1)S(N)(=O)=O)C=CC=C2</t>
  </si>
  <si>
    <t>3-(1,3-benzothiazol-2-yl)-1-methyl-1-nitrosourea</t>
  </si>
  <si>
    <t>O=C(N(C)N=O)NC1=NC2=C(S1)C=CC=C2</t>
  </si>
  <si>
    <t>Hexazinone</t>
  </si>
  <si>
    <t>Hexylamine</t>
  </si>
  <si>
    <t>Hexylene_Glycol</t>
  </si>
  <si>
    <t>Hexyl_acetate</t>
  </si>
  <si>
    <t>Hexyl_acrylate</t>
  </si>
  <si>
    <t>Histamine</t>
  </si>
  <si>
    <t>HMPA</t>
  </si>
  <si>
    <t>HON</t>
  </si>
  <si>
    <t>Hopantenic_Acid</t>
  </si>
  <si>
    <t>Hydrazine</t>
  </si>
  <si>
    <t>Hydrazobenzene</t>
  </si>
  <si>
    <t>Hydrazoic_Acid</t>
  </si>
  <si>
    <t>Hydroflumethiazide</t>
  </si>
  <si>
    <t>Hydrogen_peroxide</t>
  </si>
  <si>
    <t>Hydroquinone</t>
  </si>
  <si>
    <t>Hydroquinone_monomethyl_ether</t>
  </si>
  <si>
    <t>Hydroxylamine</t>
  </si>
  <si>
    <t>Hydroxyphenamate</t>
  </si>
  <si>
    <t>Hymexazol</t>
  </si>
  <si>
    <t>Ibotenic_Acid</t>
  </si>
  <si>
    <t>Ibufenac</t>
  </si>
  <si>
    <t>Ibuprofen</t>
  </si>
  <si>
    <t>ibutilide</t>
  </si>
  <si>
    <t>ICI118551</t>
  </si>
  <si>
    <t>ICRF-159</t>
  </si>
  <si>
    <t>Idoxuridine</t>
  </si>
  <si>
    <t>Ifosfamide</t>
  </si>
  <si>
    <t>Imazaquin</t>
  </si>
  <si>
    <t>Imibenconazole</t>
  </si>
  <si>
    <t>Imidazole</t>
  </si>
  <si>
    <t>Indanofan</t>
  </si>
  <si>
    <t>Indole</t>
  </si>
  <si>
    <t>Indolebutyric_Acid</t>
  </si>
  <si>
    <t>Indolidan</t>
  </si>
  <si>
    <t>Indomethacin</t>
  </si>
  <si>
    <t>Indoprofen</t>
  </si>
  <si>
    <t>Iobenzamic_Acid</t>
  </si>
  <si>
    <t>Iocetamic_Acid</t>
  </si>
  <si>
    <t>Iodinated_glycerol</t>
  </si>
  <si>
    <t>Iodofenphos</t>
  </si>
  <si>
    <t>Iodoform</t>
  </si>
  <si>
    <t>Iophendylate</t>
  </si>
  <si>
    <t>Iopronic_Acid</t>
  </si>
  <si>
    <t>Ipratropium_Bromide</t>
  </si>
  <si>
    <t>InChI=1/C12H13NO4S2/c1-2-18(14,15)11-7-8-12(19(13,16)17)10-6-4-3-5-9(10)11/h3-8H,2H2,1H3,(H2,13,16,17)</t>
  </si>
  <si>
    <t>disodium 8-[(Z)-{3,3'-dimethyl-4'-[(Z)-(4-{[(4-methylphenyl)sulfonyl]oxy}phenyl)diazenyl]biphenyl-4-yl}diazenyl]-7-hydroxynaphthalene-1,3-disulfonate</t>
  </si>
  <si>
    <t>CC1=CC(C4=CC(C)=C(N=NC5=CC=C(OS(=O)(C6=CC=C(C)C=C6)=O)C=C5)C=C4)=CC=C1N=NC2=C(O)C=CC3=CC(S(=O)(O)=O)=CC(S(=O)(O)=O)=C23</t>
  </si>
  <si>
    <t>InChI=1/C37H30N4O10S3.2Na/c1-22-4-13-30(14-5-22)54(49,50)51-29-11-9-28(10-12-29)38-39-32-15-6-25(18-23(32)2)26-7-16-33(24(3)19-26)40-41-37-34(42)17-8-27-20-31(52(43,44)45)21-35(36(27)37)53(46,47)48;;/h4-21,42H,1-3H3,(H,43,44,45)(H,46,47,48);;/q;2*+1/p-2/b</t>
  </si>
  <si>
    <t>biphenyl-4-amine hydrochloride</t>
  </si>
  <si>
    <t>NC1(=CC=C(C=C1)C2=CC=CC=C2)</t>
  </si>
  <si>
    <t>InChI=1/C12H11N.ClH/c13-12-8-6-11(7-9-12)10-4-2-1-3-5-10;/h1-9H,13H2;1H</t>
  </si>
  <si>
    <t>InChI=1/C10H8N4/c11-8-5-4-7-10(13-8)14-6-2-1-3-9(14)12-7/h1-6H,(H2,11,13)</t>
  </si>
  <si>
    <t>4,4'-propane-1,2-diyldipiperazine-2,6-dione</t>
  </si>
  <si>
    <t>C2C(=O)NC(=O)CN2CC(C)N1CC(=O)NC(=O)C1</t>
  </si>
  <si>
    <t>InChI=1/C11H16N4O4/c1-7(15-5-10(18)13-11(19)6-15)2-14-3-8(16)12-9(17)4-14/h7H,2-6H2,1H3,(H,12,16,17)(H,13,18,19)</t>
  </si>
  <si>
    <t>OC(C1=CC=C(C=C1)Cl)(C2=CC=C(C=C2)Cl)C(Cl)(Cl)Cl</t>
  </si>
  <si>
    <t>InChI=1/C14H9Cl5O/c15-11-5-1-9(2-6-11)13(20,14(17,18)19)10-3-7-12(16)8-4-10/h1-8,20H</t>
  </si>
  <si>
    <t>disodium 4-amino-3-[(E)-{4'-[(E)-(2,4-diaminophenyl)diazenyl]biphenyl-4-yl}diazenyl]-5-hydroxy-6-[(E)-phenyldiazenyl]naphthalene-2,7-disulfonate</t>
  </si>
  <si>
    <t>NC1=C5C(C=C(S(=O)(O)=O)C(N=NC6=CC=CC=C6)=C5O)=CC(S(=O)(O)=O)=C1N=NC2=CC=C(C3=CC=C(N=NC4=C(N)C=C(N)C=C4)C=C3)C=C2</t>
  </si>
  <si>
    <t>InChI=1/C34H27N9O7S2.2Na/c35-22-10-15-27(26(36)18-22)41-38-24-11-6-19(7-12-24)20-8-13-25(14-9-20)40-42-32-28(51(45,46)47)16-21-17-29(52(48,49)50)33(34(44)30(21)31(32)37)43-39-23-4-2-1-3-5-23;;/h1-18,44H,35-37H2,(H,45,46,47)(H,48,49,50);;/q;2*+1/p-2/b41-38</t>
  </si>
  <si>
    <t>(1r,2r,3r,4r,5r,6r)-1,2,3,4,5,6-hexachlorocyclohexane</t>
  </si>
  <si>
    <t>Cl[C@H]1[C@H](Cl)[C@@H](Cl)[C@H](Cl)[C@@H](Cl)[C@@H]1Cl</t>
  </si>
  <si>
    <t>InChI=1/C6H6Cl6/c7-1-2(8)4(10)6(12)5(11)3(1)9/h1-6H/t1-,2-,3+,4+,5-,6-</t>
  </si>
  <si>
    <t>1,1'-(2,2-dichloroethane-1,1-diyl)bis(4-chlorobenzene)</t>
  </si>
  <si>
    <t>ClC(C(C1=CC=C(C=C1)Cl)C2=CC=C(C=C2)Cl)Cl</t>
  </si>
  <si>
    <t>InChI=1/C14H10Cl4/c15-11-5-1-9(2-6-11)13(14(17)18)10-3-7-12(16)8-4-10/h1-8,13-14H</t>
  </si>
  <si>
    <t>butylhydrazine hydrochloride</t>
  </si>
  <si>
    <t>CCCCNN</t>
  </si>
  <si>
    <t>InChI=1/C4H12N2.ClH/c1-2-3-4-6-5;/h6H,2-5H2,1H3;1H</t>
  </si>
  <si>
    <t>S-[(2Z)-2,3-dichloroprop-2-en-1-yl] bis(1-methylethyl)thiocarbamate</t>
  </si>
  <si>
    <t>CC(C)N(C(=O)SCC(Cl)=CCl)C(C)C</t>
  </si>
  <si>
    <t>InChI=1/C10H17Cl2NOS/c1-7(2)13(8(3)4)10(14)15-6-9(12)5-11/h5,7-8H,6H2,1-4H3/b9-5-</t>
  </si>
  <si>
    <t>3-methyl-3H-imidazo[4,5-f]quinolin-2-amine</t>
  </si>
  <si>
    <t>NC1=NC(C3=C(N=CC=C3)C=C2)=C2N1C</t>
  </si>
  <si>
    <t>InChI=1/C11H10N4/c1-15-9-5-4-8-7(3-2-6-13-8)10(9)14-11(15)12/h2-6H,1H3,(H2,12,14)</t>
  </si>
  <si>
    <t>3,3'-dimethylbiphenyl-4,4'-diamine dihydrochloride</t>
  </si>
  <si>
    <t>C1(C2=CC(=C(N)C=C2)C)(=CC(=C(N)C=C1)C)</t>
  </si>
  <si>
    <t>InChI=1/C14H16N2.2ClH/c1-9-7-11(3-5-13(9)15)12-4-6-14(16)10(2)8-12;;/h3-8H,15-16H2,1-2H3;2*1H</t>
  </si>
  <si>
    <t>N'-{(1E)-[4-hydroxy-3-(methyloxy)phenyl]methylidene}pyridine-4-carbohydrazide</t>
  </si>
  <si>
    <t>COC1=C(O)C=CC(=C1)C=NNC(=O)C2=CC=NC=C2</t>
  </si>
  <si>
    <t>InChI=1/C14H13N3O3/c1-20-13-8-10(2-3-12(13)18)9-16-17-14(19)11-4-6-15-7-5-11/h2-9,18H,1H3,(H,17,19)/b16-9+</t>
  </si>
  <si>
    <t>InChI=1/C13H21NO3/c1-13(2,3)14-7-12(17)9-4-5-11(16)10(6-9)8-15/h4-6,12,14-17H,7-8H2,1-3H3</t>
  </si>
  <si>
    <t>N,N'-(sulfonyldibenzene-4,1-diyl)diacetamide</t>
  </si>
  <si>
    <t>O=NN(CCCCCC1)CCCCCC1</t>
  </si>
  <si>
    <t>InChI=1/C12H24N2O/c15-13-14-11-9-7-5-3-1-2-4-6-8-10-12-14/h1-12H2</t>
  </si>
  <si>
    <t>acrylamide</t>
  </si>
  <si>
    <t>NC(=O)C=C</t>
  </si>
  <si>
    <t>InChI=1/C3H5NO/c1-2-3(4)5/h2H,1H2,(H2,4,5)</t>
  </si>
  <si>
    <t>8-nitroquinoline</t>
  </si>
  <si>
    <t>O=[N+](C1=CC=CC2=CC=CN=C12)[O-]</t>
  </si>
  <si>
    <t>InChI=1/C9H6N2O2/c12-11(13)8-5-1-3-7-4-2-6-10-9(7)8/h1-6H</t>
  </si>
  <si>
    <t>(2E)-but-2-enal</t>
  </si>
  <si>
    <t>O=CC=CC</t>
  </si>
  <si>
    <t>InChI=1/C4H6O/c1-2-3-4-5/h2-4H,1H3/b3-2+</t>
  </si>
  <si>
    <t>3-(1-nitrosopiperidin-2-yl)pyridine</t>
  </si>
  <si>
    <t>N(N1CCCCC1C2=CC=CN=C2)=O</t>
  </si>
  <si>
    <t>InChI=1/C10H13N3O/c14-12-13-7-2-1-5-10(13)9-4-3-6-11-8-9/h3-4,6,8,10H,1-2,5,7H2</t>
  </si>
  <si>
    <t>1-(2-hydroxyethyl)-3-{[(1Z)-(5-nitrofuran-2-yl)methylidene]amino}imidazolidin-2-one</t>
  </si>
  <si>
    <t>N(=CC1OC(=CC=1)[N+](=O)[O-])N2C(=O)N(CC2)CCO</t>
  </si>
  <si>
    <t>InChI=1/C10H12N4O5/c15-6-5-12-3-4-13(10(12)16)11-7-8-1-2-9(19-8)14(17)18/h1-2,7,15H,3-6H2/b11-7-</t>
  </si>
  <si>
    <t>1-nitrosopyrrolidin-3-ol</t>
  </si>
  <si>
    <t>C1(CCN(C1)N=O)O</t>
  </si>
  <si>
    <t>InChI=1/C4H8N2O2/c7-4-1-2-6(3-4)5-8/h4,7H,1-3H2</t>
  </si>
  <si>
    <t>O=C(OC1=C2C(=CC=C1)C=CC=C2)NC</t>
  </si>
  <si>
    <t>InChI=1/C12H11NO2/c1-13-12(14)15-11-8-4-6-9-5-2-3-7-10(9)11/h2-8H,1H3,(H,13,14)</t>
  </si>
  <si>
    <t>N-acetyl-N-9H-fluoren-1-ylacetamide</t>
  </si>
  <si>
    <t>CC(N(C1=CC=CC2=C1CC3=C2C=CC=C3)C(C)=O)=O</t>
  </si>
  <si>
    <t>InChI=1/C17H15NO2/c1-11(19)18(12(2)20)17-9-5-8-15-14-7-4-3-6-13(14)10-16(15)17/h3-9H,10H2,1-2H3</t>
  </si>
  <si>
    <t>4,4'-methylenebis(2-chloroaniline)</t>
  </si>
  <si>
    <t>p-phenoxybenzaldehyde</t>
  </si>
  <si>
    <t>p-phenoxyphenol</t>
  </si>
  <si>
    <t>p-phenylazophenol</t>
  </si>
  <si>
    <t>p-Phenylenediamine</t>
  </si>
  <si>
    <t>3,5-dibromo-4-hydroxybenzonitrile</t>
  </si>
  <si>
    <t>3,5-dibromosalicylaldehyde</t>
  </si>
  <si>
    <t>3,5-dichloro-4-hydroxybenzonitrile</t>
  </si>
  <si>
    <t>InChI=1/C35H45Cl2NO6/c1-33-14-12-26(39)20-24(33)8-11-27-28-13-15-35(43,34(28,2)21-29(40)32(27)33)30(41)22-44-31(42)5-3-4-23-6-9-25(10-7-23)38(18-16-36)19-17-37/h6-7,9-10,12,14,20,27-29,32,40,43H,3-5,8,11,13,15-19,21-22H2,1-2H3/t27-,28-,29-,32+,33-,34-,35-</t>
  </si>
  <si>
    <t>(3S,4R)-8-hydroxy-3,4,5-trimethyl-6-oxo-4,6-dihydro-3H-isochromene-7-carboxylic acid</t>
  </si>
  <si>
    <t>CC1=C2C(=CO[C@H]([C@@H]2C)C)C(=C(C1=O)C(=O)O)O</t>
  </si>
  <si>
    <t>InChI=1/C13H14O5/c1-5-7(3)18-4-8-9(5)6(2)11(14)10(12(8)15)13(16)17/h4-5,7,15H,1-3H3,(H,16,17)/t5-,7-/m0/s1</t>
  </si>
  <si>
    <t>S-ethyl-L-homocysteine</t>
  </si>
  <si>
    <t>N[C@@H](CCSCC)C(=O)O</t>
  </si>
  <si>
    <t>InChI=1/C6H13NO2S/c1-2-10-4-3-5(7)6(8)9/h5H,2-4,7H2,1H3,(H,8,9)/t5-/m0/s1</t>
  </si>
  <si>
    <t>N,N-dimethyl-N'-pyridin-2-yl-N'-(2-thienylmethyl)ethane-1,2-diamine hydrochloride</t>
  </si>
  <si>
    <t>CN(C)CCN(CC2=CC=CS2)C1=NC=CC=C1</t>
  </si>
  <si>
    <t>InChI=1/C14H19N3S.ClH/c1-16(2)9-10-17(12-13-6-5-11-18-13)14-7-3-4-8-15-14;/h3-8,11H,9-10,12H2,1-2H3;1H</t>
  </si>
  <si>
    <t>1-(4-chlorophenyl)-1-phenylprop-2-yn-1-yl carbamate</t>
  </si>
  <si>
    <t>C(N)(=O)OC(C#C)(C1C=CC=CC=1)C2C=CC(=CC=2)Cl</t>
  </si>
  <si>
    <t>InChI=1/C16H12ClNO2/c1-2-16(20-15(18)19,12-6-4-3-5-7-12)13-8-10-14(17)11-9-13/h1,3-11H,(H2,18,19)</t>
  </si>
  <si>
    <t>1,2-oxathiolane 2,2-dioxide</t>
  </si>
  <si>
    <t>O=S1(=O)CCCO1</t>
  </si>
  <si>
    <t>InChI=1/C3H6O3S/c4-7(5)3-1-2-6-7/h1-3H2</t>
  </si>
  <si>
    <t xml:space="preserve">bis(2,3-dibromopropyl)phosphate, magnesium salt   </t>
  </si>
  <si>
    <t>O=P(OCC(CBr)Br)(O)OCC(CBr)Br</t>
  </si>
  <si>
    <t>InChI=1/2C6H11Br4O4P.Mg/c2*7-1-5(9)3-13-15(11,12)14-4-6(10)2-8;/h2*5-6H,1-4H2,(H,11,12);/q;;+2/p-2</t>
  </si>
  <si>
    <t>2-(chloromethyl)oxirane</t>
  </si>
  <si>
    <t>ClCC1CO1</t>
  </si>
  <si>
    <t>InChI=1/C3H5ClO/c4-1-3-2-5-3/h3H,1-2H2</t>
  </si>
  <si>
    <t>1-(2-methylpropyl)-1-nitrosourea</t>
  </si>
  <si>
    <t>O=C(N(CC(C)C)N=O)N</t>
  </si>
  <si>
    <t>InChI=1/C5H11N3O2/c1-4(2)3-8(7-10)5(6)9/h4H,3H2,1-2H3,(H2,6,9)</t>
  </si>
  <si>
    <t>4,4'-methanediylbis(2-methylaniline)</t>
  </si>
  <si>
    <t>CC1=C(C=CC(=C1)CC2=CC(=C(C=C2)N)C)N</t>
  </si>
  <si>
    <t>InChI=1/C15H18N2/c1-10-7-12(3-5-14(10)16)9-13-4-6-15(17)11(2)8-13/h3-8H,9,16-17H2,1-2H3</t>
  </si>
  <si>
    <t>(1,3,5-triazine-2,4,6-triyltrinitrilo)hexamethanol</t>
  </si>
  <si>
    <t>N1=C(N=C(N(CO)CO)N=C1N(CO)CO)N(CO)CO</t>
  </si>
  <si>
    <t>InChI=1/C9H18N6O6/c16-1-13(2-17)7-10-8(14(3-18)4-19)12-9(11-7)15(5-20)6-21/h16-21H,1-6H2</t>
  </si>
  <si>
    <t>2-(3,4-dihydroxyphenyl)-3,5,7-trihydroxy-4H-chromen-4-one</t>
  </si>
  <si>
    <t>O=C1C2=C(C=C(C=C2O)O)OC(=C1O)C3=CC(=C(C=C3)O)O</t>
  </si>
  <si>
    <t>InChI=1/C15H10O7/c16-7-4-10(19)12-11(5-7)22-15(14(21)13(12)20)6-1-2-8(17)9(18)3-6/h1-5,16-19,21H</t>
  </si>
  <si>
    <t>2-methyl-2-{[4-(1,2,3,4-tetrahydronaphthalen-1-yl)phenyl]oxy}propanoic acid</t>
  </si>
  <si>
    <t>CC(C(O)=O)(OC1=CC=C(C=C1)C2CCCC3=C2C=CC=C3)C</t>
  </si>
  <si>
    <t>InChI=1/C20H22O3/c1-20(2,19(21)22)23-16-12-10-15(11-13-16)18-9-5-7-14-6-3-4-8-17(14)18/h3-4,6,8,10-13,18H,5,7,9H2,1-2H3,(H,21,22)</t>
  </si>
  <si>
    <t>3-[(2-hydroxyethyl)(nitroso)amino]propane-1,2-diol</t>
  </si>
  <si>
    <t>N(CC(CO)O)(CCO)N=O</t>
  </si>
  <si>
    <t>InChI=1/C5H12N2O4/c8-2-1-7(6-11)3-5(10)4-9/h5,8-10H,1-4H2</t>
  </si>
  <si>
    <t>ethyl(nitroso)cyanamide</t>
  </si>
  <si>
    <t>N#CN(CC)N=O</t>
  </si>
  <si>
    <t>InChI=1/C3H5N3O/c1-2-6(3-4)5-7/h2H2,1H3</t>
  </si>
  <si>
    <t>2,6-dimethyl-4-nitroso-1-(phenylcarbonyl)piperazine</t>
  </si>
  <si>
    <t>N1(CC(N(C(C1)C)C(C2C=CC=CC=2)=O)C)N=O</t>
  </si>
  <si>
    <t>InChI=1/C13H17N3O2/c1-10-8-15(14-18)9-11(2)16(10)13(17)12-6-4-3-5-7-12/h3-7,10-11H,8-9H2,1-2H3</t>
  </si>
  <si>
    <t>4-(5-nitrofuran-2-yl)-1,3-thiazole</t>
  </si>
  <si>
    <t>[O-][N+](C2=CC=C(O2)C1=CSC=N1)=O</t>
  </si>
  <si>
    <t>InChI=1/C7H4N2O3S/c10-9(11)7-2-1-6(12-7)5-3-13-4-8-5/h1-4H</t>
  </si>
  <si>
    <t>4-nitrosothiomorpholine</t>
  </si>
  <si>
    <t>O=NN1CCSCC1</t>
  </si>
  <si>
    <t>InChI=1/C4H8N2OS/c7-5-6-1-3-8-4-2-6/h1-4H2</t>
  </si>
  <si>
    <t>5-(5-nitrofuran-2-yl)-1,3,4-oxadiazol-2-ol</t>
  </si>
  <si>
    <t>OC2=NN=C(O2)C1=CC=C([N+]([O-])=O)O1</t>
  </si>
  <si>
    <t>InChI=1/C6H3N3O5/c10-6-8-7-5(14-6)3-1-2-4(13-3)9(11)12/h1-2H,(H,8,10)</t>
  </si>
  <si>
    <t>(5xi,5'alpha)-2-bromo-12'-hydroxy-2'-(1-methylethyl)-5'-(2-methylpropyl)-3',6',18-trioxoergotaman methanesulfonate (salt)</t>
  </si>
  <si>
    <t>N12([C@]([C@]3(N(C([C@@H]1CC(C)C)=O)CCC3)[H])(O[C@](C2=O)(NC([C@@H]4C=C5C6C7C(CC5N(C4)C)=C(Br)NC=7C=CC=6)=O)C(C)C)O)</t>
  </si>
  <si>
    <t>InChI=1/C32H40BrN5O5.CH4O3S/c1-16(2)12-24-29(40)37-11-7-10-25(37)32(42)38(24)30(41)31(43-32,17(3)4)35-28(39)18-13-20-19-8-6-9-22-26(19)21(27(33)34-22)14-23(20)36(5)15-18;1-5(2,3)4/h6,8-9,13,16-18,23-25,34,42H,7,10-12,14-15H2,1-5H3,(H,35,39);1H3,(H,2,3,4)/</t>
  </si>
  <si>
    <t>N,N'-[6-(5-nitrofuran-2-yl)-1,3,5-triazine-2,4-diyl]diacetamide</t>
  </si>
  <si>
    <t>C1(=NC(=NC(=N1)NC(C)=O)C2=CC=C(O2)[N+](=O)[O-])NC(C)=O</t>
  </si>
  <si>
    <t>InChI=1/C11H10N6O5/c1-5(18)12-10-14-9(15-11(16-10)13-6(2)19)7-3-4-8(22-7)17(20)21/h3-4H,1-2H3,(H2,12,13,14,15,16,18,19)</t>
  </si>
  <si>
    <t>1-nitrosoazacyclotridecane</t>
  </si>
  <si>
    <t>3-Pyridinecarboxylic acid 3-[2-(4-chlorophenoxy)-2-methyl-1-oxopropoxy]propyl ester</t>
  </si>
  <si>
    <t>4-[(1-Methylethyl)thio]-a-[1-(octylamino)ethyl]benzenemethanol</t>
  </si>
  <si>
    <t>13-cis-Retinoic acid</t>
  </si>
  <si>
    <t>[5-[2-[(1,1-Dimethylethyl)amino]-1-hydroxyethyl]-2-hydroxyphenyl]urea</t>
  </si>
  <si>
    <t>N-Methyl-N-nitrosobenzamide</t>
  </si>
  <si>
    <t>N-methylaniline</t>
  </si>
  <si>
    <t>N-Methylformamide</t>
  </si>
  <si>
    <t>N-Methylolacrylamide</t>
  </si>
  <si>
    <t>N-n-Butyl-N-formylhydrazine</t>
  </si>
  <si>
    <t>N-n-Butyl-N-nitrosourea</t>
  </si>
  <si>
    <t>N-N-Propyl-N-formylhydrazine</t>
  </si>
  <si>
    <t>N-Nitroso-(2-hydroxypropyl)-(2-hydroxyethyl)amine</t>
  </si>
  <si>
    <t>N-Nitroso-2-phenylethylurea</t>
  </si>
  <si>
    <t>N-Nitroso-3-hydroxypyrrolidine</t>
  </si>
  <si>
    <t>N-Nitroso-N-isobutylurea</t>
  </si>
  <si>
    <t>N-Nitroso-N-methyl-4-fluoroaniline</t>
  </si>
  <si>
    <t>N-Nitroso-N-methyl-N-dodecylamine</t>
  </si>
  <si>
    <t>N-Nitroso-N-methyl-N-tetradecylamine</t>
  </si>
  <si>
    <t>N-Nitroso-N-methyldecylamine</t>
  </si>
  <si>
    <t>N-Nitroso-N-methylurea</t>
  </si>
  <si>
    <t>N-Nitroso-N-methylurethane</t>
  </si>
  <si>
    <t>N-Nitrosoallyl-2-hydroxypropylamine</t>
  </si>
  <si>
    <t>N-Nitrosoallyl-2-oxopropylamine</t>
  </si>
  <si>
    <t>N-Nitrosoallylethanolamine</t>
  </si>
  <si>
    <t>N-Nitrosoazetidine</t>
  </si>
  <si>
    <t>N-Nitrosobenzthiazuron</t>
  </si>
  <si>
    <t>InChI=1/C9H7N3O4S/c1-5(13)10-9-11-6(4-17-9)7-2-3-8(16-7)12(14)15/h2-4H,1H3,(H,10,11,13)</t>
  </si>
  <si>
    <t>N-[4-(5-nitrofuran-2-yl)-1,3-thiazol-2-yl]formamide</t>
  </si>
  <si>
    <t>[O-][N+](=O)C1=CC=C(O1)C2=CSC(=N2)NC=O</t>
  </si>
  <si>
    <t>InChI=1/C10H14N2O2/c1-8(12(2)11-14)10(13)9-6-4-3-5-7-9/h3-8,10,13H,1-2H3</t>
  </si>
  <si>
    <t>1,4,5,8-tetraaminoanthracene-9,10-dione</t>
  </si>
  <si>
    <t>O=C1C2=C(C(=CC=C2N)N)C(=O)C3=C(C=CC(=C13)N)N</t>
  </si>
  <si>
    <t>InChI=1/C14H12N4O2/c15-5-1-2-6(16)10-9(5)13(19)11-7(17)3-4-8(18)12(11)14(10)20/h1-4H,15-18H2</t>
  </si>
  <si>
    <t>5-ethyl-8-oxo-5,8-dihydro[1,3]dioxolo[4,5-g]quinoline-7-carboxylic acid</t>
  </si>
  <si>
    <t>O=C1C2=CC3=C(C=C2N(C=C1C(=O)O)CC)OCO3</t>
  </si>
  <si>
    <t>InChI=1/C13H11NO5/c1-2-14-5-8(13(16)17)12(15)7-3-10-11(4-9(7)14)19-6-18-10/h3-5H,2,6H2,1H3,(H,16,17)</t>
  </si>
  <si>
    <t>3-(4-chlorophenyl)-1,1-dimethylurea</t>
  </si>
  <si>
    <t>O=C(N(C)C)NC1=CC=C(C=C1)Cl</t>
  </si>
  <si>
    <t>InChI=1/C9H11ClN2O/c1-12(2)9(13)11-8-5-3-7(10)4-6-8/h3-6H,1-2H3,(H,11,13)</t>
  </si>
  <si>
    <t>CCBr</t>
  </si>
  <si>
    <t>InChI=1/C2H5Br/c1-2-3/h2H2,1H3</t>
  </si>
  <si>
    <t>2-[(trichloromethyl)thio]-1H-isoindole-1,3(2H)-dione</t>
  </si>
  <si>
    <t>O=C1N(C(=O)C2=C1C=CC=C2)SC(Cl)(Cl)Cl</t>
  </si>
  <si>
    <t>InChI=1/C9H4Cl3NO2S/c10-9(11,12)16-13-7(14)5-3-1-2-4-6(5)8(13)15/h1-4H</t>
  </si>
  <si>
    <t>2-amino-9,10-anthraquinone</t>
  </si>
  <si>
    <t>O=C1C2=CC(=CC=C2C(=O)C3=C1C=CC=C3)N</t>
  </si>
  <si>
    <t>InChI=1/C14H9NO2/c15-8-5-6-11-12(7-8)14(17)10-4-2-1-3-9(10)13(11)16/h1-7H,15H2</t>
  </si>
  <si>
    <t>OC1=C(C=C(C=C1Cl)Cl)Cl</t>
  </si>
  <si>
    <t>InChI=1/C6H3Cl3O/c7-3-1-4(8)6(10)5(9)2-3/h1-2,10H</t>
  </si>
  <si>
    <t>4-amino-N-(4,6-dimethylpyrimidin-2-yl)benzenesulfonamide</t>
  </si>
  <si>
    <t>O=S(=O)(C1=CC=C(C=C1)N)NC2=NC(=CC(=N2)C)C</t>
  </si>
  <si>
    <t>InChI=1/C12H14N4O2S/c1-8-7-9(2)15-12(14-8)16-19(17,18)11-5-3-10(13)4-6-11/h3-7H,13H2,1-2H3,(H,14,15,16)</t>
  </si>
  <si>
    <t>biphenyl-2-amine hydrochloride</t>
  </si>
  <si>
    <t>C1(C2=C(C=CC=C2)N)(=CC=CC=C1)</t>
  </si>
  <si>
    <t>InChI=1/C12H11N.ClH/c13-12-9-5-4-8-11(12)10-6-2-1-3-7-10;/h1-9H,13H2;1H</t>
  </si>
  <si>
    <t>2-methylaniline hydrochloride</t>
  </si>
  <si>
    <t>NC1=CC=CC(C)=C1</t>
  </si>
  <si>
    <t>InChI=1/C7H9N.ClH/c1-6-4-2-3-5-7(6)8;/h2-5H,8H2,1H3;1H</t>
  </si>
  <si>
    <t>1-{[(1E)-(5-nitrofuran-2-yl)methylidene]amino}imidazolidine-2,4-dione</t>
  </si>
  <si>
    <t>O=C1N(CC(=O)N1)N=CC2=CC=C(O2)[N+](=O)[O-]</t>
  </si>
  <si>
    <t>InChI=1/C8H6N4O5/c13-6-4-11(8(14)10-6)9-3-5-1-2-7(17-5)12(15)16/h1-3H,4H2,(H,10,13,14)/b9-3+</t>
  </si>
  <si>
    <t>tris(2-ethylhexyl) phosphate</t>
  </si>
  <si>
    <t>O=P(OCC(CCCC)CC)(OCC(CCCC)CC)OCC(CCCC)CC</t>
  </si>
  <si>
    <t>InChI=1/C24H51O4P/c1-7-13-16-22(10-4)19-26-29(25,27-20-23(11-5)17-14-8-2)28-21-24(12-6)18-15-9-3/h22-24H,7-21H2,1-6H3</t>
  </si>
  <si>
    <t>2-methoxyaniline hydrochloride</t>
  </si>
  <si>
    <t>C1(=C(C=CC=C1)N)OC</t>
  </si>
  <si>
    <t>InChI=1/C7H9NO.ClH/c1-9-7-5-3-2-4-6(7)8;/h2-5H,8H2,1H3;1H</t>
  </si>
  <si>
    <t>2-benzyl-4-chlorophenol</t>
  </si>
  <si>
    <t>OC1=C(C=C(C=C1)Cl)CC2=CC=CC=C2</t>
  </si>
  <si>
    <t>InChI=1/C13H11ClO/c14-12-6-7-13(15)11(9-12)8-10-4-2-1-3-5-10/h1-7,9,15H,8H2</t>
  </si>
  <si>
    <t>4-(2,2-dimethylhydrazino)-4-oxobutanoic acid</t>
  </si>
  <si>
    <t>O=C(CCC(=O)O)NN(C)C</t>
  </si>
  <si>
    <t>InChI=1/C6H12N2O3/c1-8(2)7-5(9)3-4-6(10)11/h3-4H2,1-2H3,(H,7,9)(H,10,11)</t>
  </si>
  <si>
    <t>2-[(trichloromethyl)thio]-3a,4,7,7a-tetrahydro-1H-isoindole-1,3(2H)-dione</t>
  </si>
  <si>
    <t>O=C1N(C(=O)C2C1CC=CC2)SC(Cl)(Cl)Cl</t>
  </si>
  <si>
    <t>InChI=1/C9H8Cl3NO2S/c10-9(11,12)16-13-7(14)5-3-1-2-4-6(5)8(13)15/h1-2,5-6H,3-4H2</t>
  </si>
  <si>
    <t>tetrafluoroethene</t>
  </si>
  <si>
    <t>FC(F)=C(F)F</t>
  </si>
  <si>
    <t>InChI=1/C2F4/c3-1(4)2(5)6</t>
  </si>
  <si>
    <t>N'-formylformic hydrazide</t>
  </si>
  <si>
    <t>O=CNNC=O</t>
  </si>
  <si>
    <t>InChI=1/C13H17N3O4S.Na/c1-10-12(14(2)9-21(18,19)20)13(17)16(15(10)3)11-7-5-4-6-8-11;/h4-8H,9H2,1-3H3,(H,18,19,20);/q;+1/p-1</t>
  </si>
  <si>
    <t>4-[(dipropylamino)sulfonyl]benzoic acid</t>
  </si>
  <si>
    <t>O=S(=O)(C1=CC=C(C=C1)C(=O)O)N(CCC)CCC</t>
  </si>
  <si>
    <t>InChI=1/C13H19NO4S/c1-3-9-14(10-4-2)19(17,18)12-7-5-11(6-8-12)13(15)16/h5-8H,3-4,9-10H2,1-2H3,(H,15,16)</t>
  </si>
  <si>
    <t>hydrazinecarboxamide hydrochloride</t>
  </si>
  <si>
    <t>C(NN)(N)=O</t>
  </si>
  <si>
    <t>InChI=1/CH5N3O.ClH/c2-1(5)4-3;/h3H2,(H3,2,4,5);1H</t>
  </si>
  <si>
    <t>hydroquinone</t>
  </si>
  <si>
    <t>OC1=CC=C(C=C1)O</t>
  </si>
  <si>
    <t>InChI=1/C6H6O2/c7-5-1-2-6(8)4-3-5/h1-4,7-8H</t>
  </si>
  <si>
    <t>O=CC1=CC=CO1</t>
  </si>
  <si>
    <t>InChI=1/C5H4O2/c6-4-5-2-1-3-7-5/h1-4H</t>
  </si>
  <si>
    <t>5-(aminosulfonyl)-4-chloro-2-[(furan-2-ylmethyl)amino]benzoic acid</t>
  </si>
  <si>
    <t>NS(C1=C(Cl)C=C(NCC2=CC=CO2)C(C(O)=O)=C1)(=O)=O</t>
  </si>
  <si>
    <t>InChI=1/C12H11ClN2O5S/c13-9-5-10(15-6-7-2-1-3-20-7)8(12(16)17)4-11(9)21(14,18)19/h1-5,15H,6H2,(H,16,17)(H2,14,18,19)</t>
  </si>
  <si>
    <t>OC1=C(C=CC=C1)O</t>
  </si>
  <si>
    <t>InChI=1/C6H6O2/c7-5-3-1-2-4-6(5)8/h1-4,7-8H</t>
  </si>
  <si>
    <t>5-nitro-1H-benzimidazole</t>
  </si>
  <si>
    <t>O=[N+](C1=CC2=C(C=C1)NC=N2)[O-]</t>
  </si>
  <si>
    <t>InChI=1/C7H5N3O2/c11-10(12)5-1-2-6-7(3-5)9-4-8-6/h1-4H,(H,8,9)</t>
  </si>
  <si>
    <t>C1COCCO1</t>
  </si>
  <si>
    <t>InChI=1/C4H8O2/c1-2-6-4-3-5-1/h1-4H2</t>
  </si>
  <si>
    <t>trimethyl phosphate</t>
  </si>
  <si>
    <t>O=P(OC)(OC)OC</t>
  </si>
  <si>
    <t>InChI=1/C3H9O4P/c1-5-8(4,6-2)7-3/h1-3H3</t>
  </si>
  <si>
    <t>6-propyl-2-thioxo-2,3-dihydropyrimidin-4(1H)-one</t>
  </si>
  <si>
    <t>O=C1C=C(NC(=S)N1)CCC</t>
  </si>
  <si>
    <t>InChI=1/C7H10N2OS/c1-2-3-5-4-6(10)9-7(11)8-5/h4H,2-3H2,1H3,(H2,8,9,10,11)</t>
  </si>
  <si>
    <t>O=[N+](C1=CC=CC=C1)[O-]</t>
  </si>
  <si>
    <t>InChI=1/C6H5NO2/c8-7(9)6-4-2-1-3-5-6/h1-5H</t>
  </si>
  <si>
    <t>CC(Cl)CCl</t>
  </si>
  <si>
    <t>InChI=1/C3H6Cl2/c1-3(5)2-4/h3H,2H2,1H3</t>
  </si>
  <si>
    <t>ClC(=CCl)Cl</t>
  </si>
  <si>
    <t>InChI=1/C2HCl3/c3-1-2(4)5/h1H</t>
  </si>
  <si>
    <t>1,4-dichlorobenzene</t>
  </si>
  <si>
    <t>ClC1=CC=C(C=C1)Cl</t>
  </si>
  <si>
    <t>InChI=1/C6H4Cl2/c7-5-1-2-6(8)4-3-5/h1-4H</t>
  </si>
  <si>
    <t>2-(2-methyl-5-nitro-1H-imidazol-1-yl)ethanol</t>
  </si>
  <si>
    <t>N1(C(=CN=C1C)[N+](=O)[O-])CCO</t>
  </si>
  <si>
    <t>InChI=1/C6H9N3O3/c1-5-7-4-6(9(11)12)8(5)2-3-10/h4,10H,2-3H2,1H3</t>
  </si>
  <si>
    <t>OC1=C(C=C(C=C1C(C)(C)C)C)C(C)(C)C</t>
  </si>
  <si>
    <t>Photodieldrin</t>
  </si>
  <si>
    <t>Propineb</t>
  </si>
  <si>
    <t>InChI=1/C10H5Cl7/c11-4-2-1-3-5(4)9(15)7(13)6(12)8(3,14)10(9,16)17/h1-5H</t>
  </si>
  <si>
    <t>InChI=1/C13H28N2O/c1-3-4-5-6-7-8-9-10-11-12-13-15(2)14-16/h3-13H2,1-2H3</t>
  </si>
  <si>
    <t>N-methyl-N-nitroso-4-[(E)-2-quinolin-4-ylethenyl]aniline</t>
  </si>
  <si>
    <t>CN(N=O)C1=CC=C(C=C1)C=CC2=C3C=CC=CC3=NC=C2</t>
  </si>
  <si>
    <t>Quinclorac</t>
  </si>
  <si>
    <t>Quinoxyfen</t>
  </si>
  <si>
    <t>Quizalofop-p-ethyl</t>
  </si>
  <si>
    <t>Rimsulfuron</t>
  </si>
  <si>
    <t>Saflufenacil</t>
  </si>
  <si>
    <t>Tricresyl_phosphate</t>
  </si>
  <si>
    <t>methyl(nitroso)cyanamide</t>
  </si>
  <si>
    <t>N#CN(C)N=O</t>
  </si>
  <si>
    <t>InChI=1/C2H3N3O/c1-5(2-3)4-6/h1H3</t>
  </si>
  <si>
    <t>N-9H-fluoren-2-yl-2,2,2-trifluoroacetamide</t>
  </si>
  <si>
    <t>O=C(C(F)(F)F)NC1=CC3=C(C2=CC=CC=C2C3)C=C1</t>
  </si>
  <si>
    <t>InChI=1/C15H10F3NO/c16-15(17,18)14(20)19-11-5-6-13-10(8-11)7-9-3-1-2-4-12(9)13/h1-6,8H,7H2,(H,19,20)</t>
  </si>
  <si>
    <t>2-{[2-(5-nitro-2-thienyl)quinazolin-4-yl]amino}ethanol</t>
  </si>
  <si>
    <t>OCCNC2=C1C=CC=CC1=NC(C3=CC=C([N+]([O-])=O)S3)=N2</t>
  </si>
  <si>
    <t>InChI=1/C14H12N4O3S/c19-8-7-15-13-9-3-1-2-4-10(9)16-14(17-13)11-5-6-12(22-11)18(20)21/h1-6,19H,7-8H2,(H,15,16,17)</t>
  </si>
  <si>
    <t>N,N-diethyl-4-[(E)-(1-oxidopyridin-4-yl)diazenyl]aniline</t>
  </si>
  <si>
    <t>[O-][N+](C=C2)=CC=C2N=NC1=CC=C(N(CC)CC)C=C1</t>
  </si>
  <si>
    <t>InChI=1/C15H18N4O/c1-3-18(4-2)15-7-5-13(6-8-15)16-17-14-9-11-19(20)12-10-14/h5-12H,3-4H2,1-2H3/b17-16+</t>
  </si>
  <si>
    <t>N-methyl-N-nitromethanamine</t>
  </si>
  <si>
    <t>[O-][N+](=O)N(C)C</t>
  </si>
  <si>
    <t>InChI=1/C2H6N2O2/c1-3(2)4(5)6/h1-2H3</t>
  </si>
  <si>
    <t>1-[nitroso(prop-2-en-1-yl)amino]propan-2-ol</t>
  </si>
  <si>
    <t>N(CC(C)O)(CC=C)N=O</t>
  </si>
  <si>
    <t>InChI=1/C6H12N2O2/c1-3-4-8(7-10)5-6(2)9/h3,6,9H,1,4-5H2,2H3</t>
  </si>
  <si>
    <t>N-methyl-N-nitrosodecan-1-amine</t>
  </si>
  <si>
    <t>N(CCCCCCCCCC)(C)N=O</t>
  </si>
  <si>
    <t>InChI=1/C11H24N2O/c1-3-4-5-6-7-8-9-10-11-13(2)12-14/h3-11H2,1-2H3</t>
  </si>
  <si>
    <t>4,6-dimethyl-2-(5-nitrofuran-2-yl)pyrimidine</t>
  </si>
  <si>
    <t>C1(=CC(=NC(=N1)C2=CC=C(O2)[N+]([O-])=O)C)C</t>
  </si>
  <si>
    <t>InChI=1/C10H9N3O3/c1-6-5-7(2)12-10(11-6)8-3-4-9(16-8)13(14)15/h3-5H,1-2H3</t>
  </si>
  <si>
    <t>N-methyl-N-nitrosotetradecan-1-amine</t>
  </si>
  <si>
    <t>N(CCCCCCCCCCCCCC)(C)N=O</t>
  </si>
  <si>
    <t>InChI=1/C15H32N2O/c1-3-4-5-6-7-8-9-10-11-12-13-14-15-17(2)16-18/h3-15H2,1-2H3</t>
  </si>
  <si>
    <t>ClC1=NC(SCC(NCCO)=O)=NC(NC2=CC=CC(C)=C2C)=C1</t>
  </si>
  <si>
    <t>InChI=1/C16H19ClN4O2S/c1-10-4-3-5-12(11(10)2)19-14-8-13(17)20-16(21-14)24-9-15(23)18-6-7-22/h3-5,8,22H,6-7,9H2,1-2H3,(H,18,23)(H,19,20,21)</t>
  </si>
  <si>
    <t>acetohydrazide</t>
  </si>
  <si>
    <t>CC(=O)NN</t>
  </si>
  <si>
    <t>InChI=1/C2H6N2O/c1-2(5)4-3/h3H2,1H3,(H,4,5)</t>
  </si>
  <si>
    <t>2-chloropropanal</t>
  </si>
  <si>
    <t>CC(C=O)Cl</t>
  </si>
  <si>
    <t>InChI=1/C3H5ClO/c1-3(4)2-5/h2-3H,1H3</t>
  </si>
  <si>
    <t>1,2-diphenylhydrazine</t>
  </si>
  <si>
    <t>N(C1=CC=CC=C1)NC2=CC=CC=C2</t>
  </si>
  <si>
    <t>InChI=1/C12H12N2/c1-3-7-11(8-4-1)13-14-12-9-5-2-6-10-12/h1-10,13-14H</t>
  </si>
  <si>
    <t>2,4,6-trimethylaniline hydrochloride</t>
  </si>
  <si>
    <t>C1(=CC(=CC(=C1N)C)C)C</t>
  </si>
  <si>
    <t>InChI=1/C9H13N.ClH/c1-6-4-7(2)9(10)8(3)5-6;/h4-5H,10H2,1-3H3;1H</t>
  </si>
  <si>
    <t>bromobenzene</t>
  </si>
  <si>
    <t>butanone</t>
  </si>
  <si>
    <t>carbendazim</t>
  </si>
  <si>
    <t>InChI=1/C6H14NO4P/c1-9-12(8,10-2)7-3-5-11-6-4-7/h3-6H2,1-2H3</t>
  </si>
  <si>
    <t>(6aR,11bS)-7,11b-dihydroindeno[2,1-c]chromene-3,4,6a,9,10(6H)-pentol</t>
  </si>
  <si>
    <t>OC1=C(O)C=C4C(C[C@](COC2=C3C=CC(O)=C2O)([C@@]34[H])O)=C1</t>
  </si>
  <si>
    <t>InChI=1/C16H14O6/c17-10-2-1-8-13-9-4-12(19)11(18)3-7(9)5-16(13,21)6-22-15(8)14(10)20/h1-4,13,17-21H,5-6H2/t13-,16+/m1/s1</t>
  </si>
  <si>
    <t>benzyl butyl phthalate</t>
  </si>
  <si>
    <t>C1(=C(C=CC=C1)C(OCCCC)=O)C(OCC2=CC=CC=C2)=O</t>
  </si>
  <si>
    <t>InChI=1/C19H20O4/c1-2-3-13-22-18(20)16-11-7-8-12-17(16)19(21)23-14-15-9-5-4-6-10-15/h4-12H,2-3,13-14H2,1H3</t>
  </si>
  <si>
    <t>4-methoxy-2-methylaniline</t>
  </si>
  <si>
    <t>COC1=CC(=C(C=C1)N)C</t>
  </si>
  <si>
    <t>InChI=1/C8H11NO/c1-6-5-7(10-2)3-4-8(6)9/h3-5H,9H2,1-2H3</t>
  </si>
  <si>
    <t>1,1'-oxybis(pentabromobenzene)</t>
  </si>
  <si>
    <t>BrC1=C(OC2=C(Br)C(Br)=C(Br)C(Br)=C2Br)C(Br)=C(Br)C(Br)=C1Br</t>
  </si>
  <si>
    <t>InChI=1/C12Br10O/c13-1-3(15)7(19)11(8(20)4(1)16)23-12-9(21)5(17)2(14)6(18)10(12)22</t>
  </si>
  <si>
    <t>sodium biphenyl-2-olate</t>
  </si>
  <si>
    <t>InChI=1/C12H10O.Na/c13-12-9-5-4-8-11(12)10-6-2-1-3-7-10;/h1-9,13H;/q;+1/p-1</t>
  </si>
  <si>
    <t>1-phenylethanol</t>
  </si>
  <si>
    <t>C1=CC=C(C(O)C)C=C1</t>
  </si>
  <si>
    <t>InChI=1/C8H10O/c1-7(9)8-5-3-2-4-6-8/h2-7,9H,1H3</t>
  </si>
  <si>
    <t>sodium 2-anilino-5-[(2,4-dinitrophenyl)amino]benzenesulfonate</t>
  </si>
  <si>
    <t>C1(=C(C=C(C=C1)NC2=C(C=C(C=C2)[N+](=O)[O-])[N+](=O)[O-])S(=O)(=O)O)NC3=CC=CC=C3</t>
  </si>
  <si>
    <t>InChI=1/C9H8N4O2S/c1-13(12-15)9(14)11-8-10-6-4-2-3-5-7(6)16-8/h2-5H,1H3,(H,10,11,14)</t>
  </si>
  <si>
    <t>(1R,7aR)-7-({[2,3-dihydroxy-2-(1-methylethyl)butanoyl]oxy}methyl)-2,3,5,7a-tetrahydro-1H-pyrrolizin-1-yl (2E)-2-methylbut-2-enoate</t>
  </si>
  <si>
    <t>CC(C)C(O)(C(C)O)C(=O)OCC1=CCN2CC[C@@H](OC(=O)C(C)=CC)[C@@H]12</t>
  </si>
  <si>
    <t>InChI=1/C20H31NO6/c1-6-13(4)18(23)27-16-8-10-21-9-7-15(17(16)21)11-26-19(24)20(25,12(2)3)14(5)22/h6-7,12,14,16-17,22,25H,8-11H2,1-5H3/b13-6+/t14?,16-,17-,20?/m1/s1</t>
  </si>
  <si>
    <t>3-[nitroso(prop-2-en-1-yl)amino]propane-1,2-diol</t>
  </si>
  <si>
    <t>N(CC(CO)O)(CC=C)N=O</t>
  </si>
  <si>
    <t>InChI=1/C6H12N2O3/c1-2-3-8(7-11)4-6(10)5-9/h2,6,9-10H,1,3-5H2</t>
  </si>
  <si>
    <t>1,1'-(nitrosoimino)dipropan-2-ol</t>
  </si>
  <si>
    <t>O=NN(CC(C)O)CC(C)O</t>
  </si>
  <si>
    <t>InChI=1/C6H14N2O3/c1-5(9)3-8(7-11)4-6(2)10/h5-6,9-10H,3-4H2,1-2H3</t>
  </si>
  <si>
    <t>ethyl nitroso(pentyl)carbamate</t>
  </si>
  <si>
    <t>O=C(N(CCCCC)N=O)OCC</t>
  </si>
  <si>
    <t>InChI=1/C8H16N2O3/c1-3-5-6-7-10(9-12)8(11)13-4-2/h3-7H2,1-2H3</t>
  </si>
  <si>
    <t>2-(5-nitro-2-thienyl)-2,3-dihydroquinazolin-4(1H)-one</t>
  </si>
  <si>
    <t>C1=CC=C2C(=C1)NC(NC2=O)C3=CC=C(S3)[N+]([O-])=O</t>
  </si>
  <si>
    <t>InChI=1/C12H9N3O3S/c16-12-7-3-1-2-4-8(7)13-11(14-12)9-5-6-10(19-9)15(17)18/h1-6,11,13H,(H,14,16)</t>
  </si>
  <si>
    <t>N-biphenyl-4-ylacetamide</t>
  </si>
  <si>
    <t>CC(=O)NC1=CC=C(C=C1)C2=CC=CC=C2</t>
  </si>
  <si>
    <t>InChI=1/C14H13NO/c1-11(16)15-14-9-7-13(8-10-14)12-5-3-2-4-6-12/h2-10H,1H3,(H,15,16)</t>
  </si>
  <si>
    <t>Fenthion</t>
  </si>
  <si>
    <t>Fentiazac</t>
  </si>
  <si>
    <t>Fenuron</t>
  </si>
  <si>
    <t>Fenvalerate_(pydrin)</t>
  </si>
  <si>
    <t>Feprazone</t>
  </si>
  <si>
    <t>2-hydrazino-4-(5-nitrofuran-2-yl)-1,3-thiazole</t>
  </si>
  <si>
    <t>NNC1=NC(=CS1)C2=CC=C(O2)[N+]([O-])=O</t>
  </si>
  <si>
    <t>Flumazenil</t>
  </si>
  <si>
    <t>Flumecinol</t>
  </si>
  <si>
    <t>Fluometuron</t>
  </si>
  <si>
    <t>fluorescein</t>
  </si>
  <si>
    <t>Fluoresone</t>
  </si>
  <si>
    <t>Fluoroacetamide</t>
  </si>
  <si>
    <t>Flupirtine</t>
  </si>
  <si>
    <t>Fluquinconazole</t>
  </si>
  <si>
    <t>Fluroxypyr</t>
  </si>
  <si>
    <t>Flurtamone</t>
  </si>
  <si>
    <t>Flusilazole</t>
  </si>
  <si>
    <t>Flutoprazepam</t>
  </si>
  <si>
    <t>Flutriafol</t>
  </si>
  <si>
    <t>Flutrimazole</t>
  </si>
  <si>
    <t>Flutropium_Bromide</t>
  </si>
  <si>
    <t>Fluvastatin</t>
  </si>
  <si>
    <t>fluvoxamine</t>
  </si>
  <si>
    <t>Fomepizole</t>
  </si>
  <si>
    <t>Fonofos</t>
  </si>
  <si>
    <t>Formaldehyde</t>
  </si>
  <si>
    <t>Formamide</t>
  </si>
  <si>
    <t>Formebolone</t>
  </si>
  <si>
    <t>Formic_Acid</t>
  </si>
  <si>
    <t>Formic_acid_2-(4-methyl-2-thiazolyl)hydrazide</t>
  </si>
  <si>
    <t>Formic_acid_2-[4-(5-nitro-2-furyl)-2-thiazolyl]hydrazide</t>
  </si>
  <si>
    <t>acetaldehyde</t>
  </si>
  <si>
    <t>dichloromethane</t>
  </si>
  <si>
    <t>triiodomethane</t>
  </si>
  <si>
    <t>N,N,N-trimethylmethanaminium chloride</t>
  </si>
  <si>
    <t>2-methylpropan-2-ol</t>
  </si>
  <si>
    <t>3,3-dimethylbutan-2-one</t>
  </si>
  <si>
    <t>1,1,1,2,2-pentachloroethane</t>
  </si>
  <si>
    <t>5,5-dimethylimidazolidine-2,4-dione</t>
  </si>
  <si>
    <t>3-methylpentan-3-ol</t>
  </si>
  <si>
    <t>3-methylpent-1-yn-3-ol</t>
  </si>
  <si>
    <t>1-ethynylcyclohexanol</t>
  </si>
  <si>
    <t>tris[2-(butyloxy)ethyl] phosphate</t>
  </si>
  <si>
    <t>2-methylpropan-1-ol</t>
  </si>
  <si>
    <t>1,2-dichloropropane</t>
  </si>
  <si>
    <t>propane-1,2-diamine</t>
  </si>
  <si>
    <t>butan-2-one</t>
  </si>
  <si>
    <t>1-aminopropan-2-ol</t>
  </si>
  <si>
    <t>1,1,2-trichloroethane</t>
  </si>
  <si>
    <t>1,1,2-trichloroethene</t>
  </si>
  <si>
    <t>methyl acetate</t>
  </si>
  <si>
    <t>1,1,2,2-tetrachloroethane</t>
  </si>
  <si>
    <t>(3E)-4-(2,6,6-trimethylcyclohex-1-en-1-yl)but-3-en-2-one</t>
  </si>
  <si>
    <t>4,4'-propane-2,2-diylbis(2,6-dichlorophenol)</t>
  </si>
  <si>
    <t>4-(1,1-dimethylpropyl)phenol</t>
  </si>
  <si>
    <t>4-(1-amino-1-methylethyl)-1-methylcyclohexanamine</t>
  </si>
  <si>
    <t>1,3-dichloro-2-(dichloromethyl)benzene</t>
  </si>
  <si>
    <t>1,2-dihydroacenaphthylene</t>
  </si>
  <si>
    <t>3-methyl-2,3-dihydro-1H-indole</t>
  </si>
  <si>
    <t>(2R,6aS,12aS)-2-isopropenyl-8,9-dimethoxy-1,2,12,12a-tetrahydrochromeno[3,4-b]furo[2,3-h]chromen-6(6aH)-one</t>
  </si>
  <si>
    <t>diphenyl benzene-1,2-dicarboxylate</t>
  </si>
  <si>
    <t>diethyl phthalate</t>
  </si>
  <si>
    <t>dibutyl phthalate</t>
  </si>
  <si>
    <t>O,O-dimethyl S-[(4-oxo-1,2,3-benzotriazin-3(4H)-yl)methyl] dithiophosphate</t>
  </si>
  <si>
    <t>2-hydroxy-N-phenylbenzamide</t>
  </si>
  <si>
    <t>1,1,2,3,4,4-hexachlorobuta-1,3-diene</t>
  </si>
  <si>
    <t>pentachlorophenol</t>
  </si>
  <si>
    <t>2,4,6-trichlorophenol</t>
  </si>
  <si>
    <t>4-nitro-3-(trifluoromethyl)phenol</t>
  </si>
  <si>
    <t>2-aminobenzamide</t>
  </si>
  <si>
    <t>2-(1-methylpropyl)-4,6-dinitrophenol</t>
  </si>
  <si>
    <t>4-chloro-2-methylaniline hydrochloride</t>
  </si>
  <si>
    <t>C1(=C(C=CC(=C1)Cl)N)C</t>
  </si>
  <si>
    <t>InChI=1/C7H8ClN.ClH/c1-5-4-6(8)2-3-7(5)9;/h2-4H,9H2,1H3;1H</t>
  </si>
  <si>
    <t>1,4-dimethyl-5H-pyrido[4,3-b]indol-3-amine acetate</t>
  </si>
  <si>
    <t>N1C2=C(C3=C1C=CC=C3)C(=NC(=C2C)N)C</t>
  </si>
  <si>
    <t>InChI=1/C13H13N3.C2H4O2/c1-7-12-11(8(2)15-13(7)14)9-5-3-4-6-10(9)16-12;1-2(3)4/h3-6,16H,1-2H3,(H2,14,15);1H3,(H,3,4)</t>
  </si>
  <si>
    <t>4,4'-thiodianiline</t>
  </si>
  <si>
    <t>C1(=CC=C(C=C1)SC2=CC=C(C=C2)N)N</t>
  </si>
  <si>
    <t>InChI=1/C12H12N2S/c13-9-1-5-11(6-2-9)15-12-7-3-10(14)4-8-12/h1-8H,13-14H2</t>
  </si>
  <si>
    <t>5-nitrofuran-2-carbaldehyde semicarbazone</t>
  </si>
  <si>
    <t>O=[N+](C1=CC=C(O1)C=NNC(=O)N)[O-]</t>
  </si>
  <si>
    <t>InChI=1/C6H6N4O4/c7-6(11)9-8-3-4-1-2-5(14-4)10(12)13/h1-3H,(H3,7,9,11)/b8-3+</t>
  </si>
  <si>
    <t>9-ethyl-9H-carbazol-3-amine hydrochloride</t>
  </si>
  <si>
    <t>CCN1(C2C(=CC=CC=2)C3=C1C=CC(=C3)N)</t>
  </si>
  <si>
    <t>InChI=1/C14H14N2.ClH/c1-2-16-13-6-4-3-5-11(13)12-9-10(15)7-8-14(12)16;/h3-9H,2,15H2,1H3;1H</t>
  </si>
  <si>
    <t>4,4'-[(4-iminocyclohexa-2,5-dien-1-ylidene)methanediyl]dianiline hydrochloride</t>
  </si>
  <si>
    <t>C(C1=CC=C(C=C1)N)(C2=CC=C(C=C2)N)=C3C=CC(C=C3)=N</t>
  </si>
  <si>
    <t>InChI=1/C19H17N3.ClH/c20-16-7-1-13(2-8-16)19(14-3-9-17(21)10-4-14)15-5-11-18(22)12-6-15;/h1-12,20H,21-22H2;1H</t>
  </si>
  <si>
    <t>CC1=C(C=C(C=C1)[N+](=O)[O-])[N+](=O)[O-]</t>
  </si>
  <si>
    <t>InChI=1/C7H6N2O4/c1-5-2-3-6(8(10)11)4-7(5)9(12)13/h2-4H,1H3</t>
  </si>
  <si>
    <t>1-chloro-2-methylprop-1-ene</t>
  </si>
  <si>
    <t>CC(C)=CCl</t>
  </si>
  <si>
    <t>InChI=1/C4H7Cl/c1-4(2)3-5/h3H,1-2H3</t>
  </si>
  <si>
    <t>N-butylformic hydrazide</t>
  </si>
  <si>
    <t>N(N)(CCCC)C=O</t>
  </si>
  <si>
    <t>InChI=1/C5H12N2O/c1-2-3-4-7(6)5-8/h5H,2-4,6H2,1H3</t>
  </si>
  <si>
    <t>4,4'-oxydianiline</t>
  </si>
  <si>
    <t>NC1=CC=C(C=C1)OC2=CC=C(C=C2)N</t>
  </si>
  <si>
    <t>Phosphorothioic acid O-[5-chloro-1-(1-methylethyl)-1H-1,2,4-triazol-3-yl] O,O-diethyl ester</t>
  </si>
  <si>
    <t>[[1-[(Dimethylamino)carbonyl]-3-(1,1-dimethylethyl)-1H-1,2,4-triazol-5-yl]thio]acetic acid ethyl ester</t>
  </si>
  <si>
    <t>Dimethylcarbamic acid 3-methyl-1-phenyl-1H-pyrazol-5-yl ester</t>
  </si>
  <si>
    <t>1,1a,3,3a,4,5,5,5a,5b,6-Decachlorooctahydro-1,3,4-metheno-2H-cyclobuta[cd]pentalen-2-one</t>
  </si>
  <si>
    <t>Phosphorothioic acid O,O-diethyl O-(1-phenyl-1H-1,2,4-triazol-3-yl)ester</t>
  </si>
  <si>
    <t>2,2,4,4,6,6-Hexakis(1-aziridinyl)-2,2,4,4,6,6-hexahydro-1,3,5,2,4,6-triazatriphosphorine</t>
  </si>
  <si>
    <t>7-Oxabicyclo[2.2.1]heptane-2,3-dicarboxylic acid</t>
  </si>
  <si>
    <t>3,5-Dimethyl-4-(methylthio)phenol methylcarbamate</t>
  </si>
  <si>
    <t>3-Methyl-5-(1-methylethyl)phenol methylcarbamate</t>
  </si>
  <si>
    <t>(E)-3-[(Dimethoxyphosphinyl)oxy]-2-butenoic acid 1-phenylethyl ester</t>
  </si>
  <si>
    <t>3-(2,4-Dichlorophenyl)-6-fluoro-2-(1H-1,2,4-triazol-1-yl)-4(3H)-quinazolinone</t>
  </si>
  <si>
    <t>(1a,2a,3b,4a,5a,6b)-1,2,3,4,5,6-Hexachlorocyclohexane</t>
  </si>
  <si>
    <t>1,1'-(2,2,2-Trichloroethylidene)bis[4-chlorobenzene]</t>
  </si>
  <si>
    <t>1H-1,4,5,6,7,8,8-Heptachloro-3a,4,7,7a-tetrahydro-4,7-methanoindene</t>
  </si>
  <si>
    <t>Phosphorodithioic acid S-[(6-chloro-2-oxo-3(2H)-benzoxazolyl)methyl] O,O-diethyl ester</t>
  </si>
  <si>
    <t>2-[(Diethoxyphosphinothioyl)oxy]-5-methylpyrazolo[1,5-a]pyrimidine-6-carboxylic acid ethyl ester</t>
  </si>
  <si>
    <t>N-[[[[(2,3-Dihydro-2,2-dimethyl-7-benzofuranyl)oxy]carbonyl]methylamino]thio]-N-(1-methylethyl)-b-alanine ethyl ester</t>
  </si>
  <si>
    <t>Phosphorodithioic acid S-[(1,3-dihydro-1,3-dioxo-2H-isoindol-2-yl)methyl] O,O-dimethyl ester</t>
  </si>
  <si>
    <t>N,N'-[Thiobis[(methylimino)carbonyloxy]]bisethanimidothioic acid dimethyl ester</t>
  </si>
  <si>
    <t>(Z)-4-(2-(2-chlorophenyl)hydrazono)-3-methylisoxazol-5(4H)-one</t>
  </si>
  <si>
    <t>Phosphorothioic acid O-[4-(aminosulfonyl)phenyl] O,O-dimethyl ester</t>
  </si>
  <si>
    <t>Phosphorothioic acid O-2,4-dichlorophenyl O,O-diethyl ester</t>
  </si>
  <si>
    <t>[(Dibutylamino)thio]methylcarbamic acid 2,3-dihydro-2,2-dimethyl-7-benzofuranyl ester</t>
  </si>
  <si>
    <t>2-hydroxybenzaldehyde</t>
  </si>
  <si>
    <t>naphthalen-1-ol</t>
  </si>
  <si>
    <t>biphenyl-2-ol</t>
  </si>
  <si>
    <t>3,5-dibromo-2-hydroxybenzaldehyde</t>
  </si>
  <si>
    <t>naphthalene</t>
  </si>
  <si>
    <t>quinoline</t>
  </si>
  <si>
    <t>N,N-diethylcyclohexanamine</t>
  </si>
  <si>
    <t>2-[ethyl(3-methylphenyl)amino]ethanol</t>
  </si>
  <si>
    <t>1-phenylbutane-1,3-dione</t>
  </si>
  <si>
    <t>ethyl 4-aminobenzoate</t>
  </si>
  <si>
    <t>1-[(2E,4E)-5-(1,3-benzodioxol-5-yl)penta-2,4-dienoyl]piperidine</t>
  </si>
  <si>
    <t>1,2-dichlorobenzene</t>
  </si>
  <si>
    <t>1-fluoro-2-methylbenzene</t>
  </si>
  <si>
    <t>1,2-dichloro-4-methylbenzene</t>
  </si>
  <si>
    <t>prop-2-en-1-yl 2-methylprop-2-enoate</t>
  </si>
  <si>
    <t>2,3-dibromopropan-1-ol</t>
  </si>
  <si>
    <t>2-methylbutanal</t>
  </si>
  <si>
    <t>1,2,3-trichloropropane</t>
  </si>
  <si>
    <t>(2E)-butan-2-one oxime</t>
  </si>
  <si>
    <t>2-[bis(1-methylethyl)amino]ethanol</t>
  </si>
  <si>
    <t>2,4-dinitroaniline</t>
  </si>
  <si>
    <t>2,2'-methanediylbis(4-chlorophenol)</t>
  </si>
  <si>
    <t>N,N,N-trimethylanilinium iodide</t>
  </si>
  <si>
    <t>4-(1,1-dimethylethyl)phenol</t>
  </si>
  <si>
    <t>(1-methylethyl)benzene</t>
  </si>
  <si>
    <t>1-phenylethanone</t>
  </si>
  <si>
    <t>nitrobenzene</t>
  </si>
  <si>
    <t>1-(3-aminophenyl)ethanone</t>
  </si>
  <si>
    <t>1-methyl-3-nitrobenzene</t>
  </si>
  <si>
    <t>N,N,4-trimethylaniline</t>
  </si>
  <si>
    <t>p-nitroaniline</t>
  </si>
  <si>
    <t>4-nitroaniline</t>
  </si>
  <si>
    <t>4-(dimethylamino)benzaldehyde</t>
  </si>
  <si>
    <t>2-(diethylamino)ethanol</t>
  </si>
  <si>
    <t>ethylbenzene</t>
  </si>
  <si>
    <t>1-phenylmethanamine</t>
  </si>
  <si>
    <t>benzaldehyde</t>
  </si>
  <si>
    <t>cyclohexanone oxime</t>
  </si>
  <si>
    <t>pyridine-2-carbonitrile</t>
  </si>
  <si>
    <t>(2,2-dimethyl-1,3-dioxolan-4-yl)methanol</t>
  </si>
  <si>
    <t>1,3,5,7-tetraazatricyclo[3.3.1.1~3,7~]decane</t>
  </si>
  <si>
    <t>1,1'-oxydibenzene</t>
  </si>
  <si>
    <t>N-ethyl-3-methylaniline</t>
  </si>
  <si>
    <t>N,N-dipropylpropan-1-amine</t>
  </si>
  <si>
    <t>2,2',2''-nitrilotriethanol</t>
  </si>
  <si>
    <t>2-methyl-4-phenylbutan-2-ol</t>
  </si>
  <si>
    <t>2-piperazin-1-ylethanol</t>
  </si>
  <si>
    <t>N,N-dimethyl-1-phenylmethanamine</t>
  </si>
  <si>
    <t>N-(4-hydroxyphenyl)acetamide</t>
  </si>
  <si>
    <t>2-ethylhexan-1-ol</t>
  </si>
  <si>
    <t>5-(diethylamino)pentan-2-one</t>
  </si>
  <si>
    <t>diethyl propanedioate</t>
  </si>
  <si>
    <t>dibutyl (2E)-but-2-enedioate</t>
  </si>
  <si>
    <t>dibutyl hexanedioate</t>
  </si>
  <si>
    <t>4-bromoaniline</t>
  </si>
  <si>
    <t>4-methylaniline</t>
  </si>
  <si>
    <t>isobutyl acrylate</t>
  </si>
  <si>
    <t>acrylaldehyde</t>
  </si>
  <si>
    <t>1,2-dichloroethane</t>
  </si>
  <si>
    <t>2-chloroethanol</t>
  </si>
  <si>
    <t>propan-1-amine</t>
  </si>
  <si>
    <t>propanenitrile</t>
  </si>
  <si>
    <t>chloroacetonitrile</t>
  </si>
  <si>
    <t>ethane-1,2-diamine</t>
  </si>
  <si>
    <t>prop-2-en-1-ol</t>
  </si>
  <si>
    <t>prop-2-yn-1-ol</t>
  </si>
  <si>
    <t>(1E)-acetaldehyde oxime</t>
  </si>
  <si>
    <t>2-methylpentane-2,4-diol</t>
  </si>
  <si>
    <t>2,4,4-trimethylpentan-2-amine</t>
  </si>
  <si>
    <t>2,2'-thiobis(2-methylpropane)</t>
  </si>
  <si>
    <t>4-methylpentan-2-one</t>
  </si>
  <si>
    <t>2,2'-oxydipropane</t>
  </si>
  <si>
    <t>toluene</t>
  </si>
  <si>
    <t>4-methylpyridine</t>
  </si>
  <si>
    <t>chlorobenzene</t>
  </si>
  <si>
    <t>cyclohexanol</t>
  </si>
  <si>
    <t>cyclohexanone</t>
  </si>
  <si>
    <t>phenol</t>
  </si>
  <si>
    <t>3-methylpyridine</t>
  </si>
  <si>
    <t>2-methylpyridine</t>
  </si>
  <si>
    <t>propyl acetate</t>
  </si>
  <si>
    <t>butan-1-amine</t>
  </si>
  <si>
    <t>but-3-enenitrile</t>
  </si>
  <si>
    <t>propane-1,3-diamine</t>
  </si>
  <si>
    <t>propanedinitrile</t>
  </si>
  <si>
    <t>2-(methyloxy)ethanamine</t>
  </si>
  <si>
    <t>N-ethylethanamine</t>
  </si>
  <si>
    <t>1H-pyrrole</t>
  </si>
  <si>
    <t>Phosphorodithioic acid O,O-dimethyl S-[2-(methylamino)-2-oxoethyl] ester</t>
  </si>
  <si>
    <t>1,1'-(2-Nitrobutylidene)bis[4-chlorobenzene]</t>
  </si>
  <si>
    <t>Phosphorothioic acid O-(2-chloro-4-nitrophenyl) O,O-dimethyl ester</t>
  </si>
  <si>
    <t>1-Naphthalenol methylcarbamate</t>
  </si>
  <si>
    <t>2-[[2-(3-Chlorophenyl)oxiranyl]methyl]-2-ethyl-1H-indene-1,3(2H)-dione</t>
  </si>
  <si>
    <t>Phosphorodithioic acid S-[2-(formylmethylamino)-2-oxoethyl] O,O-dimethyl ester</t>
  </si>
  <si>
    <t>Bis(1-methylethyl)carbamothioic acid S-(2,3-dichloro-2-propenyl) ester</t>
  </si>
  <si>
    <t>2,6-Dinitro-N,N-dipropyl-4-(trifluoromethyl)benzenamine</t>
  </si>
  <si>
    <t>O=C(O[C@H](C)C2)C1=C2C(Cl)=CC(C(N[C@@H](CC3=CC=CC=C3)[C@@](O)=O)=O)=C1O</t>
  </si>
  <si>
    <t>InChI=1/C20H18ClNO6/c1-10-7-12-14(21)9-13(17(23)16(12)20(27)28-10)18(24)22-15(19(25)26)8-11-5-3-2-4-6-11/h2-6,9-10,15,23H,7-8H2,1H3,(H,22,24)(H,25,26)/t10-,15+/m1/s1</t>
  </si>
  <si>
    <t>oxetan-2-one</t>
  </si>
  <si>
    <t>O=C1CCO1</t>
  </si>
  <si>
    <t>InChI=1/C9H14N8S3/c10-6-7(17-20-16-6)13-1-2-18-3-5-4-19-9(14-5)15-8(11)12/h4H,1-3H2,(H2,10,16)(H,13,17)(H4,11,12,14,15)</t>
  </si>
  <si>
    <t>2,2-dichloro-1,1,1-trifluoroethane</t>
  </si>
  <si>
    <t>ClC(Cl)C(F)(F)F</t>
  </si>
  <si>
    <t>InChI=1/C2HCl2F3/c3-1(4)2(5,6)7/h1H</t>
  </si>
  <si>
    <t>OCCOCCO</t>
  </si>
  <si>
    <t>InChI=1/C4H10O3/c5-1-3-7-4-2-6/h5-6H,1-4H2</t>
  </si>
  <si>
    <t>disodium 3-[(E)-(2,4-dimethyl-5-sulfonatophenyl)diazenyl]-4-hydroxynaphthalene-1-sulfonate</t>
  </si>
  <si>
    <t>Levodopa</t>
  </si>
  <si>
    <t>Levosimendan</t>
  </si>
  <si>
    <t>Lindane</t>
  </si>
  <si>
    <t>1,3-Dihydro-1-methyl-7-nitro-5-phenyl-2H-1,4-benzodiazepin-2-one</t>
  </si>
  <si>
    <t>2-Chloro-a-[[(1,1-dimethylethyl)amino]methyl]benzenemethanol</t>
  </si>
  <si>
    <t>7-(1,3-Dioxolan-2-ylmethyl)-3,7-dihydro-1,3-dimethyl-1H-purine-2,6-dione</t>
  </si>
  <si>
    <t>2-Phenyl-1,2-butanediol 1-carbamate</t>
  </si>
  <si>
    <t>5-[[3,5-Dimethoxy-4-(2-methoxyethoxy)phenyl]methyl]-2,4-pyrimidinediamine</t>
  </si>
  <si>
    <t>2-[[3-(3,4-Dimethoxyphenyl)-1-oxo-2-propenyl]amino]benzoic acid</t>
  </si>
  <si>
    <t>(1R,3r,5S,8r)-3-((3-hydroxy-2-phenylpropanoyl)oxy)-8-isopropyl-8-methyl-8-azabicyclo[3.2.1]octan-8-ium bromide</t>
  </si>
  <si>
    <t>(3R,4S,6R,7R,9R,11R,12R,13S,14R)-6-(((2S,3R,4S,6R)-4-(dimethylamino)-3-hydroxy-6-methyltetrahydro-2H-pyran-2-yl)oxy)-14-ethyl-12,13-dihydroxy-4-(((2R,4R,5S,6S)-5-hydroxy-4-methoxy-4,6-dimethyltetrahydro-2H-pyran-2-yl)oxy)-7-methoxy-3,7,9,11,13-pentamethyloxacyclotetradecane-2,10-dione</t>
  </si>
  <si>
    <t>Phosphorothioic acid O-(2,5-dichloro-4-iodophenyl) O,O-dimethyl ester</t>
  </si>
  <si>
    <t>[[1-(Phenylmethyl)-1H-indazol-3-yl]oxy]acetic acid</t>
  </si>
  <si>
    <t>5,5-Diphenyl-2-[2-(1-piperidinyl)ethyl]-1,3-dioxolan-4-one</t>
  </si>
  <si>
    <t>InChI=1/C5H10N2O2/c1-2-3-7(6-9)4-5-8/h2,8H,1,3-5H2</t>
  </si>
  <si>
    <t>3-(2-chloroethyl)-1-(2-hydroxypropyl)-1-nitrosourea</t>
  </si>
  <si>
    <t>O=C(N(CC(C)O)N=O)NCCCl</t>
  </si>
  <si>
    <t>InChI=1/C6H12ClN3O3/c1-5(11)4-10(9-13)6(12)8-3-2-7/h5,11H,2-4H2,1H3,(H,8,12)</t>
  </si>
  <si>
    <t>(11beta)-11,17,21-trihydroxypregna-1,4-diene-3,20-dione</t>
  </si>
  <si>
    <t>[C@]13([C@@](C(=O)CO)(CC[C@H]1[C@@H]2CCC=4[C@@]([C@H]2[C@H](C3)O)(C=CC(C=4)=O)C)O)C</t>
  </si>
  <si>
    <t>InChI=1/C21H28O5/c1-19-7-5-13(23)9-12(19)3-4-14-15-6-8-21(26,17(25)11-22)20(15,2)10-16(24)18(14)19/h5,7,9,14-16,18,22,24,26H,3-4,6,8,10-11H2,1-2H3/t14-,15-,16-,18+,19-,20-,21-/m0/s1</t>
  </si>
  <si>
    <t>N-(4'-fluorobiphenyl-4-yl)acetamide</t>
  </si>
  <si>
    <t>CC(NC1=CC=C(C2=CC=C(F)C=C2)C=C1)=O</t>
  </si>
  <si>
    <t>InChI=1/C14H12FNO/c1-10(17)16-14-8-4-12(5-9-14)11-2-6-13(15)7-3-11/h2-9H,1H3,(H,16,17)</t>
  </si>
  <si>
    <t>bis(2-chloroethyl)methylamine oxide</t>
  </si>
  <si>
    <t>[N+](CCCl)(CCCl)(C)[O-]</t>
  </si>
  <si>
    <t>InChI=1/C5H11Cl2NO/c1-8(9,4-2-6)5-3-7/h2-5H2,1H3</t>
  </si>
  <si>
    <t>3-(1-nitrosopyrrolidin-2-yl)pyridine 1-oxide</t>
  </si>
  <si>
    <t>C1=CC=C(C=[N+]1[O-])C2CCCN2N=O</t>
  </si>
  <si>
    <t>InChI=1/C9H11N3O2/c13-10-12-6-2-4-9(12)8-3-1-5-11(14)7-8/h1,3,5,7,9H,2,4,6H2</t>
  </si>
  <si>
    <t>O-(diazoacetyl)-L-serine</t>
  </si>
  <si>
    <t>O=C(OC[C@@H](C(=O)O)N)C=[N+]=[N-]</t>
  </si>
  <si>
    <t>InChI=1/C5H7N3O4/c6-3(5(10)11)2-12-4(9)1-8-7/h1,3H,2,6H2,(H,10,11)/t3-/m0/s1</t>
  </si>
  <si>
    <t>InChI=1/C12H8Cl6O/c13-8-9(14)11(16)5-3-1-2(6-7(3)19-6)4(5)10(8,15)12(11,17)18/h2-7H,1H2</t>
  </si>
  <si>
    <t>N-methyl-N-nitrosomethanamine</t>
  </si>
  <si>
    <t>CN(N=O)C</t>
  </si>
  <si>
    <t>InChI=1/C2H6N2O/c1-4(2)3-5/h1-2H3</t>
  </si>
  <si>
    <t>rat, mouse, rhesus</t>
  </si>
  <si>
    <t>1,1a,2,2,3,3a,4,5,5,5a,5b,6-dodecachlorooctahydro-1H-1,3,4-(methanetriyl)cyclobuta[cd]pentalene</t>
  </si>
  <si>
    <t>ClC53C1(Cl)C4(Cl)C2(Cl)C1(Cl)C(Cl)(Cl)C5(Cl)C2(Cl)C3(Cl)C4(Cl)Cl</t>
  </si>
  <si>
    <t>InChI=1/C10Cl12/c11-1-2(12)7(17)4(14)3(13,5(1,15)9(7,19)20)6(1,16)10(21,22)8(2,4)18</t>
  </si>
  <si>
    <t>(3Z)-3-nitrohex-3-ene</t>
  </si>
  <si>
    <t>CCC(=CCC)[N+](=O)[O-]</t>
  </si>
  <si>
    <t>InChI=1/C6H11NO2/c1-3-5-6(4-2)7(8)9/h5H,3-4H2,1-2H3/b6-5-</t>
  </si>
  <si>
    <t>8-hydroxy-6-(methyloxy)-3a,12c-dihydro-7H-furo[3',2':4,5]furo[2,3-c]xanthen-7-one</t>
  </si>
  <si>
    <t>O=C1C2=C(C=C3C(=C2OC4=CC=CC(=C14)O)C5C(O3)OC=C5)OC</t>
  </si>
  <si>
    <t>InChI=1/C18H12O6/c1-21-11-7-12-13(8-5-6-22-18(8)24-12)17-15(11)16(20)14-9(19)3-2-4-10(14)23-17/h2-8,18-19H,1H3</t>
  </si>
  <si>
    <t>rat, mouse, cynomolgus</t>
  </si>
  <si>
    <t>1,4,5,6,7,8,8-heptachloro-3a,4,7,7a-tetrahydro-1H-4,7-methanoindene</t>
  </si>
  <si>
    <t>ClC1C=CC2C1C3(Cl)C(Cl)=C(Cl)C2(Cl)C3(Cl)Cl</t>
  </si>
  <si>
    <t>1,2,4,5,6,7,8,8-octachloro-2,3,3a,4,7,7a-hexahydro-1H-4,7-methanoindene</t>
  </si>
  <si>
    <t>ClC2(C(Cl)3Cl)C(Cl)=C(Cl)C3(Cl)C1CC(Cl)C(Cl)C12</t>
  </si>
  <si>
    <t>InChI=1/C10H6Cl8/c11-3-1-2-4(5(3)12)9(16)7(14)6(13)8(2,15)10(9,17)18/h2-5H,1H2</t>
  </si>
  <si>
    <t>1,2,3,4,10,10-hexachloro-1,4,4a,5,8,8a-hexahydro-1,4:5,8-dimethanonaphthalene</t>
  </si>
  <si>
    <t>ClC(C(Cl)(Cl)C43Cl)(C(Cl)=C4Cl)C1C3C2C=CC1C2</t>
  </si>
  <si>
    <t>InChI=1/C12H8Cl6/c13-8-9(14)11(16)7-5-2-1-4(3-5)6(7)10(8,15)12(11,17)18/h1-2,4-7H,3H2</t>
  </si>
  <si>
    <t>1-nitrosoazepane</t>
  </si>
  <si>
    <t>O=NN1CCCCCC1</t>
  </si>
  <si>
    <t>InChI=1/C6H12N2O/c9-7-8-5-3-1-2-4-6-8/h1-6H2</t>
  </si>
  <si>
    <t>2-hydrazinoethanol</t>
  </si>
  <si>
    <t>OCCNN</t>
  </si>
  <si>
    <t>InChI=1/C2H8N2O/c3-4-1-2-5/h4-5H,1-3H2</t>
  </si>
  <si>
    <t>4-[(1E)-3,3-dimethyltriaz-1-en-1-yl]-1H-imidazole-5-carboxamide</t>
  </si>
  <si>
    <t>O=C(N)C1=C(N=CN1)N=NN(C)C</t>
  </si>
  <si>
    <t>InChI=1/C6H10N6O/c1-12(2)11-10-6-4(5(7)13)8-3-9-6/h3H,1-2H3,(H2,7,13)(H,8,9)/b11-10+</t>
  </si>
  <si>
    <t>2-methyl-1-nitro-9,10-anthraquinone</t>
  </si>
  <si>
    <t>O=C1C2=C(C(=CC=C2C(=O)C3=C1C=CC=C3)C)[N+](=O)[O-]</t>
  </si>
  <si>
    <t>InChI=1/C15H9NO4/c1-8-6-7-11-12(13(8)16(19)20)15(18)10-5-3-2-4-9(10)14(11)17/h2-7H,1H3</t>
  </si>
  <si>
    <t>ClCC(Cl)CCl</t>
  </si>
  <si>
    <t>InChI=1/C3H5Cl3/c4-1-3(6)2-5/h3H,1-2H2</t>
  </si>
  <si>
    <t>dichloroethyne</t>
  </si>
  <si>
    <t>ClC#CCl</t>
  </si>
  <si>
    <t>InChI=1/C2Cl2/c3-1-2-4</t>
  </si>
  <si>
    <t>(1aR,1bS,4aR,7aS,7bS,8R,9R,9aS)-4a,7b,9,9a-tetrahydroxy-3-(hydroxymethyl)-1,1,6,8-tetramethyl-1,1a,1b,4,4a,7a,7b,8,9,9a-decahydro-5H-cyclopropa[3,4]benzo[1,2-e]azulen-5-one</t>
  </si>
  <si>
    <t>O[C@]1(C(C)2C)[C@]2([H])[C@@](C=C(CO)C4)([H])[C@]([C@@](C=C3C)([H])[C@@]4(O)C3=O)(O)[C@H](C)[C@H]1O</t>
  </si>
  <si>
    <t>InChI=1/C20H28O6/c1-9-5-13-18(24,15(9)22)7-11(8-21)6-12-14-17(3,4)20(14,26)16(23)10(2)19(12,13)25/h5-6,10,12-14,16,21,23-26H,7-8H2,1-4H3/t10-,12+,13-,14-,16-,18-,19-,20-/m1/s1</t>
  </si>
  <si>
    <t>tetranitromethane</t>
  </si>
  <si>
    <t>O=[N+](C([N+](=O)[O-])([N+](=O)[O-])[N+](=O)[O-])[O-]</t>
  </si>
  <si>
    <t>InChI=1/CN4O8/c6-2(7)1(3(8)9,4(10)11)5(12)13</t>
  </si>
  <si>
    <t>4'-fluorobiphenyl-4-amine</t>
  </si>
  <si>
    <t>NC1=CC=C(C=C1)C2=CC=C(C=C2)F</t>
  </si>
  <si>
    <t>InChI=1/C12H10FN/c13-11-5-1-9(2-6-11)10-3-7-12(14)8-4-10/h1-8H,14H2</t>
  </si>
  <si>
    <t>1-(2-hydroxyethyl)-1-nitrosourea</t>
  </si>
  <si>
    <t>O=C(N(CCO)N=O)N</t>
  </si>
  <si>
    <t>InChI=1/C3H7N3O3/c4-3(8)6(5-9)1-2-7/h7H,1-2H2,(H2,4,8)</t>
  </si>
  <si>
    <t>N-butyl-N-nitrosobutan-1-amine</t>
  </si>
  <si>
    <t>O=NN(CCCC)CCCC</t>
  </si>
  <si>
    <t>InChI=1/C8H18N2O/c1-3-5-7-10(9-11)8-6-4-2/h3-8H2,1-2H3</t>
  </si>
  <si>
    <t>2-{4-[(1Z)-1,2-diphenylbut-1-en-1-yl]phenoxy}-N,N-dimethylethanamine 2-hydroxypropane-1,2,3-tricarboxylate (salt)</t>
  </si>
  <si>
    <t>CCC(C2=CC=CC=C2)=C(C1=CC=CC=C1)C(C=C3)=CC=C3OCCN(C)C</t>
  </si>
  <si>
    <t>InChI=1/C26H29NO.C6H8O7/c1-4-25(21-11-7-5-8-12-21)26(22-13-9-6-10-14-22)23-15-17-24(18-16-23)28-20-19-27(2)3;7-3(8)1-6(13,5(11)12)2-4(9)10/h5-18H,4,19-20H2,1-3H3;13H,1-2H2,(H,7,8)(H,9,10)(H,11,12)/b26-25-;</t>
  </si>
  <si>
    <t>methyl 2-[(4'-chlorobiphenyl-4-yl)oxy]-2-methylpropanoate</t>
  </si>
  <si>
    <t>O=C(C(C)(OC1=CC=C(C=C1)C2=CC=C(C=C2)Cl)C)OC</t>
  </si>
  <si>
    <t>InChI=1/C17H17ClO3/c1-17(2,16(19)20-3)21-15-10-6-13(7-11-15)12-4-8-14(18)9-5-12/h4-11H,1-3H3</t>
  </si>
  <si>
    <t>Cuelure</t>
  </si>
  <si>
    <t>Cumene</t>
  </si>
  <si>
    <t>Cuminaldehyde</t>
  </si>
  <si>
    <t>cyanamide</t>
  </si>
  <si>
    <t>Cyanazine</t>
  </si>
  <si>
    <t>Cyanofenphos</t>
  </si>
  <si>
    <t>Cycasin</t>
  </si>
  <si>
    <t>Cyclobarbital</t>
  </si>
  <si>
    <t>Cyclochlorotine</t>
  </si>
  <si>
    <t>Cyclohexane</t>
  </si>
  <si>
    <t>Cyclohexanol</t>
  </si>
  <si>
    <t>Cyclohexanone</t>
  </si>
  <si>
    <t>Cyclohexanone_oxime</t>
  </si>
  <si>
    <t>Cyclohexylamine</t>
  </si>
  <si>
    <t>Cyclohexyl_acrylate</t>
  </si>
  <si>
    <t>Cyclopentadiene</t>
  </si>
  <si>
    <t>Cyclopentanone_oxime</t>
  </si>
  <si>
    <t>Cyclophosphamide</t>
  </si>
  <si>
    <t>Cyfluthrin</t>
  </si>
  <si>
    <t>Cyheptamide</t>
  </si>
  <si>
    <t>Cymoxanil</t>
  </si>
  <si>
    <t>Cypermethrin</t>
  </si>
  <si>
    <t>InChI=1/C19H27NO6/c1-5-13-10-12(2)19(3,24)18(23)25-11-14-6-8-20(4)9-7-15(16(14)21)26-17(13)22/h5-6,12,15,24H,7-11H2,1-4H3/b13-5-,14-6-/t12-,15-,19-/m1/s1</t>
  </si>
  <si>
    <t>InChI=1/C3H4O2/c4-3-1-2-5-3/h1-2H2</t>
  </si>
  <si>
    <t>1-ethyl-3-nitro-1-nitrosoguanidine</t>
  </si>
  <si>
    <t>N=C(N(CC)N=O)N[N+]([O-])=O</t>
  </si>
  <si>
    <t>InChI=1/C3H7N5O3/c1-2-7(6-9)3(4)5-8(10)11/h2H2,1H3,(H2,4,5)</t>
  </si>
  <si>
    <t>N,3-bis(2-chloroethyl)-1,3,2-oxazaphosphinan-2-amine 2-oxide</t>
  </si>
  <si>
    <t>ClCCN[P]1(=O)OCCCN1CCCl</t>
  </si>
  <si>
    <t>InChI=1/C7H15Cl2N2O2P/c8-2-4-10-14(12)11(6-3-9)5-1-7-13-14/h1-7H2,(H,10,12)</t>
  </si>
  <si>
    <t>S-[(5-methoxy-2-oxo-1,3,4-thiadiazol-3(2H)-yl)methyl] O,O-dimethyl dithiophosphate</t>
  </si>
  <si>
    <t>S=P(SCN1C(=O)SC(=N1)OC)(OC)OC</t>
  </si>
  <si>
    <t>InChI=1/C6H11N2O4PS3/c1-10-5-7-8(6(9)16-5)4-15-13(14,11-2)12-3/h4H2,1-3H3</t>
  </si>
  <si>
    <t>(1R,3R)-2,2-Dimethyl-3-(2-methyl-1-propenyl)cyclopropanecarboxylic acid [5-(phenylmethyl)-3-furanyl]methyl ester</t>
  </si>
  <si>
    <t>S-[(4,6-Diamino-1,3,5-triazin-2-yl)methyl]phosphorodithioic acid O,O-dimethyl ester</t>
  </si>
  <si>
    <t>1-[[2-(2,4-Dichlorophenyl)-4-propyl-1,3-dioxolan-2-yl]methyl]-1H-1,2,4-triazole</t>
  </si>
  <si>
    <t>2-Chloro-N-(2,6-diethylphenyl)-N-(methoxymethyl)acetamide</t>
  </si>
  <si>
    <t>3,6-Dichloro-2-methoxybenzoic acid</t>
  </si>
  <si>
    <t>(1-Methylethyl)carbamic acid 2-[[(aminocarbonyl)oxy]methyl]-2-methylpentyl ester</t>
  </si>
  <si>
    <t>(2R)-2-[4-[(5-Chloro-3-fluoro-2-pyridinyl)oxy]phenoxy]propanoic acid 2-propynyl ester</t>
  </si>
  <si>
    <t>3-[(2-Chloro-5-thiazolyl)methyl]tetrahydro-5-methyl-N-nitro-4H-1,3,5-oxadiazin-4-imine</t>
  </si>
  <si>
    <t>1-Naphthaleneacetic Acid</t>
  </si>
  <si>
    <t>N-[2,6-Bis(1-methylethyl)-4-phenoxyphenyl]-N'-(1,1-dimethylethyl)thiourea</t>
  </si>
  <si>
    <t>Butylethylcarbamothioic acid S-propyl ester</t>
  </si>
  <si>
    <t>(endo,endo)-Bicyclo[2.2.1]hept-5-ene-2,3-dicarboxylic acid dimethyl ester</t>
  </si>
  <si>
    <t>N-(Butoxymethyl)-2-chloro-N-(2,6-diethylphenyl)acetamide</t>
  </si>
  <si>
    <t>(3-Chlorophenyl)carbamic acid 1-methylethyl ester</t>
  </si>
  <si>
    <t>2-Chloro-N-(2,4-dimethyl-3-thienyl)-N-(2-methoxy-1-methylethyl)acetamide</t>
  </si>
  <si>
    <t>2,3-Dichloro-1,4-naphthalenedione</t>
  </si>
  <si>
    <t>O-(6-Chloro-3-phenyl-4-pyridazinyl)carbonothioic acid S-octyl ester</t>
  </si>
  <si>
    <t>Thiamethoxam</t>
  </si>
  <si>
    <t>Thioacetamide</t>
  </si>
  <si>
    <t>Thiodicarb</t>
  </si>
  <si>
    <t>Thioglycolic_Acid</t>
  </si>
  <si>
    <t>Thiolutin</t>
  </si>
  <si>
    <t>Thionazin</t>
  </si>
  <si>
    <t>Thiopental</t>
  </si>
  <si>
    <t>Thioquinox</t>
  </si>
  <si>
    <t>Thiosemicarbazide</t>
  </si>
  <si>
    <t>Thiosinamine</t>
  </si>
  <si>
    <t>Thiouracil</t>
  </si>
  <si>
    <t>Thiourea</t>
  </si>
  <si>
    <t>Thymol</t>
  </si>
  <si>
    <t>Tibezonium_Iodide</t>
  </si>
  <si>
    <t>Ticrynafen</t>
  </si>
  <si>
    <t>Timiperone</t>
  </si>
  <si>
    <t>Tinoridine</t>
  </si>
  <si>
    <t>Tipepidine</t>
  </si>
  <si>
    <t>Tizanidine</t>
  </si>
  <si>
    <t>Tolazamide</t>
  </si>
  <si>
    <t>Tolazoline_hydrochloride</t>
  </si>
  <si>
    <t>Tolciclate</t>
  </si>
  <si>
    <t>Tolclofos-methyl</t>
  </si>
  <si>
    <t>Toloxatone</t>
  </si>
  <si>
    <t>Toluene</t>
  </si>
  <si>
    <t>Toxaphene</t>
  </si>
  <si>
    <t>Toxoflavin</t>
  </si>
  <si>
    <t>Tralkoxydim</t>
  </si>
  <si>
    <t>Tranilast</t>
  </si>
  <si>
    <t>Trans-2-phenyl-1-cyclohexanol</t>
  </si>
  <si>
    <t>trans-3-hexen-1-ol</t>
  </si>
  <si>
    <t>Trapidil</t>
  </si>
  <si>
    <t>Trenimon</t>
  </si>
  <si>
    <t>Triadimefon</t>
  </si>
  <si>
    <t>Triadimenol</t>
  </si>
  <si>
    <t>Triamcinolone_acetonide</t>
  </si>
  <si>
    <t>Triamterene</t>
  </si>
  <si>
    <t>Triazamate</t>
  </si>
  <si>
    <t>Triazophos</t>
  </si>
  <si>
    <t>Tribromomethane</t>
  </si>
  <si>
    <t>Tributyl_phosphate</t>
  </si>
  <si>
    <t>Tricaprylin</t>
  </si>
  <si>
    <t>Trichlorfon</t>
  </si>
  <si>
    <t>Trichloroacetic_acid</t>
  </si>
  <si>
    <t>Trichloroacetonitrile</t>
  </si>
  <si>
    <t>Trichloroethylene</t>
  </si>
  <si>
    <t>Trichloroethylene_(with_epichlorohydrin)</t>
  </si>
  <si>
    <t>Trichlorosilane</t>
  </si>
  <si>
    <t>Triclopyr</t>
  </si>
  <si>
    <t>Tridecylamine</t>
  </si>
  <si>
    <t>Tridiphane</t>
  </si>
  <si>
    <t>Trientine</t>
  </si>
  <si>
    <t>Trietazine</t>
  </si>
  <si>
    <t>Triethanolamine</t>
  </si>
  <si>
    <t>Triethylamine</t>
  </si>
  <si>
    <t>Triethylenemelamine</t>
  </si>
  <si>
    <t>Triethylenephosphoramide</t>
  </si>
  <si>
    <t>Triethylenetetramine</t>
  </si>
  <si>
    <t>Triethylene_glycol</t>
  </si>
  <si>
    <t>Triethyl_nitrilotricarboxylate</t>
  </si>
  <si>
    <t>Trifluralin</t>
  </si>
  <si>
    <t>Trimethylphosphate</t>
  </si>
  <si>
    <t>Trimethylthiourea</t>
  </si>
  <si>
    <t>Trimoprostil</t>
  </si>
  <si>
    <t>Trinexapac-ethyl</t>
  </si>
  <si>
    <t>Trinitrobenzene</t>
  </si>
  <si>
    <t>Triphenylphosphine_oxide</t>
  </si>
  <si>
    <t>Triphenyl_phosphate</t>
  </si>
  <si>
    <t>Tripropargylamine</t>
  </si>
  <si>
    <t>Tripropylamine</t>
  </si>
  <si>
    <t>Tris(2-butoxyethyl)_phosphate</t>
  </si>
  <si>
    <t>tris(2-Chloroethyl)phosphite</t>
  </si>
  <si>
    <t>Tris(2-chloroethyl)_phosphate</t>
  </si>
  <si>
    <t>Tris(2-ethylhexyl)phosphate</t>
  </si>
  <si>
    <t>Tris(aziridinyl)-phosphine_sulfide_(thio-tepa)</t>
  </si>
  <si>
    <t>Trithiozine</t>
  </si>
  <si>
    <t>Trofosfamide</t>
  </si>
  <si>
    <t>Tropesin</t>
  </si>
  <si>
    <t>Troxipide</t>
  </si>
  <si>
    <t>Trp-P-1_acetate</t>
  </si>
  <si>
    <t>Trp-P-2_acetate</t>
  </si>
  <si>
    <t>Tubocurarine_Chloride</t>
  </si>
  <si>
    <t>Tulobuterol</t>
  </si>
  <si>
    <t>Tutin</t>
  </si>
  <si>
    <t>Undecylenic_Acid</t>
  </si>
  <si>
    <t>Uracil</t>
  </si>
  <si>
    <t>Urapidil</t>
  </si>
  <si>
    <t>Urethane</t>
  </si>
  <si>
    <t>Ursodiol</t>
  </si>
  <si>
    <t>Valeraldehyde</t>
  </si>
  <si>
    <t>Valeronitrile</t>
  </si>
  <si>
    <t>Valproic_Acid</t>
  </si>
  <si>
    <t>Vanillin</t>
  </si>
  <si>
    <t>Vedaprofen</t>
  </si>
  <si>
    <t>bis(2-Chloro-1-methylethyl)_ether</t>
  </si>
  <si>
    <t>Bis(2-chloroethyl)ether</t>
  </si>
  <si>
    <t>Bis(chloromethyl)_ether</t>
  </si>
  <si>
    <t>Bis(p-chlorophenoxy)methane</t>
  </si>
  <si>
    <t>Bisoxatin_Acetate</t>
  </si>
  <si>
    <t>Bitertanol</t>
  </si>
  <si>
    <t>Bomyl</t>
  </si>
  <si>
    <t>Brodifacoum</t>
  </si>
  <si>
    <t>Bromacil</t>
  </si>
  <si>
    <t>Bromadiolone</t>
  </si>
  <si>
    <t>Bromazepam</t>
  </si>
  <si>
    <t>Bromethalin</t>
  </si>
  <si>
    <t>Bromisovalum</t>
  </si>
  <si>
    <t>Bromocriptine_mesylate</t>
  </si>
  <si>
    <t>Bromodichloromethane</t>
  </si>
  <si>
    <t>bromoethane</t>
  </si>
  <si>
    <t>Bromoethane_(ethyl_bromide)</t>
  </si>
  <si>
    <t>Bromophos</t>
  </si>
  <si>
    <t>Bromopropylate</t>
  </si>
  <si>
    <t>Bromoxynil</t>
  </si>
  <si>
    <t>Bromuconazole</t>
  </si>
  <si>
    <t>Bronopol</t>
  </si>
  <si>
    <t>Brotizolam</t>
  </si>
  <si>
    <t>Bucetin</t>
  </si>
  <si>
    <t>Bucillamine</t>
  </si>
  <si>
    <t>Budesonide</t>
  </si>
  <si>
    <t>Budralazine</t>
  </si>
  <si>
    <t>Bulan</t>
  </si>
  <si>
    <t>Bunaftine</t>
  </si>
  <si>
    <t>Bunamiodyl</t>
  </si>
  <si>
    <t>Bupirimate</t>
  </si>
  <si>
    <t>bupivacaine</t>
  </si>
  <si>
    <t>Buprofezin</t>
  </si>
  <si>
    <t>Butachlor</t>
  </si>
  <si>
    <t>butan-2-ol</t>
  </si>
  <si>
    <t>Butanal</t>
  </si>
  <si>
    <t>b-ionone</t>
  </si>
  <si>
    <t>Baclofen</t>
  </si>
  <si>
    <t>Barban</t>
  </si>
  <si>
    <t>Bemegride</t>
  </si>
  <si>
    <t>Bemitradine</t>
  </si>
  <si>
    <t>Benalaxyl</t>
  </si>
  <si>
    <t>Bendazac</t>
  </si>
  <si>
    <t>Benfuracarb</t>
  </si>
  <si>
    <t>Benfurodil</t>
  </si>
  <si>
    <t>Benorylate</t>
  </si>
  <si>
    <t>Benoxaprofen</t>
  </si>
  <si>
    <t>Benproperine</t>
  </si>
  <si>
    <t>Bentazon</t>
  </si>
  <si>
    <t>Benzaldehyde</t>
  </si>
  <si>
    <t>Benzamide</t>
  </si>
  <si>
    <t>Benzanthrone</t>
  </si>
  <si>
    <t>Benzene</t>
  </si>
  <si>
    <t>Benzidine</t>
  </si>
  <si>
    <t>Benzidine_dihydrochloride</t>
  </si>
  <si>
    <t>Benzilonium_Bromide</t>
  </si>
  <si>
    <t>Benzo(a)pyrene</t>
  </si>
  <si>
    <t>Benzofuran</t>
  </si>
  <si>
    <t>Benzophenone</t>
  </si>
  <si>
    <t>Benzotrichloride</t>
  </si>
  <si>
    <t>Benzoxonium_Chloride</t>
  </si>
  <si>
    <t>Benzoyl_hydrazine</t>
  </si>
  <si>
    <t>Benzpiperylon</t>
  </si>
  <si>
    <t>Benzquinamide</t>
  </si>
  <si>
    <t>Benzyl-tert-butanol</t>
  </si>
  <si>
    <t>Benzylamine</t>
  </si>
  <si>
    <t>Benzylhydrazine.2HCl</t>
  </si>
  <si>
    <t>Benzyltriethylammonium_chloride</t>
  </si>
  <si>
    <t>Benzyl_acetate</t>
  </si>
  <si>
    <t>Benzyl_alcohol</t>
  </si>
  <si>
    <t>Benzyl_Benzoate</t>
  </si>
  <si>
    <t>Benzyl_chloride</t>
  </si>
  <si>
    <t>Benzyl_Cinnamate</t>
  </si>
  <si>
    <t>Benzyl_methacrylate</t>
  </si>
  <si>
    <t>Benzyl_sulfoxide</t>
  </si>
  <si>
    <t>Benzyl_violet_4B</t>
  </si>
  <si>
    <t>bepridil</t>
  </si>
  <si>
    <t>Bermoprofen</t>
  </si>
  <si>
    <t>Azacitidine</t>
  </si>
  <si>
    <t>Azanidazole</t>
  </si>
  <si>
    <t>Azaserine</t>
  </si>
  <si>
    <t>Azathioprine</t>
  </si>
  <si>
    <t>Azimilide</t>
  </si>
  <si>
    <t>Azinphos-methyl</t>
  </si>
  <si>
    <t>Azintamide</t>
  </si>
  <si>
    <t>Aziridine</t>
  </si>
  <si>
    <t>Azobenzene</t>
  </si>
  <si>
    <t>Azodicarbonamide</t>
  </si>
  <si>
    <t>Azoxymethane</t>
  </si>
  <si>
    <t>b-Chloropropionitrile</t>
  </si>
  <si>
    <t>sodium 5,5-diethyl-4,6-dioxo-1,4,5,6-tetrahydropyrimidin-2-olate</t>
  </si>
  <si>
    <t>C1(C(NC(=NC1=O)O)=O)(CC)CC</t>
  </si>
  <si>
    <t>InChI=1/C8H12N2O3.Na/c1-3-8(4-2)5(11)9-7(13)10-6(8)12;/h3-4H2,1-2H3,(H2,9,10,11,12,13);/q;+1/p-1</t>
  </si>
  <si>
    <t>styrene</t>
  </si>
  <si>
    <t>C=CC1=CC=CC=C1</t>
  </si>
  <si>
    <t>InChI=1/C8H8/c1-2-8-6-4-3-5-7-8/h2-7H,1H2</t>
  </si>
  <si>
    <t>N-nitromethanamine</t>
  </si>
  <si>
    <t>CN[N+](=O)[O-]</t>
  </si>
  <si>
    <t>InChI=1/CH4N2O2/c1-2-3(4)5/h2H,1H3</t>
  </si>
  <si>
    <t>N-{[3-(5-nitrofuran-2-yl)-1,2,4-oxadiazol-5-yl]methyl}acetamide</t>
  </si>
  <si>
    <t>O=C(C)NCC1=NC(=NO1)C2=CC=C(O2)[N+]([O-])=O</t>
  </si>
  <si>
    <t>InChI=1/C9H8N4O5/c1-5(14)10-4-7-11-9(12-18-7)6-2-3-8(17-6)13(15)16/h2-3H,4H2,1H3,(H,10,14)</t>
  </si>
  <si>
    <t>1-(3-hydroxypropyl)-1-nitrosourea</t>
  </si>
  <si>
    <t>O=C(N(CCCO)N=O)N</t>
  </si>
  <si>
    <t>InChI=1/C4H9N3O3/c5-4(9)7(6-10)2-1-3-8/h8H,1-3H2,(H2,5,9)</t>
  </si>
  <si>
    <t>1-[(2-hydroxyethyl)(nitroso)amino]propan-2-ol</t>
  </si>
  <si>
    <t>N(CC(C)O)(CCO)N=O</t>
  </si>
  <si>
    <t>InChI=1/C5H12N2O3/c1-5(9)4-7(6-10)2-3-8/h5,8-9H,2-4H2,1H3</t>
  </si>
  <si>
    <t>2-amino-9-(2-deoxy-beta-D-erythro-pentofuranosyl)-1,9-dihydro-6H-purine-6-thione</t>
  </si>
  <si>
    <t>N1C(=NC2=C(C1=S)N=CN2[C@]3(C([C@@]([C@](O3)(CO)[H])(O)[H])([H])[H])[H])N</t>
  </si>
  <si>
    <t>InChI=1/C10H13N5O3S/c11-10-13-8-7(9(19)14-10)12-3-15(8)6-1-4(17)5(2-16)18-6/h3-6,16-17H,1-2H2,(H3,11,13,14,19)/t4-,5+,6+/m0/s1</t>
  </si>
  <si>
    <t>3-nitro-1-nitroso-1-propylguanidine</t>
  </si>
  <si>
    <t>N=C(N(CCC)N=O)N[N+](=O)[O-]</t>
  </si>
  <si>
    <t>InChI=1/C4H9N5O3/c1-2-3-8(7-10)4(5)6-9(11)12/h2-3H2,1H3,(H2,5,6)</t>
  </si>
  <si>
    <t>6-(5-nitrofuran-2-yl)-1,3,5-triazine-2,4-diamine</t>
  </si>
  <si>
    <t>NC1=NC(=NC(=N1)C2=CC=C(O2)[N+]([O-])=O)N</t>
  </si>
  <si>
    <t>InChI=1/C7H6N6O3/c8-6-10-5(11-7(9)12-6)3-1-2-4(16-3)13(14)15/h1-2H,(H4,8,9,10,11,12)</t>
  </si>
  <si>
    <t>3,3-dimethyl-5-(6-oxo-1,4,5,6-tetrahydropyridazin-3-yl)-1,3-dihydro-2H-indol-2-one</t>
  </si>
  <si>
    <t>O=C(NC2=C1C=C(C3=NNC(CC3)=O)C=C2)C1(C)C</t>
  </si>
  <si>
    <t>InChI=1/C14H15N3O2/c1-14(2)9-7-8(3-4-11(9)15-13(14)19)10-5-6-12(18)17-16-10/h3-4,7H,5-6H2,1-2H3,(H,15,19)(H,17,18)</t>
  </si>
  <si>
    <t>N-methyl-N,4-dinitrosoaniline</t>
  </si>
  <si>
    <t>C1=CC(=CC=C1N(C)N=O)N=O</t>
  </si>
  <si>
    <t>InChI=1/C7H7N3O2/c1-10(9-12)7-4-2-6(8-11)3-5-7/h2-5H,1H3</t>
  </si>
  <si>
    <t>1-ethyl-1-nitrosourea</t>
  </si>
  <si>
    <t>NC(=O)N(CC)N=O</t>
  </si>
  <si>
    <t>InChI=1/C3H7N3O2/c1-2-6(5-8)3(4)7/h2H2,1H3,(H2,4,7)</t>
  </si>
  <si>
    <t>2,2'-{[2-(5-nitro-2-thienyl)quinazolin-4-yl]imino}diethanol</t>
  </si>
  <si>
    <t>C1=CC=C2C(=C1)N=C(N=C2N(CCO)CCO)C3=CC=C(S3)[N+]([O-])=O</t>
  </si>
  <si>
    <t>InChI=1/C16H16N4O4S/c21-9-7-19(8-10-22)16-11-3-1-2-4-12(11)17-15(18-16)13-5-6-14(25-13)20(23)24/h1-6,21-22H,7-10H2</t>
  </si>
  <si>
    <t>sodium (2E)-3-bromo-4-(4-methoxyphenyl)-4-oxobut-2-enoate</t>
  </si>
  <si>
    <t>O=C(C=C(C(C1=CC=C(C=C1)OC)=O)Br)O</t>
  </si>
  <si>
    <t>InChI=1/C11H9BrO4.Na/c1-16-8-4-2-7(3-5-8)11(15)9(12)6-10(13)14;/h2-6H,1H3,(H,13,14);/q;+1/p-1/b9-6+;</t>
  </si>
  <si>
    <t>1-methyl-1,3-dihydro-2H-imidazole-2-thione</t>
  </si>
  <si>
    <t>N1C(N(C=C1)C)=S</t>
  </si>
  <si>
    <t>InChI=1/C4H6N2S/c1-6-3-2-5-4(6)7/h2-3H,1H3,(H,5,7)</t>
  </si>
  <si>
    <t>N-methyl-N-nitrosoundecan-1-amine</t>
  </si>
  <si>
    <t>CN(CCCCCCCCCCC)N=O</t>
  </si>
  <si>
    <t>InChI=1/C12H26N2O/c1-3-4-5-6-7-8-9-10-11-12-14(2)13-15/h3-12H2,1-2H3</t>
  </si>
  <si>
    <t>2-[methyl(nitroso)amino]ethanol</t>
  </si>
  <si>
    <t>CN(CCO)N=O</t>
  </si>
  <si>
    <t>InChI=1/C3H8N2O2/c1-5(4-7)2-3-6/h6H,2-3H2,1H3</t>
  </si>
  <si>
    <t>1-nitropyrene</t>
  </si>
  <si>
    <t>O=[N+](C1=CC=C2C3=C4C(=CC=C13)C=CC=C4C=C2)[O-]</t>
  </si>
  <si>
    <t>InChI=1/C16H9NO2/c18-17(19)14-9-7-12-5-4-10-2-1-3-11-6-8-13(14)16(12)15(10)11/h1-9H</t>
  </si>
  <si>
    <t>dibenzo[b,d]furan-3-amine</t>
  </si>
  <si>
    <t>NC1=CC=C2C3=C(C=CC=C3)OC2=C1</t>
  </si>
  <si>
    <t>InChI=1/C12H9NO/c13-8-5-6-10-9-3-1-2-4-11(9)14-12(10)7-8/h1-7H,13H2</t>
  </si>
  <si>
    <t>N,N-dimethyl-4-[(E)-(3-methylphenyl)diazenyl]aniline</t>
  </si>
  <si>
    <t>CN(C1=CC=C(C=C1)N=NC2=CC(=CC=C2)C)C</t>
  </si>
  <si>
    <t>InChI=1/C15H17N3/c1-12-5-4-6-14(11-12)17-16-13-7-9-15(10-8-13)18(2)3/h4-11H,1-3H3/b17-16+</t>
  </si>
  <si>
    <t>3-methyl-3H-imidazo[4,5-f]quinolin-2-amine hydrochloride</t>
  </si>
  <si>
    <t>InChI=1/C11H10N4.ClH/c1-15-9-5-4-8-7(3-2-6-13-8)10(9)14-11(15)12;/h2-6H,1H3,(H2,12,14);1H</t>
  </si>
  <si>
    <t>3-[methyl(nitroso)amino]propan-1-ol</t>
  </si>
  <si>
    <t>N(N(CCCO)C)=O</t>
  </si>
  <si>
    <t>InChI=1/C4H10N2O2/c1-6(5-8)3-2-4-7/h7H,2-4H2,1H3</t>
  </si>
  <si>
    <t>2-chloro-5-[(3,5-dimethylpiperidin-1-yl)sulfonyl]benzoic acid</t>
  </si>
  <si>
    <t>C1=C(C=CC(=C1C(=O)O)Cl)S(N2CC(CC(C2)C)C)(=O)=O</t>
  </si>
  <si>
    <t>InChI=1/C14H18ClNO4S/c1-9-5-10(2)8-16(7-9)21(19,20)11-3-4-13(15)12(6-11)14(17)18/h3-4,6,9-10H,5,7-8H2,1-2H3,(H,17,18)</t>
  </si>
  <si>
    <t>N,N-dimethyl-4-[(E)-phenyldiazenyl]aniline</t>
  </si>
  <si>
    <t>2-[(1-methylethyl)oxy]phenyl methyl(nitroso)carbamate</t>
  </si>
  <si>
    <t>CC(C)OC1=CC=CC=C1OC(=O)N(C)N=O</t>
  </si>
  <si>
    <t>InChI=1/C11H14N2O4/c1-8(2)16-9-6-4-5-7-10(9)17-11(14)13(3)12-15/h4-8H,1-3H3</t>
  </si>
  <si>
    <t>N-methyl-N-nitrosopyridin-2-amine</t>
  </si>
  <si>
    <t>C1=CC=CC(=N1)N(N=O)C</t>
  </si>
  <si>
    <t>InChI=1/C6H7N3O/c1-9(8-10)6-4-2-3-5-7-6/h2-5H,1H3</t>
  </si>
  <si>
    <t>3,3,12-trimethyl-6-(methyloxy)-3,12-dihydro-7H-pyrano[2,3-c]acridin-7-one</t>
  </si>
  <si>
    <t>CN1C2=C(C(OC)=CC3=C2C=CC(O3)(C)C)C(C4=C1C=CC=C4)=O</t>
  </si>
  <si>
    <t>InChI=1/C20H19NO3/c1-20(2)10-9-13-15(24-20)11-16(23-4)17-18(13)21(3)14-8-6-5-7-12(14)19(17)22/h5-11H,1-4H3</t>
  </si>
  <si>
    <t>2-methyl-1,3-dinitrobenzene</t>
  </si>
  <si>
    <t>CC1=C(C=CC=C1[N+](=O)[O-])[N+](=O)[O-]</t>
  </si>
  <si>
    <t>InChI=1/C7H6N2O4/c1-5-6(8(10)11)3-2-4-7(5)9(12)13/h2-4H,1H3</t>
  </si>
  <si>
    <t>InChI=1/C18H14N4O7S.Na/c23-21(24)14-7-9-15(17(11-14)22(25)26)20-13-6-8-16(18(10-13)30(27,28)29)19-12-4-2-1-3-5-12;/h1-11,19-20H,(H,27,28,29);/q;+1/p-1</t>
  </si>
  <si>
    <t>calcium bis(2-propylpentanoate)</t>
  </si>
  <si>
    <t>C(CCC)(CCC)C(=O)O</t>
  </si>
  <si>
    <t>InChI=1/2C8H16O2.Ca/c2*1-3-5-7(6-4-2)8(9)10;/h2*7H,3-6H2,1-2H3,(H,9,10);/q;;+2/p-2</t>
  </si>
  <si>
    <t>2,6-dimethyl-1,3-dioxan-4-yl acetate</t>
  </si>
  <si>
    <t>CC1CC(OC(O1)C)OC(=O)C</t>
  </si>
  <si>
    <t>InChI=1/C8H14O4/c1-5-4-8(11-6(2)9)12-7(3)10-5/h5,7-8H,4H2,1-3H3</t>
  </si>
  <si>
    <t>COC1=CC=C(C=C1)O</t>
  </si>
  <si>
    <t>InChI=1/C7H8O2/c1-9-7-4-2-6(8)3-5-7/h2-5,8H,1H3</t>
  </si>
  <si>
    <t>2-amino-4-nitrophenol</t>
  </si>
  <si>
    <t>O=[N+](C1=CC(=C(C=C1)O)N)[O-]</t>
  </si>
  <si>
    <t>InChI=1/C6H6N2O3/c7-5-3-4(8(10)11)1-2-6(5)9/h1-3,9H,7H2</t>
  </si>
  <si>
    <t>11-aminoundecanoic acid</t>
  </si>
  <si>
    <t>OC(=O)CCCCCCCCCCN</t>
  </si>
  <si>
    <t>InChI=1/C11H23NO2/c12-10-8-6-4-2-1-3-5-7-9-11(13)14/h1-10,12H2,(H,13,14)</t>
  </si>
  <si>
    <t>4,4'-diisocyanato-3,3'-dimethoxybiphenyl</t>
  </si>
  <si>
    <t>COC1=C(C=CC(=C1)C2=CC(=C(C=C2)N=C=O)OC)N=C=O</t>
  </si>
  <si>
    <t>(2-phenylethyl)hydrazine sulfate</t>
  </si>
  <si>
    <t>C1(=CC=CC=C1)CCNN</t>
  </si>
  <si>
    <t>InChI=1/C8H12N2.H2O4S/c9-10-7-6-8-4-2-1-3-5-8;1-5(2,3)4/h1-5,10H,6-7,9H2;(H2,1,2,3,4)</t>
  </si>
  <si>
    <t>(1E)-1-chloroprop-1-ene</t>
  </si>
  <si>
    <t>CC=CCl</t>
  </si>
  <si>
    <t>InChI=1/C3H5Cl/c1-2-3-4/h2-3H,1H3/b3-2+</t>
  </si>
  <si>
    <t>ethylhydrazine hydrochloride</t>
  </si>
  <si>
    <t>CCNN</t>
  </si>
  <si>
    <t>InChI=1/C2H8N2.ClH/c1-2-4-3;/h4H,2-3H2,1H3;1H</t>
  </si>
  <si>
    <t>benzohydrazide</t>
  </si>
  <si>
    <t>O=C(C1=CC=CC=C1)NN</t>
  </si>
  <si>
    <t>InChI=1/C7H8N2O/c8-9-7(10)6-4-2-1-3-5-6/h1-5H,8H2,(H,9,10)</t>
  </si>
  <si>
    <t>4-(ethylsulfonyl)naphthalene-1-sulfonamide</t>
  </si>
  <si>
    <t>InChI=1/C9H11N3O2/c10-9(13)12(11-14)7-6-8-4-2-1-3-5-8/h1-5H,6-7H2,(H2,10,13)</t>
  </si>
  <si>
    <t>dimethylcarbamic chloride</t>
  </si>
  <si>
    <t>O=C(N(C)C)Cl</t>
  </si>
  <si>
    <t>InChI=1/C3H6ClNO/c1-5(2)3(4)6/h1-2H3</t>
  </si>
  <si>
    <t>1-ethyl-3-(2-hydroxyethyl)-1-nitrosourea</t>
  </si>
  <si>
    <t>O=C(N(CC)N=O)NCCO</t>
  </si>
  <si>
    <t>InChI=1/C5H11N3O3/c1-2-8(7-11)5(10)6-3-4-9/h9H,2-4H2,1H3,(H,6,10)</t>
  </si>
  <si>
    <t>1-[(2-hydroxyethyl)(nitroso)amino]propan-2-one</t>
  </si>
  <si>
    <t>O=C(C)CN(N=O)CCO</t>
  </si>
  <si>
    <t>InChI=1/C5H10N2O3/c1-5(9)4-7(6-10)2-3-8/h8H,2-4H2,1H3</t>
  </si>
  <si>
    <t>3-[methyl(nitroso)amino]propane-1,2-diol</t>
  </si>
  <si>
    <t>N(CC(CO)O)(C)N=O</t>
  </si>
  <si>
    <t>InChI=1/C4H10N2O3/c1-6(5-9)2-4(8)3-7/h4,7-8H,2-3H2,1H3</t>
  </si>
  <si>
    <t>3-nitroso-1,3-oxazolidine</t>
  </si>
  <si>
    <t>C1N(COC1)N=O</t>
  </si>
  <si>
    <t>InChI=1/C3H6N2O2/c6-4-5-1-2-7-3-5/h1-3H2</t>
  </si>
  <si>
    <t>1-[nitroso(prop-2-en-1-yl)amino]propan-2-one</t>
  </si>
  <si>
    <t>N(CC(C)=O)(CC=C)N=O</t>
  </si>
  <si>
    <t>1-nitrosoazocane</t>
  </si>
  <si>
    <t>O=NN1CCCCCCC1</t>
  </si>
  <si>
    <t>InChI=1/C7H14N2O/c10-8-9-6-4-2-1-3-5-7-9/h1-7H2</t>
  </si>
  <si>
    <t>1,4-dinitroso-1,4-diazepane</t>
  </si>
  <si>
    <t>O=NN(CCN1N=O)CCC1</t>
  </si>
  <si>
    <t>InChI=1/C5H10N4O2/c10-6-8-2-1-3-9(7-11)5-4-8/h1-5H2</t>
  </si>
  <si>
    <t>N-(2-hydroxypropyl)-N-methylformamide</t>
  </si>
  <si>
    <t>C(N(CC(C)O)C)=O</t>
  </si>
  <si>
    <t>InChI=1/C5H11NO2/c1-5(8)3-6(2)4-7/h4-5,8H,3H2,1-2H3</t>
  </si>
  <si>
    <t>4-[methyl(nitroso)amino]-1-pyridin-3-ylbutan-1-one</t>
  </si>
  <si>
    <t>O=C(C1=CC=CN=C1)CCCN(N=O)C</t>
  </si>
  <si>
    <t>InChI=1/C10H13N3O2/c1-13(12-15)7-3-5-10(14)9-4-2-6-11-8-9/h2,4,6,8H,3,5,7H2,1H3</t>
  </si>
  <si>
    <t>4-[methyl(nitroso)amino]-1-pyridin-3-ylbutan-1-ol</t>
  </si>
  <si>
    <t>C(CCCN(N=O)C)(O)C1C=NC=CC=1</t>
  </si>
  <si>
    <t>InChI=1/C10H15N3O2/c1-13(12-15)7-3-5-10(14)9-4-2-6-11-8-9/h2,4,6,8,10,14H,3,5,7H2,1H3</t>
  </si>
  <si>
    <t>1-nitroso-1,2,3,6-tetrahydropyridine</t>
  </si>
  <si>
    <t>O=NN(CC=C1)CC1</t>
  </si>
  <si>
    <t>InChI=1/C5H8N2O/c8-6-7-4-2-1-3-5-7/h1-2H,3-5H2</t>
  </si>
  <si>
    <t>N-methyl-N-nitrosoethanamine</t>
  </si>
  <si>
    <t>CN(CC)N=O</t>
  </si>
  <si>
    <t>InChI=1/C3H8N2O/c1-3-5(2)4-6/h3H2,1-2H3</t>
  </si>
  <si>
    <t>1-(1-chloroethyl)-3-(2-hydroxypropyl)-1-nitrosourea</t>
  </si>
  <si>
    <t>InChI=1/C12H2Cl6O2/c13-3-1-5-11(9(17)7(3)15)20-12-6(19-5)2-4(14)8(16)10(12)18/h1-2H</t>
  </si>
  <si>
    <t>(2beta,3beta,5beta,22R)-2,3,14,22,25-pentahydroxycholest-7-en-6-one</t>
  </si>
  <si>
    <t>InChI=1/C20H24O2/c1-3-20(22)11-9-18-17-6-4-13-12-14(21)5-7-15(13)16(17)8-10-19(18,20)2/h1,5,7,12,16-18,21-22H,4,6,8-11H2,2H3/t16-,17-,18+,19+,20+/m1/s1</t>
  </si>
  <si>
    <t>(4aR,4bS,5S,6aS,6bS,9aR,10aS,10bS)-5-hydroxy-6b-(hydroxyacetyl)-4a,6a-dimethyl-8-propyl-4a,4b,5,6,6a,6b,9a,10,10a,10b,11,12-dodecahydro-2H-naphtho[2',1':4,5]indeno[1,2-d][1,3]dioxol-2-one</t>
  </si>
  <si>
    <t>OCC(=O)[C@@]54OC(O[C@@H]5C[C@@H]1[C@]4(C)C[C@H](O)[C@@H]2[C@@]3(C)C=CC(=O)C=C3CC[C@@H]12)CCC</t>
  </si>
  <si>
    <t>InChI=1/C25H34O6/c1-4-5-21-30-20-11-17-16-7-6-14-10-15(27)8-9-23(14,2)22(16)18(28)12-24(17,3)25(20,31-21)19(29)13-26/h8-10,16-18,20-22,26,28H,4-7,11-13H2,1-3H3/t16-,17-,18-,20+,21?,22+,23-,24-,25+/m0/s1</t>
  </si>
  <si>
    <t>1-nitrosodihydropyrimidine-2,4(1H,3H)-dione</t>
  </si>
  <si>
    <t>O=NN1CCC(=O)NC1=O</t>
  </si>
  <si>
    <t>InChI=1/C4H5N3O3/c8-3-1-2-7(6-10)4(9)5-3/h1-2H2,(H,5,8,9)</t>
  </si>
  <si>
    <t>1-(2-fluoroethyl)-1-nitrosourea</t>
  </si>
  <si>
    <t>O=C(N(CCF)N=O)N</t>
  </si>
  <si>
    <t>InChI=1/C3H6FN3O2/c4-1-2-7(6-9)3(5)8/h1-2H2,(H2,5,8)</t>
  </si>
  <si>
    <t>(1S,7aR)-7-[({(2S)-2,3-dihydroxy-2-[(1S)-1-methoxyethyl]-3-methylbutanoyl}oxy)methyl]-2,3,5,7a-tetrahydro-1H-pyrrolizin-1-yl (2Z)-2-methylbut-2-enoate</t>
  </si>
  <si>
    <t>[H][C@]12N(CC=C2COC([C@@](O)(C(O)(C)C)[C@H](C)OC)=O)CC[C@@H]1OC(C(C)=CC)=O</t>
  </si>
  <si>
    <t>InChI=1/C21H33NO7/c1-7-13(2)18(23)29-16-9-11-22-10-8-15(17(16)22)12-28-19(24)21(26,14(3)27-6)20(4,5)25/h7-8,14,16-17,25-26H,9-12H2,1-6H3/b13-7-/t14-,16-,17+,21+/m0/s1</t>
  </si>
  <si>
    <t>8-hydroxy-6,10,11-tris(methyloxy)-3a,12c-dihydro-7H-furo[3',2':4,5]furo[2,3-c]xanthen-7-one</t>
  </si>
  <si>
    <t>O=C1C2=C(C3=C(C=C2OC)OC4C3C=CO4)OC5=C1C(=CC(=C5OC)OC)O</t>
  </si>
  <si>
    <t>InChI=1/C20H16O8/c1-23-10-7-11-13(8-4-5-26-20(8)27-11)18-15(10)16(22)14-9(21)6-12(24-2)17(25-3)19(14)28-18/h4-8,20-21H,1-3H3</t>
  </si>
  <si>
    <t>N-methyl-N-nitrosoaniline</t>
  </si>
  <si>
    <t>CN(C1=CC=CC=C1)N=O</t>
  </si>
  <si>
    <t>InChI=1/C7H8N2O/c1-9(8-10)7-5-3-2-4-6-7/h2-6H,1H3</t>
  </si>
  <si>
    <t>1,3-dinitrosohexahydropyrimidine</t>
  </si>
  <si>
    <t>C1CCN(CN1N=O)N=O</t>
  </si>
  <si>
    <t>InChI=1/C4H8N4O2/c9-5-7-2-1-3-8(4-7)6-10/h1-4H2</t>
  </si>
  <si>
    <t>(1R,4Z,6R,7S,11Z)-4-ethenyl-6,7,14-trimethyl-3,8,17-trioxo-2,9-dioxa-14-azabicyclo[9.5.1]heptadeca-4,11-dien-7-yl acetate</t>
  </si>
  <si>
    <t>CC(=O)O[C@]1(C)C(=O)OCC2=CCN(C)CC[C@@H](OC(=O)C(=C[C@H]1C)C=C)C2=O</t>
  </si>
  <si>
    <t>InChI=1/C21H27NO7/c1-6-15-11-13(2)21(4,29-14(3)23)20(26)27-12-16-7-9-22(5)10-8-17(18(16)24)28-19(15)25/h6-7,11,13,17H,1,8-10,12H2,2-5H3/b15-11-,16-7-/t13-,17-,21+/m1/s1</t>
  </si>
  <si>
    <t>2-nitro-9H-fluorene</t>
  </si>
  <si>
    <t>[O-][N+](=O)c1ccc2c3ccccc3Cc2c1</t>
  </si>
  <si>
    <t>InChI=1/C13H9NO2/c15-14(16)11-5-6-13-10(8-11)7-9-3-1-2-4-12(9)13/h1-6,8H,7H2</t>
  </si>
  <si>
    <t>N-nitroso-N-propylpropan-1-amine</t>
  </si>
  <si>
    <t>O=NN(CCC)CCC</t>
  </si>
  <si>
    <t>InChI=1/C6H14N2O/c1-3-5-8(7-9)6-4-2/h3-6H2,1-2H3</t>
  </si>
  <si>
    <t>rat, rhesus</t>
  </si>
  <si>
    <t>Brc1c(c(Br)c(Br)c(Br)c1Br)c2c(Br)cc(Br)c(Br)c2Br</t>
  </si>
  <si>
    <t>InChI=1/C12HBr9/c13-2-1-3(14)6(15)7(16)4(2)5-8(17)10(19)12(21)11(20)9(5)18/h1H</t>
  </si>
  <si>
    <t>1-ethyl-3-methyl-8-phenyl-4,6-dihydropyrazolo[4,3-e][1,4]diazepin-5(1H)-one</t>
  </si>
  <si>
    <t>O=C(CN=C2C3=CC=CC=C3)NC1=C2N(N=C1C)CC</t>
  </si>
  <si>
    <t>InChI=1/C17H22N2O.C4H6O4/c1-17(20-14-13-19(2)3,15-9-5-4-6-10-15)16-11-7-8-12-18-16;5-3(6)1-2-4(7)8/h4-12H,13-14H2,1-3H3;1-2H2,(H,5,6)(H,7,8)</t>
  </si>
  <si>
    <t>4-chloroaniline hydrochloride</t>
  </si>
  <si>
    <t>2-hydroxybenzamide</t>
  </si>
  <si>
    <t>2-Hydroxyethylhydrazine</t>
  </si>
  <si>
    <t>2-hydroxyethyl_acrylate</t>
  </si>
  <si>
    <t>2-hydroxyethyl_ether</t>
  </si>
  <si>
    <t>2-hydroxyethyl_methacrylate</t>
  </si>
  <si>
    <t>2-hydroxypropyl_acrylate</t>
  </si>
  <si>
    <t>2-Mercaptobenzothiazole</t>
  </si>
  <si>
    <t>2-Mercaptoethanol</t>
  </si>
  <si>
    <t>2-Methoxy-3-aminodibenzofuran</t>
  </si>
  <si>
    <t>2-methoxyethylamine</t>
  </si>
  <si>
    <t>2-Methyl-1-butanol</t>
  </si>
  <si>
    <t>2-Methyl-1-nitroanthraquinone</t>
  </si>
  <si>
    <t>2-methyl-1-propanol</t>
  </si>
  <si>
    <t>2-methyl-2-propanol</t>
  </si>
  <si>
    <t>2-methyl-3-butyn-2-ol</t>
  </si>
  <si>
    <t>2-Methylaminoethanol</t>
  </si>
  <si>
    <t>2-methylbutyraldehyde</t>
  </si>
  <si>
    <t>2-methylimidazole</t>
  </si>
  <si>
    <t>2-methylpiperazine</t>
  </si>
  <si>
    <t>2-methylvaleraldehyde</t>
  </si>
  <si>
    <t>InChI=1/C12H10Cl2N2/c13-9-5-7(1-3-11(9)15)8-2-4-12(16)10(14)6-8/h1-6H,15-16H2</t>
  </si>
  <si>
    <t>1-(1,3-benzodioxol-5-yl)prop-2-en-1-yl acetate</t>
  </si>
  <si>
    <t>O=C(C)OC(C2=CC1=C(C=C2)OCO1)C=C</t>
  </si>
  <si>
    <t>InChI=1/C12H12O4/c1-3-10(16-8(2)13)9-4-5-11-12(6-9)15-7-14-11/h3-6,10H,1,7H2,2H3</t>
  </si>
  <si>
    <t>1-[(E)-phenyldiazenyl]-2-naphthol</t>
  </si>
  <si>
    <t>OC1=CC=C2C(=C1N=NC3=CC=CC=C3)C=CC=C2</t>
  </si>
  <si>
    <t>InChI=1/C16H12N2O/c19-15-11-10-12-6-4-5-9-14(12)16(15)18-17-13-7-2-1-3-8-13/h1-11,19H/b18-17+</t>
  </si>
  <si>
    <t>1,2-dimethyl-5-nitro-1H-imidazole</t>
  </si>
  <si>
    <t>C1(N(C(C)=NC=1)C)[N+](=O)[O-]</t>
  </si>
  <si>
    <t>InChI=1/C5H7N3O2/c1-4-6-3-5(7(4)2)8(9)10/h3H,1-2H3</t>
  </si>
  <si>
    <t>[(Z)-methyl-ONN-azoxy]ethane</t>
  </si>
  <si>
    <t>[O-][N+](C)=NCC</t>
  </si>
  <si>
    <t>InChI=1/C3H8N2O/c1-3-4-5(2)6/h3H2,1-2H3/b5-4-</t>
  </si>
  <si>
    <t>(E)-diphenyldiazene</t>
  </si>
  <si>
    <t>C1(N=NC2=CC=CC=C2)=CC=CC=C1</t>
  </si>
  <si>
    <t>InChI=1/C12H10N2/c1-3-7-11(8-4-1)13-14-12-9-5-2-6-10-12/h1-10H/b14-13+</t>
  </si>
  <si>
    <t>InChI=1/C14H7ClF3NO5/c15-10-5-7(14(16,17)18)1-4-12(10)24-8-2-3-11(19(22)23)9(6-8)13(20)21/h1-6H,(H,20,21)</t>
  </si>
  <si>
    <t>2-methoxy-5-methylaniline</t>
  </si>
  <si>
    <t>NC1=CC(=CC=C1OC)C</t>
  </si>
  <si>
    <t>InChI=1/C8H11NO/c1-6-3-4-8(10-2)7(9)5-6/h3-5H,9H2,1-2H3</t>
  </si>
  <si>
    <t>1-(1,3-benzodioxol-5-yl)prop-2-en-1-ol</t>
  </si>
  <si>
    <t>OC(C=C)C1=CC=C2OCOC2=C1</t>
  </si>
  <si>
    <t>InChI=1/C10H10O3/c1-2-8(11)7-3-4-9-10(5-7)13-6-12-9/h2-5,8,11H,1,6H2</t>
  </si>
  <si>
    <t>2,4-dichloro-1-[(4-nitrophenyl)oxy]benzene</t>
  </si>
  <si>
    <t>ClC1=C(C=CC(=C1)Cl)OC2=CC=C(C=C2)[N+](=O)[O-]</t>
  </si>
  <si>
    <t>InChI=1/C12H7Cl2NO3/c13-8-1-6-12(11(14)7-8)18-10-4-2-9(3-5-10)15(16)17/h1-7H</t>
  </si>
  <si>
    <t>propylhydrazine hydrochloride</t>
  </si>
  <si>
    <t>NNCCC</t>
  </si>
  <si>
    <t>InChI=1/C3H10N2.ClH/c1-2-3-5-4;/h5H,2-4H2,1H3;1H</t>
  </si>
  <si>
    <t>ClC(CCl)Cl</t>
  </si>
  <si>
    <t>InChI=1/C2H3Cl3/c3-1-2(4)5/h2H,1H2</t>
  </si>
  <si>
    <t>2-ethylpyridine-4-carbothioamide</t>
  </si>
  <si>
    <t>NC(=S)C1=CC(=NC=C1)CC</t>
  </si>
  <si>
    <t>InChI=1/C8H10N2S/c1-2-7-5-6(8(9)11)3-4-10-7/h3-5H,2H2,1H3,(H2,9,11)</t>
  </si>
  <si>
    <t>2,2',3,3',4,4',5,6,6'-nonabromobiphenyl</t>
  </si>
  <si>
    <t>4-[4-(4-Chlorophenyl)-4-hydroxy-1-piperidinyl]-1-(4-fluorophenyl)-1-butanone</t>
  </si>
  <si>
    <t>10,11-Dihydro-a,8-dimethyl-11-oxodibenz[b,f]oxepin-2-acetic acid</t>
  </si>
  <si>
    <t>5-allyl-5-(pentan-2-yl)pyrimidine-2,4,6(1H,3H,5H)-trione</t>
  </si>
  <si>
    <t>3-Dibenz[b,e]oxepin-11(6H)-ylidene-N,N-dimethyl-1-propanamine</t>
  </si>
  <si>
    <t>Hydralazine</t>
  </si>
  <si>
    <t>1(2H)-Phthalazinone hydrazone</t>
  </si>
  <si>
    <t>5-Ethyl-5-(1-methyl-1-butenyl)-2,4,6(1H,3H,5H)-pyrimidinetrione</t>
  </si>
  <si>
    <t>N-(2,6-Dimethylphenyl)-5,6-dihydro-4H-1,3-thiazin-2-amine</t>
  </si>
  <si>
    <t>2-[[(Hexadecyloxy)hydroxyphosphinyl]oxy]-N,N,N-trimethylethanaminium inner salt</t>
  </si>
  <si>
    <t>4-[4-(2,3-Dihydro-2-thioxo-1H-benzimidazol-1-yl)-1-piperidinyl]-1-(4-fluorophenyl)-1-butanone</t>
  </si>
  <si>
    <t>4-Hydroxy-a-(4-hydroxy-2-oxo-2H-1-benzopyran-3-yl)-2-oxo-2H-1-benzopyran-3-acetic acid ethyl ester</t>
  </si>
  <si>
    <t>b-(Aminomethyl)-4-chlorobenzenepropanoic acid</t>
  </si>
  <si>
    <t>5-Ethyl-5-phenyl-2,4,6(1H,3H,5H)-pyrimidinetrione</t>
  </si>
  <si>
    <t>6,11-Dihydro-11-oxodibenz[b,e]oxepin-2-acetic acid</t>
  </si>
  <si>
    <t>(1,1'-Biphenyl)-4-acetic acid</t>
  </si>
  <si>
    <t>5-Benzoyl-2,3-dihydro-1H-pyrrolizine-1-carboxylic acid</t>
  </si>
  <si>
    <t>8-Chloro-11-(4-methyl-1-piperazinyl)-5H-dibenzo[b,e][1,4]diazepine</t>
  </si>
  <si>
    <t>4-Hydroxy-3-nitrophenylarsonic acid</t>
  </si>
  <si>
    <t>(9S)-6'-Methoxycinchonan-9-ol</t>
  </si>
  <si>
    <t>Phosphorothioic acid O,O-dimethyl O-[3-methyl-4-(methylthio)phenyl] ester</t>
  </si>
  <si>
    <t>4-[[[(E)-[(1,3-Dimethyl-5-phenoxy-1H-pyrazol-4-yl)methylene]amino]oxy]methyl]benzoic acid 1,1-dimethylethyl ester</t>
  </si>
  <si>
    <t>2-[(2,6-Dichloro-3-methylphenyl)amino]benzoic acid ethoxymethyl ester</t>
  </si>
  <si>
    <t>N,N'-1,2-Ethanediylbis[N-butyl-4-morpholinecarboxamide]</t>
  </si>
  <si>
    <t>2-Methyl-3-(2-methylphenyl)-4(3H)-quinazolinone</t>
  </si>
  <si>
    <t>2-[[3-(Trifluoromethyl)phenyl]amino]benzoic acid 2-(2-hydroxyethoxy)ethyl ester</t>
  </si>
  <si>
    <t>N-(4-Nitro-2-phenoxyphenyl)methanesulfonamide</t>
  </si>
  <si>
    <t>10-[3-(4-Hydroxy-1-piperidinyl)propyl]-10H-phenothiazine-2-carbonitrile</t>
  </si>
  <si>
    <t>N-(4-Chlorophenyl)-N-[1-(1-methylethyl)-4-piperidinyl]benzeneacetamide</t>
  </si>
  <si>
    <t>N,N-Diethyl-5-methyl-[1,2,4]triazolo[1,5-a]pyrimidin-7-amine</t>
  </si>
  <si>
    <t>5-(4,5-Dihydro-2-phenyl-3H-benz[e]indol-3-yl)-2-hydroxybenzoic acid</t>
  </si>
  <si>
    <t>2-(2,2-Dimethyl-1-oxopropyl)-1H-indene-1,3(2H)-dione</t>
  </si>
  <si>
    <t>InChI=1/C13H11NO2/c1-15-13-6-9-8-4-2-3-5-11(8)16-12(9)7-10(13)14/h2-7H,14H2,1H3</t>
  </si>
  <si>
    <t>6-chloro-N-ethyl-N'-isopropyl-1,3,5-triazine-2,4-diamine</t>
  </si>
  <si>
    <t>ClC1=NC(=NC(=N1)NC(C)C)NCC</t>
  </si>
  <si>
    <t>InChI=1/C8H14ClN5/c1-4-10-7-12-6(9)13-8(14-7)11-5(2)3/h5H,4H2,1-3H3,(H2,10,11,12,13,14)</t>
  </si>
  <si>
    <t>9-(methyloxy)-7H-furo[3,2-g]chromen-7-one</t>
  </si>
  <si>
    <t>COC1=C2C(=CC3=C1OC=C3)C=CC(=O)O2</t>
  </si>
  <si>
    <t>InChI=1/C12H8O4/c1-14-12-10-8(4-5-15-10)6-7-2-3-9(13)16-11(7)12/h2-6H,1H3</t>
  </si>
  <si>
    <t>(2R)-2-methyl-1-nitrosopiperidine</t>
  </si>
  <si>
    <t>C1CCC[C@H](N1N=O)C</t>
  </si>
  <si>
    <t>InChI=1/C6H12N2O/c1-6-4-2-3-5-8(6)7-9/h6H,2-5H2,1H3/t6-/m1/s1</t>
  </si>
  <si>
    <t>4-methyloxetan-2-one</t>
  </si>
  <si>
    <t>CC1CC(=O)O1</t>
  </si>
  <si>
    <t>InChI=1/C4H6O2/c1-3-2-4(5)6-3/h3H,2H2,1H3</t>
  </si>
  <si>
    <t>barium bis{5-chloro-2-[(E)-(2-hydroxynaphthalen-1-yl)diazenyl]-4-methylbenzenesulfonate}</t>
  </si>
  <si>
    <t>ClC(C(C)=C2)=CC(S(=O)(O)=O)=C2N=NC1=C3C(C=CC=C3)=CC=C1O</t>
  </si>
  <si>
    <t>InChI=1/2C17H13ClN2O4S.Ba/c2*1-10-8-14(16(9-13(10)18)25(22,23)24)19-20-17-12-5-3-2-4-11(12)6-7-15(17)21;/h2*2-9,21H,1H3,(H,22,23,24);/q;;+2/p-2/b2*20-19+;</t>
  </si>
  <si>
    <t>propan-2-one oxime</t>
  </si>
  <si>
    <t>CC(=NO)C</t>
  </si>
  <si>
    <t>InChI=1/C3H7NO/c1-3(2)4-5/h5H,1-2H3</t>
  </si>
  <si>
    <t>4-{2-[(1,1-dimethylethyl)amino]-1-hydroxyethyl}-2-(hydroxymethyl)phenol</t>
  </si>
  <si>
    <t>OC(C1=CC=C(C(=C1)CO)O)CNC(C)(C)C</t>
  </si>
  <si>
    <t>Nimorazole</t>
  </si>
  <si>
    <t>Nipradilol</t>
  </si>
  <si>
    <t>Nitazoxanide</t>
  </si>
  <si>
    <t>Nitenpyram</t>
  </si>
  <si>
    <t>Nithiazide</t>
  </si>
  <si>
    <t>nitrendipine</t>
  </si>
  <si>
    <t>Nitrilotriacetic_acid_(NTA)</t>
  </si>
  <si>
    <t>2-Amino-3-benzoylbenzeneacetic acid</t>
  </si>
  <si>
    <t>2-[(3-Chloro-2-methylphenyl)amino]-3-pyridinecarboxylic acid</t>
  </si>
  <si>
    <t>2-[[3-(Trifluoromethyl)phenyl]amino]-3-pyridinecarboxylic acid</t>
  </si>
  <si>
    <t>Trifluoperazine</t>
  </si>
  <si>
    <t>10-[3-(4-Methyl-1-piperazinyl)propyl]-2-(trifluoromethyl)-10H-phenothiazine</t>
  </si>
  <si>
    <t>a-Methyl-4-(2-thienylcarbonyl)benzeneacetic acid</t>
  </si>
  <si>
    <t>2-[(8-Chlorodibenzo[b,f]thiepin-10-yl)oxy]-N,N-dimethylethanamine</t>
  </si>
  <si>
    <t>4-Cyclohexyl-a-methyl-1-naphthaleneacetic acid</t>
  </si>
  <si>
    <t>6-[[3-[4-(2-Methoxyphenyl)-1-piperazinyl]propyl]amino]-1,3-dimethyl-2,4(1H,3H)-pyrimidinedione</t>
  </si>
  <si>
    <t>(41S,13aS)-ethyl 13a-ethyl-2,3,41,5,6,13a-hexahydro-1H-indolo[3,2,1-de]pyrido[3,2,1-ij][1,5]naphthyridine-12-carboxylate</t>
  </si>
  <si>
    <t>6-[2-[4-[Bis(4-fluorophenyl)methylene]-1-piperidinyl]ethyl]-7-methyl-5H-thiazolo[3,2-a]pyrimidin-5-one</t>
  </si>
  <si>
    <t>3,3'-Methylenebis[4-hydroxy-2H-1-benzopyran-2-one]</t>
  </si>
  <si>
    <t>Phenazopyridine_Hydrochloride</t>
  </si>
  <si>
    <t>3-(Phenylazo)-2,6-pyridinediamine monohydrochloride</t>
  </si>
  <si>
    <t>(endo,syn)-8-(2-Fluoroethyl)-3-[(hydroxydiphenylacetyl)oxy]-8-methyl-8-azoniabicyclo[3.2.1]octane bromide</t>
  </si>
  <si>
    <t>2-(Dimethylamino)-N-(1,3-diphenyl-1H-pyrazol-5-yl)propanamide</t>
  </si>
  <si>
    <t>ClC1=C(C=CC(=C1)CC2=CC(=C(C=C2)N)Cl)N</t>
  </si>
  <si>
    <t>InChI=1/C13H12Cl2N2/c14-10-6-8(1-3-12(10)16)5-9-2-4-13(17)11(15)7-9/h1-4,6-7H,5,16-17H2</t>
  </si>
  <si>
    <t>rat, dog</t>
  </si>
  <si>
    <t>1-nitrosopiperazine</t>
  </si>
  <si>
    <t>O=NN(CCN1)CC1</t>
  </si>
  <si>
    <t>InChI=1/C4H9N3O/c8-6-7-3-1-5-2-4-7/h5H,1-4H2</t>
  </si>
  <si>
    <t>N,N-diethylacetamide</t>
  </si>
  <si>
    <t>CC(=O)N(CC)CC</t>
  </si>
  <si>
    <t>InChI=1/C6H13NO/c1-4-7(5-2)6(3)8/h4-5H2,1-3H3</t>
  </si>
  <si>
    <t>N,N-dimethyl-N'-{5-[(E)-2-(5-nitrofuran-2-yl)ethenyl]-1,3,4-oxadiazol-2-yl}methanediamine</t>
  </si>
  <si>
    <t>CN(C)CNc2nnc(C=Cc1ccc(o1)[N+]([O-])=O)O2</t>
  </si>
  <si>
    <t>InChI=1/C11H13N5O4/c1-15(2)7-12-11-14-13-9(20-11)5-3-8-4-6-10(19-8)16(17)18/h3-6H,7H2,1-2H3,(H,12,14)/b5-3+</t>
  </si>
  <si>
    <t>4,4'-sulfonyldianiline</t>
  </si>
  <si>
    <t>O=S(=O)(C1=CC=C(C=C1)N)C2=CC=C(C=C2)N</t>
  </si>
  <si>
    <t>InChI=1/C12H12N2O2S/c13-9-1-5-11(6-2-9)17(15,16)12-7-3-10(14)4-8-12/h1-8H,13-14H2</t>
  </si>
  <si>
    <t>N'-(4-methyl-1,3-thiazol-2-yl)formic hydrazide</t>
  </si>
  <si>
    <t>C1(C)=CSC(=N1)NNC=O</t>
  </si>
  <si>
    <t>InChI=1/C5H7N3OS/c1-4-2-10-5(7-4)8-6-3-9/h2-3H,1H3,(H,6,9)(H,7,8)</t>
  </si>
  <si>
    <t>(3beta)-17-oxoandrost-5-en-3-yl acetate</t>
  </si>
  <si>
    <t>CC(=O)O[C@@H]3CC4=CC[C@@H]2[C@H](CC[C@]1(C)C(=O)CC[C@H]12)[C@@]4(C)CC3</t>
  </si>
  <si>
    <t>InChI=1/C21H30O3/c1-13(22)24-15-8-10-20(2)14(12-15)4-5-16-17-6-7-19(23)21(17,3)11-9-18(16)20/h4,15-18H,5-12H2,1-3H3/t15-,16-,17-,18-,20-,21-/m0/s1</t>
  </si>
  <si>
    <t>(2S)-2-methyl-1-nitrosopiperidine</t>
  </si>
  <si>
    <t>C1CCC[C@@H](N1N=O)C</t>
  </si>
  <si>
    <t>(R)-2-hydroxy-3-((2S,5R,6R,8S)-5-hydroxy-8-((R,E)-4-((2R,4a'R,5R,6'S,8'R,8a'S)-8'-hydroxy-6'-((1S,3S)-1-hydroxy-3-((2S,3R,6S)-3-methyl-1,7-dioxaspiro[5.5]undecan-2-yl)butyl)-7'-methyleneoctahydro-3H,3'H-spiro[furan-2,2'-pyrano[3,2-b]pyran]-5-yl)but-3-en-2-yl)-10-methyl-1,7-dioxaspiro[5.5]undec-10-en-2-yl)-2-methylpropanoic acid</t>
  </si>
  <si>
    <t>(3b,4a,16b)-4,9-Epoxycevane-3,4,12,14,16,17,20-heptol 3-(3,4-dimethoxybenzoate)</t>
  </si>
  <si>
    <t>[2R-(2R*,3S*,6S*,7R*,8R*)]-3-Methylbutanoic acid 8-butyl-3-[[3-(formylamino)-2-hydroxybenzoyl]amino]-2,6-dimethyl-4,9-dioxo-1,5-dioxonan-7-yl ester</t>
  </si>
  <si>
    <t>(2E)-N-[(1S)-1-(Hydroxymethyl)-2-[(R)-[(methylthio)methyl]sulfinyl]ethyl]-3-(1,2,3,4-tetrahydro-6-methyl-2,4-dioxo-5-pyrimidinyl)-2-propenamide</t>
  </si>
  <si>
    <t>(1aS,1bR,2S,2'R,5S,6aR,7aR,8R)-1b-hydroxy-6a-methyl-8-(prop-1-en-2-yl)hexahydrospiro[2,5-methanooxireno[2',3':3,4]cyclopenta[1,2-d]oxepine-7,2'-oxiran]-3(1aH)-one</t>
  </si>
  <si>
    <t>(1aS,1a1R,3aS,4R,7S,7aR,8aR,9R)-7a-hydroxy-1a1-methyl-9-(prop-1-en-2-yl)hexahydro-1a1H-1,3,5-trioxa-4,7-methanocyclopenta[ij]cyclopropa[a]azulene-2,6-dione</t>
  </si>
  <si>
    <t>(1aS,1bR,2S,2'R,5R,6S,6aR,7aR,8R)-1b,6-dihydroxy-6a-methyl-8-(prop-1-en-2-yl)hexahydrospiro[2,5-methanooxireno[2',3':3,4]cyclopenta[1,2-d]oxepine-7,2'-oxiran]-3(1aH)-one</t>
  </si>
  <si>
    <t>CHECK</t>
  </si>
  <si>
    <t>[3b(Z),4a,16b]-4,9-Epoxycevane-3,4,12,14,16,17,20-heptol 3-(2-methyl-2-butenoate)</t>
  </si>
  <si>
    <t>2-Naphthylamine</t>
  </si>
  <si>
    <t>2-Nitro-1,1-bis(p-chlorophenyl)propane</t>
  </si>
  <si>
    <t>2-Nitro-p-phenylenediamine</t>
  </si>
  <si>
    <t>2-Nitrobutane</t>
  </si>
  <si>
    <t>2-Nitrofluorene</t>
  </si>
  <si>
    <t>2-nitrophenol</t>
  </si>
  <si>
    <t>2-Nitrosomethylaminopyridine</t>
  </si>
  <si>
    <t>2-nonanone</t>
  </si>
  <si>
    <t>2-octanone</t>
  </si>
  <si>
    <t>2-Oxopropylnitrosourea</t>
  </si>
  <si>
    <t>2-pentanone</t>
  </si>
  <si>
    <t>2-phenoxyethanol</t>
  </si>
  <si>
    <t>2-phenyl-3-butyn-2-ol</t>
  </si>
  <si>
    <t>2-phenylphenol</t>
  </si>
  <si>
    <t>2-picoline</t>
  </si>
  <si>
    <t>2-propanol</t>
  </si>
  <si>
    <t>2-propyn-1-ol</t>
  </si>
  <si>
    <t>2-tridecanone</t>
  </si>
  <si>
    <t>2-undecanone</t>
  </si>
  <si>
    <t>3'-chloro-o-formotoluidide</t>
  </si>
  <si>
    <t>(2S,3R,4S,4aS,5aS,6S,9S,11aR)-13-ethyl-4a,11a-dihydroxy-2,4,6-trimethoxytetradecahydro-3,5-methano-5a,9-(methanoiminomethano)dibenzo[a,d][7]annulen-9-yl 2-acetamidobenzoate</t>
  </si>
  <si>
    <t>5-(Methylamino)-2-[[(2R,3R,6S,8S,9R,11R)-3,9,11-trimethyl-8-[(1S)-1-methyl-2-oxo-2-(1H-pyrrol-2-yl)ethyl]-1,7-dioxaspiro[5.5]undec-2-yl]methyl]-4-benzoxazolecarboxylic acid</t>
  </si>
  <si>
    <t>(3b,5b)-3-[(6-Deoxy-a-L-mannopyranosyl)oxy]-5,14-dihydroxy-19-oxocard-20(22)-enolide</t>
  </si>
  <si>
    <t>(23E,25E,27E,29E,31E,33E,35E)-22-(((3S,4S,5S,6R)-4-amino-3,5-dihydroxy-6-methyltetrahydro-2H-pyran-2-yl)methyl)-38-(7-(4-aminophenyl)-5-hydroxy-4-methyl-7-oxoheptan-2-yl)-10,12,14,18,20-pentahydroxy-37-methyl-2,4,8,16-tetraoxooxacyclooctatriaconta-23,25,27,29,31,33,35-heptaene-19-carboxylic acid</t>
  </si>
  <si>
    <t>5-Hydroxy-2-methyl-1,4-naphthalenedione</t>
  </si>
  <si>
    <t>1,2,3,4-Tetrahydro-6,7-dimethoxy-1,2-dimethylisoquinoline</t>
  </si>
  <si>
    <t>3-b-D-Ribofuranosyl-1H-pyrrole-2,5-dione</t>
  </si>
  <si>
    <t>1-Acetyl-17-methoxyaspidospermidine</t>
  </si>
  <si>
    <t>(2R,3S,4aS,9aR,10R)-1,3,4,5,10-pentahydroxy-2-methyl-3-(3-methyloxirane-2-carbonyl)-1,2,3,4-tetrahydro-4a,9a-epoxyanthracen-9(10H)-one</t>
  </si>
  <si>
    <t>1-Methyl-9H-pyrido[3,4-b]indole</t>
  </si>
  <si>
    <t>(1R)-1,2,3,4,5,6-Hexahydro-3-methyl-1,5-methano-8H-pyrido[1,2-a][1,5]diazocin-8-one</t>
  </si>
  <si>
    <t>5-(Acetylamino)-4-oxo-5-hexenamide</t>
  </si>
  <si>
    <t>12,13-Epoxy-3,7,15-trihydroxytrichothec-9-en-8-one</t>
  </si>
  <si>
    <t>2-Propene-1-sulfinothioic acid S-2-propenyl ester</t>
  </si>
  <si>
    <t>3-Methoxy-5-methyl-4-oxo-2,5-hexadienoic acid</t>
  </si>
  <si>
    <t>(1R)-3,4,5,6-tetrahydro-1H-1,5-methanopyrido[1,2-a][1,5]diazocin-8(2H)-one</t>
  </si>
  <si>
    <t>Aristolochic_Acid</t>
  </si>
  <si>
    <t>8-Methoxy-6-nitrophenanthro[3,4-d]-1,3-dioxole-5-carboxylic acid</t>
  </si>
  <si>
    <t>2-[[2,4-Dihydroxy-6-methoxy-3-(1-oxobutyl)phenyl]methyl]-3,5-dihydroxy-4,4-dimethyl-6-(1-oxobutyl)-2,5-cyclohexadien-1-one</t>
  </si>
  <si>
    <t>a-Amino-2,3-dihydro-3-oxo-5-isoxazoleacetic acid</t>
  </si>
  <si>
    <t>L-Serine diazoacetate(ester)</t>
  </si>
  <si>
    <t>3,7-Dihydro-1,3,7-trimethyl-1H-purine-2,6-dione</t>
  </si>
  <si>
    <t>(4E)-6-(1,3-Dihydro-4-hydroxy-6-methoxy-7-methyl-3-oxo-5-isobenzofuranyl)-4-methyl-4-hexenoic acid</t>
  </si>
  <si>
    <t>(Methyl-ONN-azoxy)methyl b-D-glucopyranoside</t>
  </si>
  <si>
    <t>a-(Hydroxymethyl)benzeneacetic acid (3-endo)-8-methyl-8-azabicyclo[3.2.1]oct-3-yl ester</t>
  </si>
  <si>
    <t>2H-1-Benzopyran-2-one</t>
  </si>
  <si>
    <t>1,1',6,6',7,7'-Hexahydroxy-3,3'-dimethyl-5,5'-bis(1-methylethyl)[2,2'-binaphthalene]-8,8'-dicarboxaldehyde</t>
  </si>
  <si>
    <t>1H-Purin-6-amine</t>
  </si>
  <si>
    <t>N-[(4-Amino-2-methyl-5-pyrimidinyl)methyl]-N-[4-hydroxy-1-methyl-2-[[(tetrahydro-2-furanyl)methyl]dithio]-1-butenyl]formamide</t>
  </si>
  <si>
    <t>5-Fluoro-1-(tetrahydro-2-furanyl)-2,4(1H,3H)-pyrimidinedione</t>
  </si>
  <si>
    <t>1-(Ethylsulfonyl)-4-fluorobenzene</t>
  </si>
  <si>
    <t>1,2,3,4-Tetrahydro-2-[[(1-methylethyl)amino]methyl]-7-nitro-6-quinolinemethanol</t>
  </si>
  <si>
    <t>N-[(Acetylamino)carbonyl]-a-ethylbenzeneacetamide</t>
  </si>
  <si>
    <t>2-(4-Chlorophenyl)-1H-indene-1,3(2H)-dione</t>
  </si>
  <si>
    <t>7-Chloro-1,3-dihydro-5-phenyl-2H-1,4-benzodiazepin-2-one</t>
  </si>
  <si>
    <t>2-[4-(1,3-Benzodioxol-5-ylmethyl)-1-piperazinyl]pyrimidine</t>
  </si>
  <si>
    <t>10-Bromo-11b-(2-fluorophenyl)-2,3,7,11b-tetrahydrooxazolo[3,2-d][1,4]benzodiazepin-6(5H)-one</t>
  </si>
  <si>
    <t>Pentoxifylline</t>
  </si>
  <si>
    <t>3,7-Dihydro-3,7-dimethyl-1-(5-oxohexyl)-1H-purine-2,6-dione</t>
  </si>
  <si>
    <t>N-(Aminocarbonyl)benzeneacetamide</t>
  </si>
  <si>
    <t>4-Amino-N-(6-methoxy-3-pyridazinyl)benzenesulfonamide</t>
  </si>
  <si>
    <t>5-(Aminosulfonyl)-N-[(1-ethyl-2-pyrrolidinyl)methyl]-2-methoxybenzamide</t>
  </si>
  <si>
    <t>4-[2-(5-Nitro-1H-imidazol-1-yl)ethyl]morpholine</t>
  </si>
  <si>
    <t>Nitrendipine</t>
  </si>
  <si>
    <t>1,4-Dihydro-2,6-dimethyl-4-(3-nitrophenyl)-3,5-pyridinedicarboxylic acid ethyl methyl ester</t>
  </si>
  <si>
    <t>[7(S)-(1a,2b,4b,5a,7b)]-9-Butyl-7-(3-hydroxy-1-oxo-2-phenylpropoxy)-9-methyl-3-oxa-9-azoniatricyclo[3.3.1.02,4]nonane bromide</t>
  </si>
  <si>
    <t>7-Chloro-5-(1-cyclohexen-1-yl)-1,3-dihydro-1-methyl-2H-1,4-benzodiazepin-2-one</t>
  </si>
  <si>
    <t>2-Ethoxybenzamide</t>
  </si>
  <si>
    <t>(1S,3aS,3bR,5aS,10aS,10bS,12aS)-1,10a,12a-trimethyl-2,3,3a,3b,4,5,5a,6,10,10a,10b,11,12,12a-tetradecahydro-1H-cyclopenta[7,8]phenanthro[2,3-c][1,2,5]oxadiazol-1-ol</t>
  </si>
  <si>
    <t>3,7-Dihydro-1,3-dimethyl-7-[2-[(3-pyridinylmethyl)amino]ethyl]-1H-purine-2,6-dione</t>
  </si>
  <si>
    <t>5-(Hydroxymethyl)-3-(3-methylphenyl)-2-oxazolidinone</t>
  </si>
  <si>
    <t>(2E)-3-(3-Bromophenyl)-N-ethyl-2-propenamide</t>
  </si>
  <si>
    <t>4-(2-Methylpropyl)benzeneacetic acid</t>
  </si>
  <si>
    <t>4-Amino-2-methoxy-5-[(methylamino)sulfonyl]-N-[[1-(2-propenyl)-2-pyrrolidinyl]methyl]benzamide</t>
  </si>
  <si>
    <t>10-Chloro-11b-(2-chlorophenyl)-2,3,7,11b-tetrahydrooxazolo[3,2-d][1,4]benzodiazepin-6(5H)-one</t>
  </si>
  <si>
    <t>5-Nitro-2-thiophenecarboxylic acid [3-(5-nitro-2-furanyl)-2-propenylidene]hydrazide</t>
  </si>
  <si>
    <t>Lorazepam</t>
  </si>
  <si>
    <t>7-Chloro-5-(2-chlorophenyl)-1,3-dihydro-3-hydroxy-2H-1,4-benzodiazepin-2-one</t>
  </si>
  <si>
    <t>2-(4-Chlorophenoxy)-2-methyl-N-[[(4-morpholinylmethyl)amino]carbonyl]propanamide</t>
  </si>
  <si>
    <t>2-Hydroxybenzamide</t>
  </si>
  <si>
    <t>4-Chloro-5-(methylamino)-2-[3-(trifluoromethyl)phenyl]-3(2H)-pyridazinone</t>
  </si>
  <si>
    <t>2-(Acetyloxy)benzoic acid 4-(acetylamino)phenyl ester</t>
  </si>
  <si>
    <t>2-Mercaptoethanesulfonic acid</t>
  </si>
  <si>
    <t>Tetraethylthioperoxydicarbonic diamide</t>
  </si>
  <si>
    <t>7-Chloro-1-(cyclopropylmethyl)-5-(2-fluorophenyl)-1,3-dihydro-2H-1,4-benzodiazepin-2-one</t>
  </si>
  <si>
    <t>(2Z,6E)-2-[(3E)-4,8-Dimethyl-3,7-nonadienyl]-6-methyl-2,6-octadiene-1,8-diol</t>
  </si>
  <si>
    <t>[3-Methyl-4-oxo-5-(1-piperidinyl)-2-thiazolidinylidene]acetic acid ethyl ester</t>
  </si>
  <si>
    <t>InChI=1/C2H4N2O2/c5-1-3-4-2-6/h1-2H,(H,3,5)(H,4,6)</t>
  </si>
  <si>
    <t>nitromethane</t>
  </si>
  <si>
    <t>[O-][N+](C)=O</t>
  </si>
  <si>
    <t>InChI=1/CH3NO2/c1-2(3)4/h1H3</t>
  </si>
  <si>
    <t>4-chlorobenzene-1,3-diamine</t>
  </si>
  <si>
    <t>NC1=C(C=CC(=C1)N)Cl</t>
  </si>
  <si>
    <t>InChI=1/C6H7ClN2/c7-5-2-1-4(8)3-6(5)9/h1-3H,8-9H2</t>
  </si>
  <si>
    <t>2-chlorobuta-1,3-diene</t>
  </si>
  <si>
    <t>C=C(Cl)C=C</t>
  </si>
  <si>
    <t>InChI=1/C4H5Cl/c1-3-4(2)5/h3H,1-2H2</t>
  </si>
  <si>
    <t>4-chlorobenzene-1,2-diamine</t>
  </si>
  <si>
    <t>NC1=C(C=CC(=C1)Cl)N</t>
  </si>
  <si>
    <t>InChI=1/C6H7ClN2/c7-4-1-2-5(8)6(9)3-4/h1-3H,8-9H2</t>
  </si>
  <si>
    <t>benzyl acetate</t>
  </si>
  <si>
    <t>CC(=O)OCC1=CC=CC=C1</t>
  </si>
  <si>
    <t>InChI=1/C9H10O2/c1-8(10)11-7-9-5-3-2-4-6-9/h2-6H,7H2,1H3</t>
  </si>
  <si>
    <t>3-methylaniline hydrochloride</t>
  </si>
  <si>
    <t>C1=C(C=CC=C1N)C</t>
  </si>
  <si>
    <t>InChI=1/C7H9N.ClH/c1-6-3-2-4-7(8)5-6;/h2-5H,8H2,1H3;1H</t>
  </si>
  <si>
    <t>N-[4-(ethyloxy)-3-nitrophenyl]acetamide</t>
  </si>
  <si>
    <t>C1=CC(=CC(=C1OCC)[N+]([O-])=O)NC(=O)C</t>
  </si>
  <si>
    <t>InChI=1/C10H12N2O4/c1-3-16-10-5-4-8(11-7(2)13)6-9(10)12(14)15/h4-6H,3H2,1-2H3,(H,11,13)</t>
  </si>
  <si>
    <t>(2E)-3-phenylprop-2-en-1-yl 2-aminobenzoate</t>
  </si>
  <si>
    <t>NC1=C(C=CC=C1)C(=O)OCC=CC2=CC=CC=C2</t>
  </si>
  <si>
    <t>InChI=1/C16H15NO2/c17-15-11-5-4-10-14(15)16(18)19-12-6-9-13-7-2-1-3-8-13/h1-11H,12,17H2/b9-6+</t>
  </si>
  <si>
    <t>bis(2-ethylhexyl) adipate</t>
  </si>
  <si>
    <t>CCC(COC(=O)CCCCC(=O)OCC(CCCC)CC)CCCC</t>
  </si>
  <si>
    <t>InChI=1/C22H42O4/c1-5-9-13-19(7-3)17-25-21(23)15-11-12-16-22(24)26-18-20(8-4)14-10-6-2/h19-20H,5-18H2,1-4H3</t>
  </si>
  <si>
    <t>N-[3-amino-4-(ethyloxy)phenyl]acetamide</t>
  </si>
  <si>
    <t>NC1=C(C=CC(=C1)NC(=O)C)OCC</t>
  </si>
  <si>
    <t>InChI=1/C10H14N2O2/c1-3-14-10-5-4-8(6-9(10)11)12-7(2)13/h4-6H,3,11H2,1-2H3,(H,12,13)</t>
  </si>
  <si>
    <t>C1(=CC=C(C=C1)O)NC(C)=O</t>
  </si>
  <si>
    <t>InChI=1/C8H9NO2/c1-6(10)9-7-2-4-8(11)5-3-7/h2-5,11H,1H3,(H,9,10)</t>
  </si>
  <si>
    <t>N-[4-(ethyloxy)phenyl]acetamide</t>
  </si>
  <si>
    <t>C12C3=C(C=CC=C3)CC1=CC(=CC=2)NC(C)=O</t>
  </si>
  <si>
    <t>InChI=1/C15H13NO/c1-10(17)16-13-6-7-15-12(9-13)8-11-4-2-3-5-14(11)15/h2-7,9H,8H2,1H3,(H,16,17)</t>
  </si>
  <si>
    <t>rat, mouse, hamster, rhesus</t>
  </si>
  <si>
    <t>N-methylformic hydrazide</t>
  </si>
  <si>
    <t>CN(N)C=O</t>
  </si>
  <si>
    <t>InChI=1/C2H6N2O/c1-4(3)2-5/h2H,3H2,1H3</t>
  </si>
  <si>
    <t>1-nitrosoazetidine</t>
  </si>
  <si>
    <t>O=NN1CCC1</t>
  </si>
  <si>
    <t>InChI=1/C3H6N2O/c6-4-5-2-1-3-5/h1-3H2</t>
  </si>
  <si>
    <t>hydrazine</t>
  </si>
  <si>
    <t>NN</t>
  </si>
  <si>
    <t>InChI=1/H4N2/c1-2/h1-2H2</t>
  </si>
  <si>
    <t>1-nitrosopyrrolidine</t>
  </si>
  <si>
    <t>O=NN1CCCC1</t>
  </si>
  <si>
    <t>InChI=1/C4H8N2O/c7-5-6-3-1-2-4-6/h1-4H2</t>
  </si>
  <si>
    <t>chloro(methoxy)methane</t>
  </si>
  <si>
    <t>ClCOC</t>
  </si>
  <si>
    <t>InChI=1/C2H5ClO/c1-4-2-3/h2H2,1H3</t>
  </si>
  <si>
    <t>methylhydrazine</t>
  </si>
  <si>
    <t>CNN</t>
  </si>
  <si>
    <t>InChI=1/CH6N2/c1-3-2/h3H,2H2,1H3</t>
  </si>
  <si>
    <t>6-methyl-2-thioxo-2,3-dihydropyrimidin-4(1H)-one</t>
  </si>
  <si>
    <t>CC1=CC(=O)NC(=S)N1</t>
  </si>
  <si>
    <t>disodium 3-[(ethyl{(1Z,4Z)-4-[(4-{ethyl[(3-sulfonatophenyl)methyl]amino}phenyl)(4-sulfonatophenyl)methylidene]cyclohexa-2,5-dien-1-ylidene}ammonio)methyl]benzenesulfonate</t>
  </si>
  <si>
    <t>O=S(=O)(C1=CC=C(C=C1)C(=C2C=CC(=[N+](CC3=CC(=CC=C3)S(=O)(=O)[O-])CC)C=C2)C4=CC=C(C=C4)N(CC5=CC(=CC=C5)S(=O)(=O)O)CC)O</t>
  </si>
  <si>
    <t>InChI=1/C37H36N2O9S3.2Na/c1-3-38(25-27-7-5-9-35(23-27)50(43,44)45)32-17-11-29(12-18-32)37(31-15-21-34(22-16-31)49(40,41)42)30-13-19-33(20-14-30)39(4-2)26-28-8-6-10-36(24-28)51(46,47)48;;/h5-24H,3-4,25-26H2,1-2H3,(H2-,40,41,42,43,44,45,46,47,48);;/q;2*+1/p</t>
  </si>
  <si>
    <t>2,4,5,6-tetrachloroisophthalonitrile</t>
  </si>
  <si>
    <t>ClC1=C(C(=C(C(=C1C#N)Cl)Cl)Cl)C#N</t>
  </si>
  <si>
    <t>InChI=1/C8Cl4N2/c9-5-3(1-13)6(10)8(12)7(11)4(5)2-14</t>
  </si>
  <si>
    <t>3,5,5-trimethylcyclohex-2-en-1-one</t>
  </si>
  <si>
    <t>CC1(CC(=CC(=O)C1)C)C</t>
  </si>
  <si>
    <t>InChI=1/C9H14O/c1-7-4-8(10)6-9(2,3)5-7/h4H,5-6H2,1-3H3</t>
  </si>
  <si>
    <t>sodium 3-[(ethyl{(1E,4E)-4-[(4-{ethyl[(3-sulfonatophenyl)methyl]amino}phenyl)(phenyl)methylidene]cyclohexa-2,5-dien-1-ylidene}ammonio)methyl]benzenesulfonate</t>
  </si>
  <si>
    <t>Clidanac</t>
  </si>
  <si>
    <t>Clivorine</t>
  </si>
  <si>
    <t>Clobuzarit</t>
  </si>
  <si>
    <t>Clodinafop-Propargyl</t>
  </si>
  <si>
    <t>Clofibrate</t>
  </si>
  <si>
    <t>Clomazone</t>
  </si>
  <si>
    <t>Clonixin</t>
  </si>
  <si>
    <t>Clopidol</t>
  </si>
  <si>
    <t>Clopyralid</t>
  </si>
  <si>
    <t>Clorindione</t>
  </si>
  <si>
    <t>Clorsulon</t>
  </si>
  <si>
    <t>Clotiazepam</t>
  </si>
  <si>
    <t>Clotrimazole</t>
  </si>
  <si>
    <t>Cloxazolam</t>
  </si>
  <si>
    <t>Codeine</t>
  </si>
  <si>
    <t>Colchicine</t>
  </si>
  <si>
    <t>Compound</t>
  </si>
  <si>
    <t>Compound_LY171883</t>
  </si>
  <si>
    <t>Convallatoxin</t>
  </si>
  <si>
    <t>Coriamyrtin</t>
  </si>
  <si>
    <t>Coumaphos</t>
  </si>
  <si>
    <t>Coumarin</t>
  </si>
  <si>
    <t>Coumithoate</t>
  </si>
  <si>
    <t>aminopyridine.mol</t>
  </si>
  <si>
    <t>[Ridley, 2003 #108]</t>
  </si>
  <si>
    <t>5-hydroxypropafenone</t>
  </si>
  <si>
    <t>hydroxypropafanone.mol</t>
  </si>
  <si>
    <t>[Arias, 2003 #62][Cahill, 2004 #111]</t>
  </si>
  <si>
    <t>AF 3013 (Prulifloxacin active matbolite)</t>
  </si>
  <si>
    <t>AF3013.mol</t>
  </si>
  <si>
    <t>[Lacroix, 2003 #71]</t>
  </si>
  <si>
    <t>Alfuzosin</t>
  </si>
  <si>
    <t>alfuzosin.mol</t>
  </si>
  <si>
    <t>[Fenichal, 2006 #161][Fenichal, 2006 #161]</t>
  </si>
  <si>
    <t>Almokalant.MOL</t>
  </si>
  <si>
    <t>[Himmel, 2001 #88]</t>
  </si>
  <si>
    <t>Ambasilide</t>
  </si>
  <si>
    <t>AMBASILIDE.mol</t>
  </si>
  <si>
    <t>[Walker, 2000 #54]</t>
  </si>
  <si>
    <t>Amiodarone</t>
  </si>
  <si>
    <t>AMIODARONE.MOL</t>
  </si>
  <si>
    <t>[Xu, 2004 #150][Cyprotex, 2005 #164]</t>
  </si>
  <si>
    <t>N-methyl-N-nitrosododecan-1-amine</t>
  </si>
  <si>
    <t>O=NN(C)CCCCCCCCCCCC</t>
  </si>
  <si>
    <t>C(C1=CC=C(C=C1)N(CC2=CC(=CC=C2)S(=O)(=O)[O-])CC)(=C3C=CC(C=C3)=[N+](CC4=CC(=CC=C4)S(=O)(=O)O)CC)C5=CC=CC=C5</t>
  </si>
  <si>
    <t>InChI=1/C37H36N2O6S2.Na/c1-3-38(26-28-10-8-14-35(24-28)46(40,41)42)33-20-16-31(17-21-33)37(30-12-6-5-7-13-30)32-18-22-34(23-19-32)39(4-2)27-29-11-9-15-36(25-29)47(43,44)45;/h5-25H,3-4,26-27H2,1-2H3,(H-,40,41,42,43,44,45);/q;+1/p-1</t>
  </si>
  <si>
    <t>sodium 3-oxo-3H-1,2-benzisothiazol-2-ide 1,1-dioxide</t>
  </si>
  <si>
    <t>O=C1NS(=O)(=O)C2=CC=CC=C12</t>
  </si>
  <si>
    <t>InChI=1/C7H5NO3S.Na/c9-7-5-3-1-2-4-6(5)12(10,11)8-7;/h1-4H,(H,8,9);/q;+1/p-1</t>
  </si>
  <si>
    <t>propane-1,2,3-triyl trioctanoate</t>
  </si>
  <si>
    <t>O=C(OC(COC(=O)CCCCCCC)COC(=O)CCCCCCC)CCCCCCC</t>
  </si>
  <si>
    <t>InChI=1/C27H50O6/c1-4-7-10-13-16-19-25(28)31-22-24(33-27(30)21-18-15-12-9-6-3)23-32-26(29)20-17-14-11-8-5-2/h24H,4-23H2,1-3H3</t>
  </si>
  <si>
    <t>1-{4-[({2-[(4-amino-1,2,5-thiadiazol-3-yl)amino]ethyl}thio)methyl]-1,3-thiazol-2-yl}guanidine</t>
  </si>
  <si>
    <t>N=C(N)NC1=NC(CSCCNC2=NSN=C2N)=CS1</t>
  </si>
  <si>
    <t>InChI=1/C18H15N3O/c1-21(20-22)16-10-7-14(8-11-16)6-9-15-12-13-19-18-5-3-2-4-17(15)18/h2-13H,1H3/b9-6+</t>
  </si>
  <si>
    <t>(1R,3'R,6R,7R,11Z)-7-hydroxy-3',6,7,14-tetramethyl-8H,17H-spiro[2,9-dioxa-14-azabicyclo[9.5.1]heptadec-11-ene-4,2'-oxirane]-3,8,17-trione</t>
  </si>
  <si>
    <t>CN1CC[C@H]2OC(=O)C3(C[C@@H](C)[C@@](C)(O)C(=O)OCC(=CC1)C2=O)O[C@@H]3C</t>
  </si>
  <si>
    <t>InChI=1/C19H27NO7/c1-11-9-19(12(2)27-19)17(23)26-14-6-8-20(4)7-5-13(15(14)21)10-25-16(22)18(11,3)24/h5,11-12,14,24H,6-10H2,1-4H3/b13-5-/t11-,12-,14-,18-,19?/m1/s1</t>
  </si>
  <si>
    <t>2,4,6-trimethyl-5-nitroso-1,3,5-dithiazinane</t>
  </si>
  <si>
    <t>CC1SC(SC(N1N=O)C)C</t>
  </si>
  <si>
    <t>InChI=1/C6H12N2OS2/c1-4-8(7-9)5(2)11-6(3)10-4/h4-6H,1-3H3</t>
  </si>
  <si>
    <t>4-[butyl(nitroso)amino]butan-1-ol</t>
  </si>
  <si>
    <t>N(CCCCO)(CCCC)N=O</t>
  </si>
  <si>
    <t>InChI=1/C8H18N2O2/c1-2-3-6-10(9-12)7-4-5-8-11/h11H,2-8H2,1H3</t>
  </si>
  <si>
    <t>1-nitroso-1-prop-2-en-1-ylurea</t>
  </si>
  <si>
    <t>NC(=O)N(CC=C)N=O</t>
  </si>
  <si>
    <t>InChI=1/C4H7N3O2/c1-2-3-7(6-9)4(5)8/h2H,1,3H2,(H2,5,8)</t>
  </si>
  <si>
    <t>3-chloro-4-(dichloromethyl)-5-hydroxyfuran-2(5H)-one</t>
  </si>
  <si>
    <t>O=C1OC(O)C(C(Cl)Cl)=C1Cl</t>
  </si>
  <si>
    <t>InChI=1/C5H3Cl3O3/c6-2-1(3(7)8)4(9)11-5(2)10/h3-4,9H</t>
  </si>
  <si>
    <t>4,4,4-trifluoro-N-nitroso-N-(4,4,4-trifluorobutyl)butan-1-amine</t>
  </si>
  <si>
    <t>N(CCCC(F)(F)F)(CCCC(F)(F)F)N=O</t>
  </si>
  <si>
    <t>InChI=1/C8H12F6N2O/c9-7(10,11)3-1-5-16(15-17)6-2-4-8(12,13)14/h1-6H2</t>
  </si>
  <si>
    <t>1,1a,2,2,3,3a,4,5,5,5a,5b-undecachlorooctahydro-1H-1,3,4-(methanetriyl)cyclobuta[cd]pentalene</t>
  </si>
  <si>
    <t>ClC13C5(Cl)C2(Cl)C4C(Cl)(C(Cl)(Cl)C12Cl)C3(Cl)C4(Cl)C5(Cl)Cl</t>
  </si>
  <si>
    <t>InChI=1/C10HCl11/c11-2-1-3(12)5(14)4(1,13)10(20,21)7(2,16)8(5,17)6(2,15)9(3,18)19/h1H</t>
  </si>
  <si>
    <t>(3R,4R,5R,13aR,13bR)-4,5-dihydroxy-3,4,5-trimethyl-4,5,8,10,12,13,13a,13b-octahydro-2H-[1,6]dioxacycloundecino[2,3,4-gh]pyrrolizine-2,6(3H)-dione</t>
  </si>
  <si>
    <t>O=C1O[C@@H]3CCN2CC=C(COC(=O)[C@](C)(O)[C@](C)(O)[C@H]1C)[C@@H]23</t>
  </si>
  <si>
    <t>InChI=1/C16H23NO6/c1-9-13(18)23-11-5-7-17-6-4-10(12(11)17)8-22-14(19)16(3,21)15(9,2)20/h4,9,11-12,20-21H,5-8H2,1-3H3/t9-,11+,12+,15+,16-/m0/s1</t>
  </si>
  <si>
    <t>1-hexyl-1-nitrosourea</t>
  </si>
  <si>
    <t>O=C(N(CCCCCC)N=O)N</t>
  </si>
  <si>
    <t>InChI=1/C7H15N3O2/c1-2-3-4-5-6-10(9-12)7(8)11/h2-6H2,1H3,(H2,8,11)</t>
  </si>
  <si>
    <t>N-({[2-(dimethylamino)ethyl](nitroso)amino}carbonyl)ethanaminium nitrite</t>
  </si>
  <si>
    <t>O=NN(CCN(C)C)C(=O)NCC</t>
  </si>
  <si>
    <t>InChI=1/C7H16N4O2.HNO2/c1-4-8-7(12)11(9-13)6-5-10(2)3;2-1-3/h4-6H2,1-3H3,(H,8,12);(H,2,3)</t>
  </si>
  <si>
    <t>1,1'-(nitrosoimino)dipropan-2-one</t>
  </si>
  <si>
    <t>O=NN(CC(=O)C)CC(=O)C</t>
  </si>
  <si>
    <t>InChI=1/C6H10N2O3/c1-5(9)3-8(7-11)4-6(2)10/h3-4H2,1-2H3</t>
  </si>
  <si>
    <t>5-(5-nitrofuran-2-yl)-1,3,4-thiadiazol-2-amine</t>
  </si>
  <si>
    <t>NC1=NN=C(C2=CC=C([N+]([O-])=O)O2)S1</t>
  </si>
  <si>
    <t>InChI=1/C6H4N4O3S/c7-6-9-8-5(14-6)3-1-2-4(13-3)10(11)12/h1-2H,(H2,7,9)</t>
  </si>
  <si>
    <t>[1-(4-chlorobenzoyl)-5-methoxy-2-methyl-1H-indol-3-yl]acetic acid</t>
  </si>
  <si>
    <t>CC1=C(C2=C(C=CC(=C2)OC)N1C(=O)C3=CC=C(C=C3)Cl)CC(=O)O</t>
  </si>
  <si>
    <t>rat</t>
  </si>
  <si>
    <t>methyl (3beta,16beta,17alpha,18beta,20alpha)-11,17-bis(methyloxy)-18-({[3,4,5-tris(methyloxy)phenyl]carbonyl}oxy)yohimban-16-carboxylate</t>
  </si>
  <si>
    <t>COc1cc(cc(OC)c1OC)C(=O)O[C@@H]4C[C@@H]5CN6CCC3=C(Nc2cc(OC)ccc23)[C@H]6C[C@@H]5[C@H](C(=O)OC)[C@H]4OC</t>
  </si>
  <si>
    <t>InChI=1/C33H40N2O9/c1-38-19-7-8-20-21-9-10-35-16-18-13-27(44-32(36)17-11-25(39-2)30(41-4)26(12-17)40-3)31(42-5)28(33(37)43-6)22(18)15-24(35)29(21)34-23(20)14-19/h7-8,11-12,14,18,22,24,27-28,31,34H,9-10,13,15-16H2,1-6H3/t18-,22+,24-,27-,28+,31+/m1/s1</t>
  </si>
  <si>
    <t>aziridine</t>
  </si>
  <si>
    <t>C1CN1</t>
  </si>
  <si>
    <t>InChI=1/C2H5N/c1-2-3-1/h3H,1-2H2</t>
  </si>
  <si>
    <t>1,2-dibromo-3-chloropropane</t>
  </si>
  <si>
    <t>BrC(CCl)CBr</t>
  </si>
  <si>
    <t>InChI=1/C3H5Br2Cl/c4-1-3(5)2-6/h3H,1-2H2</t>
  </si>
  <si>
    <t>1-methyl-1-nitrosourea</t>
  </si>
  <si>
    <t>CN(C(=O)N)N=O</t>
  </si>
  <si>
    <t>InChI=1/C2H5N3O2/c1-5(4-7)2(3)6/h1H3,(H2,3,6)</t>
  </si>
  <si>
    <t>(2E)-1,4-dichlorobut-2-ene</t>
  </si>
  <si>
    <t>ClCC=CCCl</t>
  </si>
  <si>
    <t>InChI=1/C4H6Cl2/c5-3-1-2-4-6/h1-2H,3-4H2/b2-1+</t>
  </si>
  <si>
    <t>biphenyl-4-amine</t>
  </si>
  <si>
    <t>NC1=CC=C(C=C1)C2=CC=CC=C2</t>
  </si>
  <si>
    <t>InChI=1/C12H11N/c13-12-8-6-11(7-9-12)10-4-2-1-3-5-10/h1-9H,13H2</t>
  </si>
  <si>
    <t>1,4-bis{[(chloromethyl)oxy]methyl}benzene</t>
  </si>
  <si>
    <t>C1=CC(=CC=C1COCCl)COCCl</t>
  </si>
  <si>
    <t>InChI=1/C10H12Cl2O2/c11-7-13-5-9-1-2-10(4-3-9)6-14-8-12/h1-4H,5-8H2</t>
  </si>
  <si>
    <t>1-methyl-3-nitro-1-nitrosoguanidine</t>
  </si>
  <si>
    <t>N=C(N(N=O)C)N[N+](=O)[O-]</t>
  </si>
  <si>
    <t>InChI=1/C2H5N5O3/c1-6(5-8)2(3)4-7(9)10/h1H3,(H2,3,4)</t>
  </si>
  <si>
    <t>1,2,3-tris[(chloromethyl)oxy]propane</t>
  </si>
  <si>
    <t>C(C(COCCl)OCCl)OCCl</t>
  </si>
  <si>
    <t>InChI=1/C6H11Cl3O3/c7-3-10-1-6(12-5-9)2-11-4-8/h6H,1-5H2</t>
  </si>
  <si>
    <t>N'-[(1E)-hexylidene]-N-methylformic hydrazide</t>
  </si>
  <si>
    <t>InChI=1/C15H24O/c1-10-8-11(14(2,3)4)13(16)12(9-10)15(5,6)7/h8-9,16H,1-7H3</t>
  </si>
  <si>
    <t>4-hydrazinobenzoic acid hydrochloride</t>
  </si>
  <si>
    <t>C1(=CC=C(NN)C=C1)C(O)=O</t>
  </si>
  <si>
    <t>InChI=1/C7H8N2O2.ClH/c8-9-6-3-1-5(2-4-6)7(10)11;/h1-4,9H,8H2,(H,10,11);1H</t>
  </si>
  <si>
    <t>1-chloro-4-nitrobenzene</t>
  </si>
  <si>
    <t>O=[N+](C1=CC=C(C=C1)Cl)[O-]</t>
  </si>
  <si>
    <t>InChI=1/C6H4ClNO2/c7-5-1-3-6(4-2-5)8(9)10/h1-4H</t>
  </si>
  <si>
    <t>2-methylpropyl nitrite</t>
  </si>
  <si>
    <t>CC(CON=O)C</t>
  </si>
  <si>
    <t>InChI=1/C4H9NO2/c1-4(2)3-7-5-6/h4H,3H2,1-2H3</t>
  </si>
  <si>
    <t>2-ethoxybenzamide</t>
  </si>
  <si>
    <t>NC(=O)C1=C(C=CC=C1)OCC</t>
  </si>
  <si>
    <t>InChI=1/C9H11NO2/c1-2-12-8-6-4-3-5-7(8)9(10)11/h3-6H,2H2,1H3,(H2,10,11)</t>
  </si>
  <si>
    <t>2-hydroxy-5-[(E)-{4-[(pyridin-2-ylamino)sulfonyl]phenyl}diazenyl]benzoic acid</t>
  </si>
  <si>
    <t>C3=CC=CC(NS(=O)(=O)C2=CC=C(N=NC1=CC=C(O)C(C(O)=O)=C1)C=C2)=N3</t>
  </si>
  <si>
    <t>InChI=1/C18H14N4O5S/c23-16-9-6-13(11-15(16)18(24)25)21-20-12-4-7-14(8-5-12)28(26,27)22-17-3-1-2-10-19-17/h1-11,23H,(H,19,22)(H,24,25)/b21-20+</t>
  </si>
  <si>
    <t>ethyl acrylate</t>
  </si>
  <si>
    <t>O=C(OCC)C=C</t>
  </si>
  <si>
    <t>InChI=1/C5H8O2/c1-3-5(6)7-4-2/h3H,1,4H2,2H3</t>
  </si>
  <si>
    <t>phthalazino[2,3-b]phthalazine-5,12(7H,14H)-dione</t>
  </si>
  <si>
    <t>O=C1N2CC3=CC=CC=C3C(=O)N2CC4C=CC=CC1=4</t>
  </si>
  <si>
    <t>InChI=1/C16H12N2O2/c19-15-13-7-3-1-5-11(13)9-17-16(20)14-8-4-2-6-12(14)10-18(15)17/h1-8H,9-10H2</t>
  </si>
  <si>
    <t>sodium cyclohexylsulfamate</t>
  </si>
  <si>
    <t>C1(NS(=O)(=O)O)CCCCC1</t>
  </si>
  <si>
    <t>InChI=1/C6H13NO3S.Na/c8-11(9,10)7-6-4-2-1-3-5-6;/h6-7H,1-5H2,(H,8,9,10);/q;+1/p-1</t>
  </si>
  <si>
    <t>tris(2-chloroethyl) phosphate</t>
  </si>
  <si>
    <t>O=P(OCCCl)(OCCCl)OCCCl</t>
  </si>
  <si>
    <t>InChI=1/C6H12Cl3O4P/c7-1-4-11-14(10,12-5-2-8)13-6-3-9/h1-6H2</t>
  </si>
  <si>
    <t>1-ethyl-3-(5-nitro-1,3-thiazol-2-yl)urea</t>
  </si>
  <si>
    <t>[O-][N+](C1=CN=C(NC(NCC)=O)S1)=O</t>
  </si>
  <si>
    <t>InChI=1/C6H8N4O3S/c1-2-7-5(11)9-6-8-3-4(14-6)10(12)13/h3H,2H2,1H3,(H2,7,8,9,11)</t>
  </si>
  <si>
    <t>trichloroacetic acid</t>
  </si>
  <si>
    <t>ClC(C(=O)O)(Cl)Cl</t>
  </si>
  <si>
    <t>InChI=1/C2HCl3O2/c3-2(4,5)1(6)7/h(H,6,7)</t>
  </si>
  <si>
    <t>3,3-bis(4-hydroxyphenyl)-2-benzofuran-1(3H)-one</t>
  </si>
  <si>
    <t>O=C1OC(C2=C1C=CC=C2)(C3=CC=C(C=C3)O)C4=CC=C(C=C4)O</t>
  </si>
  <si>
    <t>N(C(=O)NCC(C)O)(N=O)C(C)Cl</t>
  </si>
  <si>
    <t>InChI=1/C6H12ClN3O3/c1-4(11)3-8-6(12)10(9-13)5(2)7/h4-5,11H,3H2,1-2H3,(H,8,12)</t>
  </si>
  <si>
    <t>ethyl ethyl(nitroso)carbamate</t>
  </si>
  <si>
    <t>O=C(N(CC)N=O)OCC</t>
  </si>
  <si>
    <t>InChI=1/C5H10N2O3/c1-3-7(6-9)5(8)10-4-2/h3-4H2,1-2H3</t>
  </si>
  <si>
    <t>[(Z)-methyl-NNO-azoxy]methane</t>
  </si>
  <si>
    <t>C[N+](=NC)[O-]</t>
  </si>
  <si>
    <t>InChI=1/C2H6N2O/c1-3-4(2)5/h1-2H3/b4-3-</t>
  </si>
  <si>
    <t>(17beta)-17-ethynylestra-1(10),2,4-triene-3,17-diol</t>
  </si>
  <si>
    <t>[H][C@]14[C@@]([C@]3([H])CC[C@@](O)(C#C)[C@](C)3CC4)([H])CCC2=CC(O)=CC=C12</t>
  </si>
  <si>
    <t>trisodium 3-hydroxy-4-[(Z)-(4-sulfonatonaphthalen-1-yl)diazenyl]naphthalene-2,7-disulfonate</t>
  </si>
  <si>
    <t>C12(C(=CC(=C(C=1N=NC3=C4C(=C(C=C3)S(=O)(=O)O)C=CC=C4)O)S(=O)(=O)O)C=C(C=C2)S(=O)(=O)O)</t>
  </si>
  <si>
    <t>InChI=1/C20H14N2O10S3.3Na/c23-20-18(35(30,31)32)10-11-9-12(33(24,25)26)5-6-13(11)19(20)22-21-16-7-8-17(34(27,28)29)15-4-2-1-3-14(15)16;;;/h1-10,23H,(H,24,25,26)(H,27,28,29)(H,30,31,32);;;/q;3*+1/p-3/b22-21-;;;</t>
  </si>
  <si>
    <t>(15Z)-12,18-dihydroxysenecionan-11,16-dione</t>
  </si>
  <si>
    <t>O=C(O[C@@H]1CCN2[C@@]([H])1C3=CC2)C(C[C@@H](C)[C@](O)(CO)C(OC3)=O)=C([H])C</t>
  </si>
  <si>
    <t>InChI=1/C18H25NO6/c1-3-12-8-11(2)18(23,10-20)17(22)24-9-13-4-6-19-7-5-14(15(13)19)25-16(12)21/h3-4,11,14-15,20,23H,5-10H2,1-2H3/b12-3-/t11-,14-,15-,18-/m1/s1</t>
  </si>
  <si>
    <t>bromoform</t>
  </si>
  <si>
    <t>BrC(Br)Br</t>
  </si>
  <si>
    <t>InChI=1/CHBr3/c2-1(3)4/h1H</t>
  </si>
  <si>
    <t>1,2,4-trihydroxyanthracene-9,10-dione</t>
  </si>
  <si>
    <t>O=C2c1ccccc1C(=O)c3c2c(O)cc(O)c3O</t>
  </si>
  <si>
    <t>InChI=1/C14H8O5/c15-8-5-9(16)14(19)11-10(8)12(17)6-3-1-2-4-7(6)13(11)18/h1-5,15-16,19H</t>
  </si>
  <si>
    <t>2-nitrobutane</t>
  </si>
  <si>
    <t>CC(CC)[N+]([O-])=O</t>
  </si>
  <si>
    <t>InChI=1/C4H9NO2/c1-3-4(2)5(6)7/h4H,3H2,1-2H3</t>
  </si>
  <si>
    <t>1-(4-ethoxyphenyl)urea</t>
  </si>
  <si>
    <t>NC(NC1=CC=C(C=C1)OCC)=O</t>
  </si>
  <si>
    <t>InChI=1/C9H12N2O2/c1-2-13-8-5-3-7(4-6-8)11-9(10)12/h3-6H,2H2,1H3,(H3,10,11,12)</t>
  </si>
  <si>
    <t>2-ethyloxirane</t>
  </si>
  <si>
    <t>CCC1CO1</t>
  </si>
  <si>
    <t>InChI=1/C4H8O/c1-2-4-3-5-4/h4H,2-3H2,1H3</t>
  </si>
  <si>
    <t>dimethyl morpholin-4-ylphosphonate</t>
  </si>
  <si>
    <t>P(=O)(OC)(OC)N1CCOCC1</t>
  </si>
  <si>
    <t>(6E)-3,7,11-trimethyldodeca-1,6,10-trien-3-ol</t>
  </si>
  <si>
    <t>1-(2-chloroethyl)pyrrolidine hydrochloride</t>
  </si>
  <si>
    <t>undecan-1-amine</t>
  </si>
  <si>
    <t>hept-1-yn-3-ol</t>
  </si>
  <si>
    <t>4-(ethyloxy)benzaldehyde</t>
  </si>
  <si>
    <t>CCCCCC=NN(C=O)C</t>
  </si>
  <si>
    <t>InChI=1/C8H16N2O/c1-3-4-5-6-7-9-10(2)8-11/h7-8H,3-6H2,1-2H3/b9-7+</t>
  </si>
  <si>
    <t>N-methyl-N'-[(1E)-3-methylbutylidene]formic hydrazide</t>
  </si>
  <si>
    <t>CC(CC=NN(C=O)C)C</t>
  </si>
  <si>
    <t>InChI=1/C7H14N2O/c1-7(2)4-5-8-9(3)6-10/h5-7H,4H2,1-3H3/b8-5+</t>
  </si>
  <si>
    <t>N-benzyl-N-(2-chloroethyl)-1-phenoxypropan-2-amine hydrochloride</t>
  </si>
  <si>
    <t>ClCCN(C(COC2=CC=CC=C2)C)CC1=CC=CC=C1</t>
  </si>
  <si>
    <t>InChI=1/C18H22ClNO.ClH/c1-16(15-21-18-10-6-3-7-11-18)20(13-12-19)14-17-8-4-2-5-9-17;/h2-11,16H,12-15H2,1H3;1H</t>
  </si>
  <si>
    <t>N-{[(3R)-5-chloro-8-hydroxy-3-methyl-1-oxo-3,4-dihydro-1H-isochromen-7-yl]carbonyl}-L-phenylalanine</t>
  </si>
  <si>
    <t>InChI=1/C19H16ClNO4/c1-11-15(10-18(22)23)16-9-14(25-2)7-8-17(16)21(11)19(24)12-3-5-13(20)6-4-12/h3-9H,10H2,1-2H3,(H,22,23)</t>
  </si>
  <si>
    <t>3-nitroso-1,3-oxazolidin-2-one</t>
  </si>
  <si>
    <t>C1N(C(OC1)=O)N=O</t>
  </si>
  <si>
    <t>InChI=1/C3H4N2O3/c6-3-5(4-7)1-2-8-3/h1-2H2</t>
  </si>
  <si>
    <t>1-nitroso-1-pentylurea</t>
  </si>
  <si>
    <t>O=C(N(CCCCC)N=O)N</t>
  </si>
  <si>
    <t>InChI=1/C6H13N3O2/c1-2-3-4-5-9(8-11)6(7)10/h2-5H2,1H3,(H2,7,10)</t>
  </si>
  <si>
    <t>3-ethyl-1-(2-hydroxyethyl)-1-nitrosourea</t>
  </si>
  <si>
    <t>O=C(N(CCO)N=O)NCC</t>
  </si>
  <si>
    <t>InChI=1/C5H11N3O3/c1-2-6-5(10)8(7-11)3-4-9/h9H,2-4H2,1H3,(H,6,10)</t>
  </si>
  <si>
    <t>1-butyl-1-nitrosourea</t>
  </si>
  <si>
    <t>O=C(N(CCCC)N=O)N</t>
  </si>
  <si>
    <t>InChI=1/C5H11N3O2/c1-2-3-4-8(7-10)5(6)9/h2-4H2,1H3,(H2,6,9)</t>
  </si>
  <si>
    <t>N~5~-{[methyl(nitroso)amino]carbonyl}-L-ornithine</t>
  </si>
  <si>
    <t>CN(N=O)C(=O)NCCC[C@H](N)C(O)=O</t>
  </si>
  <si>
    <t>InChI=1/C7H14N4O4/c1-11(10-15)7(14)9-4-2-3-5(8)6(12)13/h5H,2-4,8H2,1H3,(H,9,14)(H,12,13)/t5-/m0/s1</t>
  </si>
  <si>
    <t>2-[nitroso(prop-2-en-1-yl)amino]ethanol</t>
  </si>
  <si>
    <t>N(CC=C)(CCO)N=O</t>
  </si>
  <si>
    <t>4-(2-hydrazino-1,3-thiazol-4-yl)aniline</t>
  </si>
  <si>
    <t>C1(N=C(SC=1)NN)C2=CC=C(C=C2)N</t>
  </si>
  <si>
    <t>InChI=1/C9H10N4S/c10-7-3-1-6(2-4-7)8-5-14-9(12-8)13-11/h1-5H,10-11H2,(H,12,13)</t>
  </si>
  <si>
    <t>3,4-dimethyl-3H-imidazo[4,5-f]quinolin-2-amine</t>
  </si>
  <si>
    <t>NC(N3C)=NC2=C3C(C)=CC1=NC=CC=C12</t>
  </si>
  <si>
    <t>InChI=1/C12H12N4/c1-7-6-9-8(4-3-5-14-9)10-11(7)16(2)12(13)15-10/h3-6H,1-2H3,(H2,13,15)</t>
  </si>
  <si>
    <t>N-methyl-N-nitroso-9-beta-D-ribofuranosyl-9H-purin-6-amine</t>
  </si>
  <si>
    <t>O=NN(C)C1=NC=NC2=C1N=CN2[C@@H]3O[C@H](CO)[C@@H](O)[C@H]3O</t>
  </si>
  <si>
    <t>InChI=1/C11H14N6O5/c1-16(15-21)9-6-10(13-3-12-9)17(4-14-6)11-8(20)7(19)5(2-18)22-11/h3-5,7-8,11,18-20H,2H2,1H3/t5-,7-,8-,11-/m1/s1</t>
  </si>
  <si>
    <t>N,N'-dipropylformic hydrazide</t>
  </si>
  <si>
    <t>N(NCCC)(C=O)CCC</t>
  </si>
  <si>
    <t>InChI=1/C7H16N2O/c1-3-5-8-9(7-10)6-4-2/h7-8H,3-6H2,1-2H3</t>
  </si>
  <si>
    <t>4-[(4-aminophenyl)oxy]benzene-1,2-diamine</t>
  </si>
  <si>
    <t>NC1=CC=C(OC2=CC=C(N)C=C2)C=C1N</t>
  </si>
  <si>
    <t>InChI=1/C12H13N3O/c13-8-1-3-9(4-2-8)16-10-5-6-11(14)12(15)7-10/h1-7H,13-15H2</t>
  </si>
  <si>
    <t>InChI=1/C7H6N4O3S/c8-10-7-9-4(3-15-7)5-1-2-6(14-5)11(12)13/h1-3H,8H2,(H,9,10)</t>
  </si>
  <si>
    <t>biphenyl-4,4'-diamine dihydrochloride</t>
  </si>
  <si>
    <t>C1(C2=CC=C(C=C2)N)=CC=C(C=C1)N</t>
  </si>
  <si>
    <t>InChI=1/C12H12N2.2ClH/c13-11-5-1-9(2-6-11)10-3-7-12(14)8-4-10;;/h1-8H,13-14H2;2*1H</t>
  </si>
  <si>
    <t>2,4-dimethylaniline hydrochloride</t>
  </si>
  <si>
    <t>C1(C(=CC=C(C=1)C)N)C</t>
  </si>
  <si>
    <t>InChI=1/C8H11N.ClH/c1-6-3-4-8(9)7(2)5-6;/h3-5H,9H2,1-2H3;1H</t>
  </si>
  <si>
    <t>bis(2-chloroethyl) ether</t>
  </si>
  <si>
    <t>ClCCOCCCl</t>
  </si>
  <si>
    <t>InChI=1/C4H8Cl2O/c5-1-3-7-4-2-6/h1-4H2</t>
  </si>
  <si>
    <t>3-methyl-9H-pyrido[2,3-b]indol-2-aminium acetate</t>
  </si>
  <si>
    <t>NC2=C(C)C=C(C3=N2)C1=C(N3)C=CC=C1</t>
  </si>
  <si>
    <t>InChI=1/C12H11N3.C2H4O2/c1-7-6-9-8-4-2-3-5-10(8)14-12(9)15-11(7)13;1-2(3)4/h2-6H,1H3,(H3,13,14,15);1H3,(H,3,4)</t>
  </si>
  <si>
    <t>OC1=C(C(=C(C(=C1Cl)Cl)Cl)Cl)Cl</t>
  </si>
  <si>
    <t>InChI=1/C6HCl5O/c7-1-2(8)4(10)6(12)5(11)3(1)9/h12H</t>
  </si>
  <si>
    <t>imidazo[1,2-a:5,4-b']dipyridin-2-amine</t>
  </si>
  <si>
    <t>N12C3=C(C=CC(=N3)N)N=C1C=CC=C2</t>
  </si>
  <si>
    <t>Formocortal</t>
  </si>
  <si>
    <t>Formothion</t>
  </si>
  <si>
    <t>Formylhydrazine</t>
  </si>
  <si>
    <t>Fosthietan</t>
  </si>
  <si>
    <t>Fumonisin_b1</t>
  </si>
  <si>
    <t>Fungichromin</t>
  </si>
  <si>
    <t>Furametpyr</t>
  </si>
  <si>
    <t>Furan</t>
  </si>
  <si>
    <t>Furazabol</t>
  </si>
  <si>
    <t>Furfural</t>
  </si>
  <si>
    <t>Furosemide</t>
  </si>
  <si>
    <t>Fursultiamine</t>
  </si>
  <si>
    <t>Fusaric_Acid</t>
  </si>
  <si>
    <t>Fusidic_Acid</t>
  </si>
  <si>
    <t>g-Picoline</t>
  </si>
  <si>
    <t>gamma-Cyhalothrin</t>
  </si>
  <si>
    <t>Gemfibrozil</t>
  </si>
  <si>
    <t>Gentian_Violet</t>
  </si>
  <si>
    <t>Glu-P-1</t>
  </si>
  <si>
    <t>Glu-P-2</t>
  </si>
  <si>
    <t>Glutaraldehyde</t>
  </si>
  <si>
    <t>Glycidol</t>
  </si>
  <si>
    <t>Glycine</t>
  </si>
  <si>
    <t>Glycolic_Acid</t>
  </si>
  <si>
    <t>Glycopyrrolate</t>
  </si>
  <si>
    <t>Glyphosate</t>
  </si>
  <si>
    <t>Glyphosine</t>
  </si>
  <si>
    <t>Gossypol</t>
  </si>
  <si>
    <t>Griseofulvin</t>
  </si>
  <si>
    <t>Guaiacol</t>
  </si>
  <si>
    <t>Guaiapate</t>
  </si>
  <si>
    <t>Guanidine</t>
  </si>
  <si>
    <t>Halcinonide</t>
  </si>
  <si>
    <t>Haloprogin</t>
  </si>
  <si>
    <t>Halosulfuron-methyl</t>
  </si>
  <si>
    <t>Halothane</t>
  </si>
  <si>
    <t>Haloxazolam</t>
  </si>
  <si>
    <t>Haloxon</t>
  </si>
  <si>
    <t>Harman</t>
  </si>
  <si>
    <t>HCDD_mixture</t>
  </si>
  <si>
    <t>HC_blue_1</t>
  </si>
  <si>
    <t>HC_blue_2</t>
  </si>
  <si>
    <t>HC_Blue_no._1_(purified)</t>
  </si>
  <si>
    <t>Helenalin</t>
  </si>
  <si>
    <t>Hematoxylin</t>
  </si>
  <si>
    <t>Heptachlor</t>
  </si>
  <si>
    <t>heptan-1-ol</t>
  </si>
  <si>
    <t>Hexachlorobenzene</t>
  </si>
  <si>
    <t>Hexachlorobutadiene</t>
  </si>
  <si>
    <t>Hexachlorocyclohexane</t>
  </si>
  <si>
    <t>Hexachlorocyclopentadiene</t>
  </si>
  <si>
    <t>Hexachloroethane</t>
  </si>
  <si>
    <t>Hexachlorophene</t>
  </si>
  <si>
    <t>Hexaconazole</t>
  </si>
  <si>
    <t>Hexamethyl-p-rosaniline_chloride</t>
  </si>
  <si>
    <t>Hexamethylenetetramine_(aliphatic)</t>
  </si>
  <si>
    <t>Hexamethylene_Glycol</t>
  </si>
  <si>
    <t>Hexamethylmelamine</t>
  </si>
  <si>
    <t>Hexamethylphosphoramide</t>
  </si>
  <si>
    <t>hexan-1-ol</t>
  </si>
  <si>
    <t>Hexanal</t>
  </si>
  <si>
    <t>Hexanal_methylformylhydrazone</t>
  </si>
  <si>
    <t>Hexanamide</t>
  </si>
  <si>
    <t>Hexane</t>
  </si>
  <si>
    <t>Hexanoic_acid</t>
  </si>
  <si>
    <t>O=C1C=CC(=O)C=C1</t>
  </si>
  <si>
    <t>InChI=1/C6H4O2/c7-5-1-2-6(8)4-3-5/h1-4H</t>
  </si>
  <si>
    <t>1,6-dibromo-1,6-dideoxy-D-mannitol</t>
  </si>
  <si>
    <t>O[C@H]([C@H](O)CBr)[C@H](O)[C@H](O)CBr</t>
  </si>
  <si>
    <t>InChI=1/C6H12Br2O4/c7-1-3(9)5(11)6(12)4(10)2-8/h3-6,9-12H,1-2H2/t3-,4-,5+,6+/m0/s1</t>
  </si>
  <si>
    <t>1-methyl-5H-pyrido[4,3-b]indol-3-amine acetate</t>
  </si>
  <si>
    <t>N1C2=C(C3=C1C=CC=C3)C(=NC(=C2)N)C</t>
  </si>
  <si>
    <t>InChI=1/C12H11N3.C2H4O2/c1-7-12-8-4-2-3-5-9(8)15-10(12)6-11(13)14-7;1-2(3)4/h2-6,15H,1H3,(H2,13,14);1H3,(H,3,4)</t>
  </si>
  <si>
    <t>1,2,3,4,5,6-hexachlorocyclohexane</t>
  </si>
  <si>
    <t>ClC1C(C(C(Cl)C(C1Cl)Cl)Cl)Cl</t>
  </si>
  <si>
    <t>InChI=1/C6H6Cl6/c7-1-2(8)4(10)6(12)5(11)3(1)9/h1-6H</t>
  </si>
  <si>
    <t>(1R,3aS,3bR,7aR,8aS,8bS,8cS,10aS)-1-acetyl-5-chloro-8b,10a-dimethyl-7-oxo-1,2,3,3a,3b,7,7a,8,8a,8b,8c,9,10,10a-tetradecahydrocyclopenta[a]cyclopropa[g]phenanthren-1-yl acetate</t>
  </si>
  <si>
    <t>O=C1[C@H]3[C@H](C3)[C@@]([C@]4([H])[C@@]([C@@]5([H])[C@]([C@](CC5)(C(C)=O)OC(C)=O)(C)CC4)([H])C=C2Cl)(C)C2=C1</t>
  </si>
  <si>
    <t>InChI=1/C24H29ClO4/c1-12(26)24(29-13(2)27)8-6-16-14-10-20(25)19-11-21(28)15-9-18(15)23(19,4)17(14)5-7-22(16,24)3/h10-11,14-18H,5-9H2,1-4H3/t14-,15+,16-,17-,18-,22-,23-,24-/m0/s1</t>
  </si>
  <si>
    <t>Ethyl_Menthane_Carboxamide</t>
  </si>
  <si>
    <t>Ethyl_Oenanthate</t>
  </si>
  <si>
    <t>Ethyl_p-aminobenzoate</t>
  </si>
  <si>
    <t>Ethyl_salicylate</t>
  </si>
  <si>
    <t>Etifoxine</t>
  </si>
  <si>
    <t>Etizolam</t>
  </si>
  <si>
    <t>Etofenamate</t>
  </si>
  <si>
    <t>Etomidoline</t>
  </si>
  <si>
    <t>Etozolin</t>
  </si>
  <si>
    <t>Etretinate</t>
  </si>
  <si>
    <t>Etrimfos</t>
  </si>
  <si>
    <t>Eugenol</t>
  </si>
  <si>
    <t>Exifone</t>
  </si>
  <si>
    <t>exo-norborneol</t>
  </si>
  <si>
    <t>Famphur</t>
  </si>
  <si>
    <t>FD_&amp;_C_green_no._1</t>
  </si>
  <si>
    <t>FD_&amp;_C_green_no._2</t>
  </si>
  <si>
    <t>FD_&amp;_C_red_no._2</t>
  </si>
  <si>
    <t>FD_and_C_yellow_no_6</t>
  </si>
  <si>
    <t>Febarbamate</t>
  </si>
  <si>
    <t>Febuprol</t>
  </si>
  <si>
    <t>Felbinac</t>
  </si>
  <si>
    <t>Fenarimol</t>
  </si>
  <si>
    <t>Fenclozic_Acid</t>
  </si>
  <si>
    <t>Fendosal</t>
  </si>
  <si>
    <t>Fenitrothion</t>
  </si>
  <si>
    <t>Fenoxaprop-ethyl</t>
  </si>
  <si>
    <t>Fenoxycarb</t>
  </si>
  <si>
    <t>Fenozolone</t>
  </si>
  <si>
    <t>Fenpentadiol</t>
  </si>
  <si>
    <t>Fenpropimorph</t>
  </si>
  <si>
    <t>Fenpyroximate</t>
  </si>
  <si>
    <t>Fensulfothion</t>
  </si>
  <si>
    <t>fentanyl</t>
  </si>
  <si>
    <t>4-(Dimethylamino)-3-methylphenol methylcarbamate (ester)</t>
  </si>
  <si>
    <t>3-Methyl-2-butenoic acid 2-(1-methylpropyl)-4,6-dinitrophenyl ester</t>
  </si>
  <si>
    <t>(1S,3S)-2,3,5,6-tetrafluoro-4-methylbenzyl 3-((Z)-2-chloro-3,3,3-trifluoroprop-1-en-1-yl)-2,2-dimethylcyclopropanecarboxylate</t>
  </si>
  <si>
    <t>Dimethylcarbamic acid 3-methyl-1-(1-methylethyl)-1H-pyrazol-5-yl ester</t>
  </si>
  <si>
    <t>Octamethyldiphosphoramide</t>
  </si>
  <si>
    <t>Phosphorodithioic acid S,S'-1,4-dioxane-2,3-diyl O,O,O',O'-tetraethyl ester</t>
  </si>
  <si>
    <t>Dimethylcarbamic acid 1-[(dimethylamino)carbonyl]-5-methyl-1H-pyrazol-3-yl ester</t>
  </si>
  <si>
    <t>Phosphorodithioic acid S-[(5-methoxy-2-oxo-1,3,4-thiadiazol-3(2H)-yl)methyl] O,O-dimethyl ester</t>
  </si>
  <si>
    <t>N-[[(Methylamino)carbonyl]oxy]ethanimidothioic acid methyl ester</t>
  </si>
  <si>
    <t>3-[(Dimethoxyphosphinyl)oxy]-2-pentenedioic acid dimethyl ester</t>
  </si>
  <si>
    <t>[1a,3a(Z)]-(±)-3-(2-Chloro-3,3,3-trifluoro-1-propenyl)-2,2-dimethylcyclopropanecarboxylic acid (2-methyl[1,1'-biphenyl]-3-yl)methyl ester</t>
  </si>
  <si>
    <t>4-(Dimethylamino)-3,5-dimethylphenol methylcarbamate (ester)</t>
  </si>
  <si>
    <t>Phenylphosphonothioic acid O-(4-cyanophenyl) O-ethyl ester</t>
  </si>
  <si>
    <t>(1S,3S)-(R)-cyano(3-phenoxyphenyl)methyl 3-((Z)-2-chloro-3,3,3-trifluoroprop-1-en-1-yl)-2,2-dimethylcyclopropanecarboxylate</t>
  </si>
  <si>
    <t>2-Methyl-4,6-dinitrophenol</t>
  </si>
  <si>
    <t>Phosphorothioic acid O,O-diethyl O-(7,8,9,10-tetrahydro-6-oxo-6H-dibenzo[b,d]pyran-3-yl) ester</t>
  </si>
  <si>
    <t>Phosphoramidothioic acid O,S-dimethyl ester</t>
  </si>
  <si>
    <t>Podophyllotoxin</t>
  </si>
  <si>
    <t>Polybrominated_biphenyl_mixture_(Firemaster_FF-1)</t>
  </si>
  <si>
    <t>Ponceau_3R</t>
  </si>
  <si>
    <t>Ponceau_MX</t>
  </si>
  <si>
    <t>Pralidoxime_Chloride</t>
  </si>
  <si>
    <t>Pramoxine</t>
  </si>
  <si>
    <t>Pranoprofen</t>
  </si>
  <si>
    <t>Prednimustine</t>
  </si>
  <si>
    <t>Prednisolone</t>
  </si>
  <si>
    <t>Prenoxdiazine</t>
  </si>
  <si>
    <t>Pretilachlor</t>
  </si>
  <si>
    <t>Prifinium_Bromide</t>
  </si>
  <si>
    <t>Primocarcin</t>
  </si>
  <si>
    <t>Probenecid</t>
  </si>
  <si>
    <t>Procaine</t>
  </si>
  <si>
    <t>Procarbazine</t>
  </si>
  <si>
    <t>Procarbazine_hydrochloride</t>
  </si>
  <si>
    <t>Prochloraz</t>
  </si>
  <si>
    <t>Procymidone</t>
  </si>
  <si>
    <t>Progabide</t>
  </si>
  <si>
    <t>Promecarb</t>
  </si>
  <si>
    <t>Promethazine</t>
  </si>
  <si>
    <t>Prometryn</t>
  </si>
  <si>
    <t>Propachlor</t>
  </si>
  <si>
    <t>propan-1-ol</t>
  </si>
  <si>
    <t>Propane_sultone</t>
  </si>
  <si>
    <t>Propanil</t>
  </si>
  <si>
    <t>Propantheline_bromide</t>
  </si>
  <si>
    <t>Propargite</t>
  </si>
  <si>
    <t>Propargyl_Alcohol</t>
  </si>
  <si>
    <t>Propentofylline</t>
  </si>
  <si>
    <t>Propetamphos</t>
  </si>
  <si>
    <t>Propham</t>
  </si>
  <si>
    <t>Propiconazole</t>
  </si>
  <si>
    <t>Propiolactone</t>
  </si>
  <si>
    <t>Propionaldehyde</t>
  </si>
  <si>
    <t>Propionic_Acid</t>
  </si>
  <si>
    <t>Propionic_Anhydride</t>
  </si>
  <si>
    <t>Propionitrile</t>
  </si>
  <si>
    <t>Propoxur</t>
  </si>
  <si>
    <t>Propoxur_(baygon)</t>
  </si>
  <si>
    <t>Propylamine</t>
  </si>
  <si>
    <t>Propylbenzene</t>
  </si>
  <si>
    <t>Propylene_Chlorohydrin</t>
  </si>
  <si>
    <t>Propylene_Dichloride</t>
  </si>
  <si>
    <t>Propylene_Oxide</t>
  </si>
  <si>
    <t>Propylhydrazine.HCl</t>
  </si>
  <si>
    <t>Propylidene_Chloride</t>
  </si>
  <si>
    <t>Propyl_acetate</t>
  </si>
  <si>
    <t>Propyl_Butyrate</t>
  </si>
  <si>
    <t>Propyl_disulfide</t>
  </si>
  <si>
    <t>Propyl_Formate</t>
  </si>
  <si>
    <t>Propyl_gallate</t>
  </si>
  <si>
    <t>Propyzamide</t>
  </si>
  <si>
    <t>Proscillaridin</t>
  </si>
  <si>
    <t>Prosulfuron</t>
  </si>
  <si>
    <t>Protionamide</t>
  </si>
  <si>
    <t>prucalopride</t>
  </si>
  <si>
    <t>Pseudocumene</t>
  </si>
  <si>
    <t>Puromycin</t>
  </si>
  <si>
    <t>Purpurin</t>
  </si>
  <si>
    <t>Pymetrozine</t>
  </si>
  <si>
    <t>Pyrazole</t>
  </si>
  <si>
    <t>Pyrazophos</t>
  </si>
  <si>
    <t>Pyridate</t>
  </si>
  <si>
    <t>Pyridine</t>
  </si>
  <si>
    <t>Pyridinol_Carbamate</t>
  </si>
  <si>
    <t>Pyrifenox</t>
  </si>
  <si>
    <t>Pyrilamine_maleate</t>
  </si>
  <si>
    <t>Pyriminil</t>
  </si>
  <si>
    <t>Pyrocatechol</t>
  </si>
  <si>
    <t>Pyrolan</t>
  </si>
  <si>
    <t>Pyrrole</t>
  </si>
  <si>
    <t>Pyrrolnitrin</t>
  </si>
  <si>
    <t>Quazepam</t>
  </si>
  <si>
    <t>Quercetin</t>
  </si>
  <si>
    <t>Quinaldine</t>
  </si>
  <si>
    <t>Quinoline</t>
  </si>
  <si>
    <t>Quinone</t>
  </si>
  <si>
    <t>Quizalofop-ethyl</t>
  </si>
  <si>
    <t>R(-)-2-Methyl-N-nitrosopiperidine</t>
  </si>
  <si>
    <t>Ramifenazone</t>
  </si>
  <si>
    <t>Ranimustine</t>
  </si>
  <si>
    <t>Rapamycin</t>
  </si>
  <si>
    <t>Reposal</t>
  </si>
  <si>
    <t>Reserpine</t>
  </si>
  <si>
    <t>Resmethrin</t>
  </si>
  <si>
    <t>Resorcinol</t>
  </si>
  <si>
    <t>Retinoic_Acid</t>
  </si>
  <si>
    <t>Retinol_acetate</t>
  </si>
  <si>
    <t>Retrorsine</t>
  </si>
  <si>
    <t>Ribavirin</t>
  </si>
  <si>
    <t>Riboflavin</t>
  </si>
  <si>
    <t>Rifamide</t>
  </si>
  <si>
    <t>ctyyAAASZ.MOL</t>
  </si>
  <si>
    <t>ctyyAAATA.MOL</t>
  </si>
  <si>
    <t>ctyyAAATB.MOL</t>
  </si>
  <si>
    <t>ctyyAAATC.MOL</t>
  </si>
  <si>
    <t>ctyyAAATD.MOL</t>
  </si>
  <si>
    <t>ctyyAAATE.MOL</t>
  </si>
  <si>
    <t>ctyyAAATF.MOL</t>
  </si>
  <si>
    <t>ctyyAAATG.MOL</t>
  </si>
  <si>
    <t>ctyyAAATH.MOL</t>
  </si>
  <si>
    <t>ctyyAAATI.MOL</t>
  </si>
  <si>
    <t>ctyyAAATJ.MOL</t>
  </si>
  <si>
    <t>3-(2,2-Dichloroethenyl)-2,2-dimethylcyclopropanecarboxylic acid cyano(3-phenoxyphenyl)methyl ester</t>
  </si>
  <si>
    <t>Dimethylcarbamic acid 2-(dimethylamino)-5,6-dimethyl-4-pyrimidinyl ester</t>
  </si>
  <si>
    <t>Phosphoric acid 1,2-dibromo-2,2-dichloroethyl dimethyl ester</t>
  </si>
  <si>
    <t>O-Ethyl O-[4-(methylthio)phenyl]phosphorodithioic acid S-propyl ester</t>
  </si>
  <si>
    <t>2-[[4-Chloro-6-(ethylamino)-1,3,5-triazin-2-yl]amino]-2-methylpropanenitrile</t>
  </si>
  <si>
    <t>(1E)-N-[(6-Chloro-3-pyridinyl)methyl]-N'-cyano-N-methylethanimidamide</t>
  </si>
  <si>
    <t>4-Bromo-2-(4-chlorophenyl)-1-(ethoxymethyl)-5-(trifluoromethyl)-1H-pyrrole-3-carbonitrile</t>
  </si>
  <si>
    <t>Phosphorothioic acid O,O-diethyl O-[6-methyl-2-(1-methylethyl)-4-pyrimidinyl] ester</t>
  </si>
  <si>
    <t>Phosphorothioic acid O,O-dimethyl O-(3-methyl-4-nitrophenyl) ester</t>
  </si>
  <si>
    <t>1,2-Ethanediylbiscarbamodithioic acid disodium salt</t>
  </si>
  <si>
    <t>Pentanal_methylformylhydrazone</t>
  </si>
  <si>
    <t>Pentobarbital_sodium</t>
  </si>
  <si>
    <t>Pentylenetetrazole</t>
  </si>
  <si>
    <t>Pentyl_ether</t>
  </si>
  <si>
    <t>Pepstatin</t>
  </si>
  <si>
    <t>Perfosfamide</t>
  </si>
  <si>
    <t>Pericyazine</t>
  </si>
  <si>
    <t>Perillaldehyde</t>
  </si>
  <si>
    <t>Perilla_Ketone</t>
  </si>
  <si>
    <t>Perlapine</t>
  </si>
  <si>
    <t>Permethrin</t>
  </si>
  <si>
    <t>Petasitenine</t>
  </si>
  <si>
    <t>Peucedanin</t>
  </si>
  <si>
    <t>ctyyAAATK.MOL</t>
  </si>
  <si>
    <t>ctyyAAATL.MOL</t>
  </si>
  <si>
    <t>ctyyAAATM.MOL</t>
  </si>
  <si>
    <t>ctyyAAATN.MOL</t>
  </si>
  <si>
    <t>ctyyAAATO.MOL</t>
  </si>
  <si>
    <t>ctyyAAATP.MOL</t>
  </si>
  <si>
    <t>ctyyAAATQ.MOL</t>
  </si>
  <si>
    <t>ctyyAAATR.MOL</t>
  </si>
  <si>
    <t>ctyyAAATS.MOL</t>
  </si>
  <si>
    <t>ctyyAAATT.MOL</t>
  </si>
  <si>
    <t>ctyyAAATU.MOL</t>
  </si>
  <si>
    <t>ctyyAAATV.MOL</t>
  </si>
  <si>
    <t>ctyyAAATW.MOL</t>
  </si>
  <si>
    <t>ctyyAAATX.MOL</t>
  </si>
  <si>
    <t>ctyyAAATY.MOL</t>
  </si>
  <si>
    <t>ctyyAAATZ.MOL</t>
  </si>
  <si>
    <t>ctyyAAAUA.MOL</t>
  </si>
  <si>
    <t>ctyyAAAUB.MOL</t>
  </si>
  <si>
    <t>ctyyAAAUC.MOL</t>
  </si>
  <si>
    <t>ctyyAAAUD.MOL</t>
  </si>
  <si>
    <t>ctyyAAAUE.MOL</t>
  </si>
  <si>
    <t>ctyyAAAUF.MOL</t>
  </si>
  <si>
    <t>ctyyAAAUG.MOL</t>
  </si>
  <si>
    <t>ctyyAAAUH.MOL</t>
  </si>
  <si>
    <t>ctyyAAAUI.MOL</t>
  </si>
  <si>
    <t>ctyyAAAUJ.MOL</t>
  </si>
  <si>
    <t>ctyyAAAUK.MOL</t>
  </si>
  <si>
    <t>ctyyAAAUL.MOL</t>
  </si>
  <si>
    <t>ctyyAAAUM.MOL</t>
  </si>
  <si>
    <t>ctyyAAAUN.MOL</t>
  </si>
  <si>
    <t>ctyyAAAUO.MOL</t>
  </si>
  <si>
    <t>ctyyAAAUP.MOL</t>
  </si>
  <si>
    <t>ctyyAAAUQ.MOL</t>
  </si>
  <si>
    <t>ctyyAAAUR.MOL</t>
  </si>
  <si>
    <t>ctyyAAAUS.MOL</t>
  </si>
  <si>
    <t>ctyyAAAUT.MOL</t>
  </si>
  <si>
    <t>ctyyAAAUU.MOL</t>
  </si>
  <si>
    <t>ctyyAAAUV.MOL</t>
  </si>
  <si>
    <t>ctyyAAAUW.MOL</t>
  </si>
  <si>
    <t>ctyyAAAUX.MOL</t>
  </si>
  <si>
    <t>ctyyAAAUY.MOL</t>
  </si>
  <si>
    <t>ctyyAAAUZ.MOL</t>
  </si>
  <si>
    <t>ctyyAAAVA.MOL</t>
  </si>
  <si>
    <t>ctyyAAAVB.MOL</t>
  </si>
  <si>
    <t>ctyyAAAVC.MOL</t>
  </si>
  <si>
    <t>ctyyAAAVD.MOL</t>
  </si>
  <si>
    <t>ctyyAAAVE.MOL</t>
  </si>
  <si>
    <t>ctyyAAAVF.MOL</t>
  </si>
  <si>
    <t>ctyyAAAVG.MOL</t>
  </si>
  <si>
    <t>ctyyAAAVH.MOL</t>
  </si>
  <si>
    <t>ctyyAAAVI.MOL</t>
  </si>
  <si>
    <t>ctyyAAAVJ.MOL</t>
  </si>
  <si>
    <t>ctyyAAAVK.MOL</t>
  </si>
  <si>
    <t>ctyyAAAVL.MOL</t>
  </si>
  <si>
    <t>ctyyAAAVM.MOL</t>
  </si>
  <si>
    <t>O=S(C1=C3C(C=CC=C3)=C(O)C(N=NC2=CC(S(=O)(O)=O)=C(C)C=C2C)=C1)(O)=O</t>
  </si>
  <si>
    <t>InChI=1/C18H16N2O7S2.2Na/c1-10-7-11(2)16(28(22,23)24)8-14(10)19-20-15-9-17(29(25,26)27)12-5-3-4-6-13(12)18(15)21;;/h3-9,21H,1-2H3,(H,22,23,24)(H,25,26,27);;/q;2*+1/p-2/b20-19+;;</t>
  </si>
  <si>
    <t>2-methylbenzenesulfonamide</t>
  </si>
  <si>
    <t>CC1=C(C=CC=C1)S(=O)(=O)N</t>
  </si>
  <si>
    <t>InChI=1/C7H9NO2S/c1-6-4-2-3-5-7(6)11(8,9)10/h2-5H,1H3,(H2,8,9,10)</t>
  </si>
  <si>
    <t>CC1=C(C)C=CC=C1</t>
  </si>
  <si>
    <t>InChI=1/C8H10/c1-7-5-3-4-6-8(7)2/h3-6H,1-2H3</t>
  </si>
  <si>
    <t>CC1=CC=CC=C1</t>
  </si>
  <si>
    <t>InChI=1/C7H8/c1-7-5-3-2-4-6-7/h2-6H,1H3</t>
  </si>
  <si>
    <t>[1-(aminomethyl)cyclohexyl]acetic acid</t>
  </si>
  <si>
    <t>NCC1(CC(=O)O)CCCCC1</t>
  </si>
  <si>
    <t>InChI=1/C9H17NO2/c10-7-9(6-8(11)12)4-2-1-3-5-9/h1-7,10H2,(H,11,12)</t>
  </si>
  <si>
    <t>CC1=C(C=CC(=C1)C)C</t>
  </si>
  <si>
    <t>InChI=1/C9H12/c1-7-4-5-8(2)9(3)6-7/h4-6H,1-3H3</t>
  </si>
  <si>
    <t>trisodium 7-hydroxy-8-[(Z)-(4-sulfonatonaphthalen-1-yl)diazenyl]naphthalene-1,3-disulfonate</t>
  </si>
  <si>
    <t>C12(C(=CC(=CC=1S(=O)(=O)O)S(=O)(=O)O)C=CC(=C2N=NC3=C4C(=C(C=C3)S(=O)(=O)O)C=CC=C4)O)</t>
  </si>
  <si>
    <t>InChI=1/C20H14N2O10S3.3Na/c23-16-7-5-11-9-12(33(24,25)26)10-18(35(30,31)32)19(11)20(16)22-21-15-6-8-17(34(27,28)29)14-4-2-1-3-13(14)15;;;/h1-10,23H,(H,24,25,26)(H,27,28,29)(H,30,31,32);;;/q;3*+1/p-3/b22-21-;;;</t>
  </si>
  <si>
    <t>CCC1=CC=CC=C1</t>
  </si>
  <si>
    <t>InChI=1/C8H10/c1-2-8-6-4-3-5-7-8/h3-7H,2H2,1H3</t>
  </si>
  <si>
    <t>1,1-dichloro-1-fluoroethane</t>
  </si>
  <si>
    <t>CC(Cl)(Cl)F</t>
  </si>
  <si>
    <t>InChI=1/C2H3Cl2F/c1-2(3,4)5/h1H3</t>
  </si>
  <si>
    <t>2-methylprop-1-ene</t>
  </si>
  <si>
    <t>CC(C)=C</t>
  </si>
  <si>
    <t>InChI=1/C4H8/c1-4(2)3/h1H2,2-3H3</t>
  </si>
  <si>
    <t>CCO</t>
  </si>
  <si>
    <t>InChI=1/C2H6O/c1-2-3/h3H,2H2,1H3</t>
  </si>
  <si>
    <t>1,1,1,2-tetrafluoroethane</t>
  </si>
  <si>
    <t>FCC(F)(F)F</t>
  </si>
  <si>
    <t>InChI=1/C2H2F4/c3-1-2(4,5)6/h1H2</t>
  </si>
  <si>
    <t>glycine</t>
  </si>
  <si>
    <t>NCC(O)=O</t>
  </si>
  <si>
    <t>InChI=1/C2H5NO2/c3-1-2(4)5/h1,3H2,(H,4,5)</t>
  </si>
  <si>
    <t>3-[[3-(Ethoxymethyl)-5-fluoro-3,6-dihydro-2,6-dioxo-1(2H)-pyrimidinyl]carbonyl]benzoic acid 6-(benzoyloxy)-3-cyano-2-pyridinyl ester</t>
  </si>
  <si>
    <t>3,7-Dihydro-3-methyl-1-(5-oxohexyl)-7-propyl-1H-purine-2,6-dione</t>
  </si>
  <si>
    <t>N-[[1-Methyl-5-(4-methylbenzoyl)-1H-pyrrol-2-yl]acetyl]glycine 2-methoxyphenyl ester</t>
  </si>
  <si>
    <t>2-[(2,3-Dimethylphenyl)amino]benzoic acid</t>
  </si>
  <si>
    <t>2-(4-Chlorophenyl)-4-thiazoleacetic acid</t>
  </si>
  <si>
    <t>2-(Acetyloxy)-N,N,N-trimethylethanaminium chloride</t>
  </si>
  <si>
    <t>4-[Bis(2-chloroethyl)amino]-L-phenylalanine</t>
  </si>
  <si>
    <t>(2a,3a,5a,17b)-2,3-Epithioandrostan-17-ol</t>
  </si>
  <si>
    <t>3a,4,7,7a-Tetrahydro-5-(hydroxyphenyl-2-pyridinylmethyl)-8-(phenyl-2-pyridinylmethylene)-4,7-methano-1H-isoindole-1,3(2H)-dione</t>
  </si>
  <si>
    <t>Daunorubicin</t>
  </si>
  <si>
    <t>(8S,10S)-8-acetyl-10-(((4S,5S,6S)-4-amino-5-hydroxy-6-methyltetrahydro-2H-pyran-2-yl)oxy)-6,8,11-trihydroxy-1-methoxy-7,8,9,10-tetrahydrotetracene-5,12-dione</t>
  </si>
  <si>
    <t>1-(4-Chlorobenzoyl)-5-methoxy-2-methyl-1H-indole-3-acetic acid</t>
  </si>
  <si>
    <t>(R)-3-(1-hydroxy-2-(methylamino)ethyl)phenol</t>
  </si>
  <si>
    <t>4-Ethyl-4-methyl-2,6-piperidinedione</t>
  </si>
  <si>
    <t>N,N-Diethyl-4-hydroxy-3-methoxybenzamide</t>
  </si>
  <si>
    <t>4-[Bis(2-chloroethyl)amino]benzenebutanoic acid</t>
  </si>
  <si>
    <t>6,7,8,9-Tetrahydro-5H-tetrazolo[1,5-a]azepine</t>
  </si>
  <si>
    <t>11a,17b-Dihydroxy-17-methyl-3-oxoandrosta-1,4-diene-2-carboxaldehyde</t>
  </si>
  <si>
    <t>5,5-Di-2-propenyl-2,4,6(1H,3H,5H)pyrimidinetrione</t>
  </si>
  <si>
    <t>(2S,4R)-2-(bis(2-chloroethyl)amino)-4-hydroperoxy-1,3,2-oxazaphosphinane 2-oxide</t>
  </si>
  <si>
    <t>N,3-Bis(2-chloroethyl)tetrahydro-2H-1,3,2-oxazaphosphorin-2-amine 2-oxide</t>
  </si>
  <si>
    <t>2,3-Dihydro-1,4-phthalazinedione dihydrazone</t>
  </si>
  <si>
    <t>1,1'-[Oxybis(methylene)]bis[4-(hydroxyimino)methyl]pyridinium dichloride</t>
  </si>
  <si>
    <t>N,N-Diethyl-3-pyridinecarboxamide</t>
  </si>
  <si>
    <t>5-(1-Cyclohexen-1-yl)-5-ethyl-2,4,6(1H,3H,5H)-pyrimidinetrione</t>
  </si>
  <si>
    <t>S-((2'R,7R,8R,9S,10R,13S,14S)-10,13-dimethyl-3,5'-dioxo-1,2,3,4',5',6,7,8,9,10,11,12,13,14,15,16-hexadecahydro-3'H-spiro[cyclopenta[a]phenanthrene-17,2'-furan]-7-yl) ethanethioate</t>
  </si>
  <si>
    <t>4,4'-[(2b,3a,5a,16b,17b)-3,17-Bis(acetyloxy)androstane-2,16-diyl]bis(1,1-dimethylpiperazinium)dibromide</t>
  </si>
  <si>
    <t>9-Methoxy-7H-furo[3,2-g][1]benzopyran-7-one</t>
  </si>
  <si>
    <t>2-[(2-Phenylethyl)amino]benzoic acid</t>
  </si>
  <si>
    <t>1,1-Diethyl-3-[(hydroxydiphenylacetyl)oxy]pyrrolidinium bromide</t>
  </si>
  <si>
    <t>InChI=1/C10H9Cl7/c1-4-6(2,3)8(13)5(11)7(4,12)9(14,15)10(8,16)17/h5H,1H2,2-3H3/t5?,7-,8-/m0/s1</t>
  </si>
  <si>
    <t>3,4,5,6,9,9-hexachloro-1a,2,2a,3,6,6a,7,7a-octahydro-2,7:3,6-dimethanonaphtho[2,3-b]oxirene</t>
  </si>
  <si>
    <t>ClC2=C(Cl)C3(Cl)C1C4CC(C1C2(Cl)C3(Cl)Cl)C5OC45</t>
  </si>
  <si>
    <t>2-Bromo-4-(2-chlorophenyl)-9-methyl-6H-thieno[3,2-f][1,2,4]triazolo[4,3-a][1,4]diazepine</t>
  </si>
  <si>
    <t>(3a,5b,7b)-3,7-Dihydroxycholan-24-oic acid</t>
  </si>
  <si>
    <t>Glipizide</t>
  </si>
  <si>
    <t>N-[2-[4-[[[(Cyclohexylamino)carbonyl]amino]sulfonyl]phenyl]ethyl]-5-methylpyrazinecarboxamide</t>
  </si>
  <si>
    <t>4-Amino-N-(4,5-dimethyl-2-oxazolyl)benzenesulfonamide</t>
  </si>
  <si>
    <t>N-[[(Hexahydro-1H-azepin-1-yl)amino]carbonyl]-4-methylbenzenesulfonamide</t>
  </si>
  <si>
    <t>6-[(3,4,5-Trimethoxybenzoyl)amino]hexanoic acid</t>
  </si>
  <si>
    <t>7-Chloro-5-(2-fluorophenyl)-1,3-dihydro-1-(2,2,2-trifluoroethyl)-2H-1,4-benzodiazepine-2-thione</t>
  </si>
  <si>
    <t>[(4-Oxo-2-phenyl-4H-1-benzopyran-7-yl)oxy]acetic acid ethyl ester</t>
  </si>
  <si>
    <t>(6R,7R)-7-[[(2R)-Amino-(4-hydroxyphenyl)acetyl]amino]-8-oxo-3-[(1H-1,2,3-triazol-4-ylthio)methyl]-5-thia-1-azabicyclo[4.2.0]oct-2-ene-2-carboxylic acid</t>
  </si>
  <si>
    <t>(6R,7R)-7-((Z)-2-(2-aminothiazol-4-yl)-2-(methoxyimino)acetamido)-3-((6,7-dihydro-5H-cyclopenta[b]pyridin-1-ium-1-yl)methyl)-8-oxo-5-thia-1-azabicyclo[4.2.0]oct-2-ene-2-carboxylate</t>
  </si>
  <si>
    <t>4-Iodo-iota-methylbenzenedecanoic acid ethyl ester</t>
  </si>
  <si>
    <t>2-(Dimethylamino)-N-[[(methylamino)carbonyl]oxy]-2-oxoethanimidothioic acid methyl ester</t>
  </si>
  <si>
    <t>Phosphorodithioic acid O-ethyl S,S-diphenyl ester</t>
  </si>
  <si>
    <t>3-Chloro-4-(3-chloro-2-nitrophenyl)pyrrole</t>
  </si>
  <si>
    <t xml:space="preserve">N'-(4-Chloro-2-methylphenyl)-N,N-dimethylmethanimidamide
</t>
  </si>
  <si>
    <t>1,2,4,5,6,7,8,8-Octachloro-2,3,3a,4,7,7a-hexahydro-4,7-methano-1H-indene</t>
  </si>
  <si>
    <t>Propyl_Gallate</t>
  </si>
  <si>
    <t>3,4,5-Trihydroxybenzoic acid propyl ester</t>
  </si>
  <si>
    <t>N-2-Benzothiazolyl-N,N'-dimethylurea</t>
  </si>
  <si>
    <t>2,2-Dichloro-N-(2-hydroxyethyl)-N-[[4-(4-nitrophenoxy)phenyl]methyl]acetamide</t>
  </si>
  <si>
    <t>(R)-2-((2R,3S,6R)-6-(((2S,4R,5R,7R,9R,10R)-2-((2S,2'R,3'S,5R,5'R)-5'-((2S,3S,5R,6R)-6-hydroxy-6-(hydroxymethyl)-3,5-dimethyltetrahydro-2H-pyran-2-yl)-2,3'-dimethyloctahydro-[2,2'-bifuran]-5-yl)-9-methoxy-2,4,10-trimethyl-1,6-dioxaspiro[4.5]decan-7-yl)methyl)-3-methyltetrahydro-2H-pyran-2-yl)propanoic acid</t>
  </si>
  <si>
    <t>3-(2-Pyrrolidinyl)pyridine</t>
  </si>
  <si>
    <t>Fluoroacetic acid amide</t>
  </si>
  <si>
    <t>1H-Indole-3-butanoic acid</t>
  </si>
  <si>
    <t>2-((7R,8S,9S,10R,12R,16S,E)-9-(((2S,3R,4S,6R)-4-(dimethylamino)-3-hydroxy-6-methyltetrahydro-2H-pyran-2-yl)oxy)-3-ethyl-7-hydroxy-2,8,12,16-tetramethyl-5,13-dioxo-4,17-dioxabicyclo[14.1.0]heptadec-14-en-10-yl)acetaldehyde</t>
  </si>
  <si>
    <t>Methylphosphonofluoridic acid 1-methylethyl ester</t>
  </si>
  <si>
    <t>Dimethylphosphoramidocyanidic acid, ethyl ester</t>
  </si>
  <si>
    <t>Methylphosphonofluoridic acid 1,2,2-trimethylpropyl ester</t>
  </si>
  <si>
    <t>4-[(1R)-1-Hydroxy-2-(methylamino)ethyl]-1,2-benzenediol</t>
  </si>
  <si>
    <t>(2R,3S,4R,5R,6R,11S,13S,14R)-methyl 4-(dimethylamino)-3,5,8,10,13-pentahydroxy-6,13-dimethyl-9,16-dioxo-11-(((1R,2S,3R,4S,5R)-2,3,4-trimethoxy-3,5-dimethylcyclohexyl)oxy)-3,4,5,6,9,11,12,13,14,16-decahydro-2H-2,6-epoxytetraceno[1,2-b]oxocine-14-carboxylate</t>
  </si>
  <si>
    <t>(4S)-4-Methylsalinomycin</t>
  </si>
  <si>
    <t>Amsacrine</t>
  </si>
  <si>
    <t>N-[4-(9-Acridinylamino)-3-methoxyphenyl]methanesulfonamide</t>
  </si>
  <si>
    <t>4-(Butylamino)benzoic acid 2-(dimethylamino)ethyl ester</t>
  </si>
  <si>
    <t>3-Methoxy-4-(1-piperidinylmethyl)-9H-xanthen-9-one</t>
  </si>
  <si>
    <t>N,N-Diethyl-N-methyl-2-[(9H-xanthen-9-ylcarbonyl)oxy]ethanaminium bromide</t>
  </si>
  <si>
    <t>(1R,3r,5S,8r)-8-isopropyl-8-methyl-3-((2-propylpentanoyl)oxy)-8-azabicyclo[3.2.1]octan-8-ium bromide</t>
  </si>
  <si>
    <t>2-[1-(Ethoxyimino)propyl]-3-hydroxy-5-(2,4,6-trimethylphenyl)-2-cyclohexen-1-one</t>
  </si>
  <si>
    <t>4-Chloro-a-(4-chlorophenyl)-a-hydroxybenzeneacetic acid ethyl ester</t>
  </si>
  <si>
    <t>(4-Chloro-2-methylphenoxy)acetic acid</t>
  </si>
  <si>
    <t>1-[[2-[2-Chloro-4-(4-chlorophenoxy)phenyl]-4-methyl-1,3-dioxolan-2-yl]methyl]-1H-1,2,4-triazole</t>
  </si>
  <si>
    <t>[(Dimethoxyphosphinothioyl)thio]butanedioic acid diethyl ester</t>
  </si>
  <si>
    <t>Diethylcarbamodithioic acid 2-chloro-2-propenyl ester</t>
  </si>
  <si>
    <t>Acetylphosphoramidothioic acid O,S-dimethyl ester</t>
  </si>
  <si>
    <t>b-(4-Chlorophenoxy)-a-(1,1-dimethylethyl)-1H-1,2,4-triazole-1-ethanol</t>
  </si>
  <si>
    <t>2-Ethoxy-2,3-dihydro-3,3-dimethyl-5-benzofuranol methanesulfonate</t>
  </si>
  <si>
    <t>a-(4-Chlorophenyl)-a-(1-cyclopropylethyl)-1H-1,2,4-triazole-1-ethanol</t>
  </si>
  <si>
    <t>4-Chloro-a-(4-chlorophenyl)-a-(trichloromethyl)benzenemethanol</t>
  </si>
  <si>
    <t>2-[1-[[(3-Chloro-2-propenyl)oxy]imino]propyl]-5-[2-(ethylthio)propyl]-3-hydroxy-2-cyclohexen-1-one</t>
  </si>
  <si>
    <t>Phosphorothioic acid, O,O-dimethyl O-(2,4,5-trichlorophenyl)ester</t>
  </si>
  <si>
    <t>InChI=1/C12H10Cl2N2.2ClH/c13-9-5-7(1-3-11(9)15)8-2-4-12(16)10(14)6-8;;/h1-6H,15-16H2;2*1H</t>
  </si>
  <si>
    <t>(2S,6'R)-7-chloro-2',4,6-trimethoxy-6'-methyl-3H,4'H-spiro[1-benzofuran-2,1'-cyclohex[2]ene]-3,4'-dione</t>
  </si>
  <si>
    <t>O=C2C1=C(OC)C=C(OC)C(Cl)=C1O[C@]32C(OC)=CC(C[C@@](C)3[H])=O</t>
  </si>
  <si>
    <t>sodium 3-({[(1Z,4Z)-4-{[4-(dimethylamino)phenyl](4-{ethyl[(3-sulfonatophenyl)methyl]amino}phenyl)methylidene}cyclohexa-2,5-dien-1-ylidene](ethyl)ammonio}methyl)benzenesulfonate</t>
  </si>
  <si>
    <t>C(C1=CC=C(C=C1)N(CC2=CC(=CC=C2)S(=O)(=O)O)CC)(=C3C=CC(C=C3)=[N+](CC4=CC(=CC=C4)S(=O)(=O)[O-])CC)C5=CC=C(C=C5)N(C)C</t>
  </si>
  <si>
    <t>InChI=1/C39H41N3O6S2.Na/c1-5-41(27-29-9-7-11-37(25-29)49(43,44)45)35-21-15-32(16-22-35)39(31-13-19-34(20-14-31)40(3)4)33-17-23-36(24-18-33)42(6-2)28-30-10-8-12-38(26-30)50(46,47)48;/h7-26H,5-6,27-28H2,1-4H3,(H-,43,44,45,46,47,48);/q;+1/p-1</t>
  </si>
  <si>
    <t>N-nitroso-N-phenylaniline</t>
  </si>
  <si>
    <t>O=NN(C1=CC=CC=C1)C2=CC=CC=C2</t>
  </si>
  <si>
    <t>InChI=1/C12H10N2O/c15-13-14(11-7-3-1-4-8-11)12-9-5-2-6-10-12/h1-10H</t>
  </si>
  <si>
    <t>1-ethyl-7-methyl-4-oxo-1,4-dihydro-1,8-naphthyridine-3-carboxylic acid</t>
  </si>
  <si>
    <t>O=C1C2=C(N=C(C=C2)C)N(C=C1C(=O)O)CC</t>
  </si>
  <si>
    <t>InChI=1/C12H12N2O3/c1-3-14-6-9(12(16)17)10(15)8-5-4-7(2)13-11(8)14/h4-6H,3H2,1-2H3,(H,16,17)</t>
  </si>
  <si>
    <t>3-isothiocyanatoprop-1-ene</t>
  </si>
  <si>
    <t>C=CCN=C=S</t>
  </si>
  <si>
    <t>InChI=1/C4H5NS/c1-2-3-5-4-6/h2H,1,3H2</t>
  </si>
  <si>
    <t>InChI=1/C2H3Br/c1-2-3/h2H,1H2</t>
  </si>
  <si>
    <t>(1S,4S)-4-(dimethylamino)-1-ethyl-2,2-diphenylpentyl acetate hydrochloride</t>
  </si>
  <si>
    <t>CC(=O)O[C@@H](CC)C(C[C@H](C)N(C)C)(c1ccccc1)c2ccccc2</t>
  </si>
  <si>
    <t>InChI=1/C23H31NO2.ClH/c1-6-22(26-19(3)25)23(17-18(2)24(4)5,20-13-9-7-10-14-20)21-15-11-8-12-16-21;/h7-16,18,22H,6,17H2,1-5H3;1H/t18-,22-;/m0./s1</t>
  </si>
  <si>
    <t>1,3-diethylthiourea</t>
  </si>
  <si>
    <t>S=C(NCC)NCC</t>
  </si>
  <si>
    <t>InChI=1/C5H12N2S/c1-3-6-5(8)7-4-2/h3-4H2,1-2H3,(H2,6,7,8)</t>
  </si>
  <si>
    <t>4-(2-aminoethyl)-6-diazocyclohexa-2,4-dien-1-one hydrochloride</t>
  </si>
  <si>
    <t>C1(C=C(C=CC1=O)CCN)=[N+]=[N-]</t>
  </si>
  <si>
    <t>InChI=1/C8H9N3O.ClH/c9-4-3-6-1-2-8(12)7(5-6)11-10;/h1-2,5H,3-4,9H2;1H</t>
  </si>
  <si>
    <t>3-nitropentane</t>
  </si>
  <si>
    <t>CCC(CC)[N+]([O-])=O</t>
  </si>
  <si>
    <t>InChI=1/C5H11NO2/c1-3-5(4-2)6(7)8/h5H,3-4H2,1-2H3</t>
  </si>
  <si>
    <t>2-nitroso-1,2-oxazinane</t>
  </si>
  <si>
    <t>C1CCCN(O1)N=O</t>
  </si>
  <si>
    <t>InChI=1/C4H8N2O2/c7-5-6-3-1-2-4-8-6/h1-4H2</t>
  </si>
  <si>
    <t>1,1,3-trimethylthiourea</t>
  </si>
  <si>
    <t>S=C(N(C)C)NC</t>
  </si>
  <si>
    <t>InChI=1/C4H10N2S/c1-5-4(7)6(2)3/h1-3H3,(H,5,7)</t>
  </si>
  <si>
    <t>Acetylcysteine</t>
  </si>
  <si>
    <t>Acetylene_Dichloride</t>
  </si>
  <si>
    <t>Acetylpheneturide</t>
  </si>
  <si>
    <t>Acifluorfen</t>
  </si>
  <si>
    <t>InChI=1/C20H14O4/c21-15-9-5-13(6-10-15)20(14-7-11-16(22)12-8-14)18-4-2-1-3-17(18)19(23)24-20/h1-12,21-22H</t>
  </si>
  <si>
    <t>N-{4-[(E)-(2-hydroxy-5-methylphenyl)diazenyl]phenyl}acetamide</t>
  </si>
  <si>
    <t>OC1=C(C=C(C=C1)C)N=NC2=CC=C(C=C2)NC(=O)C</t>
  </si>
  <si>
    <t>InChI=1/C15H15N3O2/c1-10-3-8-15(20)14(9-10)18-17-13-6-4-12(5-7-13)16-11(2)19/h3-9,20H,1-2H3,(H,16,19)/b18-17+</t>
  </si>
  <si>
    <t>4-(methyloxy)benzene-1,3-diamine sulfate</t>
  </si>
  <si>
    <t>NC(C=C(C=C1)N)=C1OC</t>
  </si>
  <si>
    <t>InChI=1/C7H10N2O.H2O4S/c1-10-7-3-2-5(8)4-6(7)9;1-5(2,3)4/h2-4H,8-9H2,1H3;(H2,1,2,3,4)</t>
  </si>
  <si>
    <t>2,5-dimethylaniline hydrochloride</t>
  </si>
  <si>
    <t>C1(C(=CC=C(C=1)C)C)N</t>
  </si>
  <si>
    <t>InChI=1/C8H11N.ClH/c1-6-3-4-7(2)8(9)5-6;/h3-5H,9H2,1-2H3;1H</t>
  </si>
  <si>
    <t>2-nitrobenzene-1,4-diamine</t>
  </si>
  <si>
    <t>NC1=C(C=C(C=C1)N)[N+](=O)[O-]</t>
  </si>
  <si>
    <t>InChI=1/C6H7N3O2/c7-4-1-2-5(8)6(3-4)9(10)11/h1-3H,7-8H2</t>
  </si>
  <si>
    <t>isoprene</t>
  </si>
  <si>
    <t>CC(=C)C=C</t>
  </si>
  <si>
    <t>alpha-Ecdysone</t>
  </si>
  <si>
    <t>alpha-Methylbenzyl_alcohol</t>
  </si>
  <si>
    <t>Alpiropride</t>
  </si>
  <si>
    <t>Altretamine</t>
  </si>
  <si>
    <t>Amdinocillin</t>
  </si>
  <si>
    <t>Ametryn</t>
  </si>
  <si>
    <t>Amezinium</t>
  </si>
  <si>
    <t>Amfenac</t>
  </si>
  <si>
    <t>Aminocarb</t>
  </si>
  <si>
    <t>Aminopyrine</t>
  </si>
  <si>
    <t>Amisulpride</t>
  </si>
  <si>
    <t>Amitraz</t>
  </si>
  <si>
    <t>Amitriptylinoxide</t>
  </si>
  <si>
    <t>Amitrole</t>
  </si>
  <si>
    <t>Ammonium_Chloride</t>
  </si>
  <si>
    <t>Amobarbital</t>
  </si>
  <si>
    <t>Amoxapine</t>
  </si>
  <si>
    <t>Amphetamine_sulfate</t>
  </si>
  <si>
    <t>Amphotericin_B</t>
  </si>
  <si>
    <t>Ampiroxicam</t>
  </si>
  <si>
    <t>Amtolmetin_Guacil</t>
  </si>
  <si>
    <t>Amylamine</t>
  </si>
  <si>
    <t>Amylbenzene</t>
  </si>
  <si>
    <t>Ancymidol</t>
  </si>
  <si>
    <t>Anemonin</t>
  </si>
  <si>
    <t>Anethole</t>
  </si>
  <si>
    <t>Aniline</t>
  </si>
  <si>
    <t>Aniline_hydrochloride</t>
  </si>
  <si>
    <t>Aniracetam</t>
  </si>
  <si>
    <t>Anise_Alcohol</t>
  </si>
  <si>
    <t>Anisole</t>
  </si>
  <si>
    <t>Anthranilamide</t>
  </si>
  <si>
    <t>Antimycin_A3</t>
  </si>
  <si>
    <t>Antipyrine</t>
  </si>
  <si>
    <t>Apafant</t>
  </si>
  <si>
    <t>Apholate</t>
  </si>
  <si>
    <t>Aprobarbital</t>
  </si>
  <si>
    <t>Aramite</t>
  </si>
  <si>
    <t>Aranidipine</t>
  </si>
  <si>
    <t>Arecoline.HCl</t>
  </si>
  <si>
    <t>Artemisinin</t>
  </si>
  <si>
    <t>Ascorbic_acid</t>
  </si>
  <si>
    <t>Aspidospermine</t>
  </si>
  <si>
    <t>Astemizole</t>
  </si>
  <si>
    <t>atenolol</t>
  </si>
  <si>
    <t>Atrazine</t>
  </si>
  <si>
    <t>Atropine</t>
  </si>
  <si>
    <t>Auramine</t>
  </si>
  <si>
    <t>Erbon</t>
  </si>
  <si>
    <t>Erythritol</t>
  </si>
  <si>
    <t>Erythritol_Anhydride</t>
  </si>
  <si>
    <t>Erythrosine</t>
  </si>
  <si>
    <t>Esaprazole</t>
  </si>
  <si>
    <t>Estazolam</t>
  </si>
  <si>
    <t>Estradiol_mustard</t>
  </si>
  <si>
    <t>Estragole</t>
  </si>
  <si>
    <t>Eterobarb</t>
  </si>
  <si>
    <t>Ethacrynic_Acid</t>
  </si>
  <si>
    <t>Ethamivan</t>
  </si>
  <si>
    <t>Ethanal</t>
  </si>
  <si>
    <t>Ethanol</t>
  </si>
  <si>
    <t>Ethanolamine</t>
  </si>
  <si>
    <t>Ethchlorvynol</t>
  </si>
  <si>
    <t>Ethenzamide</t>
  </si>
  <si>
    <t>Ethephon</t>
  </si>
  <si>
    <t>Ethinyl_estradiol</t>
  </si>
  <si>
    <t>Ethion</t>
  </si>
  <si>
    <t>Ethionamide</t>
  </si>
  <si>
    <t>Ethionine</t>
  </si>
  <si>
    <t>Ethiozin</t>
  </si>
  <si>
    <t>Ethirimol</t>
  </si>
  <si>
    <t>Ethofumesate</t>
  </si>
  <si>
    <t>Ethohexadiol</t>
  </si>
  <si>
    <t>Ethosuximide</t>
  </si>
  <si>
    <t>Ethoxyquin</t>
  </si>
  <si>
    <t>Ethylamine</t>
  </si>
  <si>
    <t>Ethylaniline</t>
  </si>
  <si>
    <t>Ethylbenzene</t>
  </si>
  <si>
    <t>Ethylenediamine</t>
  </si>
  <si>
    <t>Ethylene_Chlorohydrin</t>
  </si>
  <si>
    <t>Ethylene_Cyanohydrin</t>
  </si>
  <si>
    <t>Ethylene_Dibromide</t>
  </si>
  <si>
    <t>Ethylene_Dichloride</t>
  </si>
  <si>
    <t>Ethylene_Glycol_Diacetate</t>
  </si>
  <si>
    <t>2-[2-(methyloxy)-4-(methylsulfinyl)phenyl]-3H-imidazo[4,5-c]pyridine</t>
  </si>
  <si>
    <t>COC1C=C(C=CC=1C2NC3=CN=CC=C3N=2)S(C)=O</t>
  </si>
  <si>
    <t>InChI=1/C14H13N3O2S/c1-19-13-7-9(20(2)18)3-4-10(13)14-16-11-5-6-15-8-12(11)17-14/h3-8H,1-2H3,(H,16,17)</t>
  </si>
  <si>
    <t>InChI=1/C14H8O4/c15-9-5-1-3-7-11(9)14(18)12-8(13(7)17)4-2-6-10(12)16/h1-6,15-16H</t>
  </si>
  <si>
    <t>3-chloro-2-methylprop-1-ene</t>
  </si>
  <si>
    <t>CC(=C)CCl</t>
  </si>
  <si>
    <t>InChI=1/C4H7Cl/c1-4(2)3-5/h1,3H2,2H3</t>
  </si>
  <si>
    <t>InChI=1/C5H8/c1-4-5(2)3/h4H,1-2H2,3H3</t>
  </si>
  <si>
    <t>benzene-1,2-diamine dihydrochloride</t>
  </si>
  <si>
    <t>C1(=C(C=CC=C1)N)N</t>
  </si>
  <si>
    <t>InChI=1/C6H8N2.2ClH/c7-5-3-1-2-4-6(5)8;;/h1-4H,7-8H2;2*1H</t>
  </si>
  <si>
    <t>trioxomolybdenum</t>
  </si>
  <si>
    <t>O=[Mo](=O)=O</t>
  </si>
  <si>
    <t>InChI=1/Mo.3O</t>
  </si>
  <si>
    <t>2,6-dichlorobenzene-1,4-diamine</t>
  </si>
  <si>
    <t>NC1=C(C=C(C=C1Cl)N)Cl</t>
  </si>
  <si>
    <t>InChI=1/C6H6Cl2N2/c7-4-1-3(9)2-5(8)6(4)10/h1-2H,9-10H2</t>
  </si>
  <si>
    <t>chroman-2-one</t>
  </si>
  <si>
    <t>O=C1OC2=C(C=CC=C2)CC1</t>
  </si>
  <si>
    <t>Isazofos</t>
  </si>
  <si>
    <t>Isoamyl_acetate</t>
  </si>
  <si>
    <t>Isoamyl_Formate</t>
  </si>
  <si>
    <t>Isobutene</t>
  </si>
  <si>
    <t>Isobutylamine</t>
  </si>
  <si>
    <t>Isobutyl_acrylate</t>
  </si>
  <si>
    <t>(+-)-4-pentyn-2-ol</t>
  </si>
  <si>
    <t>(+-)-sec-butylamine</t>
  </si>
  <si>
    <t>(1s)-(-)-camphor</t>
  </si>
  <si>
    <t>(N-6)-(Methylnitroso)adenine</t>
  </si>
  <si>
    <t>(N-6)-(Methylnitroso)adenosine</t>
  </si>
  <si>
    <t>1,1,1-Trichloro-2-propanol</t>
  </si>
  <si>
    <t>1,1,1-trichloroethane</t>
  </si>
  <si>
    <t>1,1,2,2-Tetrachloroethane</t>
  </si>
  <si>
    <t>1,1,2-Trichloroethane</t>
  </si>
  <si>
    <t>1,1-dimethylhydrazine</t>
  </si>
  <si>
    <t>1,2,4-trichlorobenzene</t>
  </si>
  <si>
    <t>1,2,4-trimethylbenzene</t>
  </si>
  <si>
    <t>1,2-Dibromo-3-chloropropane</t>
  </si>
  <si>
    <t>1,2-dibromobenzene</t>
  </si>
  <si>
    <t>1,2-Dibromoethane</t>
  </si>
  <si>
    <t>1,2-Dichloroethane</t>
  </si>
  <si>
    <t>1,2-Dichloropropane</t>
  </si>
  <si>
    <t>1,2-Dimethylhydrazine</t>
  </si>
  <si>
    <t>1,3,5-trichloro-2,4-dinitrobenzene</t>
  </si>
  <si>
    <t>1,3,5-Trinitrobenzene</t>
  </si>
  <si>
    <t>1,3-dibromopropane</t>
  </si>
  <si>
    <t>1,3-Dichloro-2-propanol</t>
  </si>
  <si>
    <t>1,3-dichlorobenzene</t>
  </si>
  <si>
    <t>1,3-dichloropropane</t>
  </si>
  <si>
    <t>1,3-Dichloropropene</t>
  </si>
  <si>
    <t>1,3-Dimethyl-2-imidazolidinone</t>
  </si>
  <si>
    <t>1,4-diazabicyclo[2.2.2]octane</t>
  </si>
  <si>
    <t>1,4-dichlorobutane</t>
  </si>
  <si>
    <t>1,4-dimethoxybenzene</t>
  </si>
  <si>
    <t>1,4-dinitrobenzene</t>
  </si>
  <si>
    <t>1,5-dichloropentane</t>
  </si>
  <si>
    <t>1,5-Pentanediol</t>
  </si>
  <si>
    <t>1-(2-aminoethyl)piperazine</t>
  </si>
  <si>
    <t>1-(2-chloroethyl)pyrrolidine.hcl</t>
  </si>
  <si>
    <t>1-(2-Hydroxyethyl)-1-nitrosourea</t>
  </si>
  <si>
    <t>1-(2-Hydroxyethyl)-3-[(5-nitrofurfurylidene)amino]-2-imidazolidinone</t>
  </si>
  <si>
    <t>1-(2-Hydroxyethyl)-nitroso-3-ethylurea</t>
  </si>
  <si>
    <t>1-(2-hydroxyethyl)piperazine</t>
  </si>
  <si>
    <t>1-(2-Oxopropyl)nitroso-3-(2-chloroethyl)urea</t>
  </si>
  <si>
    <t>1-(3-Hydroxypropyl)-1-nitrosourea</t>
  </si>
  <si>
    <t>1-(4-Chlorophenyl)-1-phenyl-2-propynyl_carbamate</t>
  </si>
  <si>
    <t>1-(Aminomethyl)cyclohexaneacetic_acid</t>
  </si>
  <si>
    <t>1-(carboxymethyl)pyridinium_chloride</t>
  </si>
  <si>
    <t>1-(p-toluenesulfonyl)imidazole</t>
  </si>
  <si>
    <t>1-Acetoxysafrole</t>
  </si>
  <si>
    <t>1-Acetyl-2-isonicotinoylhydrazine</t>
  </si>
  <si>
    <t>1-Acetyl-2-phenyl_hydrazide</t>
  </si>
  <si>
    <t>1-adamantanamine</t>
  </si>
  <si>
    <t>1-Allyl-1-nitrosourea</t>
  </si>
  <si>
    <t>1-Amino-2-methylanthraquinone</t>
  </si>
  <si>
    <t>1-amino-2-propanol</t>
  </si>
  <si>
    <t>1-Amyl-1-nitrosourea</t>
  </si>
  <si>
    <t>1-Azoxypropane</t>
  </si>
  <si>
    <t>1-benzoylacetone</t>
  </si>
  <si>
    <t>1-benzylpiperazine</t>
  </si>
  <si>
    <t>1-benzylpyridinium_3-sulfonate</t>
  </si>
  <si>
    <t>1-bromobutane</t>
  </si>
  <si>
    <t>1-bromoheptane</t>
  </si>
  <si>
    <t>1-bromohexane</t>
  </si>
  <si>
    <t>1-bromooctane</t>
  </si>
  <si>
    <t>1-bromopropane</t>
  </si>
  <si>
    <t>1-butanol</t>
  </si>
  <si>
    <t>1-Carbamyl-2-phenylhydrazine</t>
  </si>
  <si>
    <t>1-Chloro-2,4-dinitrobenzene</t>
  </si>
  <si>
    <t>1-Chloro-2-propanol</t>
  </si>
  <si>
    <t>1-chloro-3-nitrobenzene</t>
  </si>
  <si>
    <t>1-Chloroethylnitroso-3-(2-hydroxypropyl)_urea</t>
  </si>
  <si>
    <t>1-Chloropropene</t>
  </si>
  <si>
    <t>1-decanol</t>
  </si>
  <si>
    <t>1-Ethylnitroso-3-(2-hydroxyethyl)-urea</t>
  </si>
  <si>
    <t>1-Ethylnitroso-3-(2-oxopropyl)-urea</t>
  </si>
  <si>
    <t>1-ethynyl-cyclohexanol</t>
  </si>
  <si>
    <t>1-fluoro-4-nitrobenzene</t>
  </si>
  <si>
    <t>1-heptanol</t>
  </si>
  <si>
    <t>1-heptyn-3-ol</t>
  </si>
  <si>
    <t>1-hexanol</t>
  </si>
  <si>
    <t>1-hexen-3-ol</t>
  </si>
  <si>
    <t>1-Hydroxyanthraquinone</t>
  </si>
  <si>
    <t>1-Hydroxyestragole</t>
  </si>
  <si>
    <t>1-Hydroxysafrole</t>
  </si>
  <si>
    <t>1-Methyl-3-nitro-1-nitroso-guanidine</t>
  </si>
  <si>
    <t>1-methylpiperazine</t>
  </si>
  <si>
    <t>1-Methylpyrrolidone</t>
  </si>
  <si>
    <t>1-methyl_heptylamine</t>
  </si>
  <si>
    <t>1-Naphthaleneacetic_Acid</t>
  </si>
  <si>
    <t>5-[(2,5-dimethylphenyl)oxy]-2,2-dimethylpentanoic acid</t>
  </si>
  <si>
    <t>CC1=C(C=C(C=C1)C)OCCCC(C(=O)O)(C)C</t>
  </si>
  <si>
    <t>InChI=1/C15H22O3/c1-11-6-7-12(2)13(10-11)18-9-5-8-15(3,4)14(16)17/h6-7,10H,5,8-9H2,1-4H3,(H,16,17)</t>
  </si>
  <si>
    <t>CN(C1=CC=CC=C1)C</t>
  </si>
  <si>
    <t>InChI=1/C8H11N/c1-9(2)8-6-4-3-5-7-8/h3-7H,1-2H3</t>
  </si>
  <si>
    <t>disodium 3-hydroxy-4-[(E)-(2,4,5-trimethylphenyl)diazenyl]naphthalene-2,7-disulfonate</t>
  </si>
  <si>
    <t>CC1=CC(C)=C(N=NC2=C(C(S(O)(=O)=O)=CC3=C2C=CC(S(O)(=O)=O)=C3)O)C=C1C</t>
  </si>
  <si>
    <t>InChI=1/C19H18N2O7S2.2Na/c1-10-6-12(3)16(7-11(10)2)20-21-18-15-5-4-14(29(23,24)25)8-13(15)9-17(19(18)22)30(26,27)28;;/h4-9,22H,1-3H3,(H,23,24,25)(H,26,27,28);;/q;2*+1/p-2/b21-20+;;</t>
  </si>
  <si>
    <t>dimethyl phosphonate</t>
  </si>
  <si>
    <t>O=P(H)(OC)OC</t>
  </si>
  <si>
    <t>InChI=1/C2H7O3P/c1-4-6(3)5-2/h6H,1-2H3</t>
  </si>
  <si>
    <t>thiourea</t>
  </si>
  <si>
    <t>NC(=S)N</t>
  </si>
  <si>
    <t>InChI=1/CH4N2S/c2-1(3)4/h(H4,2,3,4)</t>
  </si>
  <si>
    <t>{1-methyl-5-[(3-{[3-(piperidin-1-ylmethyl)phenyl]oxy}propyl)amino]-1H-1,2,4-triazol-3-yl}methanol</t>
  </si>
  <si>
    <t>Cn3nc(CO)nc3NCCCOc2cc(CN1CCCCC1)ccc2</t>
  </si>
  <si>
    <t>InChI=1/C19H29N5O2/c1-23-19(21-18(15-25)22-23)20-9-6-12-26-17-8-5-7-16(13-17)14-24-10-3-2-4-11-24/h5,7-8,13,25H,2-4,6,9-12,14-15H2,1H3,(H,20,21,22)</t>
  </si>
  <si>
    <t>trisodium 2,2',2''-nitrilotriacetate hydrate</t>
  </si>
  <si>
    <t>N(CC(=O)O)(CC(=O)O)CC(=O)O</t>
  </si>
  <si>
    <t>InChI=1/C6H9NO6.3Na.H2O/c8-4(9)1-7(2-5(10)11)3-6(12)13;;;;/h1-3H2,(H,8,9)(H,10,11)(H,12,13);;;;1H2/q;3*+1;/p-3</t>
  </si>
  <si>
    <t>OC1=C(C=CC=C1)C2=CC=CC=C2</t>
  </si>
  <si>
    <t>InChI=1/C12H10O/c13-12-9-5-4-8-11(12)10-6-2-1-3-7-10/h1-9,13H</t>
  </si>
  <si>
    <t>(4R)-1-methyl-4-(1-methylethenyl)cyclohexene</t>
  </si>
  <si>
    <t>CC(=C)[C@@H]1CCC(=CC1)C</t>
  </si>
  <si>
    <t>InChI=1/C10H16/c1-8(2)10-6-4-9(3)5-7-10/h4,10H,1,5-7H2,2-3H3/t10-/m0/s1</t>
  </si>
  <si>
    <t>4-nitrobenzoic acid</t>
  </si>
  <si>
    <t>OC(=O)C1=CC=C(C=C1)[N+](=O)[O-]</t>
  </si>
  <si>
    <t>InChI=1/C7H5NO4/c9-7(10)5-1-3-6(4-2-5)8(11)12/h1-4H,(H,9,10)</t>
  </si>
  <si>
    <t>5-{2-[(1,1-dimethylethyl)amino]-1-hydroxyethyl}benzene-1,3-diol</t>
  </si>
  <si>
    <t>CC(C)(C)NCC(O)C1=CC(O)=CC(=C1)O</t>
  </si>
  <si>
    <t>InChI=1/C12H19NO3/c1-12(2,3)13-7-11(16)8-4-9(14)6-10(15)5-8/h4-6,11,13-16H,7H2,1-3H3</t>
  </si>
  <si>
    <t>8-[2-(ethyloxy)ethyl]-7-phenyl[1,2,4]triazolo[1,5-c]pyrimidin-5-amine</t>
  </si>
  <si>
    <t>NC2=NC(C3=CC=CC=C3)=C(CCOCC)C1=NC=NN12</t>
  </si>
  <si>
    <t>InChI=1/C15H17N5O/c1-2-21-9-8-12-13(11-6-4-3-5-7-11)19-15(16)20-14(12)17-10-18-20/h3-7,10H,2,8-9H2,1H3,(H2,16,19)</t>
  </si>
  <si>
    <t>4-methylbenzene-1,2-diol</t>
  </si>
  <si>
    <t>OC1=C(C=CC(=C1)C)O</t>
  </si>
  <si>
    <t>beta-Butyrolactone</t>
  </si>
  <si>
    <t>beta-Thioguanidine_deoxyriboside</t>
  </si>
  <si>
    <t>Bezitramide</t>
  </si>
  <si>
    <t>Bifenazate</t>
  </si>
  <si>
    <t>Bifenox</t>
  </si>
  <si>
    <t>Bifenthrin</t>
  </si>
  <si>
    <t>Bifonazole</t>
  </si>
  <si>
    <t>Binapacryl</t>
  </si>
  <si>
    <t>Bioresmethrin</t>
  </si>
  <si>
    <t>Biperiden</t>
  </si>
  <si>
    <t>STRUCTURE_SMILES</t>
  </si>
  <si>
    <t>STRUCTURE_InChI</t>
  </si>
  <si>
    <t>Species</t>
  </si>
  <si>
    <t>TD50_Rat_mmol</t>
  </si>
  <si>
    <t>TD50_Mouse_mmol</t>
  </si>
  <si>
    <t>TD50_Hamster_mmol</t>
  </si>
  <si>
    <t>(17alpha)-17-ethynylestr-4-en-17-ol</t>
  </si>
  <si>
    <t>C1CC=C2[C@](C1)([C@@]3([C@@](CC2)([C@]4([C@](CC3)([C@](CC4)(C#C)O)C)[H])[H])[H])[H]</t>
  </si>
  <si>
    <t>InChI=1/C20H28O/c1-3-20(21)13-11-18-17-9-8-14-6-4-5-7-15(14)16(17)10-12-19(18,20)2/h1,6,15-18,21H,4-5,7-13H2,2H3/t15-,16+,17+,18-,19-,20-/m0/s1</t>
  </si>
  <si>
    <t>dog</t>
  </si>
  <si>
    <t>1-nitroso-1-(2-oxopropyl)urea</t>
  </si>
  <si>
    <t>N(C(=O)N)(N=O)CC(C)=O</t>
  </si>
  <si>
    <t>InChI=1/C4H7N3O3/c1-3(8)2-7(6-10)4(5)9/h2H2,1H3,(H2,5,9)</t>
  </si>
  <si>
    <t>rat, hamster</t>
  </si>
  <si>
    <t>ethyl methyl(nitroso)carbamate</t>
  </si>
  <si>
    <t>CCOC(=O)N(C)N=O</t>
  </si>
  <si>
    <t>InChI=1/C4H8N2O3/c1-3-9-4(7)6(2)5-8/h3H2,1-2H3</t>
  </si>
  <si>
    <t>hamster</t>
  </si>
  <si>
    <t>5-methyl-3-nitroso-1,3-oxazolidin-2-one</t>
  </si>
  <si>
    <t>O1C(N(CC1C)N=O)=O</t>
  </si>
  <si>
    <t>InChI=1/C4H6N2O3/c1-3-2-6(5-8)4(7)9-3/h3H,2H2,1H3</t>
  </si>
  <si>
    <t>1,2-dimethylhydrazine dihydrochloride</t>
  </si>
  <si>
    <t>N(NC)C</t>
  </si>
  <si>
    <t>InChI=1/C2H8N2.2ClH/c1-3-4-2;;/h3-4H,1-2H3;2*1H</t>
  </si>
  <si>
    <t>mouse, hamster</t>
  </si>
  <si>
    <t>3-(2-chloroethyl)-1-nitroso-1-(2-oxopropyl)urea</t>
  </si>
  <si>
    <t>O=C(N(CC(C)=O)N=O)NCCCl</t>
  </si>
  <si>
    <t>InChI=1/C6H10ClN3O3/c1-5(11)4-10(9-13)6(12)8-3-2-7/h2-4H2,1H3,(H,8,12)</t>
  </si>
  <si>
    <t>1-ethyl-1-nitroso-3-(2-oxopropyl)urea</t>
  </si>
  <si>
    <t>O=C(N(CC)N=O)NCC(=O)C</t>
  </si>
  <si>
    <t>InChI=1/C6H11N3O3/c1-3-9(8-12)6(11)7-4-5(2)10/h3-4H2,1-2H3,(H,7,11)</t>
  </si>
  <si>
    <t>1-[(2,3-dihydroxypropyl)(nitroso)amino]propan-2-one</t>
  </si>
  <si>
    <t>N(CC(CO)O)(CC(C)=O)N=O</t>
  </si>
  <si>
    <t>InChI=1/C6H12N2O4/c1-5(10)2-8(7-12)3-6(11)4-9/h6,9,11H,2-4H2,1H3</t>
  </si>
  <si>
    <t>1-nitroso-1-(2-phenylethyl)urea</t>
  </si>
  <si>
    <t>O=C(N(CCC1=CC=CC=C1)N=O)N</t>
  </si>
  <si>
    <t>Nat. prod    Drug    Biol    Other     ?Not sure</t>
  </si>
  <si>
    <t>mWt</t>
  </si>
  <si>
    <t>Chemical name</t>
  </si>
  <si>
    <t>Mice IP avg</t>
  </si>
  <si>
    <t>Rats IP avg</t>
  </si>
  <si>
    <t>Mice Oral avg</t>
  </si>
  <si>
    <t>Rats oral avg</t>
  </si>
  <si>
    <t>Mice IP mmol avg</t>
  </si>
  <si>
    <t>rats IP mmol avg</t>
  </si>
  <si>
    <t>Mice oral mmol avg</t>
  </si>
  <si>
    <t>Rats oral mmol avg</t>
  </si>
  <si>
    <t>O</t>
  </si>
  <si>
    <t>2,3,7,8-Tetrachlorodibenzo[b,e][1,4]dioxin</t>
  </si>
  <si>
    <t>2-Hydroxy-2-methylpropanenitrile</t>
  </si>
  <si>
    <t>1,2-Dichloroethene</t>
  </si>
  <si>
    <t>2-(1-Methylpropyl)-4,6-dinitrophenol</t>
  </si>
  <si>
    <t>Hydrazinecarbothioamide</t>
  </si>
  <si>
    <t>2-Propanone</t>
  </si>
  <si>
    <t>Methyl Iodide</t>
  </si>
  <si>
    <t>2-Propyn-1-ol</t>
  </si>
  <si>
    <t>Phosphorothioic acid O,O-diethyl O-(3,5,6-trichloro-2-pyridinyl) ester</t>
  </si>
  <si>
    <t>1,1'-Oxybis[2-chloroethane]</t>
  </si>
  <si>
    <t>2-Propenal</t>
  </si>
  <si>
    <t>2-Chloro-1-phenylethanone</t>
  </si>
  <si>
    <t>1,1',1''-Phosphinylidynetris[2-methylaziridine]</t>
  </si>
  <si>
    <t>(2R,2'S)-2,2'-bioxirane</t>
  </si>
  <si>
    <t>Chloromethyloxirane</t>
  </si>
  <si>
    <t>1,1,2,3,4,4-Hexachloro-1,3-butadiene</t>
  </si>
  <si>
    <t>1-Chloro-2-propanone</t>
  </si>
  <si>
    <t>1,1a,2,2,3,3a,4,5,5,5a,5b,6-Dodecachlorooctahydro-1,3,4-metheno-1H-cyclobuta[cd]pentalene</t>
  </si>
  <si>
    <t>Allyl_Alcohol</t>
  </si>
  <si>
    <t>Allyl Alcohol</t>
  </si>
  <si>
    <t>3-Chloropropanenitrile</t>
  </si>
  <si>
    <t>Acetic acid 2-propenyl ester</t>
  </si>
  <si>
    <t>2-Furancarboxaldehyde</t>
  </si>
  <si>
    <t>Allyl_Cyanide</t>
  </si>
  <si>
    <t>3-Butenenitrile</t>
  </si>
  <si>
    <t>(2Z)-2-Butenedioic acid, diethyl ester</t>
  </si>
  <si>
    <t>2-Propenenitrile</t>
  </si>
  <si>
    <t>Trichloromethylnitrile</t>
  </si>
  <si>
    <t>2-Bromo-2-nitro-1,3-propanediol</t>
  </si>
  <si>
    <t>Butanenitrile</t>
  </si>
  <si>
    <t>1,1-Dimethylhydrazine</t>
  </si>
  <si>
    <t>Mercaptoacetic acid</t>
  </si>
  <si>
    <t>Pentanenitrile</t>
  </si>
  <si>
    <t>N-Ethylbenzenamine</t>
  </si>
  <si>
    <t>(2-Chloroethoxy)ethene</t>
  </si>
  <si>
    <t>4-Nitrosomorpholine</t>
  </si>
  <si>
    <t>N-[4-[Bis[4-(dimethylamino)phenyl]methylene]-2,5-cyclohexadien-1-ylidene]-N-methylmethanaminium chloride</t>
  </si>
  <si>
    <t>Methyl_Isocyanate</t>
  </si>
  <si>
    <t>Methyl Isocyanate</t>
  </si>
  <si>
    <t>2-Chloro-1-propanol</t>
  </si>
  <si>
    <t>Dibromochloromethane</t>
  </si>
  <si>
    <t>2-Methylpropanenitrile</t>
  </si>
  <si>
    <t>1,4-Benzenediol</t>
  </si>
  <si>
    <t>1,1'-Thiobis[benzene]</t>
  </si>
  <si>
    <t>2-Methyl-2-propenenitrile</t>
  </si>
  <si>
    <t>Thiocyanic acid (2-benzothiazolylthio)methyl ester</t>
  </si>
  <si>
    <t>2-Methyl-1-propanamine</t>
  </si>
  <si>
    <t>3,3'-Oxybis-1-propene</t>
  </si>
  <si>
    <t>4-Methoxy-1,3-benzenediamine</t>
  </si>
  <si>
    <t>3-Acetyl-6-methyl-2H-pyran-2,4(3H)-dione</t>
  </si>
  <si>
    <t>Allyl_Isothiocyanate</t>
  </si>
  <si>
    <t>3-Isothiocyanato-1-propene</t>
  </si>
  <si>
    <t>Methyl_Acrylate</t>
  </si>
  <si>
    <t>2-Propenoic acid methyl ester</t>
  </si>
  <si>
    <t>Sulfuric acid dimethyl ester</t>
  </si>
  <si>
    <t>InChI=1/C7H8O2/c1-5-2-3-6(8)7(9)4-5/h2-4,8-9H,1H3</t>
  </si>
  <si>
    <t>OC1=C(C=C(C=C1)N)[N+](=O)[O-]</t>
  </si>
  <si>
    <t>InChI=1/C6H6N2O3/c7-4-1-2-6(9)5(3-4)8(10)11/h1-3,9H,7H2</t>
  </si>
  <si>
    <t>1,3-benzothiazole-2-thiol</t>
  </si>
  <si>
    <t>SC1=NC2=C(C=CC=C2)S1</t>
  </si>
  <si>
    <t>InChI=1/C7H5NS2/c9-7-8-5-3-1-2-4-6(5)10-7/h1-4H,(H,8,9)</t>
  </si>
  <si>
    <t>aniline hydrochloride</t>
  </si>
  <si>
    <t>NC1=CC=CC=C1</t>
  </si>
  <si>
    <t>InChI=1/C6H7N.ClH/c7-6-4-2-1-3-5-6;/h1-5H,7H2;1H</t>
  </si>
  <si>
    <t>3,3-dimethyloxetan-2-one</t>
  </si>
  <si>
    <t>O(CC1(C)C)C1=O</t>
  </si>
  <si>
    <t>InChI=1/C5H8O2/c1-5(2)3-7-4(5)6/h3H2,1-2H3</t>
  </si>
  <si>
    <t>ClC1=CC=CC=C1</t>
  </si>
  <si>
    <t>InChI=1/C6H5Cl/c7-6-4-2-1-3-5-6/h1-5H</t>
  </si>
  <si>
    <t>C1(=CC=C(Cl)C=C1)N</t>
  </si>
  <si>
    <t>InChI=1/C6H6ClN.ClH/c7-5-1-3-6(8)4-2-5;/h1-4H,8H2;1H</t>
  </si>
  <si>
    <t>3,5-dichloro-N-(1,1-dimethylprop-2-yn-1-yl)benzamide</t>
  </si>
  <si>
    <t>CC(NC(=O)C1=CC(=CC(=C1)Cl)Cl)(C#C)C</t>
  </si>
  <si>
    <t>InChI=1/C12H11Cl2NO/c1-4-12(2,3)15-11(16)8-5-9(13)7-10(14)6-8/h1,5-7H,2-3H3,(H,15,16)</t>
  </si>
  <si>
    <t>(6E)-N-{[4-hydroxy-3-(methyloxy)phenyl]methyl}-8-methylnon-6-enamide</t>
  </si>
  <si>
    <t>OC1=C(C=C(C=C1)CNC(=O)CCCCC=CC(C)C)OC</t>
  </si>
  <si>
    <t>InChI=1/C18H27NO3/c1-14(2)8-6-4-5-7-9-18(21)19-13-15-10-11-16(20)17(12-15)22-3/h6,8,10-12,14,20H,4-5,7,9,13H2,1-3H3,(H,19,21)/b8-6+</t>
  </si>
  <si>
    <t>4-methylaniline hydrochloride</t>
  </si>
  <si>
    <t>5-((3S,10R,13R,14S,17R)-14-hydroxy-10,13-dimethyl-3-(((2R,3R,4R,5R,6S)-3,4,5-trihydroxy-6-methyltetrahydro-2H-pyran-2-yl)oxy)-2,3,6,7,8,9,10,11,12,13,14,15,16,17-tetradecahydro-1H-cyclopenta[a]phenanthren-17-yl)-2H-pyran-2-one</t>
  </si>
  <si>
    <t>(3R,4R,5R,8a1R,13aR)-4,5-dihydroxy-3,4,5-trimethyl-4,5,8,8a1,10,12,13,13a-octahydro-2H-[1,6]dioxacycloundecino[2,3,4-gh]pyrrolizine-2,6(3H)-dione</t>
  </si>
  <si>
    <t>3,5-Dihydroxy-2,6,6-tris(3-methyl-2-butenyl)-4-(3-methyl-1-oxobutyl)-2,4-cyclohexadien-1-one</t>
  </si>
  <si>
    <t>4,9-Dimethoxy-7-methyl-5H-furo[3,2-g][1]benzopyran-5-one</t>
  </si>
  <si>
    <t>[2R-(2a,6aa,12aa)]-1,2,12,12a-Tetrahydro-8,9-dimethoxy-2-(1-methylethenyl)-[1]benzopyrano[3,4-b]furo[2,3-h][1]benzopyran-6(6aH)-one</t>
  </si>
  <si>
    <t>5-(Aminomethyl)-3(2H)-isoxazolone</t>
  </si>
  <si>
    <t>[3aS-(3aa,4a,4ab,7aa,8a,9aa)]-3,3a,4,4a,7a,8,9,9a-Octahydro-4-hydroxy-4a,8-dimethyl-3-methyleneazuleno[6,5-b]furan-2,5-dione</t>
  </si>
  <si>
    <t>Metronidazole</t>
  </si>
  <si>
    <t>Mevinphos</t>
  </si>
  <si>
    <t>Mexacarbate</t>
  </si>
  <si>
    <t>Mexazolam</t>
  </si>
  <si>
    <t>mibefradil</t>
  </si>
  <si>
    <t>Michlers_ketone</t>
  </si>
  <si>
    <t>Miltefosine</t>
  </si>
  <si>
    <t>Mirex</t>
  </si>
  <si>
    <t>(R)-(9R,10R)-10-acetoxy-8,8-dimethyl-2-oxo-2,8,9,10-tetrahydropyrano[2,3-f]chromen-9-yl 2-methylbutanoate</t>
  </si>
  <si>
    <t>5-Methyl-2-(1-methylethyl)phenol</t>
  </si>
  <si>
    <t>Isoeugenol</t>
  </si>
  <si>
    <t>2-Methoxy-4-(1-propenyl)phenol</t>
  </si>
  <si>
    <t>5-(2-Propenyl)-1,3-benzodioxole</t>
  </si>
  <si>
    <t>Muscimol</t>
  </si>
  <si>
    <t>Muzolimine</t>
  </si>
  <si>
    <t>Myclobutanil</t>
  </si>
  <si>
    <t>Mycophenolic_Acid</t>
  </si>
  <si>
    <t>Myxin</t>
  </si>
  <si>
    <t>N,N,N',N',N'',N''-Hexamethyl-1,3,5-triazine-2,4,6-triamine</t>
  </si>
  <si>
    <t>N,N-dibutylformamide</t>
  </si>
  <si>
    <t>N,N-diethylaniline</t>
  </si>
  <si>
    <t>N,N-Dimethylacetamide</t>
  </si>
  <si>
    <t>N,N-Dimethylformamide</t>
  </si>
  <si>
    <t>N,N-diphenylformamide</t>
  </si>
  <si>
    <t>N-(4-(5-Nitro-2-furyl)-2-thiazolyl)formamide</t>
  </si>
  <si>
    <t>N-(9-Oxo-2-fluorenyl)acetamide</t>
  </si>
  <si>
    <t>N-(Hydroxyethyl)ethylenediamine</t>
  </si>
  <si>
    <t>N-(N-Methyl-N-nitrosocarbamoyl)-l-ornithine</t>
  </si>
  <si>
    <t>N-(Trichloromethylthio)phthalimide</t>
  </si>
  <si>
    <t>N-1-Diacetamidofluorene</t>
  </si>
  <si>
    <t>N-4-(4-Fluorobiphenyl)acetamide</t>
  </si>
  <si>
    <t>N-Acetyl-4-(hydroxymethyl)_phenylhydrazine</t>
  </si>
  <si>
    <t>N-allylaniline</t>
  </si>
  <si>
    <t>n-Amyl_Butyrate</t>
  </si>
  <si>
    <t>n-Butyl-N-(4-hydroxybutyl)nitrosamine</t>
  </si>
  <si>
    <t>n-Butylamine</t>
  </si>
  <si>
    <t>n-Butylhydrazine.HCl</t>
  </si>
  <si>
    <t>N-Butylscopolammonium_Bromide</t>
  </si>
  <si>
    <t>n-Butyl_Acetate</t>
  </si>
  <si>
    <t>n-Butyl_acrylate</t>
  </si>
  <si>
    <t>n-Butyl_Alcohol</t>
  </si>
  <si>
    <t>n-Butyl_Benzoate</t>
  </si>
  <si>
    <t>n-Butyl_Ether</t>
  </si>
  <si>
    <t>n-butyl_sulfide</t>
  </si>
  <si>
    <t>n-Caproic_Acid</t>
  </si>
  <si>
    <t>n-decylamine</t>
  </si>
  <si>
    <t>n-Dibutylamine</t>
  </si>
  <si>
    <t>n-Dipropylamine</t>
  </si>
  <si>
    <t>N-ethyl-m-toluidine</t>
  </si>
  <si>
    <t>N-Ethyl-N-formylhydrazine</t>
  </si>
  <si>
    <t>N-Ethyl-N-nitro-N-nitrosoguanidine</t>
  </si>
  <si>
    <t>N-Ethyl-n-nitrosourea</t>
  </si>
  <si>
    <t>n-ethylbenzylamine</t>
  </si>
  <si>
    <t>n-heptylamine</t>
  </si>
  <si>
    <t>n-Hexane</t>
  </si>
  <si>
    <t>N-Hexylnitrosourea</t>
  </si>
  <si>
    <t>N-Hydroxy-2-acetylaminofluorene</t>
  </si>
  <si>
    <t>N-Methyl-N-formylhydrazine</t>
  </si>
  <si>
    <t>2,4-dichlorobenzaldehyde</t>
  </si>
  <si>
    <t>2,4-dichlorobenzamide</t>
  </si>
  <si>
    <t>2,4-dihydroxybenzaldehyde</t>
  </si>
  <si>
    <t>2,4-dimethylphenol</t>
  </si>
  <si>
    <t>2,4-Dinitrophenol</t>
  </si>
  <si>
    <t>InChI=1/C16H17NO2/c1-18-15-9-10-16(19-2)13(11-15)6-3-12-4-7-14(17)8-5-12/h3-11H,17H2,1-2H3/b6-3-</t>
  </si>
  <si>
    <t>5-{[2-chloro-4-(trifluoromethyl)phenyl]oxy}-2-nitrobenzoic acid</t>
  </si>
  <si>
    <t>OC(=O)C1=C(C=CC(=C1)OC2=CC=C(C=C2Cl)C(F)(F)F)[N+](=O)[O-]</t>
  </si>
  <si>
    <t>Isopropyl Acetate</t>
  </si>
  <si>
    <t>Octanoic acid</t>
  </si>
  <si>
    <t>1,1-Dimethoxyethane</t>
  </si>
  <si>
    <t>2-(2-Methoxyethoxy)ethanol</t>
  </si>
  <si>
    <t>n-Amyl Butyrate</t>
  </si>
  <si>
    <t>1,2-Ethanediol monoacetate</t>
  </si>
  <si>
    <t>Methylphosphonic acid dimethyl ester</t>
  </si>
  <si>
    <t>Isoamyl Formate</t>
  </si>
  <si>
    <t>Propyl_Acetate</t>
  </si>
  <si>
    <t>Propyl Acetate</t>
  </si>
  <si>
    <t>2-Butanone</t>
  </si>
  <si>
    <t>2-Ethyl-1-hexanol</t>
  </si>
  <si>
    <t>2-Ethylhexyl alcohol</t>
  </si>
  <si>
    <t>2-Propanol</t>
  </si>
  <si>
    <t>Butanoic acid</t>
  </si>
  <si>
    <t>Isopropyl_Ether</t>
  </si>
  <si>
    <t>2,2'-Oxybispropane</t>
  </si>
  <si>
    <t>Ethyl_Acetate</t>
  </si>
  <si>
    <t>Acetic acid ethyl ester</t>
  </si>
  <si>
    <t>Propyl Butyrate</t>
  </si>
  <si>
    <t>Butanoic acid ethyl ester</t>
  </si>
  <si>
    <t>2,2'-Iminobisethanol</t>
  </si>
  <si>
    <t>Acetic acid butyl ester</t>
  </si>
  <si>
    <t>Triethylene_Glycol</t>
  </si>
  <si>
    <t>2,2'-[1,2-Ethanediylbis(oxy)]bisethanol</t>
  </si>
  <si>
    <t>Ethylene_Glycol</t>
  </si>
  <si>
    <t>1,2-Ethanediol</t>
  </si>
  <si>
    <t>3-Hydroxypropanenitrile</t>
  </si>
  <si>
    <t>(2R,4R)-pentane-1,2,3,4,5-pentaol</t>
  </si>
  <si>
    <t>Octanoic acid ethyl ester</t>
  </si>
  <si>
    <t>2-Aminoethanol</t>
  </si>
  <si>
    <t>Diethylene_Glycol</t>
  </si>
  <si>
    <t>2,2'-Oxybisethanol</t>
  </si>
  <si>
    <t>Dihydro-2(3H)-furanone</t>
  </si>
  <si>
    <t>Heptanoic acid ethyl ester</t>
  </si>
  <si>
    <t>Sulfinylbismethane</t>
  </si>
  <si>
    <t>1,3-Butanediol</t>
  </si>
  <si>
    <t>N</t>
  </si>
  <si>
    <t>(3a,4b,8a)-12,13-Epoxytrichothec-9-ene-3,4,8,15-tetrol 4,15-diacetate 8-(3-methylbutanoate)</t>
  </si>
  <si>
    <t>1,6-Dimethylpyrimido[5,4-e]-1,2,4-triazine-5,7(1H,6H)-dione</t>
  </si>
  <si>
    <t>Tubocurarine Chloride</t>
  </si>
  <si>
    <t>Epichlorohydrin.mol</t>
  </si>
  <si>
    <t>EPOXYBUTANE.mol</t>
  </si>
  <si>
    <t>ETHYLENEGLYCOLDIACRYLATE.mol</t>
  </si>
  <si>
    <t>ETHYLENETHIOUREA.mol</t>
  </si>
  <si>
    <t>ETHYLNITROSOUREA.mol</t>
  </si>
  <si>
    <t>eugenol.mol</t>
  </si>
  <si>
    <t>folpet.mol</t>
  </si>
  <si>
    <t>formaldehyde.mol</t>
  </si>
  <si>
    <t>FURFURAL.mol</t>
  </si>
  <si>
    <t>glyoxal.mol</t>
  </si>
  <si>
    <t>HEXAMETHYLPHOSPHORAMIDE.mol</t>
  </si>
  <si>
    <t>hydralazine.mol</t>
  </si>
  <si>
    <t>HYDROXYLAMINOPURINE.mol</t>
  </si>
  <si>
    <t>HYDROXYLAMINOPURINERIBOSIDE.mol</t>
  </si>
  <si>
    <t>5-(1-Methylpropyl)-5-(2-propenyl)-2,4,6(1H,3H,5H)-pyrimidinetrione</t>
  </si>
  <si>
    <t>1-(4-Chlorobenzoyl)-N-hydroxy-5-methoxy-2-methyl-1H-indole-3-acetamide</t>
  </si>
  <si>
    <t>1-(4-Chlorobenzoyl)-5-methoxy-2-methyl-1H-indole-3-acetic acid 2-carboxy-2-phenylethyl ester</t>
  </si>
  <si>
    <t>1-[1-(3-Cyano-3,3-diphenylpropyl)-4-piperidinyl]-1,3-dihydro-3-(1-oxopropyl)-2H-benzimidazol-2-one</t>
  </si>
  <si>
    <t>2,6-Diiodo-4-nitrophenol</t>
  </si>
  <si>
    <t>Phosphoric acid 2,2-dichloroethenyl dimethyl ester</t>
  </si>
  <si>
    <t>a-Methyl-5H-[1]benzopyrano[2,3-b]pyridine-7-acetic acid</t>
  </si>
  <si>
    <t>N,N-Bis(2-chloroethyl)tetrahydro-2H-1,3,2-oxazaphosphorin-2-amine 2-oxide</t>
  </si>
  <si>
    <t>[[4-[(4R)-1,4,5,6-Tetrahydro-4-methyl-6-oxo-3-pyridazinyl]phenyl]hydrazono]propanedinitrile</t>
  </si>
  <si>
    <t>3-Benzoyl-a-methylbenzeneacetic acid</t>
  </si>
  <si>
    <t>5,5-Diethyldihydro-2H-1,3-oxazine-2,4(3H)-dione</t>
  </si>
  <si>
    <t>cis-1-Acetyl-4-[4-[[2-(2,4-dichlorophenyl)-2-(1H-imidazol-1-ylmethyl)-1,3-dioxolan-4-yl]methoxy]phenyl]piperazine</t>
  </si>
  <si>
    <t>Tetrahydro-3,5-dimethyl-2H-1,3,5-thiadiazine-2-thione</t>
  </si>
  <si>
    <t>2,2-Dimethyl-3-(2-methyl-1-propenyl)cyclopropanecarboxylic acid (1,3,4,5,6,7-hexahydro-1,3-dioxo-2H-isoindol-2-yl)methyl ester</t>
  </si>
  <si>
    <t>2-(3,5-Dichlorophenyl)-2-(2,2,2-trichloroethyl)oxirane</t>
  </si>
  <si>
    <t>Phosphorothioic acid O-(4-cyanophenyl) O,O-dimethyl ester</t>
  </si>
  <si>
    <t>2-(Acetyloxy)-N-(5-nitro-2-thiazolyl)benzamide</t>
  </si>
  <si>
    <t>Phosphorothioic acid O-(4-bromo-2,5-dichlorophenyl) O,O-dimethyl ester</t>
  </si>
  <si>
    <t>N-(2,6-Dimethylphenyl)-2-oxo-1-pyrrolidineacetamide</t>
  </si>
  <si>
    <t>6-Chloro-N-ethyl-N'-(1-methylethyl)-1,3,5-triazine-2,4-diamine</t>
  </si>
  <si>
    <t>1-Chloro-4-(phenylsulfonyl)benzene</t>
  </si>
  <si>
    <t>b-[(1,1'-Biphenyl)-4-yloxy]-a-(1,1-dimethylethyl)-1H-1,2,4-triazol-1-ethanol</t>
  </si>
  <si>
    <t>5-(2,4-Dichlorophenoxy)-2-nitrobenzoic acid methyl ester</t>
  </si>
  <si>
    <t>(2-Chloroethyl)phosphonic acid</t>
  </si>
  <si>
    <t>N-Methyl-N-nitrosomethanamine</t>
  </si>
  <si>
    <t>[(2-Chlorophenyl)methylene]propanedinitrile</t>
  </si>
  <si>
    <t>4-(Aminosulfonyl)benzoic acid</t>
  </si>
  <si>
    <t>7H-Benz[de]anthracen-7-one</t>
  </si>
  <si>
    <t>6-Aminohexanoic acid</t>
  </si>
  <si>
    <t>(2E,8E,10E)-2,8,10-Heptadecatriene-4,6-diyne-1,14-diol</t>
  </si>
  <si>
    <t>1-(3-Furanyl)-4-methyl-1-pentanone</t>
  </si>
  <si>
    <t>(2S,3R,11bS)-2-(((R)-6,7-dimethoxy-1,2,3,4-tetrahydroisoquinolin-1-yl)methyl)-9,10-dimethoxy-3-methyl-2,3,4,6,7,11b-hexahydro-1H-pyrido[2,1-a]isoquinoline</t>
  </si>
  <si>
    <t>(5R,5aR,8aR,9R)-5,8,8a,9-Tetrahydro-9-hydroxy-5-(3,4,5-trimethoxyphenyl)furo[3',4':6,7]naphtho[2,3-d]-1,3-dioxol-6(5aH)-one</t>
  </si>
  <si>
    <t>Nafronyl</t>
  </si>
  <si>
    <t>Naftopidil</t>
  </si>
  <si>
    <t>Naled</t>
  </si>
  <si>
    <t>Nalidixic_acid</t>
  </si>
  <si>
    <t>Naphthalene</t>
  </si>
  <si>
    <t>Narasin</t>
  </si>
  <si>
    <t>Naringenin</t>
  </si>
  <si>
    <t>Natamycin</t>
  </si>
  <si>
    <t>Nefiracetam</t>
  </si>
  <si>
    <t>Neoabietic_acid</t>
  </si>
  <si>
    <t>Netilmicin</t>
  </si>
  <si>
    <t>Nialamide</t>
  </si>
  <si>
    <t>Niaprazine</t>
  </si>
  <si>
    <t>Nicergoline</t>
  </si>
  <si>
    <t>Nicomol</t>
  </si>
  <si>
    <t>Nicotine</t>
  </si>
  <si>
    <t>Nicotine_sulfate</t>
  </si>
  <si>
    <t>Nicotinic_acid_hydrazide</t>
  </si>
  <si>
    <t>Niflumic_Acid</t>
  </si>
  <si>
    <t>Nifurzide</t>
  </si>
  <si>
    <t>Nigericin</t>
  </si>
  <si>
    <t>Nikethamide</t>
  </si>
  <si>
    <t>Nimesulide</t>
  </si>
  <si>
    <t>Nimetazepam</t>
  </si>
  <si>
    <t>[Teschemacher, 1999 #81][Molecular Devices, 2006 #163][Cyprotex, 2005 #164]</t>
  </si>
  <si>
    <t>Indapamiude</t>
  </si>
  <si>
    <t>Indapamide.MOL</t>
  </si>
  <si>
    <t>[Lu, 1998 #115]</t>
  </si>
  <si>
    <t>IQB-9302</t>
  </si>
  <si>
    <t>IQB9302.mol</t>
  </si>
  <si>
    <t>[Gonzalez, 2001 #89]</t>
  </si>
  <si>
    <t>Irbesartan</t>
  </si>
  <si>
    <t>irbesartan.mol</t>
  </si>
  <si>
    <t>[Moreno, 2003 #110]</t>
  </si>
  <si>
    <t>KCB-328</t>
  </si>
  <si>
    <t>KCB328.mol</t>
  </si>
  <si>
    <t>[Park, 2002 #112]</t>
  </si>
  <si>
    <t>Ketoconazole</t>
  </si>
  <si>
    <t>ketoconazole.MOL</t>
  </si>
  <si>
    <t>[Dumaine, 1998 #12][Molecular Devices, 2006 #162][Cyprotex, 2005 #164]</t>
  </si>
  <si>
    <t>l-a-acetylmethadol</t>
  </si>
  <si>
    <t>acetylmethadol.mol</t>
  </si>
  <si>
    <t xml:space="preserve">[Kang, 2003 #22]  </t>
  </si>
  <si>
    <t>L-alpha-acetyl-methadol</t>
  </si>
  <si>
    <t>LAAM.mol</t>
  </si>
  <si>
    <t>levobupivacaine</t>
  </si>
  <si>
    <t>[Gonzalez, 2002 #101][Friederich, 2004 #109]</t>
  </si>
  <si>
    <t>Levofloxacin</t>
  </si>
  <si>
    <t>LEVOFLOXACIN.mol</t>
  </si>
  <si>
    <t>[Kang, 2001 #21]</t>
  </si>
  <si>
    <t>Lidoflazine</t>
  </si>
  <si>
    <t>lidoflazine.mol</t>
  </si>
  <si>
    <t>[Katchman, 2005 #153][Ridley, 2004 #160]</t>
  </si>
  <si>
    <t>Lignocaine</t>
  </si>
  <si>
    <t>lignocaine.mol</t>
  </si>
  <si>
    <t>Lopinavir</t>
  </si>
  <si>
    <t>lopinavir.mol</t>
  </si>
  <si>
    <t>Loratidine</t>
  </si>
  <si>
    <t>loratadine.MOL</t>
  </si>
  <si>
    <t>[Crumb, 2000 #10][Lacerda, 1997 #30][Taglialatela, 1998 #50][Ducic, 1997 #139][Kreutner, 2000 #148][Katchman, 2005 #153]</t>
  </si>
  <si>
    <t>Losartan</t>
  </si>
  <si>
    <t>losartan.MOL</t>
  </si>
  <si>
    <t>[Caballero, 2000 #6]</t>
  </si>
  <si>
    <t>lovastatin.mol</t>
  </si>
  <si>
    <t>lumefantrine.mol</t>
  </si>
  <si>
    <t>LY137877 (N-desmethoxy LY139603)</t>
  </si>
  <si>
    <t>(E)-1-(2,4-dichlorophenyl)-4,4-dimethyl-2-(1,2,4-triazol-1-yl)-1-penten-3-ol</t>
  </si>
  <si>
    <t>3-[(Hydroxydiphenylacetyl)oxy]-1,1-dimethylpiperidinium bromide</t>
  </si>
  <si>
    <t>InChI=1/C15H16N4O/c1-3-19-15-13(10(2)18-19)17-12(20)9-16-14(15)11-7-5-4-6-8-11/h4-8H,3,9H2,1-2H3,(H,17,20)</t>
  </si>
  <si>
    <t>CC(C1=C(C(=C(C(=C1[N+](=O)[O-])C)[N+](=O)[O-])C)[N+](=O)[O-])(C)C</t>
  </si>
  <si>
    <t>InChI=1/C12H15N3O6/c1-6-9(13(16)17)7(2)11(15(20)21)8(12(3,4)5)10(6)14(18)19/h1-5H3</t>
  </si>
  <si>
    <t>2-thioxo-2,3-dihydropyrimidin-4(1H)-one</t>
  </si>
  <si>
    <t>O=C1NC(=S)NC=C1</t>
  </si>
  <si>
    <t>InChI=1/C4H4N2OS/c7-3-1-2-5-4(8)6-3/h1-2H,(H2,5,6,7,8)</t>
  </si>
  <si>
    <t>(phenylmethyl)hydrazine dihydrochloride</t>
  </si>
  <si>
    <t>C1(=CC=CC=C1)CNN</t>
  </si>
  <si>
    <t>InChI=1/C7H10N2.2ClH/c8-9-6-7-4-2-1-3-5-7;;/h1-5,9H,6,8H2;2*1H</t>
  </si>
  <si>
    <t>S-ethylhomocysteine</t>
  </si>
  <si>
    <t>NC(CCSCC)C(=O)O</t>
  </si>
  <si>
    <t>InChI=1/C6H13NO2S/c1-2-10-4-3-5(7)6(8)9/h5H,2-4,7H2,1H3,(H,8,9)</t>
  </si>
  <si>
    <t>allyl 3-methylbutanoate</t>
  </si>
  <si>
    <t>O=C(CC(C)C)OCC=C</t>
  </si>
  <si>
    <t>InChI=1/C8H14O2/c1-4-5-10-8(9)6-7(2)3/h4,7H,1,5-6H2,2-3H3</t>
  </si>
  <si>
    <t>ClC=CCCl</t>
  </si>
  <si>
    <t>InChI=1/C3H4Cl2/c4-2-1-3-5/h1-2H,3H2/b2-1+</t>
  </si>
  <si>
    <t>chloroacetaldehyde</t>
  </si>
  <si>
    <t>O=CCCl</t>
  </si>
  <si>
    <t>InChI=1/C2H3ClO/c3-1-2-4/h2H,1H2</t>
  </si>
  <si>
    <t>naphthalen-1-amine</t>
  </si>
  <si>
    <t>NC1=CC=CC2=C1C=CC=C2</t>
  </si>
  <si>
    <t>InChI=1/C10H9N/c11-10-7-3-5-8-4-1-2-6-9(8)10/h1-7H,11H2</t>
  </si>
  <si>
    <t>2-chloroethyl 2-{[4-(1,1-dimethylethyl)phenyl]oxy}-1-methylethyl sulfite</t>
  </si>
  <si>
    <t>CC(COC1=CC=C(C=C1)C(C)(C)C)OS(=O)OCCCl</t>
  </si>
  <si>
    <t>InChI=1/C15H23ClO4S/c1-12(20-21(17)19-10-9-16)11-18-14-7-5-13(6-8-14)15(2,3)4/h5-8,12H,9-11H2,1-4H3</t>
  </si>
  <si>
    <t>(chloromethyl)benzene</t>
  </si>
  <si>
    <t>ClCC1=CC=CC=C1</t>
  </si>
  <si>
    <t>InChI=1/C7H7Cl/c8-6-7-4-2-1-3-5-7/h1-5H,6H2</t>
  </si>
  <si>
    <t>phenylhydrazine hydrochloride</t>
  </si>
  <si>
    <t>NNC1=CC=CC=C1</t>
  </si>
  <si>
    <t>InChI=1/C6H8N2.ClH/c7-8-6-4-2-1-3-5-6;/h1-5,8H,7H2;1H</t>
  </si>
  <si>
    <t>3-[(E)-2-(5-nitrofuran-2-yl)ethenyl]-1,2,4-oxadiazol-5-amine</t>
  </si>
  <si>
    <t>NC1=NC(C=CC2=CC=C([N+]([O-])=O)O2)=NO1</t>
  </si>
  <si>
    <t>InChI=1/C8H6N4O4/c9-8-10-6(11-16-8)3-1-5-2-4-7(15-5)12(13)14/h1-4H,(H2,9,10,11)/b3-1+</t>
  </si>
  <si>
    <t>2-{[(4'-chlorobiphenyl-4-yl)methyl]oxy}-2-methylpropanoic acid</t>
  </si>
  <si>
    <t>Clc1ccc(cc1)c2ccc(COC(C)(C)C(O)=O)cc2</t>
  </si>
  <si>
    <t>InChI=1/C17H17ClO3/c1-17(2,16(19)20)21-11-12-3-5-13(6-4-12)14-7-9-15(18)10-8-14/h3-10H,11H2,1-2H3,(H,19,20)</t>
  </si>
  <si>
    <t>2-[(1,1,2,2-tetrachloroethyl)thio]-3a,4,7,7a-tetrahydro-1H-isoindole-1,3(2H)-dione</t>
  </si>
  <si>
    <t>C12C(C(=O)N(C1=O)SC(C(Cl)Cl)(Cl)Cl)CC=CC2</t>
  </si>
  <si>
    <t>InChI=1/C10H9Cl4NO2S/c11-9(12)10(13,14)18-15-7(16)5-3-1-2-4-6(5)8(15)17/h1-2,5-6,9H,3-4H2</t>
  </si>
  <si>
    <t>2,2-bis(bromomethyl)propane-1,3-diol</t>
  </si>
  <si>
    <t>OCC(CO)(CBr)CBr</t>
  </si>
  <si>
    <t>InChI=1/C5H10Br2O2/c6-1-5(2-7,3-8)4-9/h8-9H,1-4H2</t>
  </si>
  <si>
    <t>[2-(1-iodoethyl)-1,3-dioxolan-4-yl]methanol</t>
  </si>
  <si>
    <t>C1C(OC(O1)C(C)I)CO</t>
  </si>
  <si>
    <t>InChI=1/C6H11IO3/c1-4(7)6-9-3-5(2-8)10-6/h4-6,8H,2-3H2,1H3</t>
  </si>
  <si>
    <t>N,N-dimethyl-2-(1-phenyl-1-pyridin-2-ylethoxy)ethanamine succinate</t>
  </si>
  <si>
    <t>C(OCCN(C)C)(C)(C1=CC=CC=C1)C2=CC=CC=N2</t>
  </si>
  <si>
    <t>5,8-Dihydroxy-2-[(1S)-1-hydroxy-4-methyl-3-pentenyl]-1,4-naphthalenedione</t>
  </si>
  <si>
    <t>2-Chloro-11-(1-piperazinyl)dibenz[b,f][1,4]oxazepine</t>
  </si>
  <si>
    <t>1,2-O-[(1R)-2,2,2-Trichloroethylidene]-a-D-glucofuranose</t>
  </si>
  <si>
    <t>1-Isothiocyanatonaphthalene</t>
  </si>
  <si>
    <t>2-Bromobutanoic acid</t>
  </si>
  <si>
    <t>1,2-Benzenediol</t>
  </si>
  <si>
    <t>2-[[2,4,6-Triiodo-3-[(1-oxobutyl)amino]phenyl]methylene]butanoic acid</t>
  </si>
  <si>
    <t>Butylated_Hydroxytoluene</t>
  </si>
  <si>
    <t>2,6-Bis(1,1-dimethylethyl)-4-methylphenol</t>
  </si>
  <si>
    <t>N-(1,1-Dimethyl-3-oxobutyl)-2-propenamide</t>
  </si>
  <si>
    <t>4-[[(Phenylmethyl)sulfonyl]amino]benzoic acid</t>
  </si>
  <si>
    <t>Carbamimidothioic acid 2-aminoethyl ester</t>
  </si>
  <si>
    <t>2-Methyl-3-butyn-2-ol</t>
  </si>
  <si>
    <t>2-Undecanone</t>
  </si>
  <si>
    <t>Formic Acid</t>
  </si>
  <si>
    <t>4-Hydroxy-3-[1,2,3,4-tetrahydro-3-[4-[[4-(trifluoromethyl)phenyl]methoxy]phenyl]-1-naphthalenyl]-2H-1-benzopyran-2-one</t>
  </si>
  <si>
    <t>3-[3-(4'-Bromo[1,1'-biphenyl]-4-yl)-3-hydroxy-1-phenylpropyl]-4-hydroxy-2H-1-benzopyran-2-one</t>
  </si>
  <si>
    <t>2-Chloro-N,N,6-trimethyl-4-pyrimidinamine</t>
  </si>
  <si>
    <t>N-Methyl-2,4-dinitro-N-(2,4,6-tribromophenyl)-6-(trifluoromethyl)benzenamine</t>
  </si>
  <si>
    <t>N-(4-Nitrophenyl)-N'-(3-pyridinylmethyl)urea</t>
  </si>
  <si>
    <t>Phosphorodithioic acid O,O-dimethyl S-[(4-oxo-1,2,3-benzotriazin-3(4H)-yl)methyl] ester</t>
  </si>
  <si>
    <t>Tetramethylphosphorodiamidic fluoride</t>
  </si>
  <si>
    <t>(5Z,11a,13E,15R)-15-Hydroxy-11,16,16-trimethyl-9-oxoprosta-5,13-dien-1-oic acid</t>
  </si>
  <si>
    <t>2,4,6-Tris(1-aziridinyl)-1,3,5-triazine</t>
  </si>
  <si>
    <t xml:space="preserve"> [[1-(4-chlorobenzoyl)-5-methoxy-2-methylindol-3-yl]acetoxy]acetic acid</t>
  </si>
  <si>
    <t>4-(Acetylamino)benzeneacetic acid</t>
  </si>
  <si>
    <t>(3a,4b,7a)-12,13-Epoxy-3,4,7,15-tetrahydroxytrichothec-9-en-8-one</t>
  </si>
  <si>
    <t>(2R,3R,4R)-4-((2S,5R,8R,9S)-2-((2S,3'S,5R,5'R)-5'-((2S,3S,5R,6S)-5,6-dihydroxy-6-(hydroxymethyl)-3-methyltetrahydro-2H-pyran-2-yl)-2,3'-dimethyloctahydro-[2,2'-bifuran]-5-yl)-9-hydroxy-2,8-dimethyl-1,6-dioxaspiro[4.5]decan-7-yl)-2-methyl-3-(propionyloxy)pentanoic acid</t>
  </si>
  <si>
    <t>(3aR,3a1R,4R,5S,5aR,10bR)-methyl 4-acetoxy-3a-ethyl-9-((3S,5S,7S,9S)-5-ethyl-5-hydroxy-9-(methoxycarbonyl)-2,4,5,6,7,8,9,10-octahydro-1H-3,7-methano[1]azacycloundecino[5,4-b]indol-9-yl)-6-formyl-5-hydroxy-8-methoxy-3a,3a1,4,5,5a,6,11,12-octahydro-1H-indolizino[8,1-cd]carbazole-5-carboxylate</t>
  </si>
  <si>
    <t>Nivalenol</t>
  </si>
  <si>
    <t>Nogalamycin</t>
  </si>
  <si>
    <t>Nonabromobiphenyl</t>
  </si>
  <si>
    <t>nonan-1-ol</t>
  </si>
  <si>
    <t>Nonanoic_acid</t>
  </si>
  <si>
    <t>Nonylamine</t>
  </si>
  <si>
    <t>Nonylphenol_(mixed)</t>
  </si>
  <si>
    <t>noracetylmethadol</t>
  </si>
  <si>
    <t>Norbormide</t>
  </si>
  <si>
    <t>Norbornylene</t>
  </si>
  <si>
    <t>Nordazepam</t>
  </si>
  <si>
    <t>Norflurazon</t>
  </si>
  <si>
    <t>Nornicotine</t>
  </si>
  <si>
    <t>Sulfanilamide</t>
  </si>
  <si>
    <t>bis(2-Chloroethyl)ether</t>
  </si>
  <si>
    <t>gamma-Butyrolactone</t>
  </si>
  <si>
    <t>tris(2-Ethylhexyl)phosphate</t>
  </si>
  <si>
    <t>LD50 (M)</t>
  </si>
  <si>
    <t>ctyyAAAAA.MOL</t>
  </si>
  <si>
    <t>ctyyAAAAB.MOL</t>
  </si>
  <si>
    <t>ctyyAAAAC.MOL</t>
  </si>
  <si>
    <t>ctyyAAAAD.MOL</t>
  </si>
  <si>
    <t>ctyyAAAAE.MOL</t>
  </si>
  <si>
    <t>ctyyAAAAF.MOL</t>
  </si>
  <si>
    <t>ctyyAAAAG.MOL</t>
  </si>
  <si>
    <t>ctyyAAAAH.MOL</t>
  </si>
  <si>
    <t>ctyyAAAAI.MOL</t>
  </si>
  <si>
    <t>ctyyAAAAJ.MOL</t>
  </si>
  <si>
    <t>ctyyAAAAK.MOL</t>
  </si>
  <si>
    <t>ctyyAAAAL.MOL</t>
  </si>
  <si>
    <t>ctyyAAAAM.MOL</t>
  </si>
  <si>
    <t>ctyyAAAAN.MOL</t>
  </si>
  <si>
    <t>ctyyAAAAO.MOL</t>
  </si>
  <si>
    <t>ctyyAAAAP.MOL</t>
  </si>
  <si>
    <t>ctyyAAAAQ.MOL</t>
  </si>
  <si>
    <t>ctyyAAAAR.MOL</t>
  </si>
  <si>
    <t>ctyyAAAAS.MOL</t>
  </si>
  <si>
    <t>ctyyAAAAT.MOL</t>
  </si>
  <si>
    <t>ctyyAAAAU.MOL</t>
  </si>
  <si>
    <t>ctyyAAAAV.MOL</t>
  </si>
  <si>
    <t>ctyyAAAAW.MOL</t>
  </si>
  <si>
    <t>ctyyAAAAX.MOL</t>
  </si>
  <si>
    <t>ctyyAAAAY.MOL</t>
  </si>
  <si>
    <t>ctyyAAAAZ.MOL</t>
  </si>
  <si>
    <t>ctyyAAABA.MOL</t>
  </si>
  <si>
    <t>ctyyAAABB.MOL</t>
  </si>
  <si>
    <t>ctyyAAABC.MOL</t>
  </si>
  <si>
    <t>ctyyAAABD.MOL</t>
  </si>
  <si>
    <t>ctyyAAABE.MOL</t>
  </si>
  <si>
    <t>ctyyAAABF.MOL</t>
  </si>
  <si>
    <t>ctyyAAABG.MOL</t>
  </si>
  <si>
    <t>ctyyAAABH.MOL</t>
  </si>
  <si>
    <t>ctyyAAABI.MOL</t>
  </si>
  <si>
    <t>ctyyAAABJ.MOL</t>
  </si>
  <si>
    <t>ctyyAAABK.MOL</t>
  </si>
  <si>
    <t>ctyyAAABL.MOL</t>
  </si>
  <si>
    <t>ctyyAAABM.MOL</t>
  </si>
  <si>
    <t>ctyyAAABN.MOL</t>
  </si>
  <si>
    <t>ctyyAAABO.MOL</t>
  </si>
  <si>
    <t>ctyyAAABP.MOL</t>
  </si>
  <si>
    <t>ctyyAAABQ.MOL</t>
  </si>
  <si>
    <t>ctyyAAABR.MOL</t>
  </si>
  <si>
    <t>ctyyAAABS.MOL</t>
  </si>
  <si>
    <t>ctyyAAABT.MOL</t>
  </si>
  <si>
    <t>ctyyAAABU.MOL</t>
  </si>
  <si>
    <t>ctyyAAABV.MOL</t>
  </si>
  <si>
    <t>ctyyAAABW.MOL</t>
  </si>
  <si>
    <t>ctyyAAABX.MOL</t>
  </si>
  <si>
    <t>ctyyAAABY.MOL</t>
  </si>
  <si>
    <t>ctyyAAABZ.MOL</t>
  </si>
  <si>
    <t>ctyyAAACA.MOL</t>
  </si>
  <si>
    <t>ctyyAAACB.MOL</t>
  </si>
  <si>
    <t>ctyyAAACC.MOL</t>
  </si>
  <si>
    <t>ctyyAAACD.MOL</t>
  </si>
  <si>
    <t>ctyyAAACE.MOL</t>
  </si>
  <si>
    <t>ctyyAAACF.MOL</t>
  </si>
  <si>
    <t>ctyyAAACG.MOL</t>
  </si>
  <si>
    <t>ctyyAAACH.MOL</t>
  </si>
  <si>
    <t>ctyyAAACI.MOL</t>
  </si>
  <si>
    <t>ctyyAAACJ.MOL</t>
  </si>
  <si>
    <t>ctyyAAACK.MOL</t>
  </si>
  <si>
    <t>ctyyAAACL.MOL</t>
  </si>
  <si>
    <t>ctyyAAACM.MOL</t>
  </si>
  <si>
    <t>ctyyAAACN.MOL</t>
  </si>
  <si>
    <t>ctyyAAACO.MOL</t>
  </si>
  <si>
    <t>ctyyAAACP.MOL</t>
  </si>
  <si>
    <t>ctyyAAACQ.MOL</t>
  </si>
  <si>
    <t>ctyyAAACR.MOL</t>
  </si>
  <si>
    <t>ctyyAAACS.MOL</t>
  </si>
  <si>
    <t>ctyyAAACT.MOL</t>
  </si>
  <si>
    <t>ctyyAAACU.MOL</t>
  </si>
  <si>
    <t>ctyyAAACV.MOL</t>
  </si>
  <si>
    <t>ctyyAAACW.MOL</t>
  </si>
  <si>
    <t>ctyyAAACX.MOL</t>
  </si>
  <si>
    <t>ctyyAAACY.MOL</t>
  </si>
  <si>
    <t>ctyyAAACZ.MOL</t>
  </si>
  <si>
    <t>ctyyAAADA.MOL</t>
  </si>
  <si>
    <t>ctyyAAADB.MOL</t>
  </si>
  <si>
    <t>ctyyAAADC.MOL</t>
  </si>
  <si>
    <t>ctyyAAADD.MOL</t>
  </si>
  <si>
    <t>ctyyAAADE.MOL</t>
  </si>
  <si>
    <t>ctyyAAADF.MOL</t>
  </si>
  <si>
    <t>ctyyAAADG.MOL</t>
  </si>
  <si>
    <t>ctyyAAADH.MOL</t>
  </si>
  <si>
    <t>ctyyAAADI.MOL</t>
  </si>
  <si>
    <t>ctyyAAADJ.MOL</t>
  </si>
  <si>
    <t>ctyyAAADK.MOL</t>
  </si>
  <si>
    <t>ctyyAAADL.MOL</t>
  </si>
  <si>
    <t>ctyyAAADM.MOL</t>
  </si>
  <si>
    <t>ctyyAAADN.MOL</t>
  </si>
  <si>
    <t>ctyyAAADO.MOL</t>
  </si>
  <si>
    <t>ctyyAAADP.MOL</t>
  </si>
  <si>
    <t>ctyyAAADQ.MOL</t>
  </si>
  <si>
    <t>ctyyAAADR.MOL</t>
  </si>
  <si>
    <t>ctyyAAADS.MOL</t>
  </si>
  <si>
    <t>ctyyAAADT.MOL</t>
  </si>
  <si>
    <t>ctyyAAADU.MOL</t>
  </si>
  <si>
    <t>ctyyAAADV.MOL</t>
  </si>
  <si>
    <t>ctyyAAADW.MOL</t>
  </si>
  <si>
    <t>ctyyAAADX.MOL</t>
  </si>
  <si>
    <t>ctyyAAADY.MOL</t>
  </si>
  <si>
    <t>ctyyAAADZ.MOL</t>
  </si>
  <si>
    <t>ctyyAAAEA.MOL</t>
  </si>
  <si>
    <t>ctyyAAAEB.MOL</t>
  </si>
  <si>
    <t>ctyyAAAEC.MOL</t>
  </si>
  <si>
    <t>ctyyAAAED.MOL</t>
  </si>
  <si>
    <t>ctyyAAAEE.MOL</t>
  </si>
  <si>
    <t>ctyyAAAEF.MOL</t>
  </si>
  <si>
    <t>ctyyAAAEG.MOL</t>
  </si>
  <si>
    <t>ctyyAAAEH.MOL</t>
  </si>
  <si>
    <t>ctyyAAAEI.MOL</t>
  </si>
  <si>
    <t>ctyyAAAEJ.MOL</t>
  </si>
  <si>
    <t>ctyyAAAEK.MOL</t>
  </si>
  <si>
    <t>ctyyAAAEL.MOL</t>
  </si>
  <si>
    <t>ctyyAAAEM.MOL</t>
  </si>
  <si>
    <t>ctyyAAAEN.MOL</t>
  </si>
  <si>
    <t>ctyyAAAEO.MOL</t>
  </si>
  <si>
    <t>ctyyAAAEP.MOL</t>
  </si>
  <si>
    <t>ctyyAAAEQ.MOL</t>
  </si>
  <si>
    <t>ctyyAAAER.MOL</t>
  </si>
  <si>
    <t>ctyyAAAES.MOL</t>
  </si>
  <si>
    <t>Tetramethylthioperoxydicarbonic diamide</t>
  </si>
  <si>
    <t>1,1-Dimethylpiperidinium chloride</t>
  </si>
  <si>
    <t>2-(3,4-Dichlorophenyl)-4-methyl-1,2,4-oxadiazolidine-3,5-dione</t>
  </si>
  <si>
    <t>2-Chloro-N-(1-methylethyl)-N-phenylacetamide</t>
  </si>
  <si>
    <t>ctyyAAAEY.MOL</t>
  </si>
  <si>
    <t>ctyyAAAEZ.MOL</t>
  </si>
  <si>
    <t>ctyyAAAFA.MOL</t>
  </si>
  <si>
    <t>ctyyAAAFB.MOL</t>
  </si>
  <si>
    <t>ctyyAAAFC.MOL</t>
  </si>
  <si>
    <t>ctyyAAAFD.MOL</t>
  </si>
  <si>
    <t>ctyyAAAFE.MOL</t>
  </si>
  <si>
    <t>ctyyAAAFF.MOL</t>
  </si>
  <si>
    <t>ctyyAAAFG.MOL</t>
  </si>
  <si>
    <t>ctyyAAAFH.MOL</t>
  </si>
  <si>
    <t>ctyyAAAFI.MOL</t>
  </si>
  <si>
    <t>ctyyAAAFJ.MOL</t>
  </si>
  <si>
    <t>ctyyAAAFK.MOL</t>
  </si>
  <si>
    <t>ctyyAAAFL.MOL</t>
  </si>
  <si>
    <t>ctyyAAAFM.MOL</t>
  </si>
  <si>
    <t>ctyyAAAFN.MOL</t>
  </si>
  <si>
    <t>ctyyAAAFO.MOL</t>
  </si>
  <si>
    <t>ctyyAAAFP.MOL</t>
  </si>
  <si>
    <t>ctyyAAAFQ.MOL</t>
  </si>
  <si>
    <t>ctyyAAAFR.MOL</t>
  </si>
  <si>
    <t>ctyyAAAFS.MOL</t>
  </si>
  <si>
    <t>ctyyAAAFT.MOL</t>
  </si>
  <si>
    <t>ctyyAAAFU.MOL</t>
  </si>
  <si>
    <t>ctyyAAAFV.MOL</t>
  </si>
  <si>
    <t>ctyyAAAFW.MOL</t>
  </si>
  <si>
    <t>ctyyAAAFX.MOL</t>
  </si>
  <si>
    <t>ctyyAAAFY.MOL</t>
  </si>
  <si>
    <t>ctyyAAAFZ.MOL</t>
  </si>
  <si>
    <t>ctyyAAAGA.MOL</t>
  </si>
  <si>
    <t>ctyyAAAGB.MOL</t>
  </si>
  <si>
    <t>ctyyAAAGC.MOL</t>
  </si>
  <si>
    <t>ctyyAAAGD.MOL</t>
  </si>
  <si>
    <t>ctyyAAAGE.MOL</t>
  </si>
  <si>
    <t>2-(4-Chlorophenoxy)-2-methylpropanoic acid 2-(1,2,3,6-tetrahydro-1,3-dimethyl-2,6-dioxo-7H-purin-7-yl)ethyl ester</t>
  </si>
  <si>
    <t>(1S)-1,3,3-Trimethylbicyclo[2.2.1]heptan-2-one</t>
  </si>
  <si>
    <t>4-[[(2R)-2,4-Dihydroxy-3,3-dimethyl-1-oxobutyl]amino]butanoic acid</t>
  </si>
  <si>
    <t>B</t>
  </si>
  <si>
    <t>Diphosphoric acid tetraethyl ester</t>
  </si>
  <si>
    <t>2-Methyl-2-(methylthio)propanal O-[(methylamino)carbonyl]oxime</t>
  </si>
  <si>
    <t>Phosphorodithioic acid O,O-diethyl S-[(ethylthio)methyl] ester</t>
  </si>
  <si>
    <t>Phosphoric acid diethyl 4-nitrophenyl ester</t>
  </si>
  <si>
    <t>Phosphorodithioic acid O,O-diethyl S-[2-(ethylthio)ethyl] ester</t>
  </si>
  <si>
    <t>Phosphorothioic acid O,O-diethyl O-pyrazinyl ester</t>
  </si>
  <si>
    <t>Phosphorothioic acid O,O-diethyl O-[4-(methylsulfinyl)phenyl] ester</t>
  </si>
  <si>
    <t>1,3-Dithietan-2-ylidenephosphoramidic acid diethyl ester</t>
  </si>
  <si>
    <t>3-[(Dimethoxyphosphinyl)oxy]-2-butenoic acid methyl ester</t>
  </si>
  <si>
    <t>Phosphoric acid 2-chloro-1-(2,4-dichlorophenyl)ethenyl diethyl ester</t>
  </si>
  <si>
    <t>1,2,3,4,10,10-Hexachloro-1,4,4a,5,8,8a-hexahydro-1,4:5,8-dimethanonaphthalene</t>
  </si>
  <si>
    <t>(1aa,2b,2ab,3a,6a,6ab,7b,7aa)-3,4,5,6,9,9-Hexachloro-1a,2,2a,3,6,6a,7,7a-octahydro-2,7:3,6-dimethanonaphth[2,3-b]oxirene</t>
  </si>
  <si>
    <t>InChI=1/C8H5N3O4S/c12-4-9-8-10-5(3-16-8)6-1-2-7(15-6)11(13)14/h1-4H,(H,9,10,12)</t>
  </si>
  <si>
    <t>3-(1-nitrosopyrrolidin-2-yl)pyridine</t>
  </si>
  <si>
    <t>N1C=CC=C(C=1)C2N(N=O)CCC2</t>
  </si>
  <si>
    <t>InChI=1/C9H11N3O/c13-11-12-6-2-4-9(12)8-3-1-5-10-7-8/h1,3,5,7,9H,2,4,6H2</t>
  </si>
  <si>
    <t>N'-[4-(5-nitrofuran-2-yl)-1,3-thiazol-2-yl]formic hydrazide</t>
  </si>
  <si>
    <t>[O-][N+](=O)C1=CC=C(O1)C2=CSC(=N2)NNC=O</t>
  </si>
  <si>
    <t>InChI=1/C8H6N4O4S/c13-4-9-11-8-10-5(3-17-8)6-1-2-7(16-6)12(14)15/h1-4H,(H,9,13)(H,10,11)</t>
  </si>
  <si>
    <t>N-9H-fluoren-2-ylacetamide</t>
  </si>
  <si>
    <t>InChI=1/C24H34O9/c1-12(2)7-18(27)32-16-9-23(10-29-14(4)25)17(8-13(16)3)33-21-19(28)20(31-15(5)26)22(23,6)24(21)11-30-24/h8,12,16-17,19-21,28H,7,9-11H2,1-6H3/t16-,17+,19+,20+,21+,22+,23+,24-/m0/s1</t>
  </si>
  <si>
    <t>1,1a,3,3a,4,5,5,5a,5b,6-decachlorooctahydro-2H-1,3,4-(methanetriyl)cyclobuta[cd]pentalen-2-one</t>
  </si>
  <si>
    <t>ClC54C(=O)C1(Cl)C2(Cl)C5(Cl)C3(Cl)C4(Cl)C1(Cl)C2(Cl)C3(Cl)Cl</t>
  </si>
  <si>
    <t>InChI=1/C10Cl10O/c11-2-1(21)3(12)6(15)4(2,13)8(17)5(2,14)7(3,16)9(6,18)10(8,19)20</t>
  </si>
  <si>
    <t>(trichloromethyl)benzene</t>
  </si>
  <si>
    <t>ClC(C1=CC=CC=C1)(Cl)Cl</t>
  </si>
  <si>
    <t>InChI=1/C7H5Cl3/c8-7(9,10)6-4-2-1-3-5-6/h1-5H</t>
  </si>
  <si>
    <t>N-(1-methylethyl)-4-[(2-methylhydrazino)methyl]benzamide hydrochloride</t>
  </si>
  <si>
    <t>CNNCC1(=CC=C(C=C1)C(=O)NC(C)C)</t>
  </si>
  <si>
    <t>InChI=1/C12H19N3O.ClH/c1-9(2)15-12(16)11-6-4-10(5-7-11)8-14-13-3;/h4-7,9,13-14H,8H2,1-3H3,(H,15,16);1H</t>
  </si>
  <si>
    <t>(1S,4S)-1,2,2,3,3,4,7-heptachloro-5,5-dimethyl-6-methylidenebicyclo[2.2.1]heptane</t>
  </si>
  <si>
    <t>Cl[C@@]1(C(C)2C)C(Cl)(Cl)C(Cl)([C@](Cl)(C2=C)C1Cl)Cl</t>
  </si>
  <si>
    <t>InChI=1/C7H7FN2O/c1-10(9-11)7-4-2-6(8)3-5-7/h2-5H,1H3</t>
  </si>
  <si>
    <t>3-(2-chloroethyl)-1-(2-hydroxyethyl)-1-nitrosourea</t>
  </si>
  <si>
    <t>O=C(N(CCO)N=O)NCCCl</t>
  </si>
  <si>
    <t>InChI=1/C5H10ClN3O3/c6-1-2-7-5(11)9(8-12)3-4-10/h10H,1-4H2,(H,7,11)</t>
  </si>
  <si>
    <t>3-methyl-1,2-dihydrocyclopenta[ij]tetraphene</t>
  </si>
  <si>
    <t>CC1=C2C3=C(C=C4C(=C3CC2)C=CC5=CC=CC=C45)C=C1</t>
  </si>
  <si>
    <t>InChI=1/C21H16/c1-13-6-7-15-12-20-17-5-3-2-4-14(17)8-9-18(20)19-11-10-16(13)21(15)19/h2-9,12H,10-11H2,1H3</t>
  </si>
  <si>
    <t>rat, rhesus, cynomolgus</t>
  </si>
  <si>
    <t>tetrasodium 5-amino-3-[(E)-{4'-[(E)-(8-amino-1-hydroxy-3,6-disulfonato-4,4a-dihydronaphthalen-2-yl)diazenyl]biphenyl-4-yl}diazenyl]-4-hydroxynaphthalene-2,7-disulfonate</t>
  </si>
  <si>
    <t>O=S(C1=C(N=NC2=CC=C(C3=CC=C(N=NC4=C(S(=O)(O)=O)C=C5C(C(N)=CC(S(=O)(O)=O)=C5)=C4O)C=C3)C=C2)C(O)=C(C(N)=CC(S(=O)(O)=O)=C6)C6=C1)(O)=O</t>
  </si>
  <si>
    <t>2,6-Pyridinedimethanol bis(methylcarbamate) (ester)</t>
  </si>
  <si>
    <t>2-[4-(Methylsulfonyl)phenyl]imidazo[1,2-a]pyridine</t>
  </si>
  <si>
    <t>N-Ethyl-5-methyl-2-(1-methylethyl)cyclohexanecarboxamide</t>
  </si>
  <si>
    <t>InChI=1/C32H24N6O14S4.4Na/c33-23-13-21(53(41,42)43)9-17-11-25(55(47,48)49)29(31(39)27(17)23)37-35-19-5-1-15(2-6-19)16-3-7-20(8-4-16)36-38-30-26(56(50,51)52)12-18-10-22(54(44,45)46)14-24(34)28(18)32(30)40;;;;/h1-14,39-40H,33-34H2,(H,41,42,43)(H,44,45,46)(H</t>
  </si>
  <si>
    <t>(3Z,5R,6S,14aR,14bR)-3-ethylidene-6-hydroxy-6-(hydroxymethyl)-5-methyl-3,4,5,6,9,11,13,14,14a,14b-decahydro[1,6]dioxacyclododecino[2,3,4-gh]pyrrolizine-2,7-dione 12-oxide</t>
  </si>
  <si>
    <t>O=C(O[C@@H]1CC[N+]2([O-])[C@@]([H])1C3=CC2)C(C[C@@H](C)[C@](O)(CO)C(OC3)=O)=C([H])C</t>
  </si>
  <si>
    <t>InChI=1/C18H25NO7/c1-3-12-8-11(2)18(23,10-20)17(22)25-9-13-4-6-19(24)7-5-14(15(13)19)26-16(12)21/h3-4,11,14-15,20,23H,5-10H2,1-2H3/b12-3-/t11-,14-,15-,18-,19?/m1/s1</t>
  </si>
  <si>
    <t>1-(1,1-dimethylethyl)-3,5-dimethyl-2,4,6-trinitrobenzene</t>
  </si>
  <si>
    <t>Nafenopin</t>
  </si>
  <si>
    <t>2-(diisopropylamino)ethanol</t>
  </si>
  <si>
    <t>2-(ethylamino)ethanol</t>
  </si>
  <si>
    <t>2-(N-ethyl-m-toluidino)ethanol</t>
  </si>
  <si>
    <t>2-4-D</t>
  </si>
  <si>
    <t>2-acetamidophenol</t>
  </si>
  <si>
    <t>2-acetyl-1-methylpyrrole</t>
  </si>
  <si>
    <t>2-Acetylaminofluorene</t>
  </si>
  <si>
    <t>2-adamantanone</t>
  </si>
  <si>
    <t>2-allylphenol</t>
  </si>
  <si>
    <t>2-Amino-2-methyl-1-propanol</t>
  </si>
  <si>
    <t>2-amino-4'-chlorobenzophenone</t>
  </si>
  <si>
    <t>2-Amino-4-(5-nitro-2-furyl)thiazole</t>
  </si>
  <si>
    <t>2-Amino-4-(p-nitrophenyl)thiazole</t>
  </si>
  <si>
    <t>2-amino-4-chloro-6-methylpyrimidine</t>
  </si>
  <si>
    <t>2-Amino-4-nitrophenol</t>
  </si>
  <si>
    <t>2-amino-5-bromopyridine</t>
  </si>
  <si>
    <t>2-amino-5-chlorobenzonitrile</t>
  </si>
  <si>
    <t>2-Amino-5-nitrophenol</t>
  </si>
  <si>
    <t>2-Amino-5-nitrothiazole</t>
  </si>
  <si>
    <t>2-Aminoanthraquinone</t>
  </si>
  <si>
    <t>2-Aminodiphenylene_oxide</t>
  </si>
  <si>
    <t>2-aminoethanol</t>
  </si>
  <si>
    <t>2-Aminothiazole</t>
  </si>
  <si>
    <t>2-Azoxypropane</t>
  </si>
  <si>
    <t>2-Biphenylamine</t>
  </si>
  <si>
    <t>2-Biphenylamine_hydrochloride</t>
  </si>
  <si>
    <t>2-Bromo-1-ethanol</t>
  </si>
  <si>
    <t>2-bromo-3-pyridinol</t>
  </si>
  <si>
    <t>2-butanol</t>
  </si>
  <si>
    <t>InChI=1/C42H50Cl4N2O4/c1-42-17-16-36-35-13-11-34(51-40(49)26-29-2-7-32(8-3-29)47(22-18-43)23-19-44)28-31(35)6-12-37(36)38(42)14-15-39(42)52-41(50)27-30-4-9-33(10-5-30)48(24-20-45)25-21-46/h2-5,7-11,13,28,36-39H,6,12,14-27H2,1H3/t36-,37-,38+,39+,42+/m1/s1</t>
  </si>
  <si>
    <t>(3alpha,4beta,8alpha)-4,15-bis(acetyloxy)-3-hydroxy-12,13-epoxytrichothec-9-en-8-yl 3-methylbutanoate</t>
  </si>
  <si>
    <t>CC(C)CC(=O)O[C@H]1C[C@]2(COC(C)=O)[C@@]4(C)[C@H](OC(C)=O)[C@@H](O)[C@@H](O[C@@H]2C=C1C)[C@]34CO3</t>
  </si>
  <si>
    <t>2,2'-{(19-amino-11,16,18-trihydroxy-4,9-dimethylicosane-6,7-diyl)bis[oxy(2-oxoethane-2,1-diyl)]}dibutanedioic acid</t>
  </si>
  <si>
    <t>CC(N)C(O)CC(O)CCCCC(O)CC(C)CC(OC(=O)CC(CC(O)=O)C(O)=O)C(CC(C)CCC)OC(=O)CC(CC(O)=O)C(O)=O</t>
  </si>
  <si>
    <t>InChI=1/C34H59NO15/c1-5-8-19(2)12-27(49-31(43)16-22(33(45)46)14-29(39)40)28(50-32(44)17-23(34(47)48)15-30(41)42)13-20(3)11-24(36)9-6-7-10-25(37)18-26(38)21(4)35/h19-28,36-38H,5-18,35H2,1-4H3,(H,39,40)(H,41,42)(H,45,46)(H,47,48)</t>
  </si>
  <si>
    <t>2-(2,2-dimethylhydrazino)-4-(5-nitrofuran-2-yl)-1,3-thiazole</t>
  </si>
  <si>
    <t>[O-][N+](C2=CC=C(O2)C1=CSC(NN(C)C)=N1)=O</t>
  </si>
  <si>
    <t>InChI=1/C9H10N4O3S/c1-12(2)11-9-10-6(5-17-9)7-3-4-8(16-7)13(14)15/h3-5H,1-2H3,(H,10,11)</t>
  </si>
  <si>
    <t>4-fluoro-N-methyl-N-nitrosoaniline</t>
  </si>
  <si>
    <t>C1=CC(=CC=C1N(N=O)C)F</t>
  </si>
  <si>
    <t>InChI=1/C16H12N2O4/c1-21-15-7-11(3-5-13(15)17-9-19)12-4-6-14(18-10-20)16(8-12)22-2/h3-8H,1-2H3</t>
  </si>
  <si>
    <t>dimethyl methylphosphonate</t>
  </si>
  <si>
    <t>CP(=O)(OC)OC</t>
  </si>
  <si>
    <t>InChI=1/C3H9O3P/c1-5-7(3,4)6-2/h1-3H3</t>
  </si>
  <si>
    <t>1,3,5-triazine-2,4,6-triamine</t>
  </si>
  <si>
    <t>NC1=NC(=NC(=N1)N)N</t>
  </si>
  <si>
    <t>InChI=1/C3H6N6/c4-1-7-2(5)9-3(6)8-1/h(H6,4,5,6,7,8,9)</t>
  </si>
  <si>
    <t>2-({2-[({5-[(dimethylamino)methyl]furan-2-yl}methyl)thio]ethyl}amino)-5-[(6-methylpyridin-3-yl)methyl]pyrimidin-4(1H)-one trihydrochloride</t>
  </si>
  <si>
    <t>Cc1ccc(cn1)CC2=CNC(=NC2=O)NCCSCc3ccc(CN(C)C)o3</t>
  </si>
  <si>
    <t>InChI=1/C21H27N5O2S.3ClH/c1-15-4-5-16(11-23-15)10-17-12-24-21(25-20(17)27)22-8-9-29-14-19-7-6-18(28-19)13-26(2)3;;;/h4-7,11-12H,8-10,13-14H2,1-3H3,(H2,22,24,25,27);3*1H</t>
  </si>
  <si>
    <t>1,5-dimethyl-2-phenyl-1,2-dihydro-3H-pyrazol-3-one</t>
  </si>
  <si>
    <t>CN1N(C2=CC=CC=C2)C(=O)C=C1C</t>
  </si>
  <si>
    <t>InChI=1/C11H12N2O/c1-9-8-11(14)13(12(9)2)10-6-4-3-5-7-10/h3-8H,1-2H3</t>
  </si>
  <si>
    <t>3-Methyl-4-dimethylaminoazobenzene</t>
  </si>
  <si>
    <t>3-Methylbutanal_methylformylhydrazone</t>
  </si>
  <si>
    <t>3-Methylcholanthrene</t>
  </si>
  <si>
    <t>3-methylindole</t>
  </si>
  <si>
    <t>3-Nitro-3-hexene</t>
  </si>
  <si>
    <t>3-Nitro-p-acetophenetide</t>
  </si>
  <si>
    <t>3-Nitropentane</t>
  </si>
  <si>
    <t>3-Nitroso-2-oxazolidinone</t>
  </si>
  <si>
    <t>3-Pentanol</t>
  </si>
  <si>
    <t>3-pentanone</t>
  </si>
  <si>
    <t>3-picoline</t>
  </si>
  <si>
    <t>3-pyridinecarboxaldehyde</t>
  </si>
  <si>
    <t>3-trifluoromethyl-4-nitrophenol</t>
  </si>
  <si>
    <t>4'-aminopropiophenone</t>
  </si>
  <si>
    <t>4'-chloro-3'-nitroacetophenone</t>
  </si>
  <si>
    <t>4,4'-methylenebis(N,N-dimethylaniline)</t>
  </si>
  <si>
    <t>4,4'-Methylenebis[2-chloroaniline]</t>
  </si>
  <si>
    <t>4-(2-hydroxyethyl)morpholine</t>
  </si>
  <si>
    <t>4-(2-Hydroxyethylamino)-2-(5-nitro-2-thienyl)quinazoline</t>
  </si>
  <si>
    <t>4-(4-N-Methyl-N-nitrosaminostyryl)quinoline</t>
  </si>
  <si>
    <t>4-(5-Nitro-2-furyl)thiazole</t>
  </si>
  <si>
    <t>4-(diethylamino)benzaldehyde</t>
  </si>
  <si>
    <t>4-(diethylamino)salicylaldehyde</t>
  </si>
  <si>
    <t>4-(hexyloxy)-m-anisaldehyde</t>
  </si>
  <si>
    <t>4-(Methylnitrosamino)-1-(3-pyridyl)-1-butanol</t>
  </si>
  <si>
    <t>4-(N-Nitroso-N-methylamino)-1-(3-pyridyl)-1-butanone</t>
  </si>
  <si>
    <t>4-acetamidophenol</t>
  </si>
  <si>
    <t>4-Acetylaminobiphenyl</t>
  </si>
  <si>
    <t>4-acetylpyridine</t>
  </si>
  <si>
    <t>4-Amino-2-nitrophenol</t>
  </si>
  <si>
    <t>4-Aminodiphenyl.HCl</t>
  </si>
  <si>
    <t>4-benzoylpyridine</t>
  </si>
  <si>
    <t>4-Biphenylamine</t>
  </si>
  <si>
    <t>4-Bis(2-hydroxyethyl)amino-2-(5-nitro-2-thienyl)quinazoline</t>
  </si>
  <si>
    <t>4-bromophenyl_3-pyridyl_ketone</t>
  </si>
  <si>
    <t>4-butylaniline</t>
  </si>
  <si>
    <t>Prazocin</t>
  </si>
  <si>
    <t>prazosin.MOL</t>
  </si>
  <si>
    <t>Prenylamine</t>
  </si>
  <si>
    <t>prenylamine.mol</t>
  </si>
  <si>
    <t>Procainamide</t>
  </si>
  <si>
    <t>procainamide.mol</t>
  </si>
  <si>
    <t>[Ridley, 2003 #72]</t>
  </si>
  <si>
    <t>Propafenone</t>
  </si>
  <si>
    <t>propafenone.mol</t>
  </si>
  <si>
    <t>[Arias, 2003 #62][Delpon, 1995 #94][Paul, 2002 #102][Cahill, 2004 #111][Mergenthaler, 2001 #145][Katchman, 2005 #153][Cyprotex, 2005 #164]</t>
  </si>
  <si>
    <t>Propoxyphene</t>
  </si>
  <si>
    <t>propoxyphene.MOL</t>
  </si>
  <si>
    <t>propranalol</t>
  </si>
  <si>
    <t>propanolol.MOL</t>
  </si>
  <si>
    <t>[Dupuis, 2005 #151][Yao, 2005 #157][Cyprotex, 2005 #164]</t>
  </si>
  <si>
    <t>prucalopride.mol</t>
  </si>
  <si>
    <t>[Potet, 2001 #114]</t>
  </si>
  <si>
    <t>Pyrilamine</t>
  </si>
  <si>
    <t>pyrilamine.mol</t>
  </si>
  <si>
    <t>[Salata, 1995 #87][Katchman, 2005 #153]</t>
  </si>
  <si>
    <t>Quetiapine</t>
  </si>
  <si>
    <t>quetiapine.mol</t>
  </si>
  <si>
    <t>Quinidine</t>
  </si>
  <si>
    <t>quinidine.MOL</t>
  </si>
  <si>
    <t>[Kang, 2001 #20][Po, 1999 #131][Kreutner, 2000 #148][Molecular Devices, 2006 #163][Cyprotex, 2005 #164][Paul, 2002 #102]</t>
  </si>
  <si>
    <t>Ranolazine</t>
  </si>
  <si>
    <t>ranolazine.mol</t>
  </si>
  <si>
    <t>Reduced haloperidol metabolite</t>
  </si>
  <si>
    <t>reduced-haloperidol.mol</t>
  </si>
  <si>
    <t>[Bains, 2004 #165]</t>
  </si>
  <si>
    <t>renazepride</t>
  </si>
  <si>
    <t>renazapride.mol</t>
  </si>
  <si>
    <t>Risperidone</t>
  </si>
  <si>
    <t>risperidone.MOL</t>
  </si>
  <si>
    <t>[Kongsamut, 2002 #27][Wu, 2000 #99][Drolet, 2003 #107][Fossa, 2004 #119]</t>
  </si>
  <si>
    <t>Ritonavir</t>
  </si>
  <si>
    <t>ritonavir.MOL</t>
  </si>
  <si>
    <t>Ropinirole</t>
  </si>
  <si>
    <t>ropinirole.MOL</t>
  </si>
  <si>
    <t>ropivacaine</t>
  </si>
  <si>
    <t>[Friederich, 2004 #109][Friederich, 2001 #156][Gonzalez, 2002 #101]</t>
  </si>
  <si>
    <t>RP 58866</t>
  </si>
  <si>
    <t>RP58866.mol</t>
  </si>
  <si>
    <t>[Jurkiewicz, 1996 #77][Jurkiewicz, 1996 #77][Jurkiewicz, 1996 #77][Wang, 1999 #85][Lynch, 1995 #121]</t>
  </si>
  <si>
    <t>Sematilide</t>
  </si>
  <si>
    <t>sematilide.mol</t>
  </si>
  <si>
    <t>[Lynch, 1995 #121]</t>
  </si>
  <si>
    <t>Sertindole</t>
  </si>
  <si>
    <t>sertindole.MOL</t>
  </si>
  <si>
    <t>[Kongsamut, 2002 #27][Pearlstein, 2003 #40][Rampe, 1998 #42][Katchman, 2005 #153][Fenichal, 2006 #161]</t>
  </si>
  <si>
    <t>Sildenfalil</t>
  </si>
  <si>
    <t>sildenafil.MOL</t>
  </si>
  <si>
    <t>[Surazan, 2004 #149]</t>
  </si>
  <si>
    <t>Sotalol</t>
  </si>
  <si>
    <t>[Molecular Devices, 2006 #163]</t>
  </si>
  <si>
    <t>Sparfloxacin</t>
  </si>
  <si>
    <t>sparfloxacin.MOL</t>
  </si>
  <si>
    <t>Spironolactone</t>
  </si>
  <si>
    <t>spironolactone.MOL</t>
  </si>
  <si>
    <t>[Cyprotex, 2005 #164][Fenichal, 2006 #161]</t>
  </si>
  <si>
    <t>Streptomycin</t>
  </si>
  <si>
    <t>streptomycin.MOL</t>
  </si>
  <si>
    <t>[Belus, 2002 #117]</t>
  </si>
  <si>
    <t>Sumanirole</t>
  </si>
  <si>
    <t>sumanirole.mol</t>
  </si>
  <si>
    <t>Tadalafil.mol</t>
  </si>
  <si>
    <t>Tamoxifen</t>
  </si>
  <si>
    <t>tamoxifen.mol</t>
  </si>
  <si>
    <t>[Liu, 1998 #31]</t>
  </si>
  <si>
    <t>Tamsulosin</t>
  </si>
  <si>
    <t>TAMSULOSIN.MOL</t>
  </si>
  <si>
    <t>Terazocin</t>
  </si>
  <si>
    <t>terazosin.MOL</t>
  </si>
  <si>
    <t>Terfenadine</t>
  </si>
  <si>
    <t>terfenadine.MOL</t>
  </si>
  <si>
    <t>[Pearlstein, 2003 #40][Crumb, 2000 #10]</t>
  </si>
  <si>
    <t>Terfenadine alcohol metabolite</t>
  </si>
  <si>
    <t>Pearlsteinetal_mol_11.mol</t>
  </si>
  <si>
    <t>Terikalant (NB enantiomer of RP 58866)</t>
  </si>
  <si>
    <t>[Jurkiewicz, 1996 #77][Jurkiewicz, 1996 #77]</t>
  </si>
  <si>
    <t>Terolidine</t>
  </si>
  <si>
    <t>terodiline.MOL</t>
  </si>
  <si>
    <t>[Jones, 1998 #134]</t>
  </si>
  <si>
    <t>Thioridazine</t>
  </si>
  <si>
    <t>thioridazine.MOL</t>
  </si>
  <si>
    <t>[Drolet, 1999 #11][Kongsamut, 2002 #27][Katchman, 2005 #153]</t>
  </si>
  <si>
    <t>Trifluoroperazine</t>
  </si>
  <si>
    <t>trifluoperazine.MOL</t>
  </si>
  <si>
    <t>[Choi, 2005 #154]</t>
  </si>
  <si>
    <t>Trimebutine maleate</t>
  </si>
  <si>
    <t>trimebutine.mol</t>
  </si>
  <si>
    <t>[Morisawa, 1999 #135]</t>
  </si>
  <si>
    <t>Trimethaphan</t>
  </si>
  <si>
    <t>trimethaphan.mol</t>
  </si>
  <si>
    <t>Vardenafil</t>
  </si>
  <si>
    <t>vardenafil.mol</t>
  </si>
  <si>
    <t>Verapamil</t>
  </si>
  <si>
    <t>verapamil.MOL</t>
  </si>
  <si>
    <t>[Waldegger, 1999 #53][Zhang, 1999 #60][Fossa, 2004 #119][Jones, 2000 #122][Chouabe, 2000 #141][Ridley, 2004 #160][Cyprotex, 2005 #164]</t>
  </si>
  <si>
    <t>Vesnarinone</t>
  </si>
  <si>
    <t>vesnarinone.MOL</t>
  </si>
  <si>
    <t>[Kamiya, 2001 #17][Katayama, 2000 #24]</t>
  </si>
  <si>
    <t>WAY-123,398</t>
  </si>
  <si>
    <t>WAY123398.mol</t>
  </si>
  <si>
    <t>[Spinelli, 1993 #129]</t>
  </si>
  <si>
    <t>Ziprasidone</t>
  </si>
  <si>
    <t>ziprasidone.MOL</t>
  </si>
  <si>
    <t xml:space="preserve">Compound </t>
  </si>
  <si>
    <t>reference</t>
  </si>
  <si>
    <t>IC50</t>
  </si>
  <si>
    <t>Glycerylnonivamide</t>
  </si>
  <si>
    <t>chlorpromazine.mol</t>
  </si>
  <si>
    <t>diphenylamine.mol</t>
  </si>
  <si>
    <t>azobenzene.mol</t>
  </si>
  <si>
    <t>2,3-dimethylpentanal</t>
  </si>
  <si>
    <t>dec-2-yn-1-ol</t>
  </si>
  <si>
    <t>5-chloropyridin-2-ol</t>
  </si>
  <si>
    <t>2,2'-dithiodipropane</t>
  </si>
  <si>
    <t>isopropyl methacrylate</t>
  </si>
  <si>
    <t>hex-1-en-3-ol</t>
  </si>
  <si>
    <t>4,4'-ethane-1,2-diyldipyridine</t>
  </si>
  <si>
    <t>1,3-diethyl-2-thioxodihydropyrimidine-4,6(1H,5H)-dione</t>
  </si>
  <si>
    <t>dimethyl 2-nitrobenzene-1,4-dicarboxylate</t>
  </si>
  <si>
    <t>5-chloro-1,3-benzothiazole-2-thiol</t>
  </si>
  <si>
    <t>dimethyl 2-aminobenzene-1,4-dicarboxylate</t>
  </si>
  <si>
    <t>1,2-bis(ethylthio)ethane</t>
  </si>
  <si>
    <t>3-chloro-N,N-dimethylpropan-1-amine hydrochloride</t>
  </si>
  <si>
    <t>1-(4-chloro-3-nitrophenyl)ethanone</t>
  </si>
  <si>
    <t>4-chloro-6-methylpyrimidin-2-amine</t>
  </si>
  <si>
    <t>2-methyl-1,3-bis(methyloxy)benzene</t>
  </si>
  <si>
    <t>N,N-dimethylpyridin-2-amine</t>
  </si>
  <si>
    <t>2,2-dimethylpropan-1-amine</t>
  </si>
  <si>
    <t>pimara-7,15-dien-18-oic acid</t>
  </si>
  <si>
    <t>dodecan-2-one</t>
  </si>
  <si>
    <t>(2E)-3-[4-(dimethylamino)phenyl]prop-2-enal</t>
  </si>
  <si>
    <t>1-(carboxymethyl)pyridinium chloride</t>
  </si>
  <si>
    <t>2-bromopyridin-3-ol</t>
  </si>
  <si>
    <t>2-chloropyridin-3-ol</t>
  </si>
  <si>
    <t>N,N-diprop-2-yn-1-ylprop-2-yn-1-amine</t>
  </si>
  <si>
    <t>N-[2,2-bis(ethyloxy)ethyl]-2,2-bis(ethyloxy)-N-methylethanamine</t>
  </si>
  <si>
    <t>3,3'-piperazine-1,4-diyldipropan-1-amine</t>
  </si>
  <si>
    <t>Sterigmatocystin</t>
  </si>
  <si>
    <t>Streptolydigin</t>
  </si>
  <si>
    <t>Streptozocin</t>
  </si>
  <si>
    <t>Streptozotocin</t>
  </si>
  <si>
    <t>Strobane</t>
  </si>
  <si>
    <t>Strychnine_hemisulphate_salt</t>
  </si>
  <si>
    <t>Styrene</t>
  </si>
  <si>
    <t>Styrene_oxide</t>
  </si>
  <si>
    <t>Succinimide</t>
  </si>
  <si>
    <t>Sulfacetamide</t>
  </si>
  <si>
    <t>Sulfadoxine</t>
  </si>
  <si>
    <t>Sulfalene</t>
  </si>
  <si>
    <t>Sulfallate</t>
  </si>
  <si>
    <t>Sulfamethazine</t>
  </si>
  <si>
    <t>Sulfamethoxypyridazine</t>
  </si>
  <si>
    <t>Sulfamoxole</t>
  </si>
  <si>
    <t>Sulfaphenazole</t>
  </si>
  <si>
    <t>Sulfapyridine</t>
  </si>
  <si>
    <t>Sulfentrazone</t>
  </si>
  <si>
    <t>Sulfisoxazole</t>
  </si>
  <si>
    <t>Sulfolane</t>
  </si>
  <si>
    <t>Sulfoxide</t>
  </si>
  <si>
    <t>Sulmazole</t>
  </si>
  <si>
    <t>Suloctidil</t>
  </si>
  <si>
    <t>Sulphenone</t>
  </si>
  <si>
    <t>Sulpiride</t>
  </si>
  <si>
    <t>ctyyAAAXA.MOL</t>
  </si>
  <si>
    <t>ctyyAAAXB.MOL</t>
  </si>
  <si>
    <t>ctyyAAAXC.MOL</t>
  </si>
  <si>
    <t>ctyyAAAXD.MOL</t>
  </si>
  <si>
    <t>ctyyAAAXE.MOL</t>
  </si>
  <si>
    <t>ctyyAAAXF.MOL</t>
  </si>
  <si>
    <t>ctyyAAAXG.MOL</t>
  </si>
  <si>
    <t>ctyyAAAXH.MOL</t>
  </si>
  <si>
    <t>ctyyAAAXI.MOL</t>
  </si>
  <si>
    <t>ctyyAAAXJ.MOL</t>
  </si>
  <si>
    <t>ctyyAAAXK.MOL</t>
  </si>
  <si>
    <t>ctyyAAAXL.MOL</t>
  </si>
  <si>
    <t>ctyyAAAXM.MOL</t>
  </si>
  <si>
    <t>ctyyAAAXN.MOL</t>
  </si>
  <si>
    <t>ctyyAAAXO.MOL</t>
  </si>
  <si>
    <t>ctyyAAAXP.MOL</t>
  </si>
  <si>
    <t>ctyyAAAXQ.MOL</t>
  </si>
  <si>
    <t>ctyyAAAXR.MOL</t>
  </si>
  <si>
    <t>ctyyAAAXS.MOL</t>
  </si>
  <si>
    <t>ctyyAAAXT.MOL</t>
  </si>
  <si>
    <t>ctyyAAAXU.MOL</t>
  </si>
  <si>
    <t>ctyyAAAXV.MOL</t>
  </si>
  <si>
    <t>ctyyAAAXW.MOL</t>
  </si>
  <si>
    <t>ctyyAAAXX.MOL</t>
  </si>
  <si>
    <t>ctyyAAAXY.MOL</t>
  </si>
  <si>
    <t>ctyyAAAXZ.MOL</t>
  </si>
  <si>
    <t>ctyyAAAYA.MOL</t>
  </si>
  <si>
    <t>ctyyAAAYB.MOL</t>
  </si>
  <si>
    <t>ctyyAAAYC.MOL</t>
  </si>
  <si>
    <t>ctyyAAAYD.MOL</t>
  </si>
  <si>
    <t>ctyyAAAYE.MOL</t>
  </si>
  <si>
    <t>ctyyAAAYF.MOL</t>
  </si>
  <si>
    <t>ctyyAAAYG.MOL</t>
  </si>
  <si>
    <t>ctyyAAAYH.MOL</t>
  </si>
  <si>
    <t>ctyyAAAYI.MOL</t>
  </si>
  <si>
    <t>ctyyAAAYJ.MOL</t>
  </si>
  <si>
    <t>ctyyAAAYK.MOL</t>
  </si>
  <si>
    <t>ctyyAAAYL.MOL</t>
  </si>
  <si>
    <t>ctyyAAAYM.MOL</t>
  </si>
  <si>
    <t>ctyyAAAYN.MOL</t>
  </si>
  <si>
    <t>ctyyAAAYO.MOL</t>
  </si>
  <si>
    <t>ctyyAAAYP.MOL</t>
  </si>
  <si>
    <t>ctyyAAAYQ.MOL</t>
  </si>
  <si>
    <t>ctyyAAAYR.MOL</t>
  </si>
  <si>
    <t>ctyyAAAYS.MOL</t>
  </si>
  <si>
    <t>ctyyAAAYT.MOL</t>
  </si>
  <si>
    <t>ctyyAAAYU.MOL</t>
  </si>
  <si>
    <t>ctyyAAAYV.MOL</t>
  </si>
  <si>
    <t>ctyyAAAYW.MOL</t>
  </si>
  <si>
    <t>ctyyAAAYX.MOL</t>
  </si>
  <si>
    <t>ctyyAAAYY.MOL</t>
  </si>
  <si>
    <t>ctyyAAAYZ.MOL</t>
  </si>
  <si>
    <t>ctyyAAAZA.MOL</t>
  </si>
  <si>
    <t>ctyyAAAZB.MOL</t>
  </si>
  <si>
    <t>ctyyAAAZC.MOL</t>
  </si>
  <si>
    <t>ctyyAAAZD.MOL</t>
  </si>
  <si>
    <t>ctyyAAAZE.MOL</t>
  </si>
  <si>
    <t>ctyyAAAZF.MOL</t>
  </si>
  <si>
    <t>ctyyAAAZG.MOL</t>
  </si>
  <si>
    <t>ctyyAAAZH.MOL</t>
  </si>
  <si>
    <t>ctyyAAAZI.MOL</t>
  </si>
  <si>
    <t>ctyyAAAZJ.MOL</t>
  </si>
  <si>
    <t>ctyyAAAZK.MOL</t>
  </si>
  <si>
    <t>ctyyAAAZL.MOL</t>
  </si>
  <si>
    <t>ctyyAAAZM.MOL</t>
  </si>
  <si>
    <t>ctyyAAAZN.MOL</t>
  </si>
  <si>
    <t>ctyyAAAZO.MOL</t>
  </si>
  <si>
    <t>ctyyAAAZP.MOL</t>
  </si>
  <si>
    <t>ctyyAAAZQ.MOL</t>
  </si>
  <si>
    <t>ctyyAAAZR.MOL</t>
  </si>
  <si>
    <t>ctyyAAAZS.MOL</t>
  </si>
  <si>
    <t>ctyyAAAZT.MOL</t>
  </si>
  <si>
    <t>ctyyAAAZU.MOL</t>
  </si>
  <si>
    <t>ctyyAAAZV.MOL</t>
  </si>
  <si>
    <t>ctyyAAAZW.MOL</t>
  </si>
  <si>
    <t>ctyyAAAZX.MOL</t>
  </si>
  <si>
    <t>ctyyAAAZY.MOL</t>
  </si>
  <si>
    <t>ctyyAAAZZ.MOL</t>
  </si>
  <si>
    <t>ctyyAABAA.MOL</t>
  </si>
  <si>
    <t>ctyyAABAB.MOL</t>
  </si>
  <si>
    <t>ctyyAABAC.MOL</t>
  </si>
  <si>
    <t>ctyyAABAD.MOL</t>
  </si>
  <si>
    <t>ctyyAABAE.MOL</t>
  </si>
  <si>
    <t>ctyyAABAF.MOL</t>
  </si>
  <si>
    <t>ctyyAABAG.MOL</t>
  </si>
  <si>
    <t>ctyyAABAH.MOL</t>
  </si>
  <si>
    <t>ctyyAABAI.MOL</t>
  </si>
  <si>
    <t>ctyyAABAJ.MOL</t>
  </si>
  <si>
    <t>ctyyAABAK.MOL</t>
  </si>
  <si>
    <t>ctyyAABAL.MOL</t>
  </si>
  <si>
    <t>(5-benzyl-3-furyl)methyl 2,2-dimethyl-3-(2-methylprop-1-en-1-yl)cyclopropanecarboxylate</t>
  </si>
  <si>
    <t>S-[(tert-butylthio)methyl] O,O-diethyl dithiophosphate</t>
  </si>
  <si>
    <t>1,2-bis(dibromomethyl)benzene</t>
  </si>
  <si>
    <t>1-(2,3,4-trichlorophenyl)ethanone</t>
  </si>
  <si>
    <t>1-[2,3,4-tris(methyloxy)phenyl]ethanone</t>
  </si>
  <si>
    <t>diethyl chloropropanedioate</t>
  </si>
  <si>
    <t>N-(phenylmethyl)ethanamine</t>
  </si>
  <si>
    <t>2-chloro-1-methylpyridinium iodide</t>
  </si>
  <si>
    <t>(4-bromophenyl)(pyridin-3-yl)methanone</t>
  </si>
  <si>
    <t>phenyl(pyridin-4-yl)methanone</t>
  </si>
  <si>
    <t>2-nitropyridin-3-ol</t>
  </si>
  <si>
    <t>2-chloro-N-(2,6-diethylphenyl)-N-[(methyloxy)methyl]acetamide</t>
  </si>
  <si>
    <t>methyl (1E)-N-{[(methylamino)carbonyl]oxy}ethanimidothioate</t>
  </si>
  <si>
    <t>6-chloropyridin-2-ol</t>
  </si>
  <si>
    <t>5,6-dimethyl-1,2,4-triazin-3-amine</t>
  </si>
  <si>
    <t>4-(diethylamino)-2-hydroxybenzaldehyde</t>
  </si>
  <si>
    <t>2-chloro-6-methylpyridine</t>
  </si>
  <si>
    <t>3,6-dimethylhept-1-yn-3-ol</t>
  </si>
  <si>
    <t>2,4,5-trimethyl-1,3-oxazole</t>
  </si>
  <si>
    <t>4-(dimethylamino)-3-methylbutan-2-one</t>
  </si>
  <si>
    <t>3-bromobenzamide</t>
  </si>
  <si>
    <t>methyl (1Z)-2-(dimethylamino)-N-{[(methylamino)carbonyl]oxy}-2-oxoethanimidothioate</t>
  </si>
  <si>
    <t>2,6-bis(1-methylethyl)aniline</t>
  </si>
  <si>
    <t>sodium azide</t>
  </si>
  <si>
    <t>N,N,N-trimethylanilinium methyl sulfate</t>
  </si>
  <si>
    <t>3,3,4,4-tetrafluoro-2-methylbutan-2-ol</t>
  </si>
  <si>
    <t>butan-2-amine</t>
  </si>
  <si>
    <t>3-(methyloxy)-N-{[3,4,5-tris(methyloxy)phenyl]methyl}propan-1-amine</t>
  </si>
  <si>
    <t>2-(bromomethyl)tetrahydro-2H-pyran</t>
  </si>
  <si>
    <t>4-(hexyloxy)aniline</t>
  </si>
  <si>
    <t>methyl 4-chloro-2-nitrobenzoate</t>
  </si>
  <si>
    <t>cyano[3-(phenyloxy)phenyl]methyl 2-(4-chlorophenyl)-3-methylbutanoate</t>
  </si>
  <si>
    <t>[3-(phenyloxy)phenyl]methyl 3-(2,2-dichloroethenyl)-2,2-dimethylcyclopropanecarboxylate</t>
  </si>
  <si>
    <t>1,4-bis(ethylthio)butane</t>
  </si>
  <si>
    <t>N-[2-(octyloxy)phenyl]acetamide</t>
  </si>
  <si>
    <t>4-(1,1-dimethylethyl)benzamide</t>
  </si>
  <si>
    <t>1,6-bis(methylthio)hexane</t>
  </si>
  <si>
    <t>but-3-yn-2-ol</t>
  </si>
  <si>
    <t>1-(phenylmethyl)pyridinium-3-sulfonate</t>
  </si>
  <si>
    <t>3-{[4-(1,1-dimethylethyl)phenyl]oxy}benzaldehyde</t>
  </si>
  <si>
    <t>cyano[3-(phenyloxy)phenyl]methyl 2-{4-[(difluoromethyl)oxy]phenyl}-3-methylbutanoate</t>
  </si>
  <si>
    <t>3-[(3,4-dichlorophenyl)oxy]benzaldehyde</t>
  </si>
  <si>
    <t>sodium 2,4-dinitronaphthalen-1-olate dihydrate</t>
  </si>
  <si>
    <t>Butethal</t>
  </si>
  <si>
    <t>Buthiobate</t>
  </si>
  <si>
    <t>Butibufen</t>
  </si>
  <si>
    <t>Butidrine</t>
  </si>
  <si>
    <t>Butopyronoxyl</t>
  </si>
  <si>
    <t>Butralin</t>
  </si>
  <si>
    <t>Butylamine</t>
  </si>
  <si>
    <t>Butylated_hydroxyanisole_(BHA)</t>
  </si>
  <si>
    <t>Butylated_hydroxytoluene</t>
  </si>
  <si>
    <t>Butyl_acetate</t>
  </si>
  <si>
    <t>Butyl_benzyl_phthalate</t>
  </si>
  <si>
    <t>Butyl_Carbitol</t>
  </si>
  <si>
    <t>Butyl_Cellosolve</t>
  </si>
  <si>
    <t>Butyl_ether</t>
  </si>
  <si>
    <t>Butyl_phenyl_ether</t>
  </si>
  <si>
    <t>Butyraldehyde</t>
  </si>
  <si>
    <t>Butyric_Acid</t>
  </si>
  <si>
    <t>Butyrolactone</t>
  </si>
  <si>
    <t>Butyronitrile</t>
  </si>
  <si>
    <t>C.I._Acid_orange_3</t>
  </si>
  <si>
    <t>C.I._Acid_red_114</t>
  </si>
  <si>
    <t>C.I._Basic_red_9_monohydrochloride</t>
  </si>
  <si>
    <t>C.I._Direct_black_38</t>
  </si>
  <si>
    <t>C.I._Direct_blue_15</t>
  </si>
  <si>
    <t>C.I._Direct_blue_6</t>
  </si>
  <si>
    <t>C.I._Disperse_blue_1</t>
  </si>
  <si>
    <t>C.I._Disperse_yellow_3</t>
  </si>
  <si>
    <t>C.I._Food_red_1</t>
  </si>
  <si>
    <t>C.I._Pigment_red_3</t>
  </si>
  <si>
    <t>C.I_Solvent_yellow_14</t>
  </si>
  <si>
    <t>C.I_Vat_yellow_4</t>
  </si>
  <si>
    <t>Cadralazine</t>
  </si>
  <si>
    <t>Caffeine</t>
  </si>
  <si>
    <t>Calcimycin</t>
  </si>
  <si>
    <t>Calcium_valproate</t>
  </si>
  <si>
    <t>Camphor</t>
  </si>
  <si>
    <t>Canadine</t>
  </si>
  <si>
    <t>Candicidin_D</t>
  </si>
  <si>
    <t>Capobenic_Acid</t>
  </si>
  <si>
    <t>Caproic_Aldehyde</t>
  </si>
  <si>
    <t>Caprolactam</t>
  </si>
  <si>
    <t>Caprylic_Acid</t>
  </si>
  <si>
    <t>Capsaicin</t>
  </si>
  <si>
    <t>Captafol</t>
  </si>
  <si>
    <t>Captan</t>
  </si>
  <si>
    <t>Carbachol</t>
  </si>
  <si>
    <t>carbamazepine</t>
  </si>
  <si>
    <t>Carbaryl</t>
  </si>
  <si>
    <t>Carbaryl_(sevin)</t>
  </si>
  <si>
    <t>Carbazole</t>
  </si>
  <si>
    <t>Carbitol</t>
  </si>
  <si>
    <t>Carbofuran</t>
  </si>
  <si>
    <t>Carbon_tetrachloride</t>
  </si>
  <si>
    <t>Carbophenothion</t>
  </si>
  <si>
    <t>Carboquone</t>
  </si>
  <si>
    <t>Carbosulfan</t>
  </si>
  <si>
    <t>Carboxin</t>
  </si>
  <si>
    <t>Carboxymethylnitrosourea</t>
  </si>
  <si>
    <t>Carbuterol</t>
  </si>
  <si>
    <t>Carfentrazone-ethyl</t>
  </si>
  <si>
    <t>Carisoprodol</t>
  </si>
  <si>
    <t>Carmustine</t>
  </si>
  <si>
    <t>Carnegine</t>
  </si>
  <si>
    <t>Carprofen</t>
  </si>
  <si>
    <t>Carzenide</t>
  </si>
  <si>
    <t>Catechol</t>
  </si>
  <si>
    <t>Caulophylline</t>
  </si>
  <si>
    <t>Cefatrizine</t>
  </si>
  <si>
    <t>Cefpirome</t>
  </si>
  <si>
    <t>Cefpodoxime_Proxetil</t>
  </si>
  <si>
    <t>Cefuzonam</t>
  </si>
  <si>
    <t>Cervicarcin</t>
  </si>
  <si>
    <t>Cevadine</t>
  </si>
  <si>
    <t>Cevine</t>
  </si>
  <si>
    <t>Chloral_hydrate</t>
  </si>
  <si>
    <t>Chloramben</t>
  </si>
  <si>
    <t>Chlorambucil</t>
  </si>
  <si>
    <t>Chloramphenicol</t>
  </si>
  <si>
    <t>Chlordan</t>
  </si>
  <si>
    <t>Chlordane_(analytical_grade)</t>
  </si>
  <si>
    <t>Chlordecone</t>
  </si>
  <si>
    <t>Chlordecone_(kepone)</t>
  </si>
  <si>
    <t>Chlordimeform</t>
  </si>
  <si>
    <t>Chlorendic_acid</t>
  </si>
  <si>
    <t>Chlorfenac</t>
  </si>
  <si>
    <t>Chlorfenapyr</t>
  </si>
  <si>
    <t>Chlorfenvinphos</t>
  </si>
  <si>
    <t>Chlorimuron-ethyl</t>
  </si>
  <si>
    <t>Chlormequat_Chloride</t>
  </si>
  <si>
    <t>Chloroacetaldehyde</t>
  </si>
  <si>
    <t>Chloroacetone</t>
  </si>
  <si>
    <t>Chloroacetonitrile</t>
  </si>
  <si>
    <t>Chlorobenzene</t>
  </si>
  <si>
    <t>Chlorobenzilate</t>
  </si>
  <si>
    <t>Chlorodibromomethane</t>
  </si>
  <si>
    <t>Chloroethane</t>
  </si>
  <si>
    <t>Chlorofluoromethane</t>
  </si>
  <si>
    <t>Chloroform</t>
  </si>
  <si>
    <t>Chloromethyl_methyl_ether</t>
  </si>
  <si>
    <t>Chloromethyl_styrene</t>
  </si>
  <si>
    <t>Chloropicrin</t>
  </si>
  <si>
    <t>Chloroprene</t>
  </si>
  <si>
    <t>Chlorothalonil</t>
  </si>
  <si>
    <t>Chlorozotocin</t>
  </si>
  <si>
    <t>Chlorphenesin_Carbamate</t>
  </si>
  <si>
    <t>Chlorphenoxamide</t>
  </si>
  <si>
    <t>Chlorpropamide</t>
  </si>
  <si>
    <t>Chlorpropham</t>
  </si>
  <si>
    <t>Chlorpyrifos</t>
  </si>
  <si>
    <t>Chlorsulfuron</t>
  </si>
  <si>
    <t>Chlorzoxazone</t>
  </si>
  <si>
    <t>Ciafos</t>
  </si>
  <si>
    <t>Cilnidipine</t>
  </si>
  <si>
    <t>Cimetidine</t>
  </si>
  <si>
    <t>Cinchonidine</t>
  </si>
  <si>
    <t>Cinchonine</t>
  </si>
  <si>
    <t>Cineole</t>
  </si>
  <si>
    <t>Cinmetacin</t>
  </si>
  <si>
    <t>Cinmethylin</t>
  </si>
  <si>
    <t>Cinnamaldehyde</t>
  </si>
  <si>
    <t>Cinnamyl_anthranilate</t>
  </si>
  <si>
    <t>Cinoxacin</t>
  </si>
  <si>
    <t>Cinromide</t>
  </si>
  <si>
    <t>Ciprofibrate</t>
  </si>
  <si>
    <t>cis-3-hexen-1-ol</t>
  </si>
  <si>
    <t>Citicoline</t>
  </si>
  <si>
    <t>Citraconic_Acid</t>
  </si>
  <si>
    <t>Citral</t>
  </si>
  <si>
    <t>Citrinin</t>
  </si>
  <si>
    <t>Clethodim</t>
  </si>
  <si>
    <t>6,7,8,9,10,10-Hexachloro-1,5,5a,6,9,9a-hexahydro-6,9-methano-2,4,3-benzodioxathiepin 3-oxide</t>
  </si>
  <si>
    <t>Phosphoric acid 3-(dimethylamino)-1-methyl-3-oxo-1-propenyl dimethyl ester</t>
  </si>
  <si>
    <t>Phosphoric acid 2-chloro-3-(diethylamino)-1-methyl-3-oxo-1-propenyl dimethyl ester</t>
  </si>
  <si>
    <t>(E)-Phosphoric acid dimethyl [1-methyl-3-(methylamino)-3-oxo-1-propenyl] ester</t>
  </si>
  <si>
    <t>4-Ethoxy-2-methyl-5-(4-morpholinyl)-3(2H)-pyridazinone</t>
  </si>
  <si>
    <t>N-(Aminocarbonyl)-2-bromo-3-methylbutanamide</t>
  </si>
  <si>
    <t>4-Amino-6-(trichloroethenyl)-1,3-benzenedisulfonamide</t>
  </si>
  <si>
    <t>2-Methyl-2-propyl-1,3-propanediol dicarbamate</t>
  </si>
  <si>
    <t>4-[[(4-Chlorophenyl)(5-fluoro-2-hydroxyphenyl)methylene]amino]butanamide</t>
  </si>
  <si>
    <t>2-[[[4-[(2-Thiazolylamino)sulfonyl]phenyl]amino]carbonyl]benzoic acid</t>
  </si>
  <si>
    <t>2-(4-Chlorophenoxy)-2-methylpropanoic acid [6-(hydroxymethyl)-2-pyridinyl]methyl ester</t>
  </si>
  <si>
    <t>Acyclovir</t>
  </si>
  <si>
    <t>2-Amino-1,9-dihydro-9-[(2-hydroxyethoxy)methyl]-6H-purin-6-one</t>
  </si>
  <si>
    <t>4-Amino-N-(4,6-dimethyl-2-pyrimidinyl)benzenesulfonamide</t>
  </si>
  <si>
    <t>(all-E)-9-(4-Methoxy-2,3,6-trimethylphenyl)-3,7-dimethyl-2,4,6,8-nonatetraenoic acid ethyl ester</t>
  </si>
  <si>
    <t>4-Amino-5-fluoro-2(1H)-pyrimidinone</t>
  </si>
  <si>
    <t>4-Methoxy-N,N'-bis(3-pyridinylmethyl)-1,3-benzenedicarboxamide</t>
  </si>
  <si>
    <t>3-(Acetylamino)-1-propanesulfonic acid</t>
  </si>
  <si>
    <t>morpholino(3,4,5-trimethoxyphenyl)methanethione</t>
  </si>
  <si>
    <t>N-(2-Mercapto-2-methyl-1-oxopropyl)-L-cysteine</t>
  </si>
  <si>
    <t>3-((3R,4R)-4-hydroxy-3-(hydroxymethyl)tetrahydrofuran-2-yl)-5-iodopyridine-2,6(1H,3H)-dione</t>
  </si>
  <si>
    <t>Phosphorothioic acid O,O-dimethyl O-(4-nitrophenyl) ester</t>
  </si>
  <si>
    <t>Phenesterin</t>
  </si>
  <si>
    <t>Phenethyl_Alcohol</t>
  </si>
  <si>
    <t>Phenobarbital</t>
  </si>
  <si>
    <t>Phenobutiodil</t>
  </si>
  <si>
    <t>Phenol</t>
  </si>
  <si>
    <t>Phenolphthalein</t>
  </si>
  <si>
    <t>Phenoxybenzamine_hydrochloride</t>
  </si>
  <si>
    <t>Phenprobamate</t>
  </si>
  <si>
    <t>Phensuximide</t>
  </si>
  <si>
    <t>Phenylbutazone</t>
  </si>
  <si>
    <t>Phenylephrine</t>
  </si>
  <si>
    <t>Phenylethylhydrazine_sulfate</t>
  </si>
  <si>
    <t>Phenylglyceryl_Ether</t>
  </si>
  <si>
    <t>Phenylhydrazine.HCl</t>
  </si>
  <si>
    <t>Phenylthiourea</t>
  </si>
  <si>
    <t>Phenyltrimethylammonium_iodide</t>
  </si>
  <si>
    <t>Phenyltrimethylammonium_methosulfate</t>
  </si>
  <si>
    <t>Phenyl_4-aminosalicylate</t>
  </si>
  <si>
    <t>Phenyl_Acetate</t>
  </si>
  <si>
    <t>Phenyl_disulfide</t>
  </si>
  <si>
    <t>Phenyl_ether</t>
  </si>
  <si>
    <t>Phenyl_glycidyl_ether</t>
  </si>
  <si>
    <t>Phenyl_salicylate</t>
  </si>
  <si>
    <t>Phenyl_Sulfide</t>
  </si>
  <si>
    <t>Phenyl_sulfoxide</t>
  </si>
  <si>
    <t>phenytoin</t>
  </si>
  <si>
    <t>PhIP.HCl</t>
  </si>
  <si>
    <t>Phorate</t>
  </si>
  <si>
    <t>Phorbol</t>
  </si>
  <si>
    <t>Phosalone</t>
  </si>
  <si>
    <t>Phosmet</t>
  </si>
  <si>
    <t>Phosphamidon</t>
  </si>
  <si>
    <t>Phthalic_Acid</t>
  </si>
  <si>
    <t>Phthalylsulfathiazole</t>
  </si>
  <si>
    <t>Picloram</t>
  </si>
  <si>
    <t>Picotamide</t>
  </si>
  <si>
    <t>Picric_acid</t>
  </si>
  <si>
    <t>Picrotin</t>
  </si>
  <si>
    <t>Picrotoxinin</t>
  </si>
  <si>
    <t>Pifarnine</t>
  </si>
  <si>
    <t>Pimefylline</t>
  </si>
  <si>
    <t>Pinacidil</t>
  </si>
  <si>
    <t>Pinaverium_Bromide</t>
  </si>
  <si>
    <t>Pinazepam</t>
  </si>
  <si>
    <t>Pindone</t>
  </si>
  <si>
    <t>Pipecurium_Bromide</t>
  </si>
  <si>
    <t>Pipemidic_Acid</t>
  </si>
  <si>
    <t>Piperidine</t>
  </si>
  <si>
    <t>Piperine_(aliphatic)</t>
  </si>
  <si>
    <t>Piperonal</t>
  </si>
  <si>
    <t>Piperonyl_butoxide</t>
  </si>
  <si>
    <t>Piperonyl_sulfoxide</t>
  </si>
  <si>
    <t>Pipotiazine</t>
  </si>
  <si>
    <t>Pipoxolan</t>
  </si>
  <si>
    <t>Piprozolin</t>
  </si>
  <si>
    <t>Piretanide</t>
  </si>
  <si>
    <t>Piribedil</t>
  </si>
  <si>
    <t>Pirifibrate</t>
  </si>
  <si>
    <t>Pirimicarb</t>
  </si>
  <si>
    <t>Pirimiphos-ethyl</t>
  </si>
  <si>
    <t>Piroxicam</t>
  </si>
  <si>
    <t>Pivalolactone</t>
  </si>
  <si>
    <t>Plafibride</t>
  </si>
  <si>
    <t>Platonin</t>
  </si>
  <si>
    <t>Plaunotol</t>
  </si>
  <si>
    <t>Plumbagin</t>
  </si>
  <si>
    <t>Acetaminophen</t>
  </si>
  <si>
    <t>N-(4-Hydroxyphenyl)acetamide</t>
  </si>
  <si>
    <t>4-Amino-1-b-D-ribofuranosyl-1,3,5-triazin-2(1H)-one</t>
  </si>
  <si>
    <t>4-[(2-Bromo-4,5-dimethoxyphenyl)methyl]-4-[2-[2-(6,6-dimethylbicyclo[3.1.1]hept-2-yl)ethoxy]ethyl]morpholinium bromide</t>
  </si>
  <si>
    <t>N-[3-[4-(4-Fluorophenyl)-1-piperazinyl]-1-methylpropyl]-3-pyridinecarboxamide</t>
  </si>
  <si>
    <t>2-[[3-(Trifluoromethyl)phenyl]amino]benzoic acid</t>
  </si>
  <si>
    <t>1-[2-[3-(2,2-Diphenylethyl)-1,2,4-oxadiazol-5-yl]ethyl]piperidine</t>
  </si>
  <si>
    <t>5-Chloro-2(3H)-benzoxazolone</t>
  </si>
  <si>
    <t>1-[2-[(Aminocarbonyl)oxy]-3-butoxypropyl]-5-ethyl-5-phenyl-2,4,6(1H,3H,5H)-pyrimidinetrione</t>
  </si>
  <si>
    <t>2-(4-Chlorophenyl)-a-methyl-5-benzoxazoleacetic acid</t>
  </si>
  <si>
    <t>4-Amino-N-[(1-ethyl-2-pyrrolidinyl)methyl]-5-(ethylsulfonyl)-2-methoxybenzamide</t>
  </si>
  <si>
    <t>2-(Acetyloxy)-N-[3-[3-(1-piperidinylmethyl)phenoxy]propyl]acetamide</t>
  </si>
  <si>
    <t>(E)-3-[[(Ethylamino)methoxyphosphinothioyl]oxy]-2-butenoic acid 1-methylethyl ester</t>
  </si>
  <si>
    <t>O-[2-(Diethylamino)-6-methyl-4-pyrimidinyl]phosphorothioic acid O,O-diethyl ester</t>
  </si>
  <si>
    <t>4-Amino-1-dodecyl-2-methylquinolinium acetate</t>
  </si>
  <si>
    <t>2-Chloro-N,N,N-trimethylethanaminium chloride</t>
  </si>
  <si>
    <t>3,5-Dibromo-4-hydroxybenzonitrile</t>
  </si>
  <si>
    <t>p-ethoxybenzaldehyde</t>
  </si>
  <si>
    <t>p-fluorophenyl_ether</t>
  </si>
  <si>
    <t>p-Hydrazinobenzoic_acid.HCl</t>
  </si>
  <si>
    <t>ctyyAAAET.MOL</t>
  </si>
  <si>
    <t>ctyyAAAEU.MOL</t>
  </si>
  <si>
    <t>ctyyAAAEV.MOL</t>
  </si>
  <si>
    <t>ctyyAAAEW.MOL</t>
  </si>
  <si>
    <t>ctyyAAAEX.MOL</t>
  </si>
  <si>
    <t>Pancuronium_Bromide</t>
  </si>
  <si>
    <t>Paraldehyde</t>
  </si>
  <si>
    <t>Paraoxon</t>
  </si>
  <si>
    <t>Parasorbic_Acid</t>
  </si>
  <si>
    <t>Parathion</t>
  </si>
  <si>
    <t>Pebulate</t>
  </si>
  <si>
    <t>Pefloxacin</t>
  </si>
  <si>
    <t>Pefurazoate</t>
  </si>
  <si>
    <t>Pemoline</t>
  </si>
  <si>
    <t>Penfluridol</t>
  </si>
  <si>
    <t>Penicillic_Acid</t>
  </si>
  <si>
    <t>Pentabromophenol</t>
  </si>
  <si>
    <t>Pentachloroanisole</t>
  </si>
  <si>
    <t>Pentachloroethane</t>
  </si>
  <si>
    <t>Pentachloronitrobenzene</t>
  </si>
  <si>
    <t>Pentachlorophenol</t>
  </si>
  <si>
    <t>Pentachloropyridine</t>
  </si>
  <si>
    <t>Pentafluorobenzaldehyde</t>
  </si>
  <si>
    <t>pentan-1-ol</t>
  </si>
  <si>
    <t>pentan-2-one</t>
  </si>
  <si>
    <t>pentan-3-one</t>
  </si>
  <si>
    <t>28382-15-2</t>
  </si>
  <si>
    <t>MCPA.mol</t>
  </si>
  <si>
    <t>MCPA acid</t>
  </si>
  <si>
    <t>94-74-6</t>
  </si>
  <si>
    <t>MCPA dimethylamine salt</t>
  </si>
  <si>
    <t>66423-09-4</t>
  </si>
  <si>
    <t>2039-46-5</t>
  </si>
  <si>
    <t>MCPB sodium salt</t>
  </si>
  <si>
    <t>6062-26-6</t>
  </si>
  <si>
    <t>MCPP-p-dimethylamine salt</t>
  </si>
  <si>
    <t>Mefluidide.mol</t>
  </si>
  <si>
    <t>Mefluidide diethanolamine salt</t>
  </si>
  <si>
    <t>53780-36-2</t>
  </si>
  <si>
    <t>Mefluidide diethylamine salt</t>
  </si>
  <si>
    <t>Mepiquat_Chloride.mol</t>
  </si>
  <si>
    <t>Mepiquat chloride</t>
  </si>
  <si>
    <t>24307-26-4</t>
  </si>
  <si>
    <t>Mesosulfuron_methyl.mol</t>
  </si>
  <si>
    <t>Mesosulfuron methyl</t>
  </si>
  <si>
    <t>208465-21-8</t>
  </si>
  <si>
    <t>Mesotrione.mol</t>
  </si>
  <si>
    <t>104206-82-8</t>
  </si>
  <si>
    <t>Metolachlor.mol</t>
  </si>
  <si>
    <t>51218-45-2</t>
  </si>
  <si>
    <t>Metribuzin.mol</t>
  </si>
  <si>
    <t>21087-64-9</t>
  </si>
  <si>
    <t>Metsulfuron_methyl.mol</t>
  </si>
  <si>
    <t>Metsulfuron methyl</t>
  </si>
  <si>
    <t>74223-64-6</t>
  </si>
  <si>
    <t>Molinate.mol</t>
  </si>
  <si>
    <t>2212-67-1</t>
  </si>
  <si>
    <t>Napropamide.mol</t>
  </si>
  <si>
    <t>15299-99-7</t>
  </si>
  <si>
    <t>ctyyAAAVN.MOL</t>
  </si>
  <si>
    <t>ctyyAAAVO.MOL</t>
  </si>
  <si>
    <t>ctyyAAAVP.MOL</t>
  </si>
  <si>
    <t>ctyyAAAVQ.MOL</t>
  </si>
  <si>
    <t>ctyyAAAVR.MOL</t>
  </si>
  <si>
    <t>ctyyAAAVS.MOL</t>
  </si>
  <si>
    <t>ctyyAAAVT.MOL</t>
  </si>
  <si>
    <t>5-(Methylamino)-2-phenyl-4-[3-(trifluoromethyl)phenyl]-3(2H)-furanone</t>
  </si>
  <si>
    <t>1,2,4-Trichloro-5-[(4-chlorophenyl)sulfonyl]benzene</t>
  </si>
  <si>
    <t>1-(4-Chlorophenoxy)-3,3-dimethyl-1-(1H-1,2,4-triazol-1-yl)-2-butanone</t>
  </si>
  <si>
    <t>(2,4-Dichlorophenoxy)acetic acid</t>
  </si>
  <si>
    <t>3-(1-Methylethyl)-1H-2,1,3-benzothiadiazin-4(3H)-one 2,2-dioxide</t>
  </si>
  <si>
    <t>(2-Propenyl)thiourea</t>
  </si>
  <si>
    <t>5,6-Dihydro-2-methyl-N-phenyl-1,4-oxathiin-3-carboxamide</t>
  </si>
  <si>
    <t>5-Chloro-N-(1,3-dihydro-1,1,3-trimethyl-4-isobenzofuranyl)-1,3-dimethyl-1H-pyrazole-4-carboxamide</t>
  </si>
  <si>
    <t>N-Dodecyl-N,N-bis(2-hydroxyethyl)benzenemethanaminium chloride</t>
  </si>
  <si>
    <t>N'-(3,4-Dichlorophenyl)-N,N-dimethylurea</t>
  </si>
  <si>
    <t>1-(1,1-dimethylethyl)-4-ethenylbenzene</t>
  </si>
  <si>
    <t>O,O-diethyl S-[2-(ethylthio)ethyl] thiophosphate</t>
  </si>
  <si>
    <t>1-(chloromethyl)-3-ethenylbenzene</t>
  </si>
  <si>
    <t>MOA</t>
  </si>
  <si>
    <t>REACTIVE</t>
  </si>
  <si>
    <t>NARCOSIS I</t>
  </si>
  <si>
    <t>MIXED</t>
  </si>
  <si>
    <t>NEURODEP</t>
  </si>
  <si>
    <t>UNCOUPLER</t>
  </si>
  <si>
    <t>UNSURE</t>
  </si>
  <si>
    <t>NEUROTOX</t>
  </si>
  <si>
    <t>NARCOSIS II</t>
  </si>
  <si>
    <t>ACHE</t>
  </si>
  <si>
    <t>NARCOSIS III</t>
  </si>
  <si>
    <t>NARCOSIS I and II</t>
  </si>
  <si>
    <t>BLOCK</t>
  </si>
  <si>
    <t>NITROPHENYLENEDIAMINE.mol</t>
  </si>
  <si>
    <t>NITROPHENYLTRICHLOROPHENYLETHER.mol</t>
  </si>
  <si>
    <t>NITROPYRENOL(6).mol</t>
  </si>
  <si>
    <t>NITROPYRENOL(8).mol</t>
  </si>
  <si>
    <t>EMD59730.mol</t>
  </si>
  <si>
    <t>[Ravens, 1997 #43]</t>
  </si>
  <si>
    <t>(+)-EMD 60263</t>
  </si>
  <si>
    <t>4-aminopyridine</t>
  </si>
  <si>
    <t>3,4-Bis(4-methoxyphenyl)-5-isoxazoleacetic acid</t>
  </si>
  <si>
    <t>10-[2-(1-Methyl-2-piperidinyl)ethyl]-2-(methylthio)-10H-phenothiazine</t>
  </si>
  <si>
    <t>4-Hydroxy-3-[1-(4-nitrophenyl)-3-oxobutyl]-2H-1-benzopyran-2-one</t>
  </si>
  <si>
    <t>4-Hexyl-1,3-benzenediol</t>
  </si>
  <si>
    <t>3-Methyl-4-oxo-2-phenyl-4H-1-benzopyran-8-carboxylic acid 2-(1-piperidinyl)ethyl ester</t>
  </si>
  <si>
    <t>2-Amino-5-phenyl-4(5H)-oxazolone</t>
  </si>
  <si>
    <t>4-(Diphenylmethylene)-1,1-dimethylpiperidinium methyl sulfate</t>
  </si>
  <si>
    <t xml:space="preserve"> 4-[1-(ethoxycarbonyloxy)ethoxy]-2-methyl-N-(2-pyridyl)-2H-1,2-benzothiazine-3-carboxamide 1,1-dioxide</t>
  </si>
  <si>
    <t>3-(4-Chlorophenoxy)-1,2-propanediol-1-carbamate</t>
  </si>
  <si>
    <t>3-[(Cyclopentylhydroxyphenylacetyl)oxy]-1,1-dimethylpyrrolidinium bromide</t>
  </si>
  <si>
    <t>1-[(2-Fluorophenyl)(4-fluorophenyl)phenylmethyl]-1H-imidazole</t>
  </si>
  <si>
    <t>5-Methoxy-2-methyl-1-(1-oxo-3-phenyl-2-propenyl)-1H-indole-3-acetic acid</t>
  </si>
  <si>
    <t>Nitrazepam</t>
  </si>
  <si>
    <t>1,3-Dihydro-7-nitro-5-phenyl-2H-1,4-benzodiazepin-2-one</t>
  </si>
  <si>
    <t>1,4-Dihydro-2,6-dimethyl-4-(2-nitrophenyl)-3,5-pyridinedicarboxylic acid dimethyl ester</t>
  </si>
  <si>
    <t>2-[(5-Nitro-2-furanyl)methylene]hydrazinecarboxamide</t>
  </si>
  <si>
    <t>1-[2-(2,4-Dichlorophenyl)-3-(1,1,2,2-tetrafluoroethoxy)propyl]-1H-1,2,4-triazole</t>
  </si>
  <si>
    <t>3-(4-Phenyl-1-piperazinyl)-1,2-propanediol</t>
  </si>
  <si>
    <t>1-(4-(3-(tert-butylamino)-2-hydroxypropoxy)phenyl)-3-cyclohexylurea</t>
  </si>
  <si>
    <t>ctyyAAAGK.MOL</t>
  </si>
  <si>
    <t>ctyyAAAGL.MOL</t>
  </si>
  <si>
    <t>ctyyAAAGM.MOL</t>
  </si>
  <si>
    <t>ctyyAAAGN.MOL</t>
  </si>
  <si>
    <t>ctyyAAAGO.MOL</t>
  </si>
  <si>
    <t>ctyyAAAGP.MOL</t>
  </si>
  <si>
    <t>ctyyAAAGQ.MOL</t>
  </si>
  <si>
    <t>ctyyAAAGR.MOL</t>
  </si>
  <si>
    <t>ctyyAAAGS.MOL</t>
  </si>
  <si>
    <t>ctyyAAAGT.MOL</t>
  </si>
  <si>
    <t>ctyyAAAGU.MOL</t>
  </si>
  <si>
    <t>ctyyAAAGV.MOL</t>
  </si>
  <si>
    <t>ctyyAAAGW.MOL</t>
  </si>
  <si>
    <t>ctyyAAAGX.MOL</t>
  </si>
  <si>
    <t>ctyyAAAGY.MOL</t>
  </si>
  <si>
    <t>ctyyAAAGZ.MOL</t>
  </si>
  <si>
    <t>ctyyAAAHA.MOL</t>
  </si>
  <si>
    <t>ctyyAAAHB.MOL</t>
  </si>
  <si>
    <t>ctyyAAAHC.MOL</t>
  </si>
  <si>
    <t>ctyyAAAHD.MOL</t>
  </si>
  <si>
    <t>ctyyAAAHE.MOL</t>
  </si>
  <si>
    <t>ctyyAAAHF.MOL</t>
  </si>
  <si>
    <t>ctyyAAAHG.MOL</t>
  </si>
  <si>
    <t>ctyyAAAHH.MOL</t>
  </si>
  <si>
    <t>ctyyAAAHI.MOL</t>
  </si>
  <si>
    <t>ctyyAAAHJ.MOL</t>
  </si>
  <si>
    <t>ctyyAAAHK.MOL</t>
  </si>
  <si>
    <t>ctyyAAAHL.MOL</t>
  </si>
  <si>
    <t>ctyyAAAHM.MOL</t>
  </si>
  <si>
    <t>ctyyAAAHN.MOL</t>
  </si>
  <si>
    <t>ctyyAAAHO.MOL</t>
  </si>
  <si>
    <t>ctyyAAAHP.MOL</t>
  </si>
  <si>
    <t>ctyyAAAHQ.MOL</t>
  </si>
  <si>
    <t>ctyyAAAHR.MOL</t>
  </si>
  <si>
    <t>ctyyAAAHS.MOL</t>
  </si>
  <si>
    <t>ctyyAAAHT.MOL</t>
  </si>
  <si>
    <t>ctyyAAAHU.MOL</t>
  </si>
  <si>
    <t>ctyyAAAHV.MOL</t>
  </si>
  <si>
    <t>ctyyAAAHW.MOL</t>
  </si>
  <si>
    <t>ctyyAAAHX.MOL</t>
  </si>
  <si>
    <t>ctyyAAAHY.MOL</t>
  </si>
  <si>
    <t>ctyyAAAHZ.MOL</t>
  </si>
  <si>
    <t>ctyyAAAIA.MOL</t>
  </si>
  <si>
    <t>ctyyAAAIB.MOL</t>
  </si>
  <si>
    <t>ctyyAAAIC.MOL</t>
  </si>
  <si>
    <t>ctyyAAAID.MOL</t>
  </si>
  <si>
    <t>ctyyAAAIE.MOL</t>
  </si>
  <si>
    <t>ctyyAAAIF.MOL</t>
  </si>
  <si>
    <t>ctyyAAAIG.MOL</t>
  </si>
  <si>
    <t>ctyyAAAIH.MOL</t>
  </si>
  <si>
    <t>ctyyAAAII.MOL</t>
  </si>
  <si>
    <t>ctyyAAAIJ.MOL</t>
  </si>
  <si>
    <t>ctyyAAAIK.MOL</t>
  </si>
  <si>
    <t>ctyyAAAIL.MOL</t>
  </si>
  <si>
    <t>ctyyAAAIM.MOL</t>
  </si>
  <si>
    <t>ctyyAAAIN.MOL</t>
  </si>
  <si>
    <t>ctyyAAAIO.MOL</t>
  </si>
  <si>
    <t>ctyyAAAIP.MOL</t>
  </si>
  <si>
    <t>ctyyAAAIQ.MOL</t>
  </si>
  <si>
    <t>ctyyAAAIR.MOL</t>
  </si>
  <si>
    <t>ctyyAAAIS.MOL</t>
  </si>
  <si>
    <t>ctyyAAAIT.MOL</t>
  </si>
  <si>
    <t>ctyyAAAIU.MOL</t>
  </si>
  <si>
    <t>ctyyAAAIV.MOL</t>
  </si>
  <si>
    <t>ctyyAAAIW.MOL</t>
  </si>
  <si>
    <t>ctyyAAAIX.MOL</t>
  </si>
  <si>
    <t>ctyyAAAIY.MOL</t>
  </si>
  <si>
    <t>ctyyAAAIZ.MOL</t>
  </si>
  <si>
    <t>ctyyAAAJA.MOL</t>
  </si>
  <si>
    <t>ctyyAAAJB.MOL</t>
  </si>
  <si>
    <t>ctyyAAAJC.MOL</t>
  </si>
  <si>
    <t>ctyyAAAJD.MOL</t>
  </si>
  <si>
    <t>ctyyAAAJE.MOL</t>
  </si>
  <si>
    <t>ctyyAAAJF.MOL</t>
  </si>
  <si>
    <t>ctyyAAAJG.MOL</t>
  </si>
  <si>
    <t>ctyyAAAJH.MOL</t>
  </si>
  <si>
    <t>ctyyAAAJI.MOL</t>
  </si>
  <si>
    <t>ctyyAAAJJ.MOL</t>
  </si>
  <si>
    <t>ctyyAAAJK.MOL</t>
  </si>
  <si>
    <t>ctyyAAAJL.MOL</t>
  </si>
  <si>
    <t>ctyyAAAJM.MOL</t>
  </si>
  <si>
    <t>ctyyAAAJN.MOL</t>
  </si>
  <si>
    <t>ctyyAAAJO.MOL</t>
  </si>
  <si>
    <t>ctyyAAAJP.MOL</t>
  </si>
  <si>
    <t>ctyyAAAJQ.MOL</t>
  </si>
  <si>
    <t>ctyyAAAJR.MOL</t>
  </si>
  <si>
    <t>ctyyAAAJS.MOL</t>
  </si>
  <si>
    <t>ctyyAAAJT.MOL</t>
  </si>
  <si>
    <t>ctyyAAAJU.MOL</t>
  </si>
  <si>
    <t>ctyyAAAJV.MOL</t>
  </si>
  <si>
    <t>ctyyAAAJW.MOL</t>
  </si>
  <si>
    <t>ctyyAAAJX.MOL</t>
  </si>
  <si>
    <t>ctyyAAAJY.MOL</t>
  </si>
  <si>
    <t>ctyyAAAJZ.MOL</t>
  </si>
  <si>
    <t>4-Chloro-N-[(propylamino)carbonyl]benzenesulfonamide</t>
  </si>
  <si>
    <t>3-Hydroxy-1,2-dimethyl-4(1H)-pyridinone</t>
  </si>
  <si>
    <t>(4,4'-(ethane-1,2-diyl)bis(2,6-dioxopiperazine-4,1-diyl))bis(methylene) diisobutyl dicarbonate</t>
  </si>
  <si>
    <t>N-(3-methyl-1-oxobutyl)-L-valyl--L-valyl-(3S,4S)-4-amino-3-hydroxy-6-methylheptanoyl-N-[(1S)-1-[(1S)-2-carboxy-1-hydroxyethyl]-3-methylbutyl]-L-alaninamide</t>
  </si>
  <si>
    <t>ctyyAAAKA.MOL</t>
  </si>
  <si>
    <t>ctyyAAAKB.MOL</t>
  </si>
  <si>
    <t>ctyyAAAKC.MOL</t>
  </si>
  <si>
    <t>ctyyAAAKD.MOL</t>
  </si>
  <si>
    <t>ctyyAAAKE.MOL</t>
  </si>
  <si>
    <t>ctyyAAAKF.MOL</t>
  </si>
  <si>
    <t>ctyyAAAKG.MOL</t>
  </si>
  <si>
    <t>ctyyAAAKH.MOL</t>
  </si>
  <si>
    <t>ctyyAAAKI.MOL</t>
  </si>
  <si>
    <t>ctyyAAAKJ.MOL</t>
  </si>
  <si>
    <t>ctyyAAAKK.MOL</t>
  </si>
  <si>
    <t>ctyyAAAKL.MOL</t>
  </si>
  <si>
    <t>ctyyAAAKM.MOL</t>
  </si>
  <si>
    <t>ctyyAAAKN.MOL</t>
  </si>
  <si>
    <t>ctyyAAAKO.MOL</t>
  </si>
  <si>
    <t>ctyyAAAKP.MOL</t>
  </si>
  <si>
    <t>ctyyAAAKQ.MOL</t>
  </si>
  <si>
    <t>ctyyAAAKR.MOL</t>
  </si>
  <si>
    <t>ctyyAAAKS.MOL</t>
  </si>
  <si>
    <t>ctyyAAAKT.MOL</t>
  </si>
  <si>
    <t>ctyyAAAKU.MOL</t>
  </si>
  <si>
    <t>ctyyAAAKV.MOL</t>
  </si>
  <si>
    <t>ctyyAAAKW.MOL</t>
  </si>
  <si>
    <t>ctyyAAAKX.MOL</t>
  </si>
  <si>
    <t>ctyyAAAKY.MOL</t>
  </si>
  <si>
    <t>ctyyAAAKZ.MOL</t>
  </si>
  <si>
    <t>ctyyAAALA.MOL</t>
  </si>
  <si>
    <t>ctyyAAALB.MOL</t>
  </si>
  <si>
    <t>ctyyAAALC.MOL</t>
  </si>
  <si>
    <t>ctyyAAALD.MOL</t>
  </si>
  <si>
    <t>ctyyAAALE.MOL</t>
  </si>
  <si>
    <t>ctyyAAALF.MOL</t>
  </si>
  <si>
    <t>ctyyAAALG.MOL</t>
  </si>
  <si>
    <t>ctyyAAALH.MOL</t>
  </si>
  <si>
    <t>ctyyAAALI.MOL</t>
  </si>
  <si>
    <t>ctyyAAALJ.MOL</t>
  </si>
  <si>
    <t>ctyyAAALK.MOL</t>
  </si>
  <si>
    <t>ctyyAAALL.MOL</t>
  </si>
  <si>
    <t>ctyyAAALM.MOL</t>
  </si>
  <si>
    <t>ctyyAAALN.MOL</t>
  </si>
  <si>
    <t>ctyyAAALO.MOL</t>
  </si>
  <si>
    <t>ctyyAAALP.MOL</t>
  </si>
  <si>
    <t>ctyyAAALQ.MOL</t>
  </si>
  <si>
    <t>ctyyAAALR.MOL</t>
  </si>
  <si>
    <t>ctyyAAALS.MOL</t>
  </si>
  <si>
    <t>ctyyAAALT.MOL</t>
  </si>
  <si>
    <t>ctyyAAALU.MOL</t>
  </si>
  <si>
    <t>ctyyAAALV.MOL</t>
  </si>
  <si>
    <t>ctyyAAALW.MOL</t>
  </si>
  <si>
    <t>ctyyAAALX.MOL</t>
  </si>
  <si>
    <t>ctyyAAALY.MOL</t>
  </si>
  <si>
    <t>ctyyAAALZ.MOL</t>
  </si>
  <si>
    <t>ctyyAAAMA.MOL</t>
  </si>
  <si>
    <t>ctyyAAAMB.MOL</t>
  </si>
  <si>
    <t>ctyyAAAMC.MOL</t>
  </si>
  <si>
    <t>ctyyAAAMD.MOL</t>
  </si>
  <si>
    <t>ctyyAAAME.MOL</t>
  </si>
  <si>
    <t>ctyyAAAMF.MOL</t>
  </si>
  <si>
    <t>ctyyAAAMG.MOL</t>
  </si>
  <si>
    <t>ctyyAAAMH.MOL</t>
  </si>
  <si>
    <t>ctyyAAAMI.MOL</t>
  </si>
  <si>
    <t>ctyyAAAMJ.MOL</t>
  </si>
  <si>
    <t>ctyyAAAMK.MOL</t>
  </si>
  <si>
    <t>ctyyAAAML.MOL</t>
  </si>
  <si>
    <t>ctyyAAAMM.MOL</t>
  </si>
  <si>
    <t>ctyyAAAMN.MOL</t>
  </si>
  <si>
    <t>ctyyAAAMO.MOL</t>
  </si>
  <si>
    <t>ctyyAAAMP.MOL</t>
  </si>
  <si>
    <t>ctyyAAAMQ.MOL</t>
  </si>
  <si>
    <t>ctyyAAAMR.MOL</t>
  </si>
  <si>
    <t>ctyyAAAMS.MOL</t>
  </si>
  <si>
    <t>ctyyAAAMT.MOL</t>
  </si>
  <si>
    <t>ctyyAAAMU.MOL</t>
  </si>
  <si>
    <t>ctyyAAAMV.MOL</t>
  </si>
  <si>
    <t>ctyyAAAMW.MOL</t>
  </si>
  <si>
    <t>ctyyAAAMX.MOL</t>
  </si>
  <si>
    <t>ctyyAAAMY.MOL</t>
  </si>
  <si>
    <t>ctyyAAAMZ.MOL</t>
  </si>
  <si>
    <t>ctyyAAANA.MOL</t>
  </si>
  <si>
    <t>ctyyAAANB.MOL</t>
  </si>
  <si>
    <t>ctyyAAANC.MOL</t>
  </si>
  <si>
    <t>ctyyAAAND.MOL</t>
  </si>
  <si>
    <t>ctyyAAANE.MOL</t>
  </si>
  <si>
    <t>ctyyAAANF.MOL</t>
  </si>
  <si>
    <t>ctyyAAANG.MOL</t>
  </si>
  <si>
    <t>ctyyAAANH.MOL</t>
  </si>
  <si>
    <t>ctyyAAANI.MOL</t>
  </si>
  <si>
    <t>ctyyAAANJ.MOL</t>
  </si>
  <si>
    <t>ctyyAAANK.MOL</t>
  </si>
  <si>
    <t>ctyyAAANL.MOL</t>
  </si>
  <si>
    <t>ctyyAAANM.MOL</t>
  </si>
  <si>
    <t>ctyyAAANN.MOL</t>
  </si>
  <si>
    <t>ctyyAAANO.MOL</t>
  </si>
  <si>
    <t>ctyyAAANP.MOL</t>
  </si>
  <si>
    <t>ctyyAAANQ.MOL</t>
  </si>
  <si>
    <t>ctyyAAANR.MOL</t>
  </si>
  <si>
    <t>ctyyAAANS.MOL</t>
  </si>
  <si>
    <t>ctyyAAANT.MOL</t>
  </si>
  <si>
    <t>ctyyAAANU.MOL</t>
  </si>
  <si>
    <t>ctyyAAANV.MOL</t>
  </si>
  <si>
    <t>ctyyAAANW.MOL</t>
  </si>
  <si>
    <t>ctyyAAANX.MOL</t>
  </si>
  <si>
    <t>ctyyAAANY.MOL</t>
  </si>
  <si>
    <t>ctyyAAANZ.MOL</t>
  </si>
  <si>
    <t>ctyyAAAOA.MOL</t>
  </si>
  <si>
    <t>ctyyAAAOB.MOL</t>
  </si>
  <si>
    <t>ctyyAAAOC.MOL</t>
  </si>
  <si>
    <t>COX 2 inhibition</t>
  </si>
  <si>
    <t>SC58125.mol</t>
  </si>
  <si>
    <t>SC58125-analogue.mol</t>
  </si>
  <si>
    <t>SC58125-analogue-2.mol</t>
  </si>
  <si>
    <t>SC558.mol</t>
  </si>
  <si>
    <t>Celecoxib.mol</t>
  </si>
  <si>
    <t>DUP697.mol</t>
  </si>
  <si>
    <t>NS398.mol</t>
  </si>
  <si>
    <t>L745337.mol</t>
  </si>
  <si>
    <t>diarylcyclobutenonemethylsulphone.mol</t>
  </si>
  <si>
    <t>diarylphenylsulphonamide.mol</t>
  </si>
  <si>
    <t>diarylthiazolotriazolemethylsulphone.mol</t>
  </si>
  <si>
    <t>COX001.mol</t>
  </si>
  <si>
    <t>COX002.mol</t>
  </si>
  <si>
    <t>COX003.mol</t>
  </si>
  <si>
    <t>COX004.mol</t>
  </si>
  <si>
    <t>COX005.mol</t>
  </si>
  <si>
    <t>COX006.mol</t>
  </si>
  <si>
    <t>COX007.mol</t>
  </si>
  <si>
    <t>COX008.mol</t>
  </si>
  <si>
    <t>COX009.mol</t>
  </si>
  <si>
    <t>COX010.mol</t>
  </si>
  <si>
    <t>COX011.mol</t>
  </si>
  <si>
    <t>COX012.mol</t>
  </si>
  <si>
    <t>COX013.mol</t>
  </si>
  <si>
    <t>COX014.mol</t>
  </si>
  <si>
    <t>COX015.mol</t>
  </si>
  <si>
    <t>COX016.mol</t>
  </si>
  <si>
    <t>COX017.mol</t>
  </si>
  <si>
    <t>COX019.mol</t>
  </si>
  <si>
    <t>COX020.mol</t>
  </si>
  <si>
    <t>COX022.mol</t>
  </si>
  <si>
    <t>COX023.mol</t>
  </si>
  <si>
    <t>COX024.mol</t>
  </si>
  <si>
    <t>COX025.mol</t>
  </si>
  <si>
    <t>COX026.mol</t>
  </si>
  <si>
    <t>COX028.mol</t>
  </si>
  <si>
    <t>COX027.mol</t>
  </si>
  <si>
    <t>COX029.mol</t>
  </si>
  <si>
    <t>COX030.mol</t>
  </si>
  <si>
    <t>COX031.mol</t>
  </si>
  <si>
    <t>COX033.mol</t>
  </si>
  <si>
    <t>COX034.mol</t>
  </si>
  <si>
    <t>COX035.mol</t>
  </si>
  <si>
    <t>COX036.mol</t>
  </si>
  <si>
    <t>COX037.mol</t>
  </si>
  <si>
    <t>COX038.mol</t>
  </si>
  <si>
    <t>COX039.mol</t>
  </si>
  <si>
    <t>COX040.mol</t>
  </si>
  <si>
    <t>COX041.mol</t>
  </si>
  <si>
    <t>COX042.mol</t>
  </si>
  <si>
    <t>COX043.mol</t>
  </si>
  <si>
    <t>COX044.mol</t>
  </si>
  <si>
    <t>COX045.mol</t>
  </si>
  <si>
    <t>COX046.mol</t>
  </si>
  <si>
    <t>COX047.mol</t>
  </si>
  <si>
    <t>COX048.mol</t>
  </si>
  <si>
    <t>COX049.mol</t>
  </si>
  <si>
    <t>COX050.mol</t>
  </si>
  <si>
    <t>COX051.mol</t>
  </si>
  <si>
    <t>COX052.mol</t>
  </si>
  <si>
    <t>COX053.mol</t>
  </si>
  <si>
    <t>COX054.mol</t>
  </si>
  <si>
    <t>COX055.mol</t>
  </si>
  <si>
    <t>COX056.mol</t>
  </si>
  <si>
    <t>COX057.mol</t>
  </si>
  <si>
    <t>COX058.mol</t>
  </si>
  <si>
    <t>COX059.mol</t>
  </si>
  <si>
    <t>COX060.mol</t>
  </si>
  <si>
    <t>COX061.mol</t>
  </si>
  <si>
    <t>COX062.mol</t>
  </si>
  <si>
    <t>COX063.mol</t>
  </si>
  <si>
    <t>COX064.mol</t>
  </si>
  <si>
    <t>COX065.mol</t>
  </si>
  <si>
    <t>COX066.mol</t>
  </si>
  <si>
    <t>COX067.mol</t>
  </si>
  <si>
    <t>COX068.mol</t>
  </si>
  <si>
    <t>COX069.mol</t>
  </si>
  <si>
    <t>COX070.mol</t>
  </si>
  <si>
    <t>Sulfurous acid 2-[4-(1,1-dimethylethyl)phenoxy]cyclohexyl 2-propynyl ester</t>
  </si>
  <si>
    <t>2-[4-[(6-Chloro-2-quinoxalinyl)oxy]phenoxy]propanoic acid ethyl ester</t>
  </si>
  <si>
    <t>N-Propyl-N-[2-(2,4,6-trichlorophenoxy)ethyl]-1H-imidazole-1-carboxamide</t>
  </si>
  <si>
    <t>2-Chloro-N-(ethoxymethyl)-N-(2-ethyl-6-methylphenyl)acetamide</t>
  </si>
  <si>
    <t>5-Chloro-2-benzoxazolamine</t>
  </si>
  <si>
    <t>a-(2-Fluorophenyl)-a-(4-fluorophenyl)-1H-1,2,4-triazole-1-ethanol</t>
  </si>
  <si>
    <t>InChI=1/C17H17ClO6/c1-8-5-9(19)6-12(23-4)17(8)16(20)13-10(21-2)7-11(22-3)14(18)15(13)24-17/h6-8H,5H2,1-4H3/t8-,17+/m1/s1</t>
  </si>
  <si>
    <t>trioxid-2-en-2-ium-1-ide</t>
  </si>
  <si>
    <t>O=[O+1][O-1]</t>
  </si>
  <si>
    <t>InChI=1/O3/c1-3-2</t>
  </si>
  <si>
    <t>1,2-dibromoethane</t>
  </si>
  <si>
    <t>BrCCBr</t>
  </si>
  <si>
    <t>InChI=1/C2H4Br2/c3-1-2-4/h1-2H2</t>
  </si>
  <si>
    <t>C1=COC=C1</t>
  </si>
  <si>
    <t>InChI=1/C4H4O/c1-2-4-5-3-1/h1-4H</t>
  </si>
  <si>
    <t>Isothipendyl.mol</t>
  </si>
  <si>
    <t>Ketotifen.mol</t>
  </si>
  <si>
    <t>Loxapine.mol</t>
  </si>
  <si>
    <t>Methapyrilene.MOL</t>
  </si>
  <si>
    <t>Molindone.MOL</t>
  </si>
  <si>
    <t>nortriptyline.mol</t>
  </si>
  <si>
    <t>perphenazine.mol</t>
  </si>
  <si>
    <t>prortiptyline.mol</t>
  </si>
  <si>
    <t>Pyrethiazine.mol</t>
  </si>
  <si>
    <t>(2S,12Z,14E,16S,17S,18R,19R,20R,21S,22R,23S,24E)-5,6,9,17,19-pentahydroxy-23-methoxy-2,4,12,16,18,20,22-heptamethyl-8-{(E)-[(4-methylpiperazin-1-yl)imino]methyl}-1,11-dioxo-1,2-dihydro-2,7-(epoxypentadeca[1,11,13]trienoimino)naphtho[2,1-b]furan-21-yl acet</t>
  </si>
  <si>
    <t>oestAAAAE.MOL</t>
  </si>
  <si>
    <t>oestAAAAF.MOL</t>
  </si>
  <si>
    <t>oestAAAAG.MOL</t>
  </si>
  <si>
    <t>oestAAAAH.MOL</t>
  </si>
  <si>
    <t>oestAAAAI.MOL</t>
  </si>
  <si>
    <t>oestAAAAJ.MOL</t>
  </si>
  <si>
    <t>oestAAAAK.MOL</t>
  </si>
  <si>
    <t>oestAAAAL.MOL</t>
  </si>
  <si>
    <t>oestAAAAM.MOL</t>
  </si>
  <si>
    <t>oestAAAAN.MOL</t>
  </si>
  <si>
    <t>oestAAAAO.MOL</t>
  </si>
  <si>
    <t>oestAAAAP.MOL</t>
  </si>
  <si>
    <t>oestAAAAQ.MOL</t>
  </si>
  <si>
    <t>oestAAAAR.MOL</t>
  </si>
  <si>
    <t>oestAAAAS.MOL</t>
  </si>
  <si>
    <t>oestAAAAT.MOL</t>
  </si>
  <si>
    <t>oestAAAAU.MOL</t>
  </si>
  <si>
    <t>3',6'-Dihydroxy-2',4',5',7'-tetraiodospiro[isobenzofuran-1(3H),9'-[9H]xanthen]-3-one</t>
  </si>
  <si>
    <t>O-(6-Ethoxy-2-ethyl-4-pyrimidinyl)phosphorothioic acid O,O-dimethyl ester</t>
  </si>
  <si>
    <t>6-Methyl-1,3-dithiolo[4,5-b]quinoxalin-2-one</t>
  </si>
  <si>
    <t>N-(3,4-Dichlorophenyl)propanamide</t>
  </si>
  <si>
    <t>O=C1C(C2=C(C(O)=C3C)C(O)=C(NC(C(C)=CC=C[C@@H]5C)=O)C(C=NN4CCN(C)CC4)=C2O)=C3O[C@@](C)1OC=C[C@H](OC)[C@@H](C)[C@@H](OC(C)=O)[C@H](C)[C@H](O)[C@H](C)[C@H]5O</t>
  </si>
  <si>
    <t>InChI=1/C43H58N4O12/c1-21-12-11-13-22(2)42(55)45-33-28(20-44-47-17-15-46(9)16-18-47)37(52)30-31(38(33)53)36(51)26(6)40-32(30)41(54)43(8,59-40)57-19-14-29(56-10)23(3)39(58-27(7)48)25(5)35(50)24(4)34(21)49/h11-14,19-21,23-25,29,34-35,39,49-53H,15-18H2,1-10H</t>
  </si>
  <si>
    <t>Emitefur</t>
  </si>
  <si>
    <t>Emorfazone</t>
  </si>
  <si>
    <t>Enanthotoxin</t>
  </si>
  <si>
    <t>Endosulfan</t>
  </si>
  <si>
    <t>Endothall</t>
  </si>
  <si>
    <t>Endrin</t>
  </si>
  <si>
    <t>Enfenamic_Acid</t>
  </si>
  <si>
    <t>Enrofloxacin</t>
  </si>
  <si>
    <t>Epibromohydrin</t>
  </si>
  <si>
    <t>Epichlorhydrin</t>
  </si>
  <si>
    <t>Epichlorohydrin</t>
  </si>
  <si>
    <t>Epinephrine</t>
  </si>
  <si>
    <t>Epirizole</t>
  </si>
  <si>
    <t>Epitiostanol</t>
  </si>
  <si>
    <t>EPN</t>
  </si>
  <si>
    <t>Eprinomectin</t>
  </si>
  <si>
    <t>EPTC</t>
  </si>
  <si>
    <t>N,N'-Diethyl-6-(methylthio)-1,3,5-triazine-2,4-diamine</t>
  </si>
  <si>
    <t>Dipropylcarbamothioic acid S-ethyl ester</t>
  </si>
  <si>
    <t>Dipropylcarbamothioic acid S-propyl ester</t>
  </si>
  <si>
    <t>N-[3-Phenyl-4,5-bis[(trifluoromethyl)imino]-2-thiazolidinylidene]benzenamine</t>
  </si>
  <si>
    <t>[(4-Amino-3,5-dichloro-6-fluoro-2-pyridinyl)oxy]acetic acid</t>
  </si>
  <si>
    <t>Metolachlor</t>
  </si>
  <si>
    <t>2-Chloro-N-(2-ethyl-6-methylphenyl)-N-(2-methoxy-1-methylethyl)acetamide</t>
  </si>
  <si>
    <t>1-(2,4-Dichlorophenyl)-2-(3-pyridinyl)ethanone O-methyloxime</t>
  </si>
  <si>
    <t>2-[[[[(4-Chloro-6-methoxy-2-pyrimidinyl)amino]carbonyl]amino]sulfonyl]benzoic acid ethyl ester</t>
  </si>
  <si>
    <t>4-[3-(4-Chlorophenyl)-3-(3,4-dimethoxyphenyl)-1-oxo-2-propenyl]morpholine</t>
  </si>
  <si>
    <t>4-[3-[4-(2-Chlorophenyl)-9-methyl-6H-thieno[3,2-f][1,2,4]triazolo[4,3-a][1,4]diazepin-2-yl]-1-oxopropyl]morpholine</t>
  </si>
  <si>
    <t>3-Pyridinylcarbonimidodithioic acid butyl [4-(1,1-dimethylethyl)phenyl]methyl ester</t>
  </si>
  <si>
    <t>4-Amino-6-(1,1-dimethylethyl)-3-(methylthio)-1,2,4-triazin-5(4H)-one</t>
  </si>
  <si>
    <t>4-Hydroxy-3-methoxybenzaldehyde</t>
  </si>
  <si>
    <t>N,N-Diethyl-3-methylbenzamide</t>
  </si>
  <si>
    <t>Methylphosphoramidic acid 2-chloro-4-(1,1-dimethylethyl)phenyl methyl ester</t>
  </si>
  <si>
    <t>Ethylene_Glycol_Monoacetate</t>
  </si>
  <si>
    <t>Ethylene_glycol_monoethyl_ether</t>
  </si>
  <si>
    <t>Ethylene_oxide</t>
  </si>
  <si>
    <t>Ethylene_thiourea</t>
  </si>
  <si>
    <t>Ethylene_thiourea_(ETU)</t>
  </si>
  <si>
    <t>Ethylenimine</t>
  </si>
  <si>
    <t>Ethylhydrazine.HCl</t>
  </si>
  <si>
    <t>Ethylnitrosocyanamide</t>
  </si>
  <si>
    <t>Ethyl_3-aminobenzoate_methanesulfonic_acid_salt_(ms-222)</t>
  </si>
  <si>
    <t>Ethyl_acetate</t>
  </si>
  <si>
    <t>Ethyl_Acetoacetate</t>
  </si>
  <si>
    <t>Ethyl_acrylate</t>
  </si>
  <si>
    <t>Ethyl_Benzoate</t>
  </si>
  <si>
    <t>Ethyl_Biscoumacetate</t>
  </si>
  <si>
    <t>Ethyl_Butyrate</t>
  </si>
  <si>
    <t>Ethyl_Caprylate</t>
  </si>
  <si>
    <t>Ethyl_Formate</t>
  </si>
  <si>
    <t>Ethyl_hexanoate</t>
  </si>
  <si>
    <t>Sulfonal.mol</t>
  </si>
  <si>
    <t>Use</t>
  </si>
  <si>
    <t>TestSubstance_ChemicalName</t>
  </si>
  <si>
    <t>STRUCTURE_ChemicalName_IUPAC</t>
  </si>
  <si>
    <t>LC50_mg</t>
  </si>
  <si>
    <t>LC50_mmol</t>
  </si>
  <si>
    <t>4-(hexyloxy)-3-(methyloxy)benzaldehyde</t>
  </si>
  <si>
    <t>5-bromo-4-hydroxy-3-(methyloxy)-2-nitrobenzaldehyde</t>
  </si>
  <si>
    <t>1-[(4-chlorophenyl)oxy]-2-nitrobenzene</t>
  </si>
  <si>
    <t>N-(3-chloro-2-methylphenyl)formamide</t>
  </si>
  <si>
    <t>dibutyl benzene-1,3-dicarboxylate</t>
  </si>
  <si>
    <t>1,1-diphenylprop-2-yn-1-ol</t>
  </si>
  <si>
    <t>1,1'-[ethane-1,2-diylbis(thio)]dipropane</t>
  </si>
  <si>
    <t>1,4-bis(propylthio)butane</t>
  </si>
  <si>
    <t>2-chloroethyl cyclohexylcarbamate</t>
  </si>
  <si>
    <t>5-ethyl-5-phenylpyrimidine-2,4,6(1H,3H,5H)-trione</t>
  </si>
  <si>
    <t>2,4-dinitrophenol</t>
  </si>
  <si>
    <t>ethyl carbamate</t>
  </si>
  <si>
    <t>sodium salicylate</t>
  </si>
  <si>
    <t>benzamide</t>
  </si>
  <si>
    <t>N,N-diethyl-N-(phenylmethyl)ethanaminium chloride</t>
  </si>
  <si>
    <t>sodium 5-ethyl-5-(1-methylbutyl)-4,6-dioxo-1,4,5,6-tetrahydropyrimidin-2-olate</t>
  </si>
  <si>
    <t>5-ethyl-5-(3-methylbutyl)pyrimidine-2,4,6(1H,3H,5H)-trione</t>
  </si>
  <si>
    <t>Finasteride</t>
  </si>
  <si>
    <t>Fipronil</t>
  </si>
  <si>
    <t>Flavone</t>
  </si>
  <si>
    <t>Flavoxate</t>
  </si>
  <si>
    <t>Flocoumafen</t>
  </si>
  <si>
    <t>Floctafenine</t>
  </si>
  <si>
    <t>Fluanisone</t>
  </si>
  <si>
    <t>Flubenzimine</t>
  </si>
  <si>
    <t>Fluconazole</t>
  </si>
  <si>
    <t>Flucythrinate</t>
  </si>
  <si>
    <t>Flucytosine</t>
  </si>
  <si>
    <t>Fludiazepam</t>
  </si>
  <si>
    <t>Flufenamic_Acid</t>
  </si>
  <si>
    <t>Fluindione</t>
  </si>
  <si>
    <t>HYDROXYPROPIONYLTRANSAMINOSTILBENE.mol</t>
  </si>
  <si>
    <t>ISOBUTYLNITRITE.mol</t>
  </si>
  <si>
    <t>lapachol.mol</t>
  </si>
  <si>
    <t>lazabemide.mol</t>
  </si>
  <si>
    <t>MERCAPTOBENZOTHIAZOLE.mol</t>
  </si>
  <si>
    <t>mercaptopurine.mol</t>
  </si>
  <si>
    <t>METHYLENEBISDIMETHYLBENZENAMINE.mol</t>
  </si>
  <si>
    <t>METHYLENECHLORIDE.mol</t>
  </si>
  <si>
    <t>METHYLGLYOXAL.mol</t>
  </si>
  <si>
    <t>METHYLMETHACRYLATE.mol</t>
  </si>
  <si>
    <t>METHYLMETHANESULFONATE.mol</t>
  </si>
  <si>
    <t>METHYLNITROSONITROPHENYLIMIDAZOTHIAZOLE.mol</t>
  </si>
  <si>
    <t>METHYLPROPENAL.mol</t>
  </si>
  <si>
    <t>metronidazole.mol</t>
  </si>
  <si>
    <t>mitomycin-c.mol</t>
  </si>
  <si>
    <t>nalidixic_acid.mol</t>
  </si>
  <si>
    <t>menthol</t>
  </si>
  <si>
    <t>Mepartricin-B</t>
  </si>
  <si>
    <t>Mepenzolate_Bromide</t>
  </si>
  <si>
    <t>Mephenesin</t>
  </si>
  <si>
    <t>Mephenoxalone</t>
  </si>
  <si>
    <t>Mephenytoin</t>
  </si>
  <si>
    <t>Mepiquat_Chloride</t>
  </si>
  <si>
    <t>Mepixanox</t>
  </si>
  <si>
    <t>Meprobamate</t>
  </si>
  <si>
    <t>Mescaline</t>
  </si>
  <si>
    <t>Mesna</t>
  </si>
  <si>
    <t>Metalaxyl</t>
  </si>
  <si>
    <t>Metamitron</t>
  </si>
  <si>
    <t>Metepa</t>
  </si>
  <si>
    <t>Metergoline</t>
  </si>
  <si>
    <t>Methabenzthiazuron</t>
  </si>
  <si>
    <t>Methacrifos</t>
  </si>
  <si>
    <t>Methacrylonitrile</t>
  </si>
  <si>
    <t>Methamidophos</t>
  </si>
  <si>
    <t>Methanol</t>
  </si>
  <si>
    <t>Methantheline_Bromide</t>
  </si>
  <si>
    <t>Methapyrilene</t>
  </si>
  <si>
    <t>Methapyrilene_hydrochloride</t>
  </si>
  <si>
    <t>Methaqualone</t>
  </si>
  <si>
    <t>Methazole</t>
  </si>
  <si>
    <t>Methidathion</t>
  </si>
  <si>
    <t>Methimazole</t>
  </si>
  <si>
    <t>Methiocarb</t>
  </si>
  <si>
    <t>Methomyl</t>
  </si>
  <si>
    <t>Methomyl_(lannate)</t>
  </si>
  <si>
    <t>Methoxsalen</t>
  </si>
  <si>
    <t>Methoxychlor</t>
  </si>
  <si>
    <t>Methsuximide</t>
  </si>
  <si>
    <t>Methyl-t-butyl_ether</t>
  </si>
  <si>
    <t>methylecgonidine</t>
  </si>
  <si>
    <t>Methylene_chloride</t>
  </si>
  <si>
    <t>Methylhydrazine</t>
  </si>
  <si>
    <t>Methylnitramine</t>
  </si>
  <si>
    <t>Methylnitrosocyanamide</t>
  </si>
  <si>
    <t>Methylphenidate_hydrochloride</t>
  </si>
  <si>
    <t>Methyl_4-chloro-2-nitrobenzoate</t>
  </si>
  <si>
    <t>Methyl_4-cyanobenzoate</t>
  </si>
  <si>
    <t>Methyl_acetate</t>
  </si>
  <si>
    <t>Methyl_Acetoacetate</t>
  </si>
  <si>
    <t>Methyl_acrylate</t>
  </si>
  <si>
    <t>Methyl_Anthranilate</t>
  </si>
  <si>
    <t>Methyl_Benzoate</t>
  </si>
  <si>
    <t>Methyl_Butyl_Ketone</t>
  </si>
  <si>
    <t>Methyl_carbamate</t>
  </si>
  <si>
    <t>Methyl_Carbitol</t>
  </si>
  <si>
    <t>Methyl_Cellosolve</t>
  </si>
  <si>
    <t>Methyl_Cellosolve_Acetate</t>
  </si>
  <si>
    <t>Methyl_clofenapate</t>
  </si>
  <si>
    <t>Methyl_Ethyl_Ketone</t>
  </si>
  <si>
    <t>Methyl_Iodide</t>
  </si>
  <si>
    <t>Methyl_isocyanate</t>
  </si>
  <si>
    <t>Methyl_Isopropyl_Ketone</t>
  </si>
  <si>
    <t>Methyl_Isothiocyanate</t>
  </si>
  <si>
    <t>Methyl_methacrylate</t>
  </si>
  <si>
    <t>Methyl_methanesulfonate</t>
  </si>
  <si>
    <t>Methyl_Nonyl_Ketone</t>
  </si>
  <si>
    <t>Methyl_p-chlorobenzoate</t>
  </si>
  <si>
    <t>Methyl_p-nitrobenzoate</t>
  </si>
  <si>
    <t>Methyl_Propyl_Ketone</t>
  </si>
  <si>
    <t>Methyl_Salicylate</t>
  </si>
  <si>
    <t>Methyl_sulfoxide</t>
  </si>
  <si>
    <t>Methyl_Thiocyanate</t>
  </si>
  <si>
    <t>Metiazinic_Acid</t>
  </si>
  <si>
    <t>Metobromuron</t>
  </si>
  <si>
    <t>metoclopramide</t>
  </si>
  <si>
    <t>Metopimazine</t>
  </si>
  <si>
    <t>metoprolol</t>
  </si>
  <si>
    <t>Metribuzin</t>
  </si>
  <si>
    <t>Iprodione</t>
  </si>
  <si>
    <t>IQ.HCl</t>
  </si>
  <si>
    <t>IQ</t>
  </si>
  <si>
    <t>Isatidine</t>
  </si>
  <si>
    <t>5-Methyl-3-(2-pyridinyl)-2H,5H-1,3-oxazino[5,6-c][1,2]benzothiazine-2,4(3H)-dione 6,6-dioxide</t>
  </si>
  <si>
    <t>4-(Decyloxy)-3,5-dimethoxybenzamide</t>
  </si>
  <si>
    <t>Nizatidine</t>
  </si>
  <si>
    <t>N-[2-[[[2-[(Dimethylamino)methyl]-4-thiazolyl]methyl]thio]ethyl]-N'-methyl-2-nitro-1,1-ethenediamine</t>
  </si>
  <si>
    <t>1-Methyl-3-phenyl-2,5-pyrrolidinedione</t>
  </si>
  <si>
    <t>a-Methyl-4-(2-methylpropyl)benzeneacetic acid</t>
  </si>
  <si>
    <t>(2,3,4-Trihydroxyphenyl)(3,4,5-trihydroxyphenyl)methanone</t>
  </si>
  <si>
    <t>3-(2-Methylphenoxy)-1,2-propanediol</t>
  </si>
  <si>
    <t>1-[(2,4-Dichlorophenyl)methyl]-1H-indazole-3-carboxylic acid</t>
  </si>
  <si>
    <t>2-(4-Chlorophenyl)-4-methyl-2,4-pentanediol</t>
  </si>
  <si>
    <t>[2-Amino-6-[[(4-fluorophenyl)methyl]amino]-3-pyridinyl]carbamic acid ethyl ester</t>
  </si>
  <si>
    <t>3-(Ethoxycarbonyl)-6,7,8,9-tetrahydro-1,6-dimethyl-4-oxo-4H-pyrido[1,2-a]pyrimidinium chloride</t>
  </si>
  <si>
    <t>4-Pyridinecarboxylic acid 2-[3-oxo-3-[(phenylmethyl)amino]propyl]hydrazide</t>
  </si>
  <si>
    <t>10-Chloro-11b-(2-chlorophenyl)-2,3,7,11b-tetrahydro-3-methyloxazolo[3,2-d][1,4]benzodiazepin-6(5H)-one</t>
  </si>
  <si>
    <t>7-Chloro-5-(2-fluorophenyl)-1,3-dihydro-3-hydroxy-1-(2-hydroxyethyl)-2H-1,4-benzodiazepin-2-one</t>
  </si>
  <si>
    <t>2-Propyl-4-pyridinecarbothioamide</t>
  </si>
  <si>
    <t>1-Ethyl-6-fluoro-1,4-dihydro-7-(4-methyl-1-piperazinyl)-4-oxo-3-quinolinecarboxylic acid</t>
  </si>
  <si>
    <t>1,2-Dihydro-2-(1-methyl-4-piperidinyl)-5-phenyl-4-(phenylmethyl)-3H-pyrazol-3-one</t>
  </si>
  <si>
    <t>a-Ethyl-a-phenyl-3-(trifluoromethyl)benzenemethanol</t>
  </si>
  <si>
    <t>[Molecular Devices, 2006 #163][Mitcheson, 2000 #33][Fernandez, 2003 #64][Spector, 1996 #76][Fenichal, 2006 #161]</t>
  </si>
  <si>
    <t>Morin (a flavinoid)</t>
  </si>
  <si>
    <t>morin.mol</t>
  </si>
  <si>
    <t>Morphine</t>
  </si>
  <si>
    <t>Mosapride</t>
  </si>
  <si>
    <t>mosapride.mol</t>
  </si>
  <si>
    <t>[Carlsson, 1997 #8][Potet, 2001 #114]</t>
  </si>
  <si>
    <t>Moxifloxacin</t>
  </si>
  <si>
    <t>MOXIFLOXACIN.mol</t>
  </si>
  <si>
    <t>[Anderson, 2001 #2][Bischoff, 2000 #4][Kang, 2001 #21][Lacroix, 2003 #71]</t>
  </si>
  <si>
    <t>Naringenin.mol</t>
  </si>
  <si>
    <t>N-depropylpropafenone</t>
  </si>
  <si>
    <t>nonanoic acid</t>
  </si>
  <si>
    <t>undecan-2-one</t>
  </si>
  <si>
    <t>nonan-1-amine</t>
  </si>
  <si>
    <t>NAPHTHALENEDIAMINE.mol</t>
  </si>
  <si>
    <t>niridazole.mol</t>
  </si>
  <si>
    <t>NITRILOTRIACETICACID.mol</t>
  </si>
  <si>
    <t>NITROAMINOCARBAZOLE(12).mol</t>
  </si>
  <si>
    <t>NITROAMINOCARBAZOLE(43).mol</t>
  </si>
  <si>
    <t>NITROAMINOCARBAZOLE.mol</t>
  </si>
  <si>
    <t>1,3,7-trimethyl-3,7-dihydro-1H-purine-2,6-dione</t>
  </si>
  <si>
    <t>2-methylnaphthalene-1,4-dione</t>
  </si>
  <si>
    <t>2-(phenylmethyl)-4,5-dihydro-1H-imidazole hydrochloride</t>
  </si>
  <si>
    <t>1-phenylpropan-2-amine sulfate (2:1)</t>
  </si>
  <si>
    <t>1,1'-oxydiethane</t>
  </si>
  <si>
    <t>strychnidin-10-one sulfate (2:1)</t>
  </si>
  <si>
    <t>aniline</t>
  </si>
  <si>
    <t>naphthalen-1-yl methylcarbamate</t>
  </si>
  <si>
    <t>ethanol</t>
  </si>
  <si>
    <t>3-(1-methylpyrrolidin-2-yl)pyridine sulfate</t>
  </si>
  <si>
    <t>pyrimidine-2,4(1H,3H)-dione</t>
  </si>
  <si>
    <t>hexanal</t>
  </si>
  <si>
    <t>3,3'-methanediylbis(4-hydroxy-2H-chromen-2-one)</t>
  </si>
  <si>
    <t>4-(phenyloxy)benzaldehyde</t>
  </si>
  <si>
    <t>methanol</t>
  </si>
  <si>
    <t>propan-2-ol</t>
  </si>
  <si>
    <t>acetone</t>
  </si>
  <si>
    <t>chloroform</t>
  </si>
  <si>
    <t>dimethyl sulfoxide</t>
  </si>
  <si>
    <t>hexachloroethane</t>
  </si>
  <si>
    <t>2,2'-methanediylbis(3,4,6-trichlorophenol)</t>
  </si>
  <si>
    <t>1-(4-aminophenyl)propan-1-one</t>
  </si>
  <si>
    <t>butan-1-ol</t>
  </si>
  <si>
    <t>benzene</t>
  </si>
  <si>
    <t>sodium 5-ethyl-5-(1-methylbutyl)-4,6-dioxo-1,4,5,6-tetrahydropyrimidine-2-thiolate</t>
  </si>
  <si>
    <t>acetonitrile</t>
  </si>
  <si>
    <t>NITROPYRENOL.mol</t>
  </si>
  <si>
    <t>NITROQUINOLINEOXIDE.mol</t>
  </si>
  <si>
    <t>NITROTOLUENE(2).mol</t>
  </si>
  <si>
    <t>OXABICYCLOHEPTANE.mol</t>
  </si>
  <si>
    <t>PANISIDINE.mol</t>
  </si>
  <si>
    <t>PHENANTHRENEIMINE.mol</t>
  </si>
  <si>
    <t>phenobarbital.mol</t>
  </si>
  <si>
    <t>PHENYLENEDIAMINE(m).mol</t>
  </si>
  <si>
    <t>PHENYLENEDIAMINE(o).mol</t>
  </si>
  <si>
    <t>PHENYLENEDIAMINE(p).mol</t>
  </si>
  <si>
    <t>phenylhydrazine.mol</t>
  </si>
  <si>
    <t>PHENYLNAPHTHYLAMINE.mol</t>
  </si>
  <si>
    <t>phthalamide.mol</t>
  </si>
  <si>
    <t>pinene.mol</t>
  </si>
  <si>
    <t>pivalolactone.mol</t>
  </si>
  <si>
    <t>P-NITROBENZOICACID.mol</t>
  </si>
  <si>
    <t>PNITROBENZYLADENOSINE.mol</t>
  </si>
  <si>
    <t>primaquine.mol</t>
  </si>
  <si>
    <t>proflavine.mol</t>
  </si>
  <si>
    <t>quercetin.mol</t>
  </si>
  <si>
    <t>quinacrine.mol</t>
  </si>
  <si>
    <t>safrole.mol</t>
  </si>
  <si>
    <t>streptozotocin.mol</t>
  </si>
  <si>
    <t>styrene.mol</t>
  </si>
  <si>
    <t>TETRACHLORONITROANISOLE.mol</t>
  </si>
  <si>
    <t>TETRAMETHYLSUCCINONITRILE.mol</t>
  </si>
  <si>
    <t>THIODIANILINE.mol</t>
  </si>
  <si>
    <t>thiram.mol</t>
  </si>
  <si>
    <t>TOLUIDINE(o).mol</t>
  </si>
  <si>
    <t>TRANSCINNAMALDEHYDE.mol</t>
  </si>
  <si>
    <t>TRANSNITROSTILBENE.mol</t>
  </si>
  <si>
    <t>TRINITROTOLUENE.mol</t>
  </si>
  <si>
    <t>VINYLIDENECHLORIDE.mol</t>
  </si>
  <si>
    <t>O,O-diethyl O-[6-methyl-2-(1-methylethyl)pyrimidin-4-yl] thiophosphate</t>
  </si>
  <si>
    <t>3-(trifluoromethyl)benzonitrile</t>
  </si>
  <si>
    <t>4-fluoro-2-(trifluoromethyl)aniline</t>
  </si>
  <si>
    <t>2-(trifluoromethyl)benzonitrile</t>
  </si>
  <si>
    <t>3-(trifluoromethyl)benzaldehyde</t>
  </si>
  <si>
    <t>4-fluoro-N-methylaniline</t>
  </si>
  <si>
    <t>Cyproconazole</t>
  </si>
  <si>
    <t>Cyproterone_acetate</t>
  </si>
  <si>
    <t>Cysteamine</t>
  </si>
  <si>
    <t>Cytembena</t>
  </si>
  <si>
    <t>Cythioate</t>
  </si>
  <si>
    <t>Cytisine</t>
  </si>
  <si>
    <t>C_I_Acid_orange_10</t>
  </si>
  <si>
    <t>C_I_Acid_red_114</t>
  </si>
  <si>
    <t>C_I_Basic_orange_2</t>
  </si>
  <si>
    <t>C_I_Direct_blue_53</t>
  </si>
  <si>
    <t>C_I_Disperse_yellow_3</t>
  </si>
  <si>
    <t>C_I_Solvent_yellow_14</t>
  </si>
  <si>
    <t>d-Fenchone</t>
  </si>
  <si>
    <t>D-Limonene</t>
  </si>
  <si>
    <t>D617</t>
  </si>
  <si>
    <t>D620</t>
  </si>
  <si>
    <t>D703</t>
  </si>
  <si>
    <t>Dacarbazine</t>
  </si>
  <si>
    <t>Dalapon</t>
  </si>
  <si>
    <t>Daminozide</t>
  </si>
  <si>
    <t>Danthron</t>
  </si>
  <si>
    <t>Dazomet</t>
  </si>
  <si>
    <t>DDT</t>
  </si>
  <si>
    <t>Decabromodiphenyl_oxide</t>
  </si>
  <si>
    <t>Decalin</t>
  </si>
  <si>
    <t>decan-1-ol</t>
  </si>
  <si>
    <t>Decimemide</t>
  </si>
  <si>
    <t>Decitabine</t>
  </si>
  <si>
    <t>Deet</t>
  </si>
  <si>
    <t>Deferiprone</t>
  </si>
  <si>
    <t>Deflazacort</t>
  </si>
  <si>
    <t>Dehydroabietic_acid</t>
  </si>
  <si>
    <t>Dehydroacetic_Acid</t>
  </si>
  <si>
    <t>Dehydroepiandrosterone</t>
  </si>
  <si>
    <t>Dehydroepiandrosterone_acetate</t>
  </si>
  <si>
    <t>Deltamethrin</t>
  </si>
  <si>
    <t>Desaspidin_BB</t>
  </si>
  <si>
    <t>desmethylastemizole</t>
  </si>
  <si>
    <t>Di(2-ethylhexyl)adipate</t>
  </si>
  <si>
    <t>Di(2-ethylhexyl)_phthalate</t>
  </si>
  <si>
    <t>di(N-Nitroso)-perhydropyrimidine</t>
  </si>
  <si>
    <t>Di-n-butylisophthalate</t>
  </si>
  <si>
    <t>Di-n-butylorthophthalate</t>
  </si>
  <si>
    <t>Di-n-butylterephthalate</t>
  </si>
  <si>
    <t>Di-n-hexylamine</t>
  </si>
  <si>
    <t>Diacetone_Acrylamide</t>
  </si>
  <si>
    <t>Diacetone_Alcohol</t>
  </si>
  <si>
    <t>Diacetyl</t>
  </si>
  <si>
    <t>Diafenthiuron</t>
  </si>
  <si>
    <t>Dialifor</t>
  </si>
  <si>
    <t>Diallate</t>
  </si>
  <si>
    <t>Diallylamine</t>
  </si>
  <si>
    <t>Diallylnitrosamine</t>
  </si>
  <si>
    <t>Diazepam</t>
  </si>
  <si>
    <t>Diazinon</t>
  </si>
  <si>
    <t>Diazolidinyl_Urea</t>
  </si>
  <si>
    <t>Dibenzofuran</t>
  </si>
  <si>
    <t>Dibromoacetonitrile</t>
  </si>
  <si>
    <t>Dibromochloropropane</t>
  </si>
  <si>
    <t>Dibromodulcitol</t>
  </si>
  <si>
    <t>Dibromomannitol</t>
  </si>
  <si>
    <t>Dibutyl_adipate</t>
  </si>
  <si>
    <t>Dibutyl_fumarate</t>
  </si>
  <si>
    <t>Dibutyl_succinate</t>
  </si>
  <si>
    <t>Dicamba</t>
  </si>
  <si>
    <t>Dicapthon</t>
  </si>
  <si>
    <t>Dichlobenil</t>
  </si>
  <si>
    <t>Dichlofenthion</t>
  </si>
  <si>
    <t>Dichlofluanid</t>
  </si>
  <si>
    <t>Dichlone</t>
  </si>
  <si>
    <t>Dichloroacetic_acid</t>
  </si>
  <si>
    <t>Dichloroacetylene</t>
  </si>
  <si>
    <t>Dichlorodiphenyltrichloroethane_(DDT)</t>
  </si>
  <si>
    <t>Dichloromethane</t>
  </si>
  <si>
    <t>Dichlorophen</t>
  </si>
  <si>
    <t>Dichlorvos</t>
  </si>
  <si>
    <t>Diclobutrazol</t>
  </si>
  <si>
    <t>Dicofol</t>
  </si>
  <si>
    <t>Dicofol_(kelthane)</t>
  </si>
  <si>
    <t>Dicrotophos</t>
  </si>
  <si>
    <t>Dicryl</t>
  </si>
  <si>
    <t>Dicumarol</t>
  </si>
  <si>
    <t>Dieldrin</t>
  </si>
  <si>
    <t>Diethadione</t>
  </si>
  <si>
    <t>Diethanolamine</t>
  </si>
  <si>
    <t>Diethylacetamide</t>
  </si>
  <si>
    <t>Diethylamine</t>
  </si>
  <si>
    <t>Diethylene_glycol</t>
  </si>
  <si>
    <t>Diethylstilbestrol</t>
  </si>
  <si>
    <t>Diethyl_adipate</t>
  </si>
  <si>
    <t>Diethyl_benzylmalonate</t>
  </si>
  <si>
    <t>Diethyl_benzylphosphonate</t>
  </si>
  <si>
    <t>Diethyl_Carbitol</t>
  </si>
  <si>
    <t>Diethyl_chloromalonate</t>
  </si>
  <si>
    <t>Diethyl_ether</t>
  </si>
  <si>
    <t>Diethyl_Ketone</t>
  </si>
  <si>
    <t>Diethyl_Maleate</t>
  </si>
  <si>
    <t>Diethyl_malonate</t>
  </si>
  <si>
    <t>Diethyl_phthalate</t>
  </si>
  <si>
    <t>Diethyl_sebacate</t>
  </si>
  <si>
    <t>Diethyl_Sulfate</t>
  </si>
  <si>
    <t>Difenamizole</t>
  </si>
  <si>
    <t>Difenoconazole</t>
  </si>
  <si>
    <t>Difenpiramide</t>
  </si>
  <si>
    <t>Diftalone</t>
  </si>
  <si>
    <t>Dihydralazine</t>
  </si>
  <si>
    <t>Dihydrosafrole</t>
  </si>
  <si>
    <t>Diisopropylamine</t>
  </si>
  <si>
    <t>diltiazem</t>
  </si>
  <si>
    <t>Dimefox</t>
  </si>
  <si>
    <t>Dimethenamid</t>
  </si>
  <si>
    <t>Dimethoate</t>
  </si>
  <si>
    <t>Dimethomorph</t>
  </si>
  <si>
    <t>Dimethoxane</t>
  </si>
  <si>
    <t>Dimethylacetal</t>
  </si>
  <si>
    <t>Dimethylcarbamoyl_chloride</t>
  </si>
  <si>
    <t>Dimethylethanolamine</t>
  </si>
  <si>
    <t>Dimethylformamide</t>
  </si>
  <si>
    <t>Dimethylnitramine</t>
  </si>
  <si>
    <t>Dimethylvinyl_chloride_(DMVC)</t>
  </si>
  <si>
    <t>Dimethyl_aminoterephthalate</t>
  </si>
  <si>
    <t>Dimethyl_Carbate</t>
  </si>
  <si>
    <t>Dimethyl_hydrazine_(DMH)</t>
  </si>
  <si>
    <t>2-Chloro-N,N-di-2-propenylacetamide</t>
  </si>
  <si>
    <t>2,4,5-Trichlorophenol</t>
  </si>
  <si>
    <t>N-Butyl-1-butanamine</t>
  </si>
  <si>
    <t>2-Butenal</t>
  </si>
  <si>
    <t>N,N-Diethylethanamine</t>
  </si>
  <si>
    <t>Benzenamine</t>
  </si>
  <si>
    <t>Hexahydropyridine</t>
  </si>
  <si>
    <t>2-(4-Chloro-2-methylphenoxy)propanoic acid</t>
  </si>
  <si>
    <t>Sulfuric acid diethyl ester</t>
  </si>
  <si>
    <t>Pentanedial</t>
  </si>
  <si>
    <t>N-2-Propenyl-2-propen-1-amine</t>
  </si>
  <si>
    <t>1-Butanamine</t>
  </si>
  <si>
    <t>1,2,3,4-Tetrahydro-2-naphthalenol</t>
  </si>
  <si>
    <t>Cyclohexanamine</t>
  </si>
  <si>
    <t>N-Ethylethanamine</t>
  </si>
  <si>
    <t>1-Phenylethanone</t>
  </si>
  <si>
    <t>N-(1-Methylethyl)-2-propanamine</t>
  </si>
  <si>
    <t>1-Methoxy-4-(2-propenyl)benzene</t>
  </si>
  <si>
    <t>2,3-Benzopyrrole</t>
  </si>
  <si>
    <t>4-Methoxybenzenemethanol</t>
  </si>
  <si>
    <t>6-Ethoxy-1,2-dihydro-2,2,4-trimethylquinoline</t>
  </si>
  <si>
    <t>1-Nitrosopyrrolidine</t>
  </si>
  <si>
    <t>2-Phenoxyethanol</t>
  </si>
  <si>
    <t>Allyl_Chloride</t>
  </si>
  <si>
    <t>3-Chloro-1-propene</t>
  </si>
  <si>
    <t>N-Propyl-1-propanamine</t>
  </si>
  <si>
    <t>N-[1,3-Bis(hydroxymethyl)-2,5-dioxo-4-imidazolidinyl]-N,N'-bis(hydroxymethyl)urea</t>
  </si>
  <si>
    <t>4-(1-Methylethyl)benzaldehyde</t>
  </si>
  <si>
    <t>1,2-Dimethoxybenzene</t>
  </si>
  <si>
    <t>N,N-Dimethylbenzenamine</t>
  </si>
  <si>
    <t>Tributyl_Phosphate</t>
  </si>
  <si>
    <t>Tributyl Phosphate</t>
  </si>
  <si>
    <t>2-Methyl-2-butanol</t>
  </si>
  <si>
    <t>(E)-2-Butenoic acid</t>
  </si>
  <si>
    <t>Phenyl Acetate</t>
  </si>
  <si>
    <t>1,3-Cyclopentadiene</t>
  </si>
  <si>
    <t>2,4,6-Trimethyl-1,3,5-trioxane</t>
  </si>
  <si>
    <t>2-Butoxyethanol</t>
  </si>
  <si>
    <t>2-Buten-1-ol</t>
  </si>
  <si>
    <t>4,5-Dihydro-5-methyl-4-oxo-5-phenyl-2-furancarboxylic acid</t>
  </si>
  <si>
    <t>4-Methylpyridine</t>
  </si>
  <si>
    <t>2-Propanamine</t>
  </si>
  <si>
    <t>2-Heptanone</t>
  </si>
  <si>
    <t>Benzeneethanol</t>
  </si>
  <si>
    <t>2-Methylpyridine</t>
  </si>
  <si>
    <t>Tetrahydrothiophene 1,1-dioxide</t>
  </si>
  <si>
    <t>1,3-Diphenyl-2-buten-1-one</t>
  </si>
  <si>
    <t>Benzyl_Acetate</t>
  </si>
  <si>
    <t>Acetic acid phenylmethyl ester</t>
  </si>
  <si>
    <t>Dichloroethanoyl chloride</t>
  </si>
  <si>
    <t>Hexamethylphosphoric triamide</t>
  </si>
  <si>
    <t>N,N'-Bis(2-aminoethyl)-1,2-ethanediamine</t>
  </si>
  <si>
    <t>3,5,5-Trimethyl-2-cyclohexen-1-one</t>
  </si>
  <si>
    <t>(Z)-2-Methyl-2-butenedioic acid</t>
  </si>
  <si>
    <t>Octyl Acetate</t>
  </si>
  <si>
    <t>Acetic Anhydride</t>
  </si>
  <si>
    <t>Ethylene_Thiourea</t>
  </si>
  <si>
    <t>2-Imidazolidinethione</t>
  </si>
  <si>
    <t>1-Naphthol</t>
  </si>
  <si>
    <t>1-Naphthalenol</t>
  </si>
  <si>
    <t>1,3-Benzodioxole-5-carboxaldehyde</t>
  </si>
  <si>
    <t>Propionic Anhydride</t>
  </si>
  <si>
    <t>p-tert-Pentylphenol</t>
  </si>
  <si>
    <t>4-(1,1-Dimethylpropyl)phenol</t>
  </si>
  <si>
    <t>Methylene_Chloride</t>
  </si>
  <si>
    <t>Hexahydro-2H-azepin-2-one</t>
  </si>
  <si>
    <t>Carbon_Tetrachloride</t>
  </si>
  <si>
    <t>Tetrachloromethane</t>
  </si>
  <si>
    <t>1,2-Ethanediamine</t>
  </si>
  <si>
    <t>Methyloxirane</t>
  </si>
  <si>
    <t>4-Methyl-2-pentanone</t>
  </si>
  <si>
    <t>1,2-Diazole</t>
  </si>
  <si>
    <t>1,1'-Biphenyl</t>
  </si>
  <si>
    <t>1,2,3,4-Tetrahydronaphthalene</t>
  </si>
  <si>
    <t>p-tert-Butylphenol</t>
  </si>
  <si>
    <t>4-(1,1-Dimethylethyl)phenol</t>
  </si>
  <si>
    <t>Dichloroacetic_Acid</t>
  </si>
  <si>
    <t>Dichloroacetic Acid</t>
  </si>
  <si>
    <t>2,5,8,11,14-Pentaoxapentadecane</t>
  </si>
  <si>
    <t>3-Phenyl-2-propenoic acid phenylmethyl ester</t>
  </si>
  <si>
    <t>n-Octyl Bromide</t>
  </si>
  <si>
    <t>2,5-Hexanedione</t>
  </si>
  <si>
    <t>(1-Methylethyl)benzene</t>
  </si>
  <si>
    <t>3-Pentanone</t>
  </si>
  <si>
    <t>3-Hydroxybutanal</t>
  </si>
  <si>
    <t>Methyl Benzoate</t>
  </si>
  <si>
    <t>Hexanoic acid</t>
  </si>
  <si>
    <t>3-Oxobutanoic acid methyl ester</t>
  </si>
  <si>
    <t>2-Hexanone</t>
  </si>
  <si>
    <t>Benzyl_Alcohol</t>
  </si>
  <si>
    <t>Benzenemethanol</t>
  </si>
  <si>
    <t>2-Methoxyethanol acetate</t>
  </si>
  <si>
    <t>Benzoic acid butyl ester</t>
  </si>
  <si>
    <t>n-Butyl_Chloride</t>
  </si>
  <si>
    <t>1-Chlorobutane</t>
  </si>
  <si>
    <t>3-Methyl-2-butanone</t>
  </si>
  <si>
    <t>1-Propen-2-ol acetate</t>
  </si>
  <si>
    <t>Decahydronaphthalene</t>
  </si>
  <si>
    <t>3-Oxobutanoic acid ethyl ester</t>
  </si>
  <si>
    <t>Trichloroacetic_Acid</t>
  </si>
  <si>
    <t>Trichloroacetic Acid</t>
  </si>
  <si>
    <t xml:space="preserve"> (Trichloromethyl)benzene</t>
  </si>
  <si>
    <t>Ammonium Chloride</t>
  </si>
  <si>
    <t>n-Propyl Alcohol</t>
  </si>
  <si>
    <t>1,6-Hexanediol</t>
  </si>
  <si>
    <t>2-Methoxyethanol</t>
  </si>
  <si>
    <t>2-Methyl-1-propanol</t>
  </si>
  <si>
    <t>Vinyl_Acetate</t>
  </si>
  <si>
    <t>Vinyl Acetate</t>
  </si>
  <si>
    <t>Methoxybenzene</t>
  </si>
  <si>
    <t>1-Pentanol</t>
  </si>
  <si>
    <t>4-Hydroxy-4-methyl-2-pentanone</t>
  </si>
  <si>
    <t>Glyoxal</t>
  </si>
  <si>
    <t>Ethanedial</t>
  </si>
  <si>
    <t>1 -(2-Methoxymethylethoxy)propanol</t>
  </si>
  <si>
    <t>1,1'-Oxybis(2-ethoxy)ethane</t>
  </si>
  <si>
    <t>2-Ethoxyethyl_Acetate</t>
  </si>
  <si>
    <t>2-Ethoxyethanol acetate</t>
  </si>
  <si>
    <t>1,1-Diethoxyethane</t>
  </si>
  <si>
    <t>1-Methyl-2-pyrrolidinone</t>
  </si>
  <si>
    <t>2-Methyl-2,4-pentanediol</t>
  </si>
  <si>
    <t>2-(2-Butoxyethoxy)ethanol</t>
  </si>
  <si>
    <t>Dimethyl_Phthalate</t>
  </si>
  <si>
    <t>1,2-Benzenedicarboxylic acid dimethyl ester</t>
  </si>
  <si>
    <t>Benzoic acid ethyl ester</t>
  </si>
  <si>
    <t>2-Pentanone</t>
  </si>
  <si>
    <t>10-Undecenoic acid</t>
  </si>
  <si>
    <t>1-Hexanol</t>
  </si>
  <si>
    <t>Propyl Formate</t>
  </si>
  <si>
    <t>1,2-Ethanediol diacetate</t>
  </si>
  <si>
    <t>tert-Butyl_Alcohol</t>
  </si>
  <si>
    <t>2-Methyl-2-propanol</t>
  </si>
  <si>
    <t>1,2-Benzenedicarboxylic acid</t>
  </si>
  <si>
    <t>2,2-Dichloropropanoic acid</t>
  </si>
  <si>
    <t>1-Phenylpropane</t>
  </si>
  <si>
    <t>2-Methylpropanal</t>
  </si>
  <si>
    <t>2,2-Dimethyl-1,3-dioxolane-4-methanol</t>
  </si>
  <si>
    <t>Acetic acid</t>
  </si>
  <si>
    <t>1,1'-Oxybisbutane</t>
  </si>
  <si>
    <t>1,1-Dichloropropane</t>
  </si>
  <si>
    <t>Formic acid ethyl ester</t>
  </si>
  <si>
    <t>Propionic Acid</t>
  </si>
  <si>
    <t>1-Butanol</t>
  </si>
  <si>
    <t>2-(2-Ethoxyethoxy)ethanol</t>
  </si>
  <si>
    <t>3-Methyl-1-butanol</t>
  </si>
  <si>
    <t>2-Hydroxypropanoic acid</t>
  </si>
  <si>
    <t>4-Aminobenzoic acid</t>
  </si>
  <si>
    <t>Choline_Chloride</t>
  </si>
  <si>
    <t>2-Hydroxy-N,N,N-trimethylethanaminium chloride</t>
  </si>
  <si>
    <t>(2R,3S)-butane-1,2,3,4-tetraol</t>
  </si>
  <si>
    <t>D</t>
  </si>
  <si>
    <t>3-[3-(4'-Bromo[1,1'-biphenyl]-4-yl)-1,2,3,4-tetrahydro-1-naphthalenyl]-4-hydroxy-2H-1-benzopyran-2-one</t>
  </si>
  <si>
    <t>5-Amino-2-[1-(3,4-dichlorophenyl)ethyl]-2,4-dihydro-3H-pyrazol-3-one</t>
  </si>
  <si>
    <t>((6aR,9R,10aS)-10a-methoxy-4,7-dimethyl-4,6,6a,7,8,9,10,10a-octahydroindolo[4,3-fg]quinolin-9-yl)methyl 5-bromonicotinate</t>
  </si>
  <si>
    <t>2-Hydroxybenzoic acid methyl ester</t>
  </si>
  <si>
    <t>2-Methoxyphenol</t>
  </si>
  <si>
    <t>2,2'-Methylenebis[4-chlorophenol]</t>
  </si>
  <si>
    <t>4-Amino-6-methoxy-1-phenylpyridazinium chloride</t>
  </si>
  <si>
    <t>(1E)-N-[(6-Chloro-3-pyridinyl)methyl]-N-ethyl-N'-methyl-2-nitro-1,1-ethenediamine</t>
  </si>
  <si>
    <t>2-[[2-[3-(Acetylamino)-2,4,6-triiodophenoxy]ethoxy]methyl]butanoic acid</t>
  </si>
  <si>
    <t>1-(1,3-Benzodioxol-5-ylmethyl)-4-(3,7,11-trimethyl-2,6,10-dodecatrienyl)piperazine</t>
  </si>
  <si>
    <t>a-(Chloromethyl)-2-methyl-5-nitro-1H-imidazole-1-ethanol</t>
  </si>
  <si>
    <t>4-Methyl-1H-pyrazole</t>
  </si>
  <si>
    <t>Retinoic Acid</t>
  </si>
  <si>
    <t>3-(2,2-Dichloroethenyl)-2,2-dimethylcyclopropanecarboxylic acid (3-phenoxyphenyl)methyl ester</t>
  </si>
  <si>
    <t>2-(4-Chlorophenoxy)-2-methylpropanoic acid ethyl ester</t>
  </si>
  <si>
    <t>N-2-Pyridinyl-[1,1'-biphenyl]-4-acetamide</t>
  </si>
  <si>
    <t>2-[6-[Ethyl(2-hydroxypropyl)amino]-3-pyridazinyl]hydrazinecarboxylic acid ethyl ester</t>
  </si>
  <si>
    <t>1-benzofuran</t>
  </si>
  <si>
    <t>tricyclo[3.3.1.1~3,7~]decane</t>
  </si>
  <si>
    <t>O,O-diethyl S-[2-(ethylthio)ethyl] dithiophosphate</t>
  </si>
  <si>
    <t>1-Cyclopropyl-7-(4-ethyl-1-piperazinyl)-6-fluoro-1,4-dihydro-4-oxo-3-quinolinecarboxylic acid</t>
  </si>
  <si>
    <t>3-Ethyl-3-methyl-2,5-pyrrolidinedione</t>
  </si>
  <si>
    <t>N-(4-Ethoxyphenyl)-3-hydroxybutanamide</t>
  </si>
  <si>
    <t>8-Ethyl-5,8-dihydro-5-oxo-2-(1-piperazinyl)pyrido[2,3-d]pyrimidine-6-carboxylic acid</t>
  </si>
  <si>
    <t>7-(2,3-Dihydroxypropyl)-3,7-dihydro-1,3-dimethyl-1H-purine-2,6-dione</t>
  </si>
  <si>
    <t>Nalidixic_Acid</t>
  </si>
  <si>
    <t>1-Ethyl-1,4-dihydro-7-methyl-4-oxo-1,8-naphthyridine-3-carboxylic acid</t>
  </si>
  <si>
    <t>4-Amino-N-(5,6-dimethoxy-4-pyrimidinyl)benzenesulfonamide</t>
  </si>
  <si>
    <t>4-Amino-N-(1-phenyl-1H-pyrazol-5-yl)benzenesulfonamide</t>
  </si>
  <si>
    <t>N,N-Diethyl-N-methyl-2-[[4-[4-(phenylthio)phenyl]-3H-1,5-benzodiazepin-2-yl]thio]ethanaminium iodide</t>
  </si>
  <si>
    <t>Sulfamethoxazole</t>
  </si>
  <si>
    <t>4-Amino-N-(5-methyl-3-isoxazolyl)benzenesulfonamide</t>
  </si>
  <si>
    <t>4-Aminobenzenesulfonamide</t>
  </si>
  <si>
    <t>5-Methylpyrazinecarboxylic acid 4-oxide</t>
  </si>
  <si>
    <t>Trimethoprim</t>
  </si>
  <si>
    <t>5-[(3,4,5-Trimethoxyphenyl)methyl]-2,4-pyrimidinediamine</t>
  </si>
  <si>
    <t>4-Amino-N-(3,4-dimethyl-5-isoxazolyl)benzenesulfonamide</t>
  </si>
  <si>
    <t>4-Amino-N-2-pyridinylbenzenesulfonamide</t>
  </si>
  <si>
    <t>N-(2,6-Dimethylphenyl)-1,2-dihydro-2-oxo-3-pyridinecarboxamide</t>
  </si>
  <si>
    <t>6-Chloro-N-ethyl-4-methyl-4-phenyl-4H-3,1-benzoxazin-2-amine</t>
  </si>
  <si>
    <t>3-Hydroxy-3-methylpentanedioic acid</t>
  </si>
  <si>
    <t>Phosphorothioic acid O,O-diethyl O-(4-nitrophenyl) ester</t>
  </si>
  <si>
    <t>Ethylphosphonodithioic acid O-ethyl S-phenyl ester</t>
  </si>
  <si>
    <t>N-Nitrosomethyl-(2-tosyloxyethyl)_amine</t>
  </si>
  <si>
    <t>N-Nitrosomethyl-(3-hydroxypropyl)_amine</t>
  </si>
  <si>
    <t>N-Nitrosomethyl-2-hydroxypropylamine</t>
  </si>
  <si>
    <t>N-Nitrosomorpholine</t>
  </si>
  <si>
    <t>N-Nitrosonornicotine-1-N-oxide</t>
  </si>
  <si>
    <t>N-Nitrosonornicotine</t>
  </si>
  <si>
    <t>N-Nitrosopiperazine</t>
  </si>
  <si>
    <t>N-Nitrosopiperidine</t>
  </si>
  <si>
    <t>N-Nitrosopyrrolidine</t>
  </si>
  <si>
    <t>N-Nitrosothialdine</t>
  </si>
  <si>
    <t>N-Nitrosothiomorpholine</t>
  </si>
  <si>
    <t>n-Octyl_Bromide</t>
  </si>
  <si>
    <t>n-octyl_cyanide</t>
  </si>
  <si>
    <t>n-Pentylhydrazine.HCl</t>
  </si>
  <si>
    <t>N-phenyldiethanolamine</t>
  </si>
  <si>
    <t>N-Propyl-N-nitro-N-nitrosoguanidine</t>
  </si>
  <si>
    <t>N-Propyl-N-nitrosourea</t>
  </si>
  <si>
    <t>n-Propyl_Alcohol</t>
  </si>
  <si>
    <t>n-propyl_sulfide</t>
  </si>
  <si>
    <t>n-undecylamine</t>
  </si>
  <si>
    <t>n-undecyl_cyanide</t>
  </si>
  <si>
    <t>n-Valeraldehyde</t>
  </si>
  <si>
    <t>N-vinylcarbazole</t>
  </si>
  <si>
    <t>N-[4-(5-Nitro-2-furyl)-2-thiazolyl]acetamide</t>
  </si>
  <si>
    <t>N2-gamma-Glutamyl-p-hydrazinobenzoic_acid</t>
  </si>
  <si>
    <t>Nabam</t>
  </si>
  <si>
    <t>fraleyetal9a.mol</t>
  </si>
  <si>
    <t>Gatifloxacin</t>
  </si>
  <si>
    <t>GATIFLOXACIN.mol</t>
  </si>
  <si>
    <t>[Anderson, 2001 #2]</t>
  </si>
  <si>
    <t>GLG-V-13</t>
  </si>
  <si>
    <t>glgv13.mol</t>
  </si>
  <si>
    <t>[Fazekas, 1996 #116]</t>
  </si>
  <si>
    <t>Glibenclamide</t>
  </si>
  <si>
    <t>glibenclamide.MOL</t>
  </si>
  <si>
    <t>[Rosati, 1998 #44]</t>
  </si>
  <si>
    <t>glycerylnonivamide.mol</t>
  </si>
  <si>
    <t>[Wu, 1998 #125]</t>
  </si>
  <si>
    <t>Granisetron</t>
  </si>
  <si>
    <t>granisetron.MOL</t>
  </si>
  <si>
    <t>Grepafloxacin</t>
  </si>
  <si>
    <t>GREPAFLOXACIN.mol</t>
  </si>
  <si>
    <t>[Anderson, 2001 #2][Bischoff, 2000 #4][Kang, 2001 #21]</t>
  </si>
  <si>
    <t>H 345 / 52</t>
  </si>
  <si>
    <t>H34552.mol</t>
  </si>
  <si>
    <t>[Amos, 2001 #1]</t>
  </si>
  <si>
    <t>Halofantrine</t>
  </si>
  <si>
    <t>halofantrine.MOL</t>
  </si>
  <si>
    <t>[Mbai, 2002 #32][Traebert, 2004 #74][Tie, 2000 #128]</t>
  </si>
  <si>
    <t>Haloperidol</t>
  </si>
  <si>
    <t>haloperidol.MOL</t>
  </si>
  <si>
    <t>[Pearlstein, 2003 #40][Shuba, 2001 #45][Suessbrich, 1997 #130][Katchman, 2005 #153]</t>
  </si>
  <si>
    <t>ibutilide.mol</t>
  </si>
  <si>
    <t>[Yang, 1995 #93][Lynch, 1995 #121]</t>
  </si>
  <si>
    <t>ICI118551.mol</t>
  </si>
  <si>
    <t>Imipramine</t>
  </si>
  <si>
    <t>imipramine.MOL</t>
  </si>
  <si>
    <t>oestAAABL.MOL</t>
  </si>
  <si>
    <t>oestAAABM.MOL</t>
  </si>
  <si>
    <t>oestAAABN.MOL</t>
  </si>
  <si>
    <t>oestAAABO.MOL</t>
  </si>
  <si>
    <t>oestAAABP.MOL</t>
  </si>
  <si>
    <t>oestAAABQ.MOL</t>
  </si>
  <si>
    <t>oestAAABR.MOL</t>
  </si>
  <si>
    <t>oestAAABS.MOL</t>
  </si>
  <si>
    <t>oestAAABT.MOL</t>
  </si>
  <si>
    <t>oestAAABU.MOL</t>
  </si>
  <si>
    <t>oestAAABV.MOL</t>
  </si>
  <si>
    <t>oestAAABW.MOL</t>
  </si>
  <si>
    <t>oestAAABX.MOL</t>
  </si>
  <si>
    <t>oestAAABY.MOL</t>
  </si>
  <si>
    <t>oestAAABZ.MOL</t>
  </si>
  <si>
    <t>oestAAACA.MOL</t>
  </si>
  <si>
    <t>oestAAACB.MOL</t>
  </si>
  <si>
    <t>oestAAACC.MOL</t>
  </si>
  <si>
    <t>oestAAACD.MOL</t>
  </si>
  <si>
    <t>oestAAACE.MOL</t>
  </si>
  <si>
    <t>oestAAACF.MOL</t>
  </si>
  <si>
    <t>oestAAACG.MOL</t>
  </si>
  <si>
    <t>oestAAACH.MOL</t>
  </si>
  <si>
    <t>oestAAACI.MOL</t>
  </si>
  <si>
    <t>oestAAACJ.MOL</t>
  </si>
  <si>
    <t>oestAAACK.MOL</t>
  </si>
  <si>
    <t>oestAAACL.MOL</t>
  </si>
  <si>
    <t>oestAAACM.MOL</t>
  </si>
  <si>
    <t>oestAAACN.MOL</t>
  </si>
  <si>
    <t>oestAAACO.MOL</t>
  </si>
  <si>
    <t>oestAAACP.MOL</t>
  </si>
  <si>
    <t>LY137877.mol</t>
  </si>
  <si>
    <t>LY424478 (4-hydroxy LY139603)</t>
  </si>
  <si>
    <t>LY424478.mol</t>
  </si>
  <si>
    <t>LY97241.MOL</t>
  </si>
  <si>
    <t>Matrine</t>
  </si>
  <si>
    <t>matrine.mol</t>
  </si>
  <si>
    <t>[Xu, 2004 #150]</t>
  </si>
  <si>
    <t>MCI-154</t>
  </si>
  <si>
    <t>MCI154.mol</t>
  </si>
  <si>
    <t>[Eto, 1998 #13]</t>
  </si>
  <si>
    <t>MDL 74,156</t>
  </si>
  <si>
    <t>MDL74156.mol</t>
  </si>
  <si>
    <t>mefloquine.MOL</t>
  </si>
  <si>
    <t>[Kang, 2001 #20][Traebert, 2004 #74]</t>
  </si>
  <si>
    <t>Meperidine</t>
  </si>
  <si>
    <t>meperidine.MOL</t>
  </si>
  <si>
    <t>Mesoridazine</t>
  </si>
  <si>
    <t>mesoridazine.MOL</t>
  </si>
  <si>
    <t>[Su, 2004 #73]</t>
  </si>
  <si>
    <t>Methadone</t>
  </si>
  <si>
    <t>methadone.MOL</t>
  </si>
  <si>
    <t>[Kornick, 2003 #70][Katchman, 2002 #106]</t>
  </si>
  <si>
    <t>methylecgonidine.MOL</t>
  </si>
  <si>
    <t>metoclopramide.MOL</t>
  </si>
  <si>
    <t>metoprolol.MOL</t>
  </si>
  <si>
    <t>mibefradil.MOL</t>
  </si>
  <si>
    <t>Misolastine</t>
  </si>
  <si>
    <t>misolastine.mol</t>
  </si>
  <si>
    <t>[Taglialatela, 2000 #142][Taglialatela, 2000 #142]</t>
  </si>
  <si>
    <t>MK-499</t>
  </si>
  <si>
    <t>MK499.mol</t>
  </si>
  <si>
    <t>Mutagenicity</t>
  </si>
  <si>
    <t>mol file</t>
  </si>
  <si>
    <t>log(1/C)</t>
  </si>
  <si>
    <t>1DINITROPYRENE.mol</t>
  </si>
  <si>
    <t>4-NITROBIPHENYL.mol</t>
  </si>
  <si>
    <t>ACETAMIDOPYRENOL(c).mol</t>
  </si>
  <si>
    <t>acetaminophen.mol</t>
  </si>
  <si>
    <t>acridine.mol</t>
  </si>
  <si>
    <t>acrylonitrile.mol</t>
  </si>
  <si>
    <t>aflatoxin_B1.mol</t>
  </si>
  <si>
    <t>aminoacridine(1).mol</t>
  </si>
  <si>
    <t>aminoacridine.mol</t>
  </si>
  <si>
    <t>aminoanthraquinone.mol</t>
  </si>
  <si>
    <t>AMINODINITROTOLUENE.mol</t>
  </si>
  <si>
    <t>aminofluorene.mol</t>
  </si>
  <si>
    <t>aminohydroxyadenine.mol</t>
  </si>
  <si>
    <t>amsacrine.mol</t>
  </si>
  <si>
    <t>anisidine.mol</t>
  </si>
  <si>
    <t>ANTHRAQUINONE.mol</t>
  </si>
  <si>
    <t>aristolochicacid.mol</t>
  </si>
  <si>
    <t>aspirin.mol</t>
  </si>
  <si>
    <t>atrazine.mol</t>
  </si>
  <si>
    <t>3-(10,11-Dihydro-5H-dibenzo[a,d]cyclohepten-5-ylidene)-N,N-dimethyl-1-propanamine N-oxide</t>
  </si>
  <si>
    <t>2-amino-N-((2S,3S,4R,5R)-5-(6-(dimethylamino)-9H-purin-9-yl)-4-hydroxy-2-(hydroxymethyl)tetrahydrofuran-3-yl)-3-(4-methoxyphenyl)propanamide</t>
  </si>
  <si>
    <t>6-Chloro-a-methyl-9H-carbazole-2-acetic acid</t>
  </si>
  <si>
    <t>5-Ethyl-1,3-bis(methoxymethyl)-5-phenyl-2,4,6(1H,3H,5H)-pyrimidinetrione</t>
  </si>
  <si>
    <t>Butanedioic acid mono[1-[5-(2,5-dihydro-5-oxo-3-furanyl)-3-methyl-2-benzofuranyl]ethyl] ester</t>
  </si>
  <si>
    <t>3,4-Dihydro-8-[2-hydroxy-3-[(1-methylethyl)amino]propoxy]-2H-1-benzopyran-3-ol 3-nitrate</t>
  </si>
  <si>
    <t>Diflunisal</t>
  </si>
  <si>
    <t>2',4'-Difluoro-4-hydroxy-[1,1'-biphenyl]-3-carboxylic acid</t>
  </si>
  <si>
    <t>2-[2-Methoxy-4-(methylsulfinyl)phenyl]-1H-imidazo[4,5-b]pyridine</t>
  </si>
  <si>
    <t>5-(2-Chlorophenyl)-7-ethyl-1,3-dihydro-1-methyl-2H-thieno[2,3-e]-1,4-diazepin-2-one</t>
  </si>
  <si>
    <t>[2,3-Dichloro-4-(2-methylene-1-oxobutyl)phenoxy]acetic acid</t>
  </si>
  <si>
    <t>2-(Ethylamino)-5-phenyl-4(5H)-oxazolone</t>
  </si>
  <si>
    <t>Phalloidin</t>
  </si>
  <si>
    <t>Phenacemide</t>
  </si>
  <si>
    <t>Phenacetin</t>
  </si>
  <si>
    <t>Phenanthrene</t>
  </si>
  <si>
    <t>Phenazone</t>
  </si>
  <si>
    <t>Phenazopyridine_hydrochloride</t>
  </si>
  <si>
    <t>ctyyAAAVU.MOL</t>
  </si>
  <si>
    <t>ctyyAAAVV.MOL</t>
  </si>
  <si>
    <t>ctyyAAAVW.MOL</t>
  </si>
  <si>
    <t>ctyyAAAVX.MOL</t>
  </si>
  <si>
    <t>ctyyAAAVY.MOL</t>
  </si>
  <si>
    <t>ctyyAAAVZ.MOL</t>
  </si>
  <si>
    <t>ctyyAAAWA.MOL</t>
  </si>
  <si>
    <t>ctyyAAAWB.MOL</t>
  </si>
  <si>
    <t>ctyyAAAWC.MOL</t>
  </si>
  <si>
    <t>ctyyAAAWD.MOL</t>
  </si>
  <si>
    <t>ctyyAAAWE.MOL</t>
  </si>
  <si>
    <t>ctyyAAAWF.MOL</t>
  </si>
  <si>
    <t>ctyyAAAWG.MOL</t>
  </si>
  <si>
    <t>ctyyAAAWH.MOL</t>
  </si>
  <si>
    <t>ctyyAAAWI.MOL</t>
  </si>
  <si>
    <t>ctyyAAAWJ.MOL</t>
  </si>
  <si>
    <t>ctyyAAAWK.MOL</t>
  </si>
  <si>
    <t>ctyyAAAWL.MOL</t>
  </si>
  <si>
    <t>ctyyAAAWM.MOL</t>
  </si>
  <si>
    <t>ctyyAAAWN.MOL</t>
  </si>
  <si>
    <t>ctyyAAAWO.MOL</t>
  </si>
  <si>
    <t>ctyyAAAWP.MOL</t>
  </si>
  <si>
    <t>ctyyAAAWQ.MOL</t>
  </si>
  <si>
    <t>ctyyAAAWR.MOL</t>
  </si>
  <si>
    <t>ctyyAAAWS.MOL</t>
  </si>
  <si>
    <t>ctyyAAAWT.MOL</t>
  </si>
  <si>
    <t>ctyyAAAWU.MOL</t>
  </si>
  <si>
    <t>ctyyAAAWV.MOL</t>
  </si>
  <si>
    <t>ctyyAAAWW.MOL</t>
  </si>
  <si>
    <t>ctyyAAAWX.MOL</t>
  </si>
  <si>
    <t>ctyyAAAWY.MOL</t>
  </si>
  <si>
    <t>ctyyAAAWZ.MOL</t>
  </si>
  <si>
    <t>10-Methyl-10H-phenothiazine-2-acetic acid</t>
  </si>
  <si>
    <t>7-Chloro-5-(2-fluorophenyl)-1,3-dihydro-1-methyl-2H-1,4-benzodiazepin-2-one</t>
  </si>
  <si>
    <t>3-(Di-2-thienylmethylene)-1-methylpiperidine</t>
  </si>
  <si>
    <t>N-(3-Amino-2,4,6-triiodobenzoyl)-N-phenyl-b-alanine</t>
  </si>
  <si>
    <t>Alprazolam</t>
  </si>
  <si>
    <t>8-Chloro-1-methyl-6-phenyl-4H-[1,2,4]triazolo[4,3-a][1,4]benzodiazepine</t>
  </si>
  <si>
    <t>4-(3-Methyl-2-butenyl)-1,2-diphenyl-3,5-pyrazolidinedione</t>
  </si>
  <si>
    <t>4-Methoxy-2-(5-methoxy-3-methyl-1H-pyrazol-1-yl)-6-methylpyrimidine</t>
  </si>
  <si>
    <t>1-[1-Methyl-2-[2-(phenylmethyl)phenoxy]ethyl]piperidine</t>
  </si>
  <si>
    <t>a-Ethyl-4-(2-methylpropyl)benzeneacetic acid</t>
  </si>
  <si>
    <t>[2,3-Dichloro-4-(2-thienylcarbonyl)phenoxy]acetic acid</t>
  </si>
  <si>
    <t>(6b)-3,4-Dimethoxy-17-methylmorphinan-6,14-diol</t>
  </si>
  <si>
    <t>7-Chloro-2,3-dihydro-1-methyl-5-phenyl-1H-1,4-benzodiazepine</t>
  </si>
  <si>
    <t>1,2-Dihydro-1,5-dimethyl-4-[(1-methylethyl)amino]-2-phenyl-3H-pyrazol-3-one</t>
  </si>
  <si>
    <t>1,3-Dimethyl-3-phenyl-2,5-pyrrolidinedione</t>
  </si>
  <si>
    <t>Fenofibrate</t>
  </si>
  <si>
    <t>2-[4-(4-Chlorobenzoyl)phenoxy]-2-methylpropanoic acid 1-methylethyl ester</t>
  </si>
  <si>
    <t>NITROBENZIMIDAZOLE.mol</t>
  </si>
  <si>
    <t>NITROCARBAZOLE(1).mol</t>
  </si>
  <si>
    <t>NITROCARBAZOLE(3).mol</t>
  </si>
  <si>
    <t>NITROCHRYSENE.mol</t>
  </si>
  <si>
    <t>NITROCINNAMIC(3)ACID.mol</t>
  </si>
  <si>
    <t>NITRODIBENZODIOXIN.mol</t>
  </si>
  <si>
    <t>NITRODIBENZOPYRANONE.mol</t>
  </si>
  <si>
    <t>NITROFLUORANTHENE.mol</t>
  </si>
  <si>
    <t>NITROFLUORENE.mol</t>
  </si>
  <si>
    <t>NITROFURALDEHYDE.mol</t>
  </si>
  <si>
    <t>NITROFURANTOIN.mol</t>
  </si>
  <si>
    <t>NITROPHENYLADENOSINE.mol</t>
  </si>
  <si>
    <t>NITROPHENYLDEOXYADENOSINE.mol</t>
  </si>
  <si>
    <t>NITROPHENYLENEDIAMINE(p).mol</t>
  </si>
  <si>
    <t>NITROPYRENOL(b).mol</t>
  </si>
  <si>
    <t>(3R,4S)-4,6-Dihydro-8-hydroxy-3,4,5-trimethyl-6-oxo-3H-2-benzopyran-7-carboxylic acid</t>
  </si>
  <si>
    <t>(3a,4a,16b)-4,9-Epoxycevane-3,4,12,14,16,17,20-heptol</t>
  </si>
  <si>
    <t>1-Methoxy-4-(1E)-1-propenylbenzene</t>
  </si>
  <si>
    <t>(9S)-Cinchonan-9-ol</t>
  </si>
  <si>
    <t>(8a,9R)-Cinchonan-9-ol</t>
  </si>
  <si>
    <t>3,4,5-Trimethoxybenzeneethanamine</t>
  </si>
  <si>
    <t>7,8-dimethyl-10-((2S,3S)-2,3,4,5-tetrahydroxypentyl)benzo[g]pteridine-2,4(3H,10H)-dione</t>
  </si>
  <si>
    <t>[3R-[3a,4a(S*),4ab,5b,6a]]-2-Amino-N-(3,4,4a,5,6,7-hexahydro-5,6,8-trihydroxy-3-methyl-1-oxo-1H-2-benzopyran-4-yl)propanamide</t>
  </si>
  <si>
    <t>ctyyAAAGH.MOL</t>
  </si>
  <si>
    <t>ctyyAAAGI.MOL</t>
  </si>
  <si>
    <t>ctyyAAAGJ.MOL</t>
  </si>
  <si>
    <t>1_3-Dichloro-2-propanol</t>
  </si>
  <si>
    <t>2_4-Diaminoanisole</t>
  </si>
  <si>
    <t>1-Chloro-2_4-dinitrobenzene</t>
  </si>
  <si>
    <t>1_3-Dichloropropene</t>
  </si>
  <si>
    <t>1_1_2-Trichloroethane</t>
  </si>
  <si>
    <t>1_1_1-Trichloro-2-propanol</t>
  </si>
  <si>
    <t>N_N-Dimethylaniline</t>
  </si>
  <si>
    <t>2_2-Dichloroacetyl_Chloride</t>
  </si>
  <si>
    <t>1_5-Pentanediol</t>
  </si>
  <si>
    <t>N_N-Dimethylacetamide</t>
  </si>
  <si>
    <t>2-Nitro-1_1-bis(p-chlorophenyl)propane</t>
  </si>
  <si>
    <t>2_3_7_8-Tetrachlorodibenzo-p-dioxin</t>
  </si>
  <si>
    <t>7_12-Dimethylbenzanthracene</t>
  </si>
  <si>
    <t>1_2-Dimethylhydrazine_2HCl</t>
  </si>
  <si>
    <t>1_2_3-Trichloropropane</t>
  </si>
  <si>
    <t>1_2-Dibromo-3-chloropropane</t>
  </si>
  <si>
    <t>trans-1_4-Dichloro-2-butene</t>
  </si>
  <si>
    <t>Bis-1_4-(chloromethoxy)-p-xylene</t>
  </si>
  <si>
    <t>Tris-1_2_3-(chloromethoxy)propane</t>
  </si>
  <si>
    <t>Dibenz(a_h)anthracene</t>
  </si>
  <si>
    <t>1-Methyl-1_4-dihydro-7-[2-(5-nitrofuryl)vinyl]-4-oxo-1_8-naphthyridine-3-carboxylate__potassium_salt</t>
  </si>
  <si>
    <t>alpha-1_2_3_4_5_6-Hexachlorocyclohexane</t>
  </si>
  <si>
    <t>N-[5-(5-Nitro-2-furyl)-1_3_4-thiadiazol-2-yl]acetamide</t>
  </si>
  <si>
    <t>Bis-1_2-(chloromethoxy)ethane</t>
  </si>
  <si>
    <t>2_2_2-Trifluoro-N-[4-(5-nitro-2-furyl)-2-thiazolyl]acetamide</t>
  </si>
  <si>
    <t>(4-Chloro-6-(2_3-xylidino)-2-pyrimidinylthio)_acetic_acid_(WY-14643)</t>
  </si>
  <si>
    <t>3_3-Dichlorobenzidine_dihydrochloride</t>
  </si>
  <si>
    <t>p_p-Dichlorodiphenyl_dichloroethylene</t>
  </si>
  <si>
    <t>1_2-Dibromoethane</t>
  </si>
  <si>
    <t>2_4_5-Trimethylaniline</t>
  </si>
  <si>
    <t>3_4_4-Triaminodiphenyl_ether</t>
  </si>
  <si>
    <t>2_4-Xylidine.HCl</t>
  </si>
  <si>
    <t>3_3-Dimethylbenzidine_dihydrochloride</t>
  </si>
  <si>
    <t>Diglycidyl_resorcinol_ether__technical_grade</t>
  </si>
  <si>
    <t>Phenobarbital__sodium</t>
  </si>
  <si>
    <t>3-(5-Nitro-2-furyl)-imidazo(1_2-alpha)_pyridine</t>
  </si>
  <si>
    <t>4_4-Methylenedianiline_dihydrochloride</t>
  </si>
  <si>
    <t>5_5-(1_1-Biphenyl)-2_5-dylbis(oxy)(2_2-dimethylpentanoic_acid)</t>
  </si>
  <si>
    <t>4-Chloro-6-(2_3-xylidino)-2-pyrimidinylthio(N-beta-hydroxyethyl)acetamide</t>
  </si>
  <si>
    <t>2_4_6-Trimethylaniline.HCl</t>
  </si>
  <si>
    <t>4_4-Thiodianiline</t>
  </si>
  <si>
    <t>2_4-Dinitrotoluene_(containing_1.0-1.5%_2_6-dinitrotoluene)</t>
  </si>
  <si>
    <t>4_4-Oxydianiline</t>
  </si>
  <si>
    <t>Bis-2-hydroxyethyldithiocarbamic_acid__potassium</t>
  </si>
  <si>
    <t>1_2-Diallylhydrazine.2HCl</t>
  </si>
  <si>
    <t>Tris(2_3-dibromopropyl)_phosphate</t>
  </si>
  <si>
    <t>4_4-Methylene-bis(2-chloroaniline).2HCl</t>
  </si>
  <si>
    <t>1_2-di-n-Butylhydrazine.2HCl</t>
  </si>
  <si>
    <t>2_4-Diaminotoluene_(2_4-toluene_diamine)</t>
  </si>
  <si>
    <t>1_1_2_2-Tetrachloroethane</t>
  </si>
  <si>
    <t>3_3-Dimethoxybenzidine_dihydrochloride</t>
  </si>
  <si>
    <t>5_5-Diphenylhydantoin_(phenytoin)</t>
  </si>
  <si>
    <t>1_3-Butadiene</t>
  </si>
  <si>
    <t>1_1-Diallylhydrazine</t>
  </si>
  <si>
    <t>2_4_5-Trimethylaniline.HCl</t>
  </si>
  <si>
    <t>1_1-di-n-Butylhydrazine</t>
  </si>
  <si>
    <t>Ethene__chloro-</t>
  </si>
  <si>
    <t>2_5-Dimethoxy-4-aminostilbene</t>
  </si>
  <si>
    <t>2_4_6-Trinitro-1_3-dimethyl-5-tert-butylbenzene</t>
  </si>
  <si>
    <t>trans-5-Amino-3[2-(5-nitro-2-furyl)vinyl]-1_2_4-oxadiazole</t>
  </si>
  <si>
    <t>2_2-Bis(bromomethyl)-1_3-propanediol__technical_grade</t>
  </si>
  <si>
    <t>3_5-Dichloro(N-1_1-dimethyl-2-propynyl)benzamide</t>
  </si>
  <si>
    <t>2_4-Diaminophenol_dihydrochloride</t>
  </si>
  <si>
    <t>3_3_4_4-Tetraaminobiphenyl.4HCl</t>
  </si>
  <si>
    <t>4_4-Methylenebis(N_N-dimethyl)benzenamine</t>
  </si>
  <si>
    <t>3-Chloro-2-methylpropene__technical_grade_(containing_5%_dimethylvinyl__chloride)</t>
  </si>
  <si>
    <t>Trifluralin__technical_grade</t>
  </si>
  <si>
    <t>1_2-Dichloroethane</t>
  </si>
  <si>
    <t>1_5-Naphthalenediamine</t>
  </si>
  <si>
    <t>2_4-Diaminotoluene.2HCl</t>
  </si>
  <si>
    <t>1_1_1_2-Tetrachloroethane</t>
  </si>
  <si>
    <t>Bis(2-chloro-1-methylethyl)ether__technical_grade</t>
  </si>
  <si>
    <t>3_3-Dihydroxybenzidine.2HCl</t>
  </si>
  <si>
    <t>1-Amino-2_4-dibromoanthraquinone</t>
  </si>
  <si>
    <t>2_4_6-Trichloroaniline</t>
  </si>
  <si>
    <t>Toluene_diisocyanate__commercial_grade_(2_4_(80%)-_and_2_6_(20%)-)</t>
  </si>
  <si>
    <t>3-((Imino((2_2_2-trifluoroethyl)amino)methyl)amino)1H-pyrazole-1-pentamide</t>
  </si>
  <si>
    <t>1_4-Dioxane</t>
  </si>
  <si>
    <t>1_2-Dichloropropane_(propylene_dichloride)</t>
  </si>
  <si>
    <t>1_4-Dichlorobenzene_(p-dichlorobenzene)</t>
  </si>
  <si>
    <t>Cyclamate__sodium</t>
  </si>
  <si>
    <t>2_4-Diaminoanisole_sulfate</t>
  </si>
  <si>
    <t>2_5-Xylidine.HCl</t>
  </si>
  <si>
    <t>2_6-Dichloro-p-phenylenediamine</t>
  </si>
  <si>
    <t>3_4-Dihydrocoumarin</t>
  </si>
  <si>
    <t>2_4_6-Trichlorophenol</t>
  </si>
  <si>
    <t>1_2-Diformylhydrazine</t>
  </si>
  <si>
    <t>1_2-Propylene_oxide</t>
  </si>
  <si>
    <t>Ethene__fluoro-</t>
  </si>
  <si>
    <t>3_4-Dihydroxycinnamic_acid</t>
  </si>
  <si>
    <t>Pentachlorophenol__Dowicide_EC-7</t>
  </si>
  <si>
    <t>ctyyAAAGF.MOL</t>
  </si>
  <si>
    <t>ctyyAAAGG.MOL</t>
  </si>
  <si>
    <t>Phosphorothioic acid O-(3-chloro-4-methyl-2-oxo-2H-1-benzopyran-7-yl) O,O-diethyl ester</t>
  </si>
  <si>
    <t>2-[2-[(Aminocarbonyl)oxy]-1-methoxyethyl]-3,6-bis(1-aziridinyl)-5-methyl-2,5-cyclohexadiene-1,4-dione</t>
  </si>
  <si>
    <t>Phosphorothioic acid O-[4-[(dimethylamino)sulfonyl]phenyl] O,O-dimethyl ester</t>
  </si>
  <si>
    <t>O,O,O',O'-tetraethyl S,S'-methylene diphosphorodithioate</t>
  </si>
  <si>
    <t>6-Chloro-5-cyclohexyl-2,3-dihydro-1H-indene-1-carboxylic acid</t>
  </si>
  <si>
    <t>N,N'-Bis(2-chloroethyl)-N-nitrosourea</t>
  </si>
  <si>
    <t>2,2'-Methylenebis[3,4,6-trichlorophenol]</t>
  </si>
  <si>
    <t>Methyl 6-[[[(2-chloroethyl)nitrosoamino]carbonyl]amino]-6-deoxy-a-D-glucopyranoside</t>
  </si>
  <si>
    <t>Carbonic acid 1-methylethyl 2-(1-methylpropyl)-4,6-dinitrophenyl ester</t>
  </si>
  <si>
    <t>3-[2-[4-(6-Fluoro-1,2-benzisoxazol-3-yl)-1-piperidinyl]ethyl]-6,7,8,9-tetrahydro-2-methyl-4H-pyrido[1,2-a]pyrimidin-4-one</t>
  </si>
  <si>
    <t>4-(1,3-Dihydro-1-oxo-2H-isoindol-2-yl)-a-methylbenzeneacetic acid</t>
  </si>
  <si>
    <t>5-Amino-1-[2,6-dichloro-4-(trifluoromethyl)phenyl]-4-[(trifluoromethyl)sulfinyl]-1H-pyrazole-3-carbonitrile</t>
  </si>
  <si>
    <t>1,1',1''-Phosphinylidynetrisaziridine</t>
  </si>
  <si>
    <t>2-[(2-Carboxyphenyl)amino]-4-chlorobenzoic acid</t>
  </si>
  <si>
    <t>5-(Aminosulfonyl)-4-chloro-2-[(2-furanylmethyl)amino]benzoic acid</t>
  </si>
  <si>
    <t>3-[Acetyl-(3-amino-2,4,6-triiodophenyl)amino]-2-methylpropanoic acid</t>
  </si>
  <si>
    <t>Aspirin</t>
  </si>
  <si>
    <t>2-(Acetyloxy)benzoic acid</t>
  </si>
  <si>
    <t>2-Methylquinoline</t>
  </si>
  <si>
    <t>1,4-Dihydro-2,6-dimethyl-4-(3-nitrophenyl)-3,5-pyridinedicarboxylic acid 2-methoxyethyl (2E)-3-phenyl-2-propenyl ester</t>
  </si>
  <si>
    <t>N-(4-Ethoxyphenyl)acetamide</t>
  </si>
  <si>
    <t>,2-Benzisoxazole-3-methanesulfonamide</t>
  </si>
  <si>
    <t>1,2-Dihydro-1,5-dimethyl-2-phenyl-3H-pyrazol-3-one</t>
  </si>
  <si>
    <t>7-Bromo-1,3-dihydro-5-(2-pyridinyl)-2H-1,4-benzodiazepin-2-one</t>
  </si>
  <si>
    <t>9-Fluoro-2,3-dihydro-3-methyl-10-(4-methyl-1-piperazinyl)-7-oxo-7H-pyrido[1,2,3-de]-1,4-benzoxazine-6-carboxylic acid</t>
  </si>
  <si>
    <t>4-(2-Chlorophenyl)-2-ethyl-9-methyl-6H-thieno[3,2-f][1,2,4]triazolo[4,3-a][1,4]diazepine</t>
  </si>
  <si>
    <t>1-Butoxy-3-phenoxy-2-propanol</t>
  </si>
  <si>
    <t>8-Chloro-6-phenyl-4H-[1,2,4]triazolo[4,3-a][1,4]benzodiazepine</t>
  </si>
  <si>
    <t>[3-Ethyl-4-oxo-5-(1-piperidinyl)-2-thiazolidinylidene]acetic acid ethyl ester</t>
  </si>
  <si>
    <t>ctyyAAAQW.MOL</t>
  </si>
  <si>
    <t>ctyyAAAQX.MOL</t>
  </si>
  <si>
    <t>a-Methyl-4-[(2-methyl-2-propenyl)amino]benzeneacetic acid</t>
  </si>
  <si>
    <t>Atenolol</t>
  </si>
  <si>
    <t>4-[2-Hydroxy-3-[(1-methylethyl)amino]propoxy]benzeneacetamide</t>
  </si>
  <si>
    <t>a-Ethylbenzenemethanol</t>
  </si>
  <si>
    <t>Zidovudine</t>
  </si>
  <si>
    <t>3'-Azido-3'-deoxythymidine</t>
  </si>
  <si>
    <t>4-Amino-N-(3-methoxypyrazinyl)benzenesulfonamide</t>
  </si>
  <si>
    <t>ctyyAAARG.MOL</t>
  </si>
  <si>
    <t>ctyyAAARH.MOL</t>
  </si>
  <si>
    <t>ctyyAAARI.MOL</t>
  </si>
  <si>
    <t>ctyyAAARJ.MOL</t>
  </si>
  <si>
    <t>ctyyAAARK.MOL</t>
  </si>
  <si>
    <t>ctyyAAARL.MOL</t>
  </si>
  <si>
    <t>ctyyAAARM.MOL</t>
  </si>
  <si>
    <t>ctyyAAARN.MOL</t>
  </si>
  <si>
    <t>ctyyAAARO.MOL</t>
  </si>
  <si>
    <t>ctyyAAARP.MOL</t>
  </si>
  <si>
    <t>ctyyAAARQ.MOL</t>
  </si>
  <si>
    <t>ctyyAAARR.MOL</t>
  </si>
  <si>
    <t>ctyyAAARS.MOL</t>
  </si>
  <si>
    <t>ctyyAAART.MOL</t>
  </si>
  <si>
    <t>ctyyAAARU.MOL</t>
  </si>
  <si>
    <t>ctyyAAARV.MOL</t>
  </si>
  <si>
    <t>ctyyAAARW.MOL</t>
  </si>
  <si>
    <t>ctyyAAARX.MOL</t>
  </si>
  <si>
    <t>ctyyAAARY.MOL</t>
  </si>
  <si>
    <t>ctyyAAARZ.MOL</t>
  </si>
  <si>
    <t>ctyyAAASA.MOL</t>
  </si>
  <si>
    <t>ctyyAAASB.MOL</t>
  </si>
  <si>
    <t>ctyyAAASC.MOL</t>
  </si>
  <si>
    <t>ctyyAAASD.MOL</t>
  </si>
  <si>
    <t>ctyyAAASE.MOL</t>
  </si>
  <si>
    <t>ctyyAAASF.MOL</t>
  </si>
  <si>
    <t>ctyyAAASG.MOL</t>
  </si>
  <si>
    <t>ctyyAAASH.MOL</t>
  </si>
  <si>
    <t>ctyyAAASI.MOL</t>
  </si>
  <si>
    <t>ctyyAAASJ.MOL</t>
  </si>
  <si>
    <t>ctyyAAASK.MOL</t>
  </si>
  <si>
    <t>ctyyAAASL.MOL</t>
  </si>
  <si>
    <t>ctyyAAASM.MOL</t>
  </si>
  <si>
    <t>ctyyAAASN.MOL</t>
  </si>
  <si>
    <t>ctyyAAASO.MOL</t>
  </si>
  <si>
    <t>ctyyAAASP.MOL</t>
  </si>
  <si>
    <t>ctyyAAASQ.MOL</t>
  </si>
  <si>
    <t>ctyyAAASR.MOL</t>
  </si>
  <si>
    <t>Phosphorodithioic acid S-[2-chloro-1-(1,3-dihydro-1,3-dioxo-2H-isoindol-2-yl)ethyl] O,O-diethyl ester</t>
  </si>
  <si>
    <t>1-((3R,4R,5S)-4,5-dihydroxy-3-methyltetrahydrofuran-2-yl)-5-fluoropyrimidine-2,4(1H,3H)-dione</t>
  </si>
  <si>
    <t>4,4'-(2,2,2-trichloroethane-1,1-diyl)bis(methoxybenzene)</t>
  </si>
  <si>
    <t>2-(4-Thiazolyl)-1H-benzimidazole</t>
  </si>
  <si>
    <t>N-Nitrosobis(2-hydroxypropyl)amine</t>
  </si>
  <si>
    <t>N-Nitrosobis(2-oxopropyl)amine</t>
  </si>
  <si>
    <t>N-Nitrosodiethanolamine</t>
  </si>
  <si>
    <t>N-Nitrosodiethylamine</t>
  </si>
  <si>
    <t>N-Nitrosodimethylamine</t>
  </si>
  <si>
    <t>N-Nitrosodiphenylamine</t>
  </si>
  <si>
    <t>N-Nitrosodipropylamine</t>
  </si>
  <si>
    <t>N-Nitrosoephedrine</t>
  </si>
  <si>
    <t>N-Nitrosohexamethyleneimine</t>
  </si>
  <si>
    <t>N-Nitrosomethyl(2-oxopropyl)amine</t>
  </si>
  <si>
    <t>N-Nitrosomethyl-(2-hydroxyethyl)_amine</t>
  </si>
  <si>
    <t>2,5-dimethylfuran</t>
  </si>
  <si>
    <t>2,5-dinitrophenol</t>
  </si>
  <si>
    <t>2,6-di-tert-butyl-4-methylphenol</t>
  </si>
  <si>
    <t>2,6-dichlorobenzamide</t>
  </si>
  <si>
    <t>2,6-diisopropylaniline</t>
  </si>
  <si>
    <t>2,6-dimethylmorpholine</t>
  </si>
  <si>
    <t>2,6-dinitrophenol</t>
  </si>
  <si>
    <t>2,6-diphenylpyridine</t>
  </si>
  <si>
    <t>2-(1-Methylethoxy)phenol methylcarbamate</t>
  </si>
  <si>
    <t>2-(2-ethoxyethoxy)ethanol</t>
  </si>
  <si>
    <t>2-(bromomethyl)tetrahydro-2h-pyran</t>
  </si>
  <si>
    <t>[Ferreira, 2001 #14]</t>
  </si>
  <si>
    <t>bepridil.mol</t>
  </si>
  <si>
    <t>[Chouabe, 2000 #141][Cyprotex, 2005 #164]</t>
  </si>
  <si>
    <t>Berberine</t>
  </si>
  <si>
    <t>berberine.mol</t>
  </si>
  <si>
    <t>[Wang, 1997 #80]</t>
  </si>
  <si>
    <t>Bertosamil</t>
  </si>
  <si>
    <t>bertosamil.mol</t>
  </si>
  <si>
    <t>[Zitron, 2002 #104]</t>
  </si>
  <si>
    <t>BRL-32872</t>
  </si>
  <si>
    <t>BRL32872.MOL</t>
  </si>
  <si>
    <t>bupivacaine.mol</t>
  </si>
  <si>
    <t>[Lipka, 1998 #83][Gonzalez, 2001 #89][Gonzalez, 2002 #101][Friederich, 2004 #109]</t>
  </si>
  <si>
    <t>Buprenorphine</t>
  </si>
  <si>
    <t>buprenorphine.MOL</t>
  </si>
  <si>
    <t>[Katchman, 2002 #106]</t>
  </si>
  <si>
    <t>carbamazepine.MOL</t>
  </si>
  <si>
    <t>[Danielsson, 2003 #63]</t>
  </si>
  <si>
    <t>Carvedilol</t>
  </si>
  <si>
    <t>carvedilol.MOL</t>
  </si>
  <si>
    <t>[Karle, 2001 #23]</t>
  </si>
  <si>
    <t>Cetirizine</t>
  </si>
  <si>
    <t>cetirizine.MOL</t>
  </si>
  <si>
    <t>[Taglialatela, 1998 #50][Carmeliet, 1998 #144][Carmeliet, 1998 #144]</t>
  </si>
  <si>
    <t>Chlorobutanol</t>
  </si>
  <si>
    <t>CHLOROBUTANOL.mol</t>
  </si>
  <si>
    <t>[Kornick, 2003 #70]</t>
  </si>
  <si>
    <t>Chloroquine</t>
  </si>
  <si>
    <t>chloroquine.MOL</t>
  </si>
  <si>
    <t>[Traebert, 2004 #74][Cyprotex, 2005 #164]</t>
  </si>
  <si>
    <t>chlorpheniramine</t>
  </si>
  <si>
    <t>Chlorpheniramine.MOL</t>
  </si>
  <si>
    <t>[Suessbrich, 1996 #46][Salata, 1995 #87][Katchman, 2005 #153][Cyprotex, 2005 #164]</t>
  </si>
  <si>
    <t>Chlorpromazine</t>
  </si>
  <si>
    <t>Chromanol 293B (NB – stereochemistry ignored!)</t>
  </si>
  <si>
    <t>CHROMANOL293B.mol</t>
  </si>
  <si>
    <t>[Yang, 2000 #59][Yang, 2000 #59]</t>
  </si>
  <si>
    <t>cimetidine.MOL</t>
  </si>
  <si>
    <t>[Katchman, 2005 #153]</t>
  </si>
  <si>
    <t>Ciprofloxacin</t>
  </si>
  <si>
    <t>ciprofloxacin.MOL</t>
  </si>
  <si>
    <t>[Bischoff, 2000 #4][Kang, 2001 #21][Lacroix, 2003 #71]</t>
  </si>
  <si>
    <t>Cisapride</t>
  </si>
  <si>
    <t>cisapride.MOL</t>
  </si>
  <si>
    <t>2-butanone</t>
  </si>
  <si>
    <t>2-butanone_oxime</t>
  </si>
  <si>
    <t>2-butyn-1-ol</t>
  </si>
  <si>
    <t>2-chloro-1-methyl-pyridinium_iodide</t>
  </si>
  <si>
    <t>2-chloro-3-pyridinol</t>
  </si>
  <si>
    <t>2-chloro-4-methylaniline</t>
  </si>
  <si>
    <t>2-chloro-4-nitroaniline</t>
  </si>
  <si>
    <t>2-chloro-5-nitrobenzaldehyde</t>
  </si>
  <si>
    <t>2-chloro-6-fluorobenzaldehyde</t>
  </si>
  <si>
    <t>2-chloro-6-methylbenzonitrile</t>
  </si>
  <si>
    <t>2-chloroaniline</t>
  </si>
  <si>
    <t>2-Chloroethanol</t>
  </si>
  <si>
    <t>2-chloroethyl-n-cyclohexyl_carbamate</t>
  </si>
  <si>
    <t>2-Chloroethyl_Vinyl_Ether</t>
  </si>
  <si>
    <t>2-Chloronitrobenzene</t>
  </si>
  <si>
    <t>2-chlorophenol</t>
  </si>
  <si>
    <t>2-Chloropropanal</t>
  </si>
  <si>
    <t>2-cyanopyridine</t>
  </si>
  <si>
    <t>2-decanone</t>
  </si>
  <si>
    <t>2-decyn-1-ol</t>
  </si>
  <si>
    <t>2-dimethylaminopyridine</t>
  </si>
  <si>
    <t>2-dodecanone</t>
  </si>
  <si>
    <t>2-Eethoxybenzamide</t>
  </si>
  <si>
    <t>2-Ethoxyethanol</t>
  </si>
  <si>
    <t>2-ethoxyethyl_acetate</t>
  </si>
  <si>
    <t>2-ethoxyethyl_methacrylate</t>
  </si>
  <si>
    <t>2-ethyl-1-hexanol</t>
  </si>
  <si>
    <t>2-Ethylhexanol</t>
  </si>
  <si>
    <t>2-ethylpyridine</t>
  </si>
  <si>
    <t>2-fluorobenzaldehyde</t>
  </si>
  <si>
    <t>2-Fluoroethyl-nitrosourea</t>
  </si>
  <si>
    <t>2-fluorotoluene</t>
  </si>
  <si>
    <t>2-furaldehyde</t>
  </si>
  <si>
    <t>2-heptanone</t>
  </si>
  <si>
    <t>2-hexanone</t>
  </si>
  <si>
    <t>2-Hydrazino-4-(5-nitro-2-furyl)thiazole</t>
  </si>
  <si>
    <t>2-Hydrazino-4-(p-aminophenyl)_thiazole</t>
  </si>
  <si>
    <t>2-Hydrazino-4-(p-nitrophenyl)_thiazole</t>
  </si>
  <si>
    <t>Nybomycin</t>
  </si>
  <si>
    <t>Nystatin</t>
  </si>
  <si>
    <t>o-Aminoazotoluene</t>
  </si>
  <si>
    <t>o-Anisidine_hydrochloride</t>
  </si>
  <si>
    <t>o-Benzyl-p-chlorophenol</t>
  </si>
  <si>
    <t>o-Chlorobenzylidenemalononitrile</t>
  </si>
  <si>
    <t>o-cresol</t>
  </si>
  <si>
    <t>o-ethyl_o-(p-nitrophenyl_phenyl)phosphonothioate</t>
  </si>
  <si>
    <t>o-methoxybenzamide</t>
  </si>
  <si>
    <t>o-Nitroanisole</t>
  </si>
  <si>
    <t>O-nitrobenzaldehyde</t>
  </si>
  <si>
    <t>o-Nitrophenol</t>
  </si>
  <si>
    <t>o-Nitrosotoluene</t>
  </si>
  <si>
    <t>o-Phenylenediamine.2HCl</t>
  </si>
  <si>
    <t>o-Phenylenediamine</t>
  </si>
  <si>
    <t>o-Phenylphenol</t>
  </si>
  <si>
    <t>o-tolualdehyde</t>
  </si>
  <si>
    <t>o-Toluenesulfonamide</t>
  </si>
  <si>
    <t>o-Toluidine</t>
  </si>
  <si>
    <t>o-Toluidine_hydrochloride</t>
  </si>
  <si>
    <t>o-tolunitrile</t>
  </si>
  <si>
    <t>o-vanillin</t>
  </si>
  <si>
    <t>o-xylene</t>
  </si>
  <si>
    <t>Obidoxime_Chloride</t>
  </si>
  <si>
    <t>Ochratoxin_A</t>
  </si>
  <si>
    <t>octan-1-ol</t>
  </si>
  <si>
    <t>Octylamine</t>
  </si>
  <si>
    <t>Octyl_Acetate</t>
  </si>
  <si>
    <t>Okadaic_Acid</t>
  </si>
  <si>
    <t>Omeprazole</t>
  </si>
  <si>
    <t>Ornidazole</t>
  </si>
  <si>
    <t>Oxadixyl</t>
  </si>
  <si>
    <t>Oxametacine</t>
  </si>
  <si>
    <t>Oxamniquine</t>
  </si>
  <si>
    <t>Oxamyl</t>
  </si>
  <si>
    <t>Oxazepam</t>
  </si>
  <si>
    <t>Oxolinic_acid</t>
  </si>
  <si>
    <t>Oxytetracycline</t>
  </si>
  <si>
    <t>Oxythioquinox</t>
  </si>
  <si>
    <t>Ozone</t>
  </si>
  <si>
    <t>p-(Benzylsulfonamido)benzoic_Acid</t>
  </si>
  <si>
    <t>p-(tert-butyl)-phenyl-n-methylcarbamate</t>
  </si>
  <si>
    <t>p-(tert-butyl)benzamide</t>
  </si>
  <si>
    <t>p-Aminobenzoic_Acid</t>
  </si>
  <si>
    <t>p-Aminosalicylic_Acid</t>
  </si>
  <si>
    <t>p-Anisaldehyde</t>
  </si>
  <si>
    <t>p-Benzoquinone_dioxime</t>
  </si>
  <si>
    <t>p-bromoaniline</t>
  </si>
  <si>
    <t>p-Chloroaniline_hydrochloride</t>
  </si>
  <si>
    <t>p-chlorophenyl-o-nitrophenyl_ether</t>
  </si>
  <si>
    <t>p-Cresidine</t>
  </si>
  <si>
    <t>p-cresol</t>
  </si>
  <si>
    <t>p-Dichlorobenzene</t>
  </si>
  <si>
    <t>P-dimethoxybenzene</t>
  </si>
  <si>
    <t>p-dimethylaminobenzaldehyde</t>
  </si>
  <si>
    <t>p-Quinone</t>
  </si>
  <si>
    <t>p-tert-butylphenol</t>
  </si>
  <si>
    <t>p-tert-pentylphenol</t>
  </si>
  <si>
    <t>p-Toluidinium_chloride</t>
  </si>
  <si>
    <t>p-Tolylurea</t>
  </si>
  <si>
    <t>p-xylene</t>
  </si>
  <si>
    <t>Pactamycin</t>
  </si>
  <si>
    <t>3-(3-pyridyl)-1-propanol</t>
  </si>
  <si>
    <t>3-(4-tert-butylphenoxy)benzaldehyde</t>
  </si>
  <si>
    <t>3-acetamidophenol</t>
  </si>
  <si>
    <t>3-Amino-4-ethoxyacetanilide</t>
  </si>
  <si>
    <t>3-Amino-9-ethylcarbazole_HCl</t>
  </si>
  <si>
    <t>3-Aminotriazole</t>
  </si>
  <si>
    <t>3-Azido-3-deoxythymidine_(AIDS)</t>
  </si>
  <si>
    <t>3-benzyloxyaniline</t>
  </si>
  <si>
    <t>3-Benzylsydnone-4-acetamide</t>
  </si>
  <si>
    <t>3-bromothiophene</t>
  </si>
  <si>
    <t>3-butyn-1-ol</t>
  </si>
  <si>
    <t>3-Chloro-1,2-propanediol</t>
  </si>
  <si>
    <t>3-chloro-2-chloromethyl-1-propene</t>
  </si>
  <si>
    <t>3-Chloro-4-(dichloromethyl)-5-hydroxy-2(5H)-furanone(MX)</t>
  </si>
  <si>
    <t>3-Chloromethylpyridine_hydrochloride</t>
  </si>
  <si>
    <t>3-Diazotyramine.HCl</t>
  </si>
  <si>
    <t>3-Dibenzofuranamine</t>
  </si>
  <si>
    <t>3-dimethylaminopropyl_chloride.hcl</t>
  </si>
  <si>
    <t>3-ethoxy-4-hydroxybenzaldehyde</t>
  </si>
  <si>
    <t>3-hydroxy-2-nitropyridine</t>
  </si>
  <si>
    <t>3-Hydroxy-p-butyrophenetidide</t>
  </si>
  <si>
    <t>3-Methoxy-4-aminoazobenzene</t>
  </si>
  <si>
    <t>3-Methoxycatechol</t>
  </si>
  <si>
    <t>3-methoxyphenol</t>
  </si>
  <si>
    <t>3-methyl-1-pentyn-3-ol</t>
  </si>
  <si>
    <t>3-methyl-2-butanone</t>
  </si>
  <si>
    <t>3-methyl-3-pentanol</t>
  </si>
  <si>
    <t>(19E,21E,23E,25E,27E,29E,31E)-methyl 33-(((2S,3S,4R,5S)-3-amino-2,4-dihydroxy-5-methylcyclohexyl)oxy)-1,3,5,7,9,13,37-heptahydroxy-18-methyl-11,15-dioxo-16,39-dioxabicyclo[33.3.1]nonatriaconta-19,21,23,25,27,29,31-heptaene-36-carboxylate</t>
  </si>
  <si>
    <t>(1S,15S,16R,17R,18S,19E,21E,25E,27E,29E,31E)-33-(((3S,4S,5S,6R)-4-amino-3,5-dihydroxy-6-methyltetrahydro-2H-pyran-2-yl)oxy)-1,3,4,7,9,11,17,37-octahydroxy-15,16,18-trimethyl-13-oxo-14,39-dioxabicyclo[33.3.1]nonatriaconta-19,21,25,27,29,31-hexaene-36-carboxylic acid</t>
  </si>
  <si>
    <t>(Z)-2-(12-hydroxy-9-(3-hydroxy-3-(2-hydroxyphenyl)acryloyl)-10,11-dimethoxy-3-(methoxycarbonyl)-1-oxo-1H-naphtho[2,3-g]isochromen-8-yl)acetic acid</t>
  </si>
  <si>
    <t>1-methyl-1-nitroso-3-((2S,3R,4R,5S,6R)-2,4,5-trihydroxy-6-(hydroxymethyl)tetrahydro-2H-pyran-3-yl)urea</t>
  </si>
  <si>
    <t>(6S)-5,6-Dihydro-6-methyl-2H-pyran-2-one</t>
  </si>
  <si>
    <t>3-(Hydroxynitrosoamino)-L-alanine</t>
  </si>
  <si>
    <t>8-(Hydroxymethyl)-6,11-dimethyl-2H,4H-oxazolo[5,4,3-ij]pyrido[3,2-g]quinoline-4,10(11H)-dione</t>
  </si>
  <si>
    <t>1H-Imidazole-4-ethanamine</t>
  </si>
  <si>
    <t>Propanedinitrile</t>
  </si>
  <si>
    <t>N-(4-oxo-2,5-cyclohexadien-1-ylidene)acetamide</t>
  </si>
  <si>
    <t>hydrogen azide</t>
  </si>
  <si>
    <t>Methyl Thiocyanate</t>
  </si>
  <si>
    <t>2-Propen-1-amine</t>
  </si>
  <si>
    <t>2-Propenamide</t>
  </si>
  <si>
    <t>a,a'-Dipyridyl</t>
  </si>
  <si>
    <t>Cyanamide</t>
  </si>
  <si>
    <t>1,1,2,2-Tetrabromoethane</t>
  </si>
  <si>
    <t>Ethenylbenzene</t>
  </si>
  <si>
    <t>3-Phenoxy-1,2-propanediol</t>
  </si>
  <si>
    <t>10,11-Dihydro-5H-dibenzo[a,d]cycloheptene-5-carboxamide</t>
  </si>
  <si>
    <t>1,2,4-Trimethylbenzene</t>
  </si>
  <si>
    <t>2-[(Aminocarbonyl)oxy]-N,N,N-trimethylethanaminium chloride</t>
  </si>
  <si>
    <t>1-[4,4-Bis(4-fluorophenyl)butyl]-4-[4-chloro-3-(trifluoromethyl)phenyl]-4-piperidinol</t>
  </si>
  <si>
    <t>2-Chloro-11-(4-methyl-1-piperazinyl)dibenz[b,f][1,4]oxazepine</t>
  </si>
  <si>
    <t>Phosphorofluoridic acid bis(1-methylethyl) ester</t>
  </si>
  <si>
    <t>N-(2-Chloroethyl)-N'-cyclohexyl-N-nitrosourea</t>
  </si>
  <si>
    <t>N-[4-[[4-(Dimethylamino)phenyl]phenylmethylene]-2,5-cyclohexadien-1-ylidene]-N-methylmethanaminium chloride</t>
  </si>
  <si>
    <t>N-Ethyl-2-[(hydroxydiphenylacetyl)oxy]-N,N-dimethylethanaminium chloride</t>
  </si>
  <si>
    <t>6-(Trifluoromethoxy)-2-benzothiazolamine</t>
  </si>
  <si>
    <t>4-chloro-3-methylphenol</t>
  </si>
  <si>
    <t>4-chloro-3-methyl_phenol</t>
  </si>
  <si>
    <t>4-Chloro-4-aminodiphenylether</t>
  </si>
  <si>
    <t>4-Chloro-m-phenylenediamine</t>
  </si>
  <si>
    <t>4-Chloro-o-phenylenediamine</t>
  </si>
  <si>
    <t>4-Chloro-o-toluidine_hydrochloride</t>
  </si>
  <si>
    <t>4-chloroaniline</t>
  </si>
  <si>
    <t>4-chlorobenzaldehyde</t>
  </si>
  <si>
    <t>4-chlorocatechol</t>
  </si>
  <si>
    <t>4-Chloronitrobenzene</t>
  </si>
  <si>
    <t>4-chlorophenol</t>
  </si>
  <si>
    <t>4-decylaniline</t>
  </si>
  <si>
    <t>4-dimethylamino-3-methyl-2-butanone</t>
  </si>
  <si>
    <t>4-Dimethylaminoazobenzene</t>
  </si>
  <si>
    <t>4-dimethylaminocinnamaldehyde</t>
  </si>
  <si>
    <t>4-ethoxy-2-nitroaniline</t>
  </si>
  <si>
    <t>4-ethylaniline</t>
  </si>
  <si>
    <t>4-ethylphenol</t>
  </si>
  <si>
    <t>4-Ethylsulphonylnaphthalene-1-sulfonamide</t>
  </si>
  <si>
    <t>4-Fluoro-4-aminodiphenyl</t>
  </si>
  <si>
    <t>4-fluoro-n-methylaniline</t>
  </si>
  <si>
    <t>4-fluoroaniline</t>
  </si>
  <si>
    <t>4-hexyloxyaniline__(Nominal_conc.)</t>
  </si>
  <si>
    <t>4-Hexylresorcinol</t>
  </si>
  <si>
    <t>4-methoxyphenol</t>
  </si>
  <si>
    <t>4-Methyl-1-[(5-nitrofurfurylidene)amino]-2-imidazolidinone</t>
  </si>
  <si>
    <t>4-methyl-2-pentanone</t>
  </si>
  <si>
    <t>4-methyloxazole</t>
  </si>
  <si>
    <t>4-methylphenol_(p-cresol)</t>
  </si>
  <si>
    <t>4-Morpholino-2-(5-nitro-2-thienyl)quinazoline</t>
  </si>
  <si>
    <t>4-Nitro-o-phenylenediamine</t>
  </si>
  <si>
    <t>4-nitrobenzaldehyde</t>
  </si>
  <si>
    <t>4-nitrobenzamide</t>
  </si>
  <si>
    <t>4-nitrophenol</t>
  </si>
  <si>
    <t>4-nitrophenyl_phenyl_ether</t>
  </si>
  <si>
    <t>Rifampicin</t>
  </si>
  <si>
    <t>Rifapentine</t>
  </si>
  <si>
    <t>Riluzole</t>
  </si>
  <si>
    <t>Rimazolium</t>
  </si>
  <si>
    <t>Ripazepam</t>
  </si>
  <si>
    <t>Ritanserin</t>
  </si>
  <si>
    <t>Ronifibrate</t>
  </si>
  <si>
    <t>Ronnel</t>
  </si>
  <si>
    <t>Rosaramicin</t>
  </si>
  <si>
    <t>Rotenone</t>
  </si>
  <si>
    <t>Roxarsone</t>
  </si>
  <si>
    <t>Roxatidine_Acetate</t>
  </si>
  <si>
    <t>S(+)-2-Methyl-N-nitrosopiperidine</t>
  </si>
  <si>
    <t>S-ethyl_dipropylthiocarbamate</t>
  </si>
  <si>
    <t>S-trioxane</t>
  </si>
  <si>
    <t>Saccharin_sodium_salt_hydrate</t>
  </si>
  <si>
    <t>Safrole</t>
  </si>
  <si>
    <t>Salbutamol</t>
  </si>
  <si>
    <t>Salicylaldehyde</t>
  </si>
  <si>
    <t>Salicylamide</t>
  </si>
  <si>
    <t>Salicylanilide</t>
  </si>
  <si>
    <t>Salicylazosulfapyridine</t>
  </si>
  <si>
    <t>Salicylic_acid_Na+</t>
  </si>
  <si>
    <t>Salinomycin</t>
  </si>
  <si>
    <t>Sarin</t>
  </si>
  <si>
    <t>Schradan</t>
  </si>
  <si>
    <t>Scilliroside</t>
  </si>
  <si>
    <t>Secobarbital</t>
  </si>
  <si>
    <t>Semicarbazide_hydrochloride</t>
  </si>
  <si>
    <t>Senkirkine</t>
  </si>
  <si>
    <t>Sesamol</t>
  </si>
  <si>
    <t>Showdomycin</t>
  </si>
  <si>
    <t>Silvex</t>
  </si>
  <si>
    <t>Simetride</t>
  </si>
  <si>
    <t>Simetryn</t>
  </si>
  <si>
    <t>Simfibrate</t>
  </si>
  <si>
    <t>Sinomenine</t>
  </si>
  <si>
    <t>Sintropium_Bromide</t>
  </si>
  <si>
    <t>Sobuzoxane</t>
  </si>
  <si>
    <t>Sodium_azide_(nominal_conc.)</t>
  </si>
  <si>
    <t>Sodium_dichromate</t>
  </si>
  <si>
    <t>Sodium_saccharin</t>
  </si>
  <si>
    <t>Solketal</t>
  </si>
  <si>
    <t>Soman</t>
  </si>
  <si>
    <t>Songorine</t>
  </si>
  <si>
    <t>Sparsomycin</t>
  </si>
  <si>
    <t>Spiramycin</t>
  </si>
  <si>
    <t>Spiroxamine</t>
  </si>
  <si>
    <t>3,4,5,6-tetrachlorobenzene-1,2-diol</t>
  </si>
  <si>
    <t>1-[2,5-bis(methyloxy)phenyl]-2-bromoethanone</t>
  </si>
  <si>
    <t>tetrabutylstannane</t>
  </si>
  <si>
    <t>3,4-dimethylpent-1-yn-3-ol</t>
  </si>
  <si>
    <t>9-ethenyl-9H-carbazole</t>
  </si>
  <si>
    <t>3-[(phenylmethyl)oxy]aniline</t>
  </si>
  <si>
    <t>2,2-dimethyl-2,3-dihydro-1-benzofuran-7-yl methylcarbamate</t>
  </si>
  <si>
    <t>1,1-dimethylethyl methyl ether</t>
  </si>
  <si>
    <t>deca-1,9-diene</t>
  </si>
  <si>
    <t>4-[(E)-phenyldiazenyl]phenol</t>
  </si>
  <si>
    <t>4-hydroxy-3,5-diiodobenzonitrile</t>
  </si>
  <si>
    <t>abieta-8(14),9(11),12-trien-18-oic acid</t>
  </si>
  <si>
    <t>2-prop-2-en-1-ylphenol</t>
  </si>
  <si>
    <t>5-bromo-2-hydroxybenzaldehyde</t>
  </si>
  <si>
    <t>3-chloro-2-(chloromethyl)prop-1-ene</t>
  </si>
  <si>
    <t>dibutyl benzene-1,4-dicarboxylate</t>
  </si>
  <si>
    <t>4,4'-oxydiphenol</t>
  </si>
  <si>
    <t>decan-1-amine</t>
  </si>
  <si>
    <t>4-(dimethylamino)-3-methylphenyl methylcarbamate</t>
  </si>
  <si>
    <t>2,4,5-tribromo-1H-imidazole</t>
  </si>
  <si>
    <t>O-ethyl O-(4-nitrophenyl) phenylphosphonothioate</t>
  </si>
  <si>
    <t>pent-4-yn-2-ol</t>
  </si>
  <si>
    <t>4-chlorobenzene-1,2-diol</t>
  </si>
  <si>
    <t>methyl 2,4-dihydroxybenzoate</t>
  </si>
  <si>
    <t>pentachloropyridine</t>
  </si>
  <si>
    <t>(1R,2S,5R)-5-methyl-2-(1-methylethyl)cyclohexanol</t>
  </si>
  <si>
    <t>1-[(4-methylphenyl)sulfonyl]-1H-imidazole</t>
  </si>
  <si>
    <t>1-(2,4-dichlorophenyl)ethanone</t>
  </si>
  <si>
    <t>nonanenitrile</t>
  </si>
  <si>
    <t>4-fluoro-3-(trifluoromethyl)aniline</t>
  </si>
  <si>
    <t>(1R,2S)-2-phenylcyclohexanol</t>
  </si>
  <si>
    <t>2-(ethyloxy)ethyl 2-methylprop-2-enoate</t>
  </si>
  <si>
    <t>dodecanenitrile</t>
  </si>
  <si>
    <t>2-(methyloxy)benzamide</t>
  </si>
  <si>
    <t>tetrahydrofuran-2-ylmethyl 2-methylprop-2-enoate</t>
  </si>
  <si>
    <t>4,5-dichloro-2-(methyloxy)phenol</t>
  </si>
  <si>
    <t>phenylmethyl 2-methylprop-2-enoate</t>
  </si>
  <si>
    <t>hexyl prop-2-enoate</t>
  </si>
  <si>
    <t>4-(1,1-dimethylethyl)phenyl methylcarbamate</t>
  </si>
  <si>
    <t>1-(phenylmethyl)piperazine</t>
  </si>
  <si>
    <t>3-pyridin-3-ylpropan-1-ol</t>
  </si>
  <si>
    <t>tridecan-1-amine</t>
  </si>
  <si>
    <t>(2-aminophenyl)(4-chlorophenyl)methanone</t>
  </si>
  <si>
    <t>methyl 2,5-dichlorobenzoate</t>
  </si>
  <si>
    <t>Chlorpyrifos_(dursban)</t>
  </si>
  <si>
    <t>O,O-diethyl O-(3,5,6-trichloropyridin-2-yl) thiophosphate</t>
  </si>
  <si>
    <t>3-bromo-4-hydroxy-5-(methyloxy)benzaldehyde</t>
  </si>
  <si>
    <t>cyclohexyl prop-2-enoate</t>
  </si>
  <si>
    <t>diethyl [(ethyloxy)carbonyl]imidodicarbonate</t>
  </si>
  <si>
    <t>4,5-dichlorobenzene-1,2-diol</t>
  </si>
  <si>
    <t>2-(Iodomethyl)-1,3-dioxolane-4-methanol</t>
  </si>
  <si>
    <t>2-Ethyl-2,3-dihydro-3-[[4-[2-(1-piperidinyl)ethoxy]phenyl]amino]-1H-isoindol-1-one</t>
  </si>
  <si>
    <t>N,N-Dimethyl-N'-2-pyridinyl-N'-(2-thienylmethyl)-1,2-ethanediamine</t>
  </si>
  <si>
    <t>1-(10H-benzo[b]pyrido[2,3-e][1,4]thiazin-10-yl)-N,N-dimethylpropan-2-amine</t>
  </si>
  <si>
    <t>3-(Diphenylmethylene)-1,1-diethyl-2-methylpyrrolidinium bromide</t>
  </si>
  <si>
    <t>10-[3-[4-(2-Hydroxyethyl)-1-piperidinyl]propyl]-N,N-dimethyl-10H-phenothiazine-2-sulfonamide</t>
  </si>
  <si>
    <t>5-Chloro-N-(4,5-dihydro-1H-imidazol-2-yl)-2,1,3-benzothiadiazol-4-amine</t>
  </si>
  <si>
    <t>5,6,7,8-Tetrahydro-a-[[(1-methylpropyl)amino]methyl]-2-naphthalenemethanol</t>
  </si>
  <si>
    <t>Tetrahydro-a-(1-naphthalenylmethyl)-2-furanpropanoic acid 2-(diethylamino)ethyl ester</t>
  </si>
  <si>
    <t>6-(2,3-Dichlorophenyl)-1,2,4-triazine-3,5-diamine</t>
  </si>
  <si>
    <t>2-(4-Fluorophenyl)-1H-indene-1,3(2H)-dione</t>
  </si>
  <si>
    <t>[[(8b)-1,6-Dimethylergolin-8-yl]methyl]carbamic acid phenylmethyl ester</t>
  </si>
  <si>
    <t>4-Hydroxy-2-methyl-N-2-pyridinyl-2H-1,2-benzothiazine-3-carboxamide 1,1-dioxide</t>
  </si>
  <si>
    <t>N-[(4-Methoxyphenyl)methyl]-N',N'-dimethyl-N-2-pyridinyl-1,2-ethanediamine</t>
  </si>
  <si>
    <t>4-Hydroxy-2-methyl-N-(5-methyl-2-thiazolyl)-2H-1,2-benzothiazine-3-carboxamide 1,1-dioxide</t>
  </si>
  <si>
    <t>2-((6aR,6bS,7S,8aS,8bS,11aR,12aS,12bS)-7-hydroxy-6a,8a,10-trimethyl-4-oxo-2,4,6a,6b,7,8,8a,8b,11a,12,12a,12b-dodecahydro-1H-naphtho[2',1':4,5]indeno[1,2-d]oxazol-8b-yl)-2-oxoethyl acetate</t>
  </si>
  <si>
    <t>ctyyAABAM.MOL</t>
  </si>
  <si>
    <t>ctyyAABAN.MOL</t>
  </si>
  <si>
    <t>ctyyAABAO.MOL</t>
  </si>
  <si>
    <t>ctyyAABAP.MOL</t>
  </si>
  <si>
    <t>ctyyAABAQ.MOL</t>
  </si>
  <si>
    <t>ctyyAABAR.MOL</t>
  </si>
  <si>
    <t>ctyyAABAS.MOL</t>
  </si>
  <si>
    <t>(3S,6R,8S,9R,10R,13R,14R,17R)-8,14-dihydroxy-10,13-dimethyl-17-(2-oxo-2H-pyran-5-yl)-3-(((2S,3R,4S,5S,6R)-3,4,5-trihydroxy-6-(hydroxymethyl)tetrahydro-2H-pyran-2-yl)oxy)-2,3,6,7,8,9,10,11,12,13,14,15,16,17-tetradecahydro-1H-cyclopenta[a]phenanthren-6-yl acetate</t>
  </si>
  <si>
    <t>Physostigmine</t>
  </si>
  <si>
    <t>(3aS-cis)-1,2,3,3a,8,8a-Hexahydro-1,3a,8-trimethylpyrrolo[2,3-b]indol-5-ol methylcarbamate (ester)</t>
  </si>
  <si>
    <t>((1S,2R,3R,4S,5S)-5-((3-acetylphenyl)amino)-4-amino-3-(3,3-dimethylureido)-1,2-dihydroxy-3-((S)-1-hydroxyethyl)-2-methylcyclopentyl)methyl 2-hydroxy-6-methylbenzoate</t>
  </si>
  <si>
    <t>ctyyAABBD.MOL</t>
  </si>
  <si>
    <t>ctyyAABBE.MOL</t>
  </si>
  <si>
    <t>ctyyAABBF.MOL</t>
  </si>
  <si>
    <t>ctyyAABBG.MOL</t>
  </si>
  <si>
    <t>ctyyAABBH.MOL</t>
  </si>
  <si>
    <t>ctyyAABBI.MOL</t>
  </si>
  <si>
    <t>ctyyAABBJ.MOL</t>
  </si>
  <si>
    <t>ctyyAABBK.MOL</t>
  </si>
  <si>
    <t>ctyyAABBL.MOL</t>
  </si>
  <si>
    <t>ctyyAABBM.MOL</t>
  </si>
  <si>
    <t>ctyyAABBN.MOL</t>
  </si>
  <si>
    <t>ctyyAABBO.MOL</t>
  </si>
  <si>
    <t>ctyyAABBP.MOL</t>
  </si>
  <si>
    <t>ctyyAABBQ.MOL</t>
  </si>
  <si>
    <t>ctyyAABBR.MOL</t>
  </si>
  <si>
    <t>ctyyAABBS.MOL</t>
  </si>
  <si>
    <t>ctyyAABBT.MOL</t>
  </si>
  <si>
    <t>ctyyAABBU.MOL</t>
  </si>
  <si>
    <t>ctyyAABBV.MOL</t>
  </si>
  <si>
    <t>ctyyAABBW.MOL</t>
  </si>
  <si>
    <t>ctyyAABBX.MOL</t>
  </si>
  <si>
    <t>ctyyAABBY.MOL</t>
  </si>
  <si>
    <t>ctyyAABBZ.MOL</t>
  </si>
  <si>
    <t>ctyyAABCA.MOL</t>
  </si>
  <si>
    <t>ctyyAABCB.MOL</t>
  </si>
  <si>
    <t>ctyyAABCC.MOL</t>
  </si>
  <si>
    <t>ctyyAABCD.MOL</t>
  </si>
  <si>
    <t>ctyyAABCE.MOL</t>
  </si>
  <si>
    <t>ctyyAABCF.MOL</t>
  </si>
  <si>
    <t>ctyyAABCG.MOL</t>
  </si>
  <si>
    <t>ctyyAABCH.MOL</t>
  </si>
  <si>
    <t>ctyyAABCI.MOL</t>
  </si>
  <si>
    <t>ctyyAABCJ.MOL</t>
  </si>
  <si>
    <t>ctyyAABCK.MOL</t>
  </si>
  <si>
    <t>ctyyAABCL.MOL</t>
  </si>
  <si>
    <t>ctyyAABCM.MOL</t>
  </si>
  <si>
    <t>ctyyAABCN.MOL</t>
  </si>
  <si>
    <t>ctyyAABCO.MOL</t>
  </si>
  <si>
    <t>ctyyAABCP.MOL</t>
  </si>
  <si>
    <t>ctyyAABCQ.MOL</t>
  </si>
  <si>
    <t>ctyyAABCR.MOL</t>
  </si>
  <si>
    <t>1-[2-[2-[2-(2-Methoxyphenoxy)ethoxy]ethoxy]ethyl]piperidine</t>
  </si>
  <si>
    <t>N,N-Diethyl-1-methyl-3,3-di-2-thienylallylamine</t>
  </si>
  <si>
    <t>N-Butyl-N-[2-(diethylamino)ethyl]-1-naphthalenecarboxamide</t>
  </si>
  <si>
    <t>(2S,3R,4R,5R)-2-(((1S,2S,4S,6R)-4-amino-3-((3-amino-6-(aminomethyl)-3,4-dihydro-2H-pyran-2-yl)oxy)-6-(ethylamino)-2-hydroxycyclohexyl)oxy)-5-methyl-4-(methylamino)tetrahydro-2H-pyran-3,5-diol</t>
  </si>
  <si>
    <t>6-Methoxy-1-phenazinol 5,10-dioxide</t>
  </si>
  <si>
    <t>Fenfluramine</t>
  </si>
  <si>
    <t>N-Ethyl-a-methyl-3-(trifluoromethyl)benzeneethanamine</t>
  </si>
  <si>
    <t>5-Ethyldihydro-5-(1-methylbutyl)-2-thioxo-4,6(1H,5H)-pyrimidinedione monosodium salt</t>
  </si>
  <si>
    <t>(11b,16a)-21-Chloro-9-fluoro-11-hydroxy-16,17-[(1-methylethylidene)bis(oxy)]pregn-4-ene-3,20-dione</t>
  </si>
  <si>
    <t>4-Pyridinecarboxylic acid hydrazide</t>
  </si>
  <si>
    <t>a-[2-[Bis(1-methylethyl)amino]ethyl]-a-phenyl-2-pyridineacetamide</t>
  </si>
  <si>
    <t>5-Bicyclo[3.2.1]oct-2-en-3-yl-5-ethyl-2,4,6(1H,3H,5H)-pyrimidinetrione</t>
  </si>
  <si>
    <t>4-Amino-1-(2-deoxy-b-erythro-pentofuranosyl)-1,3,5-triazin-2(1H)-one</t>
  </si>
  <si>
    <t>4-Aminobenzoic acid 2-(diethylamino)ethyl ester</t>
  </si>
  <si>
    <t>5-(1-Methylethyl)-5-(2-propenyl)-2,4,6(1H,3H,5H)-pyrimidinetrione</t>
  </si>
  <si>
    <t>1-(4-Fluorophenyl)-4-[4-(2-methoxyphenyl)-1-piperazinyl]-1-butanone</t>
  </si>
  <si>
    <t>N,N,3-Tris(2-chloroethyl)tetrahydro-2H-1,3,2-oxazaphosphorin-2-amine 2-oxide</t>
  </si>
  <si>
    <t>2-Hydroxy-N-(2-hydroxyethyl)-3-methoxy-5-(2-propenyl)benzamide</t>
  </si>
  <si>
    <t>5-Ethyl-3-methyl-5-phenyl-2,4-imidazolidinedione</t>
  </si>
  <si>
    <t>4-[3-(4-Butoxyphenoxy)propyl]morpholine</t>
  </si>
  <si>
    <t>6-Amino-2-(fluoromethyl)-3-(2-methylphenyl)-4(3H)-quinazolinone</t>
  </si>
  <si>
    <t>5-Butyl-5-ethyl-2,4,6(1H,3H,5H)-pyrimidinetrione</t>
  </si>
  <si>
    <t>(4S,4aR,5S,5aR,12aS)-7-chloro-4-(dimethylamino)-3,5,10,12,12a-pentahydroxy-6-methylene-1,11-dioxo-1,4,4a,5,5a,6,11,12a-octahydrotetracene-2-carboxamide</t>
  </si>
  <si>
    <t>1,2,4-Trichloro-5-[(3-iodo-2-propynyl)oxy]benzene</t>
  </si>
  <si>
    <t>2-((E)-4-((2E,4E)-6-(1,4-dimethyl-2,9-dioxaspiro[bicyclo[3.3.1]non[6]ene-8,2'-oxiran]-3-yl)-1-hydroxy-4-methylhepta-2,4-dien-1-ylidene)-1-(5-hydroxy-6-methyltetrahydro-2H-pyran-2-yl)-3,5-dioxopyrrolidin-2-yl)-N-methylpropanamide</t>
  </si>
  <si>
    <t>(11b,16a)-21-(Acetyloxy)-3-(2-chloroethoxy)-9-fluoro-11-hydroxy-16,17-[(1-methylethylidene)bis(oxy)]-20-oxopregna-3,5-diene-6-carboxaldehyde</t>
  </si>
  <si>
    <t>(2E,4E,6E,8E)-9-(4-Methoxy-2,3,6-trimethylphenyl)-3,7-dimethyl-2,4,6,8-nonatetraenoic acid</t>
  </si>
  <si>
    <t>Tetraconazole.mol</t>
  </si>
  <si>
    <t>112281-77-3</t>
  </si>
  <si>
    <t>Thiamethoxam.mol</t>
  </si>
  <si>
    <t>153719-23-4</t>
  </si>
  <si>
    <t>137-26-8</t>
  </si>
  <si>
    <t>Triclosan.mol</t>
  </si>
  <si>
    <t>3380-34-5</t>
  </si>
  <si>
    <t>Triflumizole.mol</t>
  </si>
  <si>
    <t>68694-11-1</t>
  </si>
  <si>
    <t>Ziram.mol</t>
  </si>
  <si>
    <t>137-30-4</t>
  </si>
  <si>
    <t>7-day EC 50</t>
  </si>
  <si>
    <t>Cetyl_trimethyl_ammonium_chloride.mol</t>
  </si>
  <si>
    <t>Cetyl trimethyl ammonium chloride</t>
  </si>
  <si>
    <t>bis(2-ethylhexyl)phthalate.mol</t>
  </si>
  <si>
    <t>Di-(2-ethylhexyl)phthlate</t>
  </si>
  <si>
    <t>Perfluorooctane Sulfonate</t>
  </si>
  <si>
    <t>salicylic_acid.mol</t>
  </si>
  <si>
    <t>Salicylic acid</t>
  </si>
  <si>
    <t>Sodium_dodecyl_sulfate.mol</t>
  </si>
  <si>
    <t>Sodium dodecyl sulfate</t>
  </si>
  <si>
    <t>chlorodifluoroacetic_acid.mol</t>
  </si>
  <si>
    <t>chlorodifluoroacetic acid</t>
  </si>
  <si>
    <t>wet mass</t>
  </si>
  <si>
    <t>7-day EC50</t>
  </si>
  <si>
    <t>Dichloroacetic_acid.mol</t>
  </si>
  <si>
    <t>Dichloroacetic acid</t>
  </si>
  <si>
    <t>chloracetic_acid.mol</t>
  </si>
  <si>
    <t>Monochloracetic acid</t>
  </si>
  <si>
    <t>Trichloroacetic_acid.mol</t>
  </si>
  <si>
    <t>trichloracetic acid</t>
  </si>
  <si>
    <t>Phenanthrene.mol</t>
  </si>
  <si>
    <t>8 day EC 50</t>
  </si>
  <si>
    <t>phenanthrenequinone.mol</t>
  </si>
  <si>
    <t>Sulprofos.mol</t>
  </si>
  <si>
    <t>35400-43-2</t>
  </si>
  <si>
    <t>9day</t>
  </si>
  <si>
    <t>PDEG7.mol</t>
  </si>
  <si>
    <t>Pentadecane-(O-CH2-CH2)7-OH</t>
  </si>
  <si>
    <t>We weight</t>
  </si>
  <si>
    <t>EC50</t>
  </si>
  <si>
    <t>Correlate</t>
  </si>
  <si>
    <t>2_4-Dichlorophenol.mol</t>
  </si>
  <si>
    <t>2_3_4_6-tetrachlorophenol.mol</t>
  </si>
  <si>
    <t>2_4_6-Trichlorophenol.mol</t>
  </si>
  <si>
    <t>4_5-Dichloro-2-n-octyl-3(2H)-isothiazolone.mol</t>
  </si>
  <si>
    <t>Pesticide</t>
  </si>
  <si>
    <t>Scientific Name</t>
  </si>
  <si>
    <t>test</t>
  </si>
  <si>
    <t>Dimethenamid.mol</t>
  </si>
  <si>
    <t>(S)-Dimethenamid</t>
  </si>
  <si>
    <t>&lt;database&gt;</t>
  </si>
  <si>
    <t>2,4-D 2-ethylhexyl ester</t>
  </si>
  <si>
    <t>2,4-D Acid</t>
  </si>
  <si>
    <t>2,4-D Butoxyethanol Ester</t>
  </si>
  <si>
    <t>Acetochlor.mol</t>
  </si>
  <si>
    <t>Acifluorfen.mol</t>
  </si>
  <si>
    <t>Acrolein.mol</t>
  </si>
  <si>
    <t>Ametryn.mol</t>
  </si>
  <si>
    <t>Amicarbazone.mol</t>
  </si>
  <si>
    <t>Aminopyralid.mol</t>
  </si>
  <si>
    <t xml:space="preserve">ppm </t>
  </si>
  <si>
    <t>Amitrole.mol</t>
  </si>
  <si>
    <t>Ancymidol.mol</t>
  </si>
  <si>
    <t>Asulam.mol</t>
  </si>
  <si>
    <t>Asulam sodium</t>
  </si>
  <si>
    <t>Atrazine.mol</t>
  </si>
  <si>
    <t>Bensulide.mol</t>
  </si>
  <si>
    <t>Bentazon.mol</t>
  </si>
  <si>
    <t>Bromacil.mol</t>
  </si>
  <si>
    <t>Bromoxynil_heptanoate.mol</t>
  </si>
  <si>
    <t>Bromoxynil heptanoate</t>
  </si>
  <si>
    <t>Bromoxynil_octanoate.mol</t>
  </si>
  <si>
    <t>Bromoxynil octanoate</t>
  </si>
  <si>
    <t>Butralin.mol</t>
  </si>
  <si>
    <t>Butylate.mol</t>
  </si>
  <si>
    <t>Carfentrazone-ethyl.mol</t>
  </si>
  <si>
    <t>Chlormequat_Chloride.mol</t>
  </si>
  <si>
    <t>Chlormequat chloride</t>
  </si>
  <si>
    <t>Chlorsulfuron.mol</t>
  </si>
  <si>
    <t>Chlorsulfuron 75 WG</t>
  </si>
  <si>
    <t>DCPA.mol</t>
  </si>
  <si>
    <t>Chlorthal dimethyl (DCPA or Dacthal)</t>
  </si>
  <si>
    <t>Clethodim.mol</t>
  </si>
  <si>
    <t>Clodinafop-Propargyl.mol</t>
  </si>
  <si>
    <t>Clodinafop-propargyl</t>
  </si>
  <si>
    <t>105512-06-9</t>
  </si>
  <si>
    <t>Clomazone.mol</t>
  </si>
  <si>
    <t>81777-89-1</t>
  </si>
  <si>
    <t>Cloransulam-methyl_5-hydroxy.mol</t>
  </si>
  <si>
    <t>Cloransulam-methyl (5-hydroxy-DE-565)</t>
  </si>
  <si>
    <t>147150-35-4</t>
  </si>
  <si>
    <t>Cloransulam-methyl.mol</t>
  </si>
  <si>
    <t>Cloransulam-methyl (DE-565)</t>
  </si>
  <si>
    <t>Cyanazine.mol</t>
  </si>
  <si>
    <t>21725-46-2</t>
  </si>
  <si>
    <t>Cyclanilide.mol</t>
  </si>
  <si>
    <t>113136-77-9</t>
  </si>
  <si>
    <t>Cyhalofop-butyl.mol</t>
  </si>
  <si>
    <t>122008-85-9</t>
  </si>
  <si>
    <t>Desmedipham.mol</t>
  </si>
  <si>
    <t>13684-56-5</t>
  </si>
  <si>
    <t>Dicamba.mol</t>
  </si>
  <si>
    <t>1918-00-9</t>
  </si>
  <si>
    <t>Dichlobenil.mol</t>
  </si>
  <si>
    <t>1194-65-6</t>
  </si>
  <si>
    <t>Diclosulam.mol</t>
  </si>
  <si>
    <t>145701-21-9</t>
  </si>
  <si>
    <t>Diclosulam_5-hydroxy.mol</t>
  </si>
  <si>
    <t>Diclosulam 5-hydroxy metabolite</t>
  </si>
  <si>
    <t>Difenzoquat_methyl_sulfate.mol</t>
  </si>
  <si>
    <t>Difenzoquat methyl sulfate</t>
  </si>
  <si>
    <t>43222-48-6</t>
  </si>
  <si>
    <t>87674-68-8</t>
  </si>
  <si>
    <t>Dimethipin.mol</t>
  </si>
  <si>
    <t>Dimethepin</t>
  </si>
  <si>
    <t>55290-64-7</t>
  </si>
  <si>
    <t>Diuron.mol</t>
  </si>
  <si>
    <t>150-68-5</t>
  </si>
  <si>
    <t>Endothall.mol</t>
  </si>
  <si>
    <t>Endothall dipotassium salt</t>
  </si>
  <si>
    <t>2164-07-0</t>
  </si>
  <si>
    <t>Ethametsulfuron_methyl.mol</t>
  </si>
  <si>
    <t>Ethametsulfuron methyl</t>
  </si>
  <si>
    <t>97780-06-8</t>
  </si>
  <si>
    <t>28days</t>
  </si>
  <si>
    <t>Ethephon.mol</t>
  </si>
  <si>
    <t>16672-87-0</t>
  </si>
  <si>
    <t>Ethofumesate.mol</t>
  </si>
  <si>
    <t>26225-79-6</t>
  </si>
  <si>
    <t>EPTC.mol</t>
  </si>
  <si>
    <t>Ethyl N,N-dipropylthiocarbamate (EPTC)</t>
  </si>
  <si>
    <t>759-94-4</t>
  </si>
  <si>
    <t>Flazasulfuron.mol</t>
  </si>
  <si>
    <t>104040-78-0</t>
  </si>
  <si>
    <t>35day</t>
  </si>
  <si>
    <t>Florasulam.mol</t>
  </si>
  <si>
    <t>145701-23-1</t>
  </si>
  <si>
    <t>Flucarbazone.mol</t>
  </si>
  <si>
    <t>Flucarbazone sodium</t>
  </si>
  <si>
    <t>181274-17-9</t>
  </si>
  <si>
    <t>Flufenacet.mol</t>
  </si>
  <si>
    <t>142459-58-3</t>
  </si>
  <si>
    <t>Flufenpyr-ethyl.mol</t>
  </si>
  <si>
    <t>188489-07-8</t>
  </si>
  <si>
    <t>Flumetsulam.mol</t>
  </si>
  <si>
    <t>98967-40-9</t>
  </si>
  <si>
    <t>Flumioxazin.mol</t>
  </si>
  <si>
    <t>103361-09-7</t>
  </si>
  <si>
    <t>Fluometuron.mol</t>
  </si>
  <si>
    <t>2164-17-2</t>
  </si>
  <si>
    <t>Fluroxypyr 1-methylheptyl_ester.mol</t>
  </si>
  <si>
    <t>Fluroxypyr 1-methylheptyl ester</t>
  </si>
  <si>
    <t>81406-37-3</t>
  </si>
  <si>
    <t>Fluroxypyr.mol</t>
  </si>
  <si>
    <t>Fluroxypyr acid</t>
  </si>
  <si>
    <t>69377-81-7</t>
  </si>
  <si>
    <t>11day</t>
  </si>
  <si>
    <t>Fluthiacet_methyl.mol</t>
  </si>
  <si>
    <t>Fluthiacet methyl</t>
  </si>
  <si>
    <t>117337-19-6</t>
  </si>
  <si>
    <t>Fomesafen.mol</t>
  </si>
  <si>
    <t>Fomesafen sodium salt</t>
  </si>
  <si>
    <t>108731-70-0</t>
  </si>
  <si>
    <t>Foramsulfuron.mol</t>
  </si>
  <si>
    <t>173159-57-4</t>
  </si>
  <si>
    <t> 173159-57-4</t>
  </si>
  <si>
    <t>Fosamine.mol</t>
  </si>
  <si>
    <t>Fosamine ammonium</t>
  </si>
  <si>
    <t>25954-13-6</t>
  </si>
  <si>
    <t>Glufosinate.mol</t>
  </si>
  <si>
    <t>Glufosinate-ammonium</t>
  </si>
  <si>
    <t>77182-82-2</t>
  </si>
  <si>
    <t>Glyphosate.mol</t>
  </si>
  <si>
    <t>Glyphosate isopropylamine salt</t>
  </si>
  <si>
    <t>38641-94-0</t>
  </si>
  <si>
    <t>Glyphosate N-(phosphonomethyl) glycine</t>
  </si>
  <si>
    <t>1071-83-6</t>
  </si>
  <si>
    <t>Halosulfuron-methyl.mol</t>
  </si>
  <si>
    <t>Halosulfuron methyl</t>
  </si>
  <si>
    <t>100784-20-1</t>
  </si>
  <si>
    <t>Hexazinone.mol</t>
  </si>
  <si>
    <t>51235-04-2</t>
  </si>
  <si>
    <t>Imazamox.mol</t>
  </si>
  <si>
    <t>114311-32-9</t>
  </si>
  <si>
    <t>Imazapic.mol</t>
  </si>
  <si>
    <t>Imazapic-ammonium</t>
  </si>
  <si>
    <t>104098-49-9</t>
  </si>
  <si>
    <t>Imazapyr.mol</t>
  </si>
  <si>
    <t>81334-34-1</t>
  </si>
  <si>
    <t>Imazethapyr.mol</t>
  </si>
  <si>
    <t>Imazethapyr acid</t>
  </si>
  <si>
    <t> 81335-77-5</t>
  </si>
  <si>
    <t>Iodosulfuron-methyl.mol</t>
  </si>
  <si>
    <t>Iodosulfuron-methyl-sodium</t>
  </si>
  <si>
    <t>144550-36-7</t>
  </si>
  <si>
    <t>Isopropalin.mol</t>
  </si>
  <si>
    <t>33820-53-0</t>
  </si>
  <si>
    <t>Isoxaflutole.mol</t>
  </si>
  <si>
    <t>141112-29-0</t>
  </si>
  <si>
    <t>Linuron.mol</t>
  </si>
  <si>
    <t>330-55-2</t>
  </si>
  <si>
    <t>Maleic_hydrazide.mol</t>
  </si>
  <si>
    <t>Maleic hydrazide potassium salt</t>
  </si>
  <si>
    <t>629-4-9</t>
  </si>
  <si>
    <t>111-83-1</t>
  </si>
  <si>
    <t>Compound name</t>
  </si>
  <si>
    <t>log(1/EC50) (mM) Chlorella vulgaris</t>
  </si>
  <si>
    <t>67-56-1</t>
  </si>
  <si>
    <t>64-17-5</t>
  </si>
  <si>
    <t>75-65-0</t>
  </si>
  <si>
    <t>78-92-2</t>
  </si>
  <si>
    <t>868-77-9</t>
  </si>
  <si>
    <t>818-61-1</t>
  </si>
  <si>
    <t>71-36-3</t>
  </si>
  <si>
    <t>78-93-3</t>
  </si>
  <si>
    <t>96-22-0</t>
  </si>
  <si>
    <t>4170-30-3</t>
  </si>
  <si>
    <t>6728-26-3</t>
  </si>
  <si>
    <t>1576-87-0</t>
  </si>
  <si>
    <t>110-43-0</t>
  </si>
  <si>
    <t>anisole</t>
  </si>
  <si>
    <t>367-12-4</t>
  </si>
  <si>
    <t>348-54-9</t>
  </si>
  <si>
    <t>95-55-6</t>
  </si>
  <si>
    <t>90-05-1</t>
  </si>
  <si>
    <t>87-62-7</t>
  </si>
  <si>
    <t>950-37-8</t>
  </si>
  <si>
    <t>methidathion</t>
  </si>
  <si>
    <t>95-65-8</t>
  </si>
  <si>
    <t>104-87-0</t>
  </si>
  <si>
    <t>94-71-3</t>
  </si>
  <si>
    <t>24964-64-5</t>
  </si>
  <si>
    <t>106-41-2</t>
  </si>
  <si>
    <t>106-40-1</t>
  </si>
  <si>
    <t>2495-37-6</t>
  </si>
  <si>
    <t>618-87-1</t>
  </si>
  <si>
    <t>89-98-5</t>
  </si>
  <si>
    <t>540-38-5</t>
  </si>
  <si>
    <t>4748-78-1</t>
  </si>
  <si>
    <t>58-27-5</t>
  </si>
  <si>
    <t>88-69-7</t>
  </si>
  <si>
    <t>603-71-4</t>
  </si>
  <si>
    <t>608-31-1</t>
  </si>
  <si>
    <t>88-18-6</t>
  </si>
  <si>
    <t>99-61-6</t>
  </si>
  <si>
    <t>732-11-6</t>
  </si>
  <si>
    <t>phosmet</t>
  </si>
  <si>
    <t>298-00-0</t>
  </si>
  <si>
    <t>121-75-5</t>
  </si>
  <si>
    <t>malathion</t>
  </si>
  <si>
    <t>99-30-9</t>
  </si>
  <si>
    <t>86-50-0</t>
  </si>
  <si>
    <t>2636-26-2</t>
  </si>
  <si>
    <t>99-28-5</t>
  </si>
  <si>
    <t>640-15-3</t>
  </si>
  <si>
    <t>94-62-2</t>
  </si>
  <si>
    <t>piperine</t>
  </si>
  <si>
    <t>939-97-9</t>
  </si>
  <si>
    <t>634-93-5</t>
  </si>
  <si>
    <t>5388-62-5</t>
  </si>
  <si>
    <t>2463-84-5</t>
  </si>
  <si>
    <t>dicapthon</t>
  </si>
  <si>
    <t>128-37-0</t>
  </si>
  <si>
    <t>609-89-2</t>
  </si>
  <si>
    <t>83-38-5</t>
  </si>
  <si>
    <t>55-38-9</t>
  </si>
  <si>
    <t>fenthion</t>
  </si>
  <si>
    <t>96-76-4</t>
  </si>
  <si>
    <t>122-14-5</t>
  </si>
  <si>
    <t>fenitrothion</t>
  </si>
  <si>
    <t>1689-82-3</t>
  </si>
  <si>
    <t>2-methyl-propan-2-ol</t>
  </si>
  <si>
    <t>File name</t>
  </si>
  <si>
    <t>2_4_6-trichloroaniline</t>
  </si>
  <si>
    <t>2_3_5_6-tetrachloronitrobenzene</t>
  </si>
  <si>
    <t>benzyl_methacrylate</t>
  </si>
  <si>
    <t>1_3_5-trichlorobenzene</t>
  </si>
  <si>
    <t>ctyyAAASS.MOL</t>
  </si>
  <si>
    <t>ctyyAAAST.MOL</t>
  </si>
  <si>
    <t>ctyyAAASU.MOL</t>
  </si>
  <si>
    <t>ctyyAAASV.MOL</t>
  </si>
  <si>
    <t>ctyyAAASW.MOL</t>
  </si>
  <si>
    <t>ctyyAAASX.MOL</t>
  </si>
  <si>
    <t>ctyyAAASY.MOL</t>
  </si>
  <si>
    <t>1_3-Dichloropropan-2-ol.mol</t>
  </si>
  <si>
    <t>1_3-dimethoxybenzene.mol</t>
  </si>
  <si>
    <t>dodecan-1_12-diol.mol</t>
  </si>
  <si>
    <t>ethan-1_2-diol.mol</t>
  </si>
  <si>
    <t>2-Bromododecane-1_2-diol.mol</t>
  </si>
  <si>
    <t>3-Bromododecane-1_2-diol.mol</t>
  </si>
  <si>
    <t>3-chloropropan-1_2-diol.mol</t>
  </si>
  <si>
    <t>5_5-dimethyl-1_3-cyclohexanedione</t>
  </si>
  <si>
    <t>2_6-di-tert-butyl-4-methylphenol</t>
  </si>
  <si>
    <t>N_N-diethyl-m-toluamide</t>
  </si>
  <si>
    <t>2_6-dimethylmorpholine</t>
  </si>
  <si>
    <t>1_3-dichloropropane</t>
  </si>
  <si>
    <t>a_a_a-trifluoro-m-tolunitrile</t>
  </si>
  <si>
    <t>a_a_a-4-tetrafluoro-o-toluidine</t>
  </si>
  <si>
    <t>a_a_a-trifluoro-o-tolunitrile</t>
  </si>
  <si>
    <t>2_3-dihydrobenzofuran</t>
  </si>
  <si>
    <t>2_4_6-trimethylphenol</t>
  </si>
  <si>
    <t>1_2-dibromobenzene</t>
  </si>
  <si>
    <t>2_4-hexadiene</t>
  </si>
  <si>
    <t>2_4-dimethyl-3-pentanol</t>
  </si>
  <si>
    <t>N_N-diphenylformamide</t>
  </si>
  <si>
    <t>2_4_6-triiodophenol</t>
  </si>
  <si>
    <t>2_5-dimethylfuran</t>
  </si>
  <si>
    <t>1_5-dichloropentane</t>
  </si>
  <si>
    <t>1_6-dicyanohexane</t>
  </si>
  <si>
    <t>N_N-dibutylformamide</t>
  </si>
  <si>
    <t>2_5-dimethyl-2_4-hexadiene</t>
  </si>
  <si>
    <t>2_3_4_5_6-pentafluoroaniline</t>
  </si>
  <si>
    <t>Trans-1_2-dichlorocyclohexane</t>
  </si>
  <si>
    <t>1_1_1_3_3_3-hexafluoro-2-propanol</t>
  </si>
  <si>
    <t>3_4-dimethyl-1-pentyn-3-ol</t>
  </si>
  <si>
    <t>3_5-diiodo-4-hydroxybenzonitrile</t>
  </si>
  <si>
    <t>3_5-dichloro-4-hydroxybenzonitrile</t>
  </si>
  <si>
    <t>2_6-dichlorobenzamide</t>
  </si>
  <si>
    <t>(1r_2s_5r)-(-)-menthol</t>
  </si>
  <si>
    <t>2'_4'-dichloroacetophenone</t>
  </si>
  <si>
    <t>a_a_a-4-tetrafluoro-m-toluidine</t>
  </si>
  <si>
    <t>2_3_6-trimethylphenol</t>
  </si>
  <si>
    <t>4_5-dichloroguaiacol</t>
  </si>
  <si>
    <t>2_6-diphenylpyridine</t>
  </si>
  <si>
    <t>2_3_4_5-tetrachlorophenol</t>
  </si>
  <si>
    <t>1_2-bis(4-pyridyl)ethane</t>
  </si>
  <si>
    <t>3_6-dithiaoctane</t>
  </si>
  <si>
    <t>2_6-dimethoxytoluene</t>
  </si>
  <si>
    <t>N_N-bis(2_2-diethoxyethyl)methylamine</t>
  </si>
  <si>
    <t>3-hydroxy-3_7_11-trimethyl-1_6_10-dodecatriene</t>
  </si>
  <si>
    <t>2'_3'_4'-trichloroacetophenone</t>
  </si>
  <si>
    <t>2'_3'_4'-trimethoxyacetophenone</t>
  </si>
  <si>
    <t>2_2_5_5-tetramethyltetrahydrofuran</t>
  </si>
  <si>
    <t>3_6-dimethyl-1-heptyn-3-ol</t>
  </si>
  <si>
    <t>2_4_5-trimethyloxazole</t>
  </si>
  <si>
    <t>2_6-diisopropylaniline</t>
  </si>
  <si>
    <t>2-methyl-3_3_4_4-tetrafluoro-2-butanol</t>
  </si>
  <si>
    <t>3_8-dithiadecane</t>
  </si>
  <si>
    <t>3-(3_4-dichlorophenoxy)benzaldehyde</t>
  </si>
  <si>
    <t>3_4-dichloroaniline</t>
  </si>
  <si>
    <t>2_4-dichlorophenol</t>
  </si>
  <si>
    <t>2_3_4-trichloroaniline</t>
  </si>
  <si>
    <t>4_4'-dihydroxydiphenyl_ether</t>
  </si>
  <si>
    <t>1_2-diaminopropane</t>
  </si>
  <si>
    <t>2_4_6-trichlorophenol</t>
  </si>
  <si>
    <t>2_4-dimethylphenol</t>
  </si>
  <si>
    <t>1_3-diaminopropane</t>
  </si>
  <si>
    <t>3-cyano-4_6-dimethyl-2-hydroxypyridine</t>
  </si>
  <si>
    <t>3-amino-5_6-dimethyl-1_2_4-triazine</t>
  </si>
  <si>
    <t>Methyl_2_4-dihydroxybenzoate</t>
  </si>
  <si>
    <t>Methyl_2_5-dichlorobenzoate</t>
  </si>
  <si>
    <t>Thiopental__sodium_salt</t>
  </si>
  <si>
    <t>Secobarbital__sodium_salt</t>
  </si>
  <si>
    <t>1_3-diethyl-2-thiobarbituric_acid</t>
  </si>
  <si>
    <t>1_1-dimethylhydrazine</t>
  </si>
  <si>
    <t>2-methyl-1_4-naphthoquinone</t>
  </si>
  <si>
    <t>2_2'-methylene_bis(3_4_6-trichlorophenol)</t>
  </si>
  <si>
    <t>2_2_2-trifluoroethanol</t>
  </si>
  <si>
    <t>3_5-dibromosalicylaldehyde</t>
  </si>
  <si>
    <t>2_4-dihydroxybenzaldehyde</t>
  </si>
  <si>
    <t>2_3-dibromopropanol</t>
  </si>
  <si>
    <t>2_2'-methylenebis(4-chlorophenol)</t>
  </si>
  <si>
    <t>1_3-dibromopropane</t>
  </si>
  <si>
    <t>2-butyne-1_4-diol</t>
  </si>
  <si>
    <t>2_4-dinitrotoluene</t>
  </si>
  <si>
    <t>2_4-pentanedione</t>
  </si>
  <si>
    <t>2_3-benzofuran</t>
  </si>
  <si>
    <t>2_5-dinitrophenol</t>
  </si>
  <si>
    <t>a_a_a-trifluoro-m-tolualdehyde</t>
  </si>
  <si>
    <t>2_3-dimethyl-1_3-butadiene</t>
  </si>
  <si>
    <t>1_3-dichloropropene</t>
  </si>
  <si>
    <t>2_4-dimethoxybenzaldehyde</t>
  </si>
  <si>
    <t>a_a'-dichloro-p-xylene</t>
  </si>
  <si>
    <t>2_2-dichloroacetamide</t>
  </si>
  <si>
    <t>4_6-dimethoxy-2-hydroxybenzaldehyde</t>
  </si>
  <si>
    <t>3_4-dichloro-1-butene</t>
  </si>
  <si>
    <t>2_4-dichlorobenzaldehyde</t>
  </si>
  <si>
    <t>1_5-hexadien-3-ol</t>
  </si>
  <si>
    <t>a-bromo-2'_5'-dimethoxyacetophenone</t>
  </si>
  <si>
    <t>1_9-decadiene</t>
  </si>
  <si>
    <t>2_4_5-tribromoimidazole_(nominal)</t>
  </si>
  <si>
    <t>2_4-dichlorobenzamide</t>
  </si>
  <si>
    <t>4_5-dichlorocatechol</t>
  </si>
  <si>
    <t>1_3-dichloro-4_6-dinitrobenzene</t>
  </si>
  <si>
    <t>2_3-dimethylvaleraldehyde</t>
  </si>
  <si>
    <t>2_4_5-trimethoxybenzaldehyde</t>
  </si>
  <si>
    <t>1_3_5-trichloro-2_4-dinitrobenzene</t>
  </si>
  <si>
    <t>a_a_a'_a'-tetrabromo-o-xylene</t>
  </si>
  <si>
    <t>2_4-dinitrophenol</t>
  </si>
  <si>
    <t>2-sec-butyl-4_6-dinitrophenol_(dinoseb)</t>
  </si>
  <si>
    <t>2_4-dinitroaniline</t>
  </si>
  <si>
    <t>4_6-dinitro-o-cresol</t>
  </si>
  <si>
    <t>2_6-dinitrophenol</t>
  </si>
  <si>
    <t>2_3_5_6-tetrachloroaniline</t>
  </si>
  <si>
    <t>2_4-dinitro-1-naphthol_sodium_salt_dihydrate_(martius_yellow)</t>
  </si>
  <si>
    <t>5_5-dimethylhydantoin</t>
  </si>
  <si>
    <t>1_8-diamino-p-menthane</t>
  </si>
  <si>
    <t>N_N-diethylcyclohexylamine</t>
  </si>
  <si>
    <t>N_N-dimethylbenzylamine</t>
  </si>
  <si>
    <t>Propionic_acid__sodium_salt</t>
  </si>
  <si>
    <t>Benzoic_acid__sodium_salt</t>
  </si>
  <si>
    <t>1_2-dimethylpropylamine</t>
  </si>
  <si>
    <t>3_5-dibromo-4-hydroxybenzonitrile</t>
  </si>
  <si>
    <t>2_2-dimethyl-1-propylamine</t>
  </si>
  <si>
    <t>1_4-bis(3-aminopropyl)piperazine</t>
  </si>
  <si>
    <t>1_2-Dichlorobenzene</t>
  </si>
  <si>
    <t>1_2-Dichloropropane</t>
  </si>
  <si>
    <t>1_2-Epoxy-3_3_3-trichloropropane</t>
  </si>
  <si>
    <t>1_3_5-Trichlorobenzene</t>
  </si>
  <si>
    <t>2_3_5_6-Tetrachloronitrobenzene</t>
  </si>
  <si>
    <t>2_3-Dibromo-2-butene-1_4-diol</t>
  </si>
  <si>
    <t>2_3-Dichloronitrobenzene</t>
  </si>
  <si>
    <t>2_4-Dichloronitrobenzene</t>
  </si>
  <si>
    <t>2_4-Dichlorophenoxyacetic_ acid</t>
  </si>
  <si>
    <t>2_6-Dimethyl_morpholine</t>
  </si>
  <si>
    <t>2_6-Toluenediamine_dihydrochloride</t>
  </si>
  <si>
    <t>2-Hydroxy-1_4-naphthoquinone</t>
  </si>
  <si>
    <t>3_3-Dimethylbenzidine</t>
  </si>
  <si>
    <t>3_4-Dichloronitrobenzene</t>
  </si>
  <si>
    <t>4_4-Methylenedianiline</t>
  </si>
  <si>
    <t>N_N-prime-Diethylthiourea</t>
  </si>
  <si>
    <t>N-Nitroso-1_3-oxazolidine</t>
  </si>
  <si>
    <t>Nitroso-2_6-dimethylmorpholine</t>
  </si>
  <si>
    <t>1_4-Dinitroso-2_6-dimethylpiperazine</t>
  </si>
  <si>
    <t>Methylnitrosamino-N_N-dimethylethylamine</t>
  </si>
  <si>
    <t>nonan-1_8-diol.mol</t>
  </si>
  <si>
    <t>5-bromododecane-1_12-diol.mol</t>
  </si>
  <si>
    <t>6-bromododecane-1_12-diol.mol</t>
  </si>
  <si>
    <t>pentan-1_5-diol.mol</t>
  </si>
  <si>
    <t>UB5</t>
  </si>
  <si>
    <t>UB6</t>
  </si>
  <si>
    <t>a_a-Dipyridyl</t>
  </si>
  <si>
    <t>1_3-Dimethyl-2-imidazolidinone</t>
  </si>
  <si>
    <t>N_N-Dimethylformamide</t>
  </si>
  <si>
    <t>1_2-Dimethylhydrazine</t>
  </si>
  <si>
    <t>4_4'-Methylenebis[2-chloroaniline]</t>
  </si>
  <si>
    <t>1_1-Dimethylhydrazine</t>
  </si>
  <si>
    <t>2_4_5-T</t>
  </si>
  <si>
    <t>2_4-Dinitrophenol</t>
  </si>
  <si>
    <t>octan-1_8-diol.mol</t>
  </si>
  <si>
    <t>2_4-Dichlorophenoxyacetic_acid</t>
  </si>
  <si>
    <t>decan-1_10-diol.mol</t>
  </si>
  <si>
    <t>Heptane-1_7-diol.mol</t>
  </si>
  <si>
    <t>Hexane-1_6-diol.mol</t>
  </si>
  <si>
    <t>N-(2-Fluorenyl)-2_2_2-trifluoroacetamide</t>
  </si>
  <si>
    <t>N_N-Diethyl-4-(4-[pyridyl-1-_oxide]azo)aniline</t>
  </si>
  <si>
    <t>4_6-Dimethyl-2-(5-nitro-2-furyl)_pyrimidine</t>
  </si>
  <si>
    <t>4_6-Diamino-2-(5-nitro-2-furyl)-s-triazine</t>
  </si>
  <si>
    <t>N-Methyl-N_4-dinitrosoaniline</t>
  </si>
  <si>
    <t>2-Chloro-5-(3_5-dimethylpiperidinosulphonyl)benzoic_acid</t>
  </si>
  <si>
    <t>1-Phenyl-3_3-dimethyltriazene</t>
  </si>
  <si>
    <t>N-Nitroso(2_2_2-trifluoroethyl)_ethylamine</t>
  </si>
  <si>
    <t>2-Amino-5-(5-nitro-2-furyl)-1_3_4-oxadiazole</t>
  </si>
  <si>
    <t>1_3-Dibutyl-1-nitrosourea</t>
  </si>
  <si>
    <t>Bis(2_3-dibromopropyl)phosphate__magnesium_salt___</t>
  </si>
  <si>
    <t>4_4-Methylene-bis(2-methylaniline)</t>
  </si>
  <si>
    <t>N-Nitroso-2_3-dihydroxypropylethanolamine</t>
  </si>
  <si>
    <t>1-Nitroso-3_5-dimethyl-4-benzoylpiperazine</t>
  </si>
  <si>
    <t>5-(5-Nitro-2-furyl)-1_3_4-oxadiazole-2-ol</t>
  </si>
  <si>
    <t>N_N-[6-(5-Nitro-2-furyl)-S-triazine-2_4-diyl]bisacetamide</t>
  </si>
  <si>
    <t>Yan et al 2005</t>
  </si>
  <si>
    <t>Sacan et al 2005</t>
  </si>
  <si>
    <t>Wang et al 2008</t>
  </si>
  <si>
    <t>2-Chloroaniline</t>
  </si>
  <si>
    <t>2-chloronitrobenzene</t>
  </si>
  <si>
    <t>2-Methylaniline</t>
  </si>
  <si>
    <t>2-Nitroaniline</t>
  </si>
  <si>
    <t>2-Nitrophenol</t>
  </si>
  <si>
    <t>3-Chloroaniline</t>
  </si>
  <si>
    <t>3-Nitroanisole</t>
  </si>
  <si>
    <t>4-chloronitrobenzene</t>
  </si>
  <si>
    <t>4-Nitrophenol</t>
  </si>
  <si>
    <t>4-Nitrotoluene</t>
  </si>
  <si>
    <t>mg/L</t>
  </si>
  <si>
    <t>Ma et al 2002</t>
  </si>
  <si>
    <t>ml/100ml</t>
  </si>
  <si>
    <t>Tadros 1994</t>
  </si>
  <si>
    <t>Zhang et al 2012</t>
  </si>
  <si>
    <t>Ma 2006</t>
  </si>
  <si>
    <t>Ma 2007</t>
  </si>
  <si>
    <t>log(1/EC50) mM</t>
  </si>
  <si>
    <t>2_4-Dichlorophenol</t>
  </si>
  <si>
    <t>2_5-Dichloronitrobenzene</t>
  </si>
  <si>
    <t>2-5-Dichloroaniline</t>
  </si>
  <si>
    <t>dinitrochlorobenzene</t>
  </si>
  <si>
    <t>p-Bromoaniline</t>
  </si>
  <si>
    <t>1-naphthylamine</t>
  </si>
  <si>
    <t>Carbendazim</t>
  </si>
  <si>
    <t>100-02-7</t>
  </si>
  <si>
    <t>591-19-5</t>
  </si>
  <si>
    <t>606-20-2</t>
  </si>
  <si>
    <t>COX071.mol</t>
  </si>
  <si>
    <t>COX072.mol</t>
  </si>
  <si>
    <t>COX073.mol</t>
  </si>
  <si>
    <t>COX074.mol</t>
  </si>
  <si>
    <t>COX075.mol</t>
  </si>
  <si>
    <t>COX076.mol</t>
  </si>
  <si>
    <t>COX077.mol</t>
  </si>
  <si>
    <t>COX078.mol</t>
  </si>
  <si>
    <t>COX079.mol</t>
  </si>
  <si>
    <t>COX080.mol</t>
  </si>
  <si>
    <t>COX081.mol</t>
  </si>
  <si>
    <t>COX082.mol</t>
  </si>
  <si>
    <t>COX083.mol</t>
  </si>
  <si>
    <t>COX084.mol</t>
  </si>
  <si>
    <t>COX085.mol</t>
  </si>
  <si>
    <t>COX086.mol</t>
  </si>
  <si>
    <t>COX087.mol</t>
  </si>
  <si>
    <t>COX088.mol</t>
  </si>
  <si>
    <t>COX089.mol</t>
  </si>
  <si>
    <t>COX090.mol</t>
  </si>
  <si>
    <t>COX091.mol</t>
  </si>
  <si>
    <t>COX092.mol</t>
  </si>
  <si>
    <t>COX093.mol</t>
  </si>
  <si>
    <t>COX094.mol</t>
  </si>
  <si>
    <t>COX095.mol</t>
  </si>
  <si>
    <t>COX096.mol</t>
  </si>
  <si>
    <t>COX097.mol</t>
  </si>
  <si>
    <t>COX098.mol</t>
  </si>
  <si>
    <t>COX099.mol</t>
  </si>
  <si>
    <t>BBB_001.mol</t>
  </si>
  <si>
    <t>BBB_002.mol</t>
  </si>
  <si>
    <t>BBB_003.mol</t>
  </si>
  <si>
    <t>BBB_004.mol</t>
  </si>
  <si>
    <t>BBB_005.mol</t>
  </si>
  <si>
    <t>BBB_006.mol</t>
  </si>
  <si>
    <t>BBB_007.mol</t>
  </si>
  <si>
    <t>BBB_008.mol</t>
  </si>
  <si>
    <t>BBB_009.mol</t>
  </si>
  <si>
    <t>BBB_010.mol</t>
  </si>
  <si>
    <t>BBB_011.mol</t>
  </si>
  <si>
    <t>BBB_012.mol</t>
  </si>
  <si>
    <t>BBB_013.mol</t>
  </si>
  <si>
    <t>BBB_014.mol</t>
  </si>
  <si>
    <t>BBB_015.mol</t>
  </si>
  <si>
    <t>BBB_016.mol</t>
  </si>
  <si>
    <t>BBB_017.mol</t>
  </si>
  <si>
    <t>BBB_018.mol</t>
  </si>
  <si>
    <t>BBB_019.mol</t>
  </si>
  <si>
    <t>BBB_020.mol</t>
  </si>
  <si>
    <t>BBB_021.mol</t>
  </si>
  <si>
    <t>BBB_022.mol</t>
  </si>
  <si>
    <t>BBB_023.mol</t>
  </si>
  <si>
    <t>BBB_024.mol</t>
  </si>
  <si>
    <t>BBB_025.mol</t>
  </si>
  <si>
    <t>BBB_026.mol</t>
  </si>
  <si>
    <t>BBB_027.mol</t>
  </si>
  <si>
    <t>BBB_028.mol</t>
  </si>
  <si>
    <t>BBB_029.mol</t>
  </si>
  <si>
    <t>BBB_030.mol</t>
  </si>
  <si>
    <t>BBB_031.mol</t>
  </si>
  <si>
    <t>BBB_032.mol</t>
  </si>
  <si>
    <t>BBB_033.mol</t>
  </si>
  <si>
    <t>BBB_034.mol</t>
  </si>
  <si>
    <t>BBB_035.mol</t>
  </si>
  <si>
    <t>BBB_036.mol</t>
  </si>
  <si>
    <t>BBB_037.mol</t>
  </si>
  <si>
    <t>BBB_038.mol</t>
  </si>
  <si>
    <t>BBB_039.mol</t>
  </si>
  <si>
    <t>BBB_040.mol</t>
  </si>
  <si>
    <t>BBB_041.mol</t>
  </si>
  <si>
    <t>BBB_042.mol</t>
  </si>
  <si>
    <t>BBB_043.mol</t>
  </si>
  <si>
    <t>BBB_044.mol</t>
  </si>
  <si>
    <t>BBB_045.mol</t>
  </si>
  <si>
    <t>BBB_046.mol</t>
  </si>
  <si>
    <t>BBB_047.mol</t>
  </si>
  <si>
    <t>BBB_048.mol</t>
  </si>
  <si>
    <t>BBB_049.mol</t>
  </si>
  <si>
    <t>BBB_050.mol</t>
  </si>
  <si>
    <t>BBB_051.mol</t>
  </si>
  <si>
    <t>BBB_052.mol</t>
  </si>
  <si>
    <t>BBB_053.mol</t>
  </si>
  <si>
    <t>BBB_054.mol</t>
  </si>
  <si>
    <t>BBB_055.mol</t>
  </si>
  <si>
    <t>BBB_056.mol</t>
  </si>
  <si>
    <t>BBB_T01.mol</t>
  </si>
  <si>
    <t>BBB_T02.mol</t>
  </si>
  <si>
    <t>BBB_T03.mol</t>
  </si>
  <si>
    <t>BBB_T04.mol</t>
  </si>
  <si>
    <t>BBB_T05.mol</t>
  </si>
  <si>
    <t>BBB_T06.mol</t>
  </si>
  <si>
    <t>BBB_T07.mol</t>
  </si>
  <si>
    <t>azelastine.MOL</t>
  </si>
  <si>
    <t>carebastine.MOL</t>
  </si>
  <si>
    <t>chlorpheniramine.MOL</t>
  </si>
  <si>
    <t>clemastine.MOL</t>
  </si>
  <si>
    <t>cyproheptadine.MOL</t>
  </si>
  <si>
    <t>fexofenadine.MOL</t>
  </si>
  <si>
    <t>hydroxyzine.MOL</t>
  </si>
  <si>
    <t>loratidine.MOL</t>
  </si>
  <si>
    <t>meclizine.MOL</t>
  </si>
  <si>
    <t>mequitazine.MOL</t>
  </si>
  <si>
    <t>mizolastine.MOL</t>
  </si>
  <si>
    <t>norastemizole.MOL</t>
  </si>
  <si>
    <t>promethazine.MOL</t>
  </si>
  <si>
    <t>pyrilamine.MOL</t>
  </si>
  <si>
    <t>Ki (nM) for H1 receptor</t>
  </si>
  <si>
    <t>Alimemazine.mol</t>
  </si>
  <si>
    <t>Antazoline.MOL</t>
  </si>
  <si>
    <t>Carbinoxamine.MOL</t>
  </si>
  <si>
    <t>Cimetidine.mol</t>
  </si>
  <si>
    <t>desipramine.MOL</t>
  </si>
  <si>
    <t>Desloratadine.mol</t>
  </si>
  <si>
    <t>Dimetindenel.mol</t>
  </si>
  <si>
    <t>Diphenpyraline.mol</t>
  </si>
  <si>
    <t>doxepin.mol</t>
  </si>
  <si>
    <t>Fluphenazine.MOL</t>
  </si>
  <si>
    <t>Homochlorcyclizine.mol</t>
  </si>
  <si>
    <t>ranitidine.mol</t>
  </si>
  <si>
    <t>Temelastine.MOL</t>
  </si>
  <si>
    <t>Thiothixene.MOL</t>
  </si>
  <si>
    <t>Trifluoperazine.MOL</t>
  </si>
  <si>
    <t>Tripelennamine.MOL</t>
  </si>
  <si>
    <t>triprolidine.mol</t>
  </si>
  <si>
    <t>ucb_29993.MOL</t>
  </si>
  <si>
    <t>File</t>
  </si>
  <si>
    <t>oestAAAAA.MOL</t>
  </si>
  <si>
    <t>oestAAAAB.MOL</t>
  </si>
  <si>
    <t>oestAAAAC.MOL</t>
  </si>
  <si>
    <t>oestAAAAD.MOL</t>
  </si>
  <si>
    <t>2-amino-3,3-dimethyl-butanol?(nonneutralized)</t>
  </si>
  <si>
    <t>2-amino-3_3-dimethyl-butanol</t>
  </si>
  <si>
    <t>2-amino-3-methyl-1-pentanol?(nonneutralized)</t>
  </si>
  <si>
    <t>2-amino-3-methyl-1-pentanol</t>
  </si>
  <si>
    <t>2-amino-4-methyl-pentanol?(nonneutralized)</t>
  </si>
  <si>
    <t>2-amino-4-methyl-pentanol</t>
  </si>
  <si>
    <t>N,N-diethylethanolamine?(neutralized)</t>
  </si>
  <si>
    <t>2-(tert-butylamino)ethanol?(neutralized)</t>
  </si>
  <si>
    <t>2-(tert-butylamino)ethanol</t>
  </si>
  <si>
    <t>triethanolamine</t>
  </si>
  <si>
    <t>107-07-3</t>
  </si>
  <si>
    <t>2,2-dichloroethanol</t>
  </si>
  <si>
    <t>2-2-dichloroethanol</t>
  </si>
  <si>
    <t>598-38-9</t>
  </si>
  <si>
    <t>115-20-8</t>
  </si>
  <si>
    <t>127-00-4</t>
  </si>
  <si>
    <t>1,3-dichloro-2-propanol</t>
  </si>
  <si>
    <t>96-23-1</t>
  </si>
  <si>
    <t>3-chloro-2,2-dimethyl-1-propanol</t>
  </si>
  <si>
    <t>3-chloro-2-2-dimethyl-1-propanol</t>
  </si>
  <si>
    <t>13401-56-4</t>
  </si>
  <si>
    <t>3-chloro-1,2-propanediol</t>
  </si>
  <si>
    <t>3-chloro-1-2-propanediol</t>
  </si>
  <si>
    <t>96-24-2</t>
  </si>
  <si>
    <t>3-chloro-1-propanol</t>
  </si>
  <si>
    <t>627-30-5</t>
  </si>
  <si>
    <t>4-chloro-1-butanol</t>
  </si>
  <si>
    <t>a-Butyl-a-(4-chlorophenyl)-1H-1,2,4-triazole-1-propanenitrile</t>
  </si>
  <si>
    <t>N-(2,6-Dimethylphenyl)-2-methoxy-N-(2-oxo-3-oxazolidinyl)acetamide</t>
  </si>
  <si>
    <t>3-Cyclohexyl-6-(dimethylamino)-1-methyl-1,3,5-triazine-2,4(1H,3H)-dione</t>
  </si>
  <si>
    <t>2-[4-[(6-Chloro-2-benzoxazolyl)oxy]phenoxy]propanoic acid ethyl ester</t>
  </si>
  <si>
    <t>N-(2,4-Dichlorophenyl)-1H-1,2,4-triazole-1-ethanimidothioic acid (4-chlorophenyl)methyl ester</t>
  </si>
  <si>
    <t>2-[(2-Chlorophenyl)methyl]-4,4-dimethyl-3-isoxazolidinone</t>
  </si>
  <si>
    <t>2-Cyano-N-[(ethylamino)carbonyl]-2-(methoxyimino)acetamide</t>
  </si>
  <si>
    <t>4-(Dimethylamino)-1,2-dihydro-1,5-dimethyl-2-phenyl-3H-pyrazol-3-one</t>
  </si>
  <si>
    <t>N-[2,4-Dichloro-5-[4-(difluoromethyl)-4,5-dihydro-3-methyl-5-oxo-1H-1,2,4-triazol-1-yl]phenyl]methanesulfonamide</t>
  </si>
  <si>
    <t>a-(2-Chlorophenyl)-a-(4-chlorophenyl)-5-pyrimidinemethanol</t>
  </si>
  <si>
    <t>6-Chloro-N,N,N'-triethyl-1,3,5-triazine-2,4-diamine</t>
  </si>
  <si>
    <t>Benzoic acid phenylmethyl ester</t>
  </si>
  <si>
    <t>4-Amino-6-(1,1-dimethylethyl)-3-(ethylthio)-1,2,4-triazin-5(4H)-one</t>
  </si>
  <si>
    <t>4-(1,1-Dimethylethyl)-N-(1-methylpropyl)-2,6-dinitrobenzenamine</t>
  </si>
  <si>
    <t>1-([1,1'-Biphenyl]-4-ylphenylmethyl)-1H-imidazole</t>
  </si>
  <si>
    <t>oestAAACQ.MOL</t>
  </si>
  <si>
    <t>oestAAACR.MOL</t>
  </si>
  <si>
    <t>oestAAACS.MOL</t>
  </si>
  <si>
    <t>oestAAACT.MOL</t>
  </si>
  <si>
    <t>oestAAACU.MOL</t>
  </si>
  <si>
    <t>oestAAACV.MOL</t>
  </si>
  <si>
    <t>oestAAACW.MOL</t>
  </si>
  <si>
    <t>oestAAACX.MOL</t>
  </si>
  <si>
    <t>oestAAACY.MOL</t>
  </si>
  <si>
    <t>oestAAACZ.MOL</t>
  </si>
  <si>
    <t>oestAAADA.MOL</t>
  </si>
  <si>
    <t>oestAAADB.MOL</t>
  </si>
  <si>
    <t>oestAAADC.MOL</t>
  </si>
  <si>
    <t>oestAAADD.MOL</t>
  </si>
  <si>
    <t>oestAAADE.MOL</t>
  </si>
  <si>
    <t>oestAAADF.MOL</t>
  </si>
  <si>
    <t>oestAAADG.MOL</t>
  </si>
  <si>
    <t>oestAAADH.MOL</t>
  </si>
  <si>
    <t>oestAAADI.MOL</t>
  </si>
  <si>
    <t>oestAAADJ.MOL</t>
  </si>
  <si>
    <t>oestAAADK.MOL</t>
  </si>
  <si>
    <t>oestAAADL.MOL</t>
  </si>
  <si>
    <t>oestAAADM.MOL</t>
  </si>
  <si>
    <t>oestAAADN.MOL</t>
  </si>
  <si>
    <t>oestAAADO.MOL</t>
  </si>
  <si>
    <t>oestAAADP.MOL</t>
  </si>
  <si>
    <t>oestAAADQ.MOL</t>
  </si>
  <si>
    <t>oestAAADR.MOL</t>
  </si>
  <si>
    <t>oestAAADS.MOL</t>
  </si>
  <si>
    <t>oestAAADT.MOL</t>
  </si>
  <si>
    <t>oestAAADU.MOL</t>
  </si>
  <si>
    <t>oestAAADV.MOL</t>
  </si>
  <si>
    <t>oestAAADW.MOL</t>
  </si>
  <si>
    <t>oestAAADX.MOL</t>
  </si>
  <si>
    <t>oestAAADY.MOL</t>
  </si>
  <si>
    <t>oestAAADZ.MOL</t>
  </si>
  <si>
    <t>oestAAAEA.MOL</t>
  </si>
  <si>
    <t>oestAAAEB.MOL</t>
  </si>
  <si>
    <t>oestAAAEC.MOL</t>
  </si>
  <si>
    <t>oestAAAED.MOL</t>
  </si>
  <si>
    <t>oestAAAEE.MOL</t>
  </si>
  <si>
    <t>oestAAAEF.MOL</t>
  </si>
  <si>
    <t>oestAAAEG.MOL</t>
  </si>
  <si>
    <t>oestAAAEH.MOL</t>
  </si>
  <si>
    <t>oestAAAEI.MOL</t>
  </si>
  <si>
    <t>oestAAAEJ.MOL</t>
  </si>
  <si>
    <t>oestAAAEK.MOL</t>
  </si>
  <si>
    <t>oestAAAEL.MOL</t>
  </si>
  <si>
    <t>oestAAAEM.MOL</t>
  </si>
  <si>
    <t>oestAAAEN.MOL</t>
  </si>
  <si>
    <t>oestAAAEO.MOL</t>
  </si>
  <si>
    <t>oestAAAEP.MOL</t>
  </si>
  <si>
    <t>oestAAAEQ.MOL</t>
  </si>
  <si>
    <t>oestAAAER.MOL</t>
  </si>
  <si>
    <t>oestAAAES.MOL</t>
  </si>
  <si>
    <t>oestAAAET.MOL</t>
  </si>
  <si>
    <t>oestAAAEU.MOL</t>
  </si>
  <si>
    <t>oestAAAEV.MOL</t>
  </si>
  <si>
    <t>1_4-dimethoxybenzene.mol</t>
  </si>
  <si>
    <t>Dimethyl_hydrogen_phosphite</t>
  </si>
  <si>
    <t>Dimethyl_methylphosphonate</t>
  </si>
  <si>
    <t>Dimethyl_morpholinophosphoramidate</t>
  </si>
  <si>
    <t>Dimethyl_nitroterephthalate</t>
  </si>
  <si>
    <t>Dimethyl_Sulfate</t>
  </si>
  <si>
    <t>Dimethyl_Sulfoxide</t>
  </si>
  <si>
    <t>Dimetilan</t>
  </si>
  <si>
    <t>Dimorpholamine</t>
  </si>
  <si>
    <t>Diniconazole</t>
  </si>
  <si>
    <t>Dinitrocresol</t>
  </si>
  <si>
    <t>Dinitrosohomopiperazine</t>
  </si>
  <si>
    <t>Dinitrosopiperazine</t>
  </si>
  <si>
    <t>Dinitrotoluene</t>
  </si>
  <si>
    <t>Dinobuton</t>
  </si>
  <si>
    <t>Dinoseb</t>
  </si>
  <si>
    <t>Dioxane</t>
  </si>
  <si>
    <t>Dioxathion</t>
  </si>
  <si>
    <t>Dipentylnitrosamine</t>
  </si>
  <si>
    <t>(2,4,5-Trichlorophenoxy)acetic acid</t>
  </si>
  <si>
    <t>N-((8-(tert-butyl)-1,4-dioxaspiro[4.5]decan-2-yl)methyl)-N-ethylpropan-1-amine</t>
  </si>
  <si>
    <t>5,10-Dihydro-5,10-dioxonaphtho[2,3-b]-1,4-dithiin-2,3-dicarbonitrile</t>
  </si>
  <si>
    <t>Thioperoxydicarbonic acid diethyl ester</t>
  </si>
  <si>
    <t>(2,2,2-Trichloro-1-hydroxyethyl)phosphonic acid dimethyl ester</t>
  </si>
  <si>
    <t>(3-Chlorophenyl)carbamic acid 4-chloro-2-butynyl ester</t>
  </si>
  <si>
    <t>N-[[(4-Methoxy-6-methyl-1,3,5-triazin-2-yl)amino]carbonyl]-2-(3,3,3-trifluoropropyl)benzenesulfonamide</t>
  </si>
  <si>
    <t>N-(2,6-Dimethylphenyl)-N-(methoxyacetyl)-DL-alanine methyl ester</t>
  </si>
  <si>
    <t>2-(2,4,5-Trichlorophenoxy)propionic acid</t>
  </si>
  <si>
    <t>N-Ethyl-N'-(1-methylethyl)-6-(methylthio)-1,3,5-triazine-2,4-diamine</t>
  </si>
  <si>
    <t>[3-[(6-Chloro-3-pyridinyl)methyl]-2-thiazolidinylidene]cyanamide</t>
  </si>
  <si>
    <t>2-(2,4-Dichlorophenoxy)ethanol hydrogen sulfate</t>
  </si>
  <si>
    <t>N'-(2,4-Dimethylphenyl)-N-[[(2,4-dimethylphenyl)imino]methyl]-N-methylmethanimidamide</t>
  </si>
  <si>
    <t>3-(2,2-Dichloroethenyl)-2,2-dimethylcyclopropanecarboxylic acid cyano(4-fluoro-3-phenoxyphenyl)methyl ester</t>
  </si>
  <si>
    <t>[(3,5,6-Trichloro-2-pyridinyl)oxy]acetic acid</t>
  </si>
  <si>
    <t>N-[5-(1,1-Dimethylethyl)-1,3,4-thiadiazol-2-yl]-N,N'-dimethylurea</t>
  </si>
  <si>
    <t>(2E)-3-[(Dimethoxyphosphinothioyl)oxy]-2-methyl-2-propenoic acid methyl ester</t>
  </si>
  <si>
    <t>1-[[Bis(4-fluorophenyl)methylsilyl]methyl]-1H-1,2,4-triazole</t>
  </si>
  <si>
    <t>N,N-Dimethyl-a-phenylbenzeneacetamide</t>
  </si>
  <si>
    <t>2-[(2-Furanylmethyl)(1H-imidazol-1-ylcarbonyl)amino]butanoic acid 4-pentenyl ester</t>
  </si>
  <si>
    <t>1,1-Dichloro-N-[(dimethylamino)sulfonyl]-1-fluoro-N-phenylmethanesulfenamide</t>
  </si>
  <si>
    <t>Methyl Isothiocyanate</t>
  </si>
  <si>
    <t>Phosphoric acid (Z)-2-chloro-1-(2,4,5-trichlorophenyl)ethenyl dimethyl ester</t>
  </si>
  <si>
    <t>1-[[4-Bromo-2-(2,4-dichlorophenyl)tetrahydro-2-furanyl]methyl]-1H-1,2,4-triazole</t>
  </si>
  <si>
    <t>2,2-Dichloropropanoic acid 2-(2,4,5-trichlorophenoxy)ethyl ester</t>
  </si>
  <si>
    <t>Thiram</t>
  </si>
  <si>
    <t>(3R,4S)-4-((2S,5R,7S,8R,9S)-2-((2S,2'R,3'S,5R,5'R)-2-ethyl-5'-((2S,3S,5R,6R)-6-hydroxy-6-(hydroxymethyl)-3,5-dimethyltetrahydro-2H-pyran-2-yl)-3'-methyloctahydro-[2,2'-bifuran]-5-yl)-9-hydroxy-2,8-dimethyl-1,6-dioxaspiro[4.5]decan-7-yl)-3-methoxy-2-methylpentanoic acid</t>
  </si>
  <si>
    <t>6-(Acetamido)-4-methyl-1,2-dithiolo[4,3-b]pyrrol-5(4H)-one</t>
  </si>
  <si>
    <t>6-((3R,4S,5S,7S)-7-((2S,3S,5S)-5-ethyl-5-((5R,6S)-5-ethyl-5-hydroxy-6-methyltetrahydro-2H-pyran-2-yl)-3-methyltetrahydrofuran-2-yl)-4-hydroxy-3,5-dimethyl-6-oxononyl)-2-hydroxy-3-methylbenzoic acid</t>
  </si>
  <si>
    <t>3-Methoxy-2-(1-methylethyl)-7H-furo[3,2-g][1]benzopyran-7-one</t>
  </si>
  <si>
    <t>5-Butyl-2-pyridinecarboxylic acid</t>
  </si>
  <si>
    <t>3-[(2S)-1-Methyl-2-pyrrolidinyl]pyridine</t>
  </si>
  <si>
    <t>(4bR,8aS,9S)-4-hydroxy-3,7-dimethoxy-11-methyl-9,10-dihydro-5H-9,4b-(epiminoethano)phenanthren-6(8aH)-one</t>
  </si>
  <si>
    <t>(5E,7E,9E,11E,13E)-4,15,16,17,19,21,23,25,27-nonahydroxy-28-(1-hydroxyhexyl)-3,14-dimethylcyclooctacosa-5,7,9,11,13-pentaenone</t>
  </si>
  <si>
    <t>Lapachol</t>
  </si>
  <si>
    <t>2-Hydroxy-3-(3-methyl-2-butenyl)-1,4-naphthalenedione</t>
  </si>
  <si>
    <t>5,8,13,13a-Tetrahydro-9,10-dimethoxy-6H-benzo[g]-1,3-benzodioxolo[5,6-a]quinolizine</t>
  </si>
  <si>
    <t>(41S,12S,13aS)-methyl 13a-ethyl-12-hydroxy-2,3,41,5,6,12,13,13a-octahydro-1H-indolo[3,2,1-de]pyrido[3,2,1-ij][1,5]naphthyridine-12-carboxylate</t>
  </si>
  <si>
    <t>(3a,4a,8a,9b,11a,13a,14b,16b,17Z)-16-(Acetyloxy)-3,11-dihydroxy-29-nordammara-17(20),24-dien-21-oic acid</t>
  </si>
  <si>
    <t>3,4,5-Trimethoxy-N-3-piperidinylbenzamide</t>
  </si>
  <si>
    <t>1,4-Dihydro-2,6-dimethyl-4-(2-nitrophenyl)-3,5-pyridinedicarboxylic acid methyl 2-oxopropyl ester</t>
  </si>
  <si>
    <t>1,6-Dibromo-1,6-dideoxygalactitol</t>
  </si>
  <si>
    <t>N-(Ethoxycarbonyl)-3-(4-morpholinyl)sydnone imine</t>
  </si>
  <si>
    <t>3-Chloro-4-(2-propenyloxy)benzeneacetic acid</t>
  </si>
  <si>
    <t>2-Propylpentanoic acid</t>
  </si>
  <si>
    <t>Benzenepropanol carbamate</t>
  </si>
  <si>
    <t>2-Thiazolamine</t>
  </si>
  <si>
    <t>oestAAAEW.MOL</t>
  </si>
  <si>
    <t>oestAAAEX.MOL</t>
  </si>
  <si>
    <t>oestAAAEY.MOL</t>
  </si>
  <si>
    <t>oestAAAEZ.MOL</t>
  </si>
  <si>
    <t>oestAAAFA.MOL</t>
  </si>
  <si>
    <t>ER_Score</t>
  </si>
  <si>
    <t>Molecule</t>
  </si>
  <si>
    <t>Receptor potentcy score</t>
  </si>
  <si>
    <t>3-(3,5-Dichlorophenyl)-N-(1-methylethyl)-2,4-dioxo-1-imidazolidinecarboxamide</t>
  </si>
  <si>
    <t>5-[2-(Octylsulfinyl)propyl]-1,3-benzodioxole</t>
  </si>
  <si>
    <t>Sulfurous acid 2-chloroethyl 2-[4-(1,1-dimethylethyl)phenoxy]-1-methylethyl ester</t>
  </si>
  <si>
    <t>4-[3-[4-(1,1-Dimethylethyl)phenyl]-2-methylpropyl]-2,6-dimethylmorpholine</t>
  </si>
  <si>
    <t>4-Bromo-a-(4-bromophenyl)-a-hydroxybenzeneacetic acid 1-methyl ethyl ester</t>
  </si>
  <si>
    <t>1-(2,4-dichlorophenyl)-4,4-dimethyl-2-(1,2,4-triazol-1-yl)pentan-3-ol</t>
  </si>
  <si>
    <t>a-2-Dichloro-5-[4-(difluoromethyl)-4,5-dihydro-3-methyl-5-oxo-1H-1,2,4-triazol-1-yl]-4-fluorobenzenepropanoic acid ethyl ester</t>
  </si>
  <si>
    <t>2,3,6-Trichlorobenzeneacetic acid</t>
  </si>
  <si>
    <t>2,4-Dichloro-1-(4-nitrophenoxy)benzene</t>
  </si>
  <si>
    <t>Dimethylsulfamic acid 5-butyl-2-(ethylamino)-6-methyl-4-pyrimidinyl ester</t>
  </si>
  <si>
    <t>4-Amino-3-methyl-6-phenyl-1,2,4-triazin-5(4H)-one</t>
  </si>
  <si>
    <t>N-(2,6-Dimethylphenyl)-N-(phenylacetyl)-DL-alanine methyl ester</t>
  </si>
  <si>
    <t>a-Butyl-a-(2,4-dichlorophenyl)-1H-1,2,4-triazole-1-ethanol</t>
  </si>
  <si>
    <t>N-(3,4-Dichlorophenyl)-2-methyl-2-propenamide</t>
  </si>
  <si>
    <t>5-Bromo-6-methyl-3-(1-methylethyl)-2,4(1H,3H)-pyrimidinedione</t>
  </si>
  <si>
    <t>1,3-Dithiolo[4,5-b]quinoxaline-2-thione</t>
  </si>
  <si>
    <t>4-[4-(Acetyloxy)phenyl]-2-butanone</t>
  </si>
  <si>
    <t>N,N-Bis(phosphonomethyl)glycine</t>
  </si>
  <si>
    <t>N'-(4-Bromophenyl)-N-methoxy-N-methylurea</t>
  </si>
  <si>
    <t>N,N'-Bis(1-methylethyl)-6-methylthio-1,3,5-triazine-2,4-diamine</t>
  </si>
  <si>
    <t>2,6-Dichlorobenzonitrile</t>
  </si>
  <si>
    <t>2-[4,5-Dihydro-4-methyl-4-(1-methylethyl)-5-oxo-1H-imidazol-2-yl]-3-quinolinecarboxylic acid</t>
  </si>
  <si>
    <t>exo-(±)-1-Methyl-4-(1-methylethyl)-2-[(2-methylphenyl)methoxy]-7-oxabicyclo[2.2.1]heptane</t>
  </si>
  <si>
    <t>O-(2,6-Dichloro-4-methylphenyl)phosphorothioic acid O,O-dimethyl ester</t>
  </si>
  <si>
    <t>2-Chloro-N-[[(4-methoxy-6-methyl-1,3,5-triazin-2-yl)amino]carbonyl]benzenesulfonamide</t>
  </si>
  <si>
    <t>2-(4-Methoxy[1,1'-biphenyl]-3-yl)hydrazinecarboxylic acid 1-methylethyl ester</t>
  </si>
  <si>
    <t>2,2'-[ethane-1,2-diylbis(oxy)]diethanol</t>
  </si>
  <si>
    <t>2-[(1-methylethyl)oxy]phenyl methylcarbamate</t>
  </si>
  <si>
    <t>2-methylbut-3-yn-2-ol</t>
  </si>
  <si>
    <t>2,2,2-trichloro-1,1-bis(4-chlorophenyl)ethanol</t>
  </si>
  <si>
    <t>triphenyl phosphate</t>
  </si>
  <si>
    <t>O,O-diethyl O-[4-(methylsulfinyl)phenyl] thiophosphate</t>
  </si>
  <si>
    <t>(1E)-2-methyl-2-(methylthio)propanal O-[(methylamino)carbonyl]oxime</t>
  </si>
  <si>
    <t>bis(2-ethylhexyl) phthalate</t>
  </si>
  <si>
    <t>phenyl salicylate</t>
  </si>
  <si>
    <t>ethyl 2-hydroxybenzoate</t>
  </si>
  <si>
    <t>4-amino-2-nitrophenol</t>
  </si>
  <si>
    <t>diphenylmethanone</t>
  </si>
  <si>
    <t>2,2'-(phenylimino)diethanol</t>
  </si>
  <si>
    <t>pyrocatechol</t>
  </si>
  <si>
    <t>2,4-dichlorophenol</t>
  </si>
  <si>
    <t>1-methyl-2,4-dinitrobenzene</t>
  </si>
  <si>
    <t>4-hydroxy-3-methoxybenzaldehyde</t>
  </si>
  <si>
    <t>N,N-dimethylaniline</t>
  </si>
  <si>
    <t>diethyl 2-[(dimethoxyphosphorothioyl)thio]succinate</t>
  </si>
  <si>
    <t>4-(1-methylethyl)benzaldehyde</t>
  </si>
  <si>
    <t>N-phenylaniline</t>
  </si>
  <si>
    <t>2-methylpentanal</t>
  </si>
  <si>
    <t>pentane-2,4-dione</t>
  </si>
  <si>
    <t>ethyl hexanoate</t>
  </si>
  <si>
    <t>butyraldehyde</t>
  </si>
  <si>
    <t>butyl acetate</t>
  </si>
  <si>
    <t>1,4-dioxane</t>
  </si>
  <si>
    <t>dodecan-1-amine</t>
  </si>
  <si>
    <t>tributyl phosphate</t>
  </si>
  <si>
    <t>5,5-dimethylcyclohexane-1,3-dione</t>
  </si>
  <si>
    <t>1-chloro-2-propanol</t>
  </si>
  <si>
    <t>1-chloropropan-2-ol</t>
  </si>
  <si>
    <t>tetrachloroethene</t>
  </si>
  <si>
    <t>2-phenylbut-3-yn-2-ol</t>
  </si>
  <si>
    <t>sodium 3-oxo-3H-1,2-benzisothiazol-2-ide 1,1-dioxide hydrate</t>
  </si>
  <si>
    <t>dibenzo[b,d]furan</t>
  </si>
  <si>
    <t>phenyl 4-amino-2-hydroxybenzoate</t>
  </si>
  <si>
    <t>N,N-diethyl-3-methylbenzamide</t>
  </si>
  <si>
    <t>sodium propanoate</t>
  </si>
  <si>
    <t>2-piperazin-1-ylethanamine</t>
  </si>
  <si>
    <t>dibutyl butanedioate</t>
  </si>
  <si>
    <t>diethyl hexanedioate</t>
  </si>
  <si>
    <t>ethyl acetate</t>
  </si>
  <si>
    <t>1,3-diethylbenzene</t>
  </si>
  <si>
    <t>hexanoic acid</t>
  </si>
  <si>
    <t>hexyl acetate</t>
  </si>
  <si>
    <t>1,1'-oxydibutane</t>
  </si>
  <si>
    <t>N-hexylhexan-1-amine</t>
  </si>
  <si>
    <t>2-hydroxy-3-(methyloxy)benzaldehyde</t>
  </si>
  <si>
    <t>3-(methyloxy)phenol</t>
  </si>
  <si>
    <t>2,2'-[3-[(3-Heptyl-4-methyl-2(3H)-thiazolylidene)ethylidene]-1-propene-1,3-diyl]bis(3-heptyl-4-methylthiazolium) diiodide</t>
  </si>
  <si>
    <t>a-Bicyclo[2.2.1]hept-5-en-2-yl-a-phenyl-1-piperidinepropanol</t>
  </si>
  <si>
    <t>2-(Acetyloxy)-N,N-diethyl-1,3,4,6,7,11b-hexahydro-9,10-dimethoxy-2H-benzo[a]quinolizine-3-carboxamide</t>
  </si>
  <si>
    <t>7-Chloro-1,3-dihydro-1-methyl-5-phenyl-2H-1,4-benzodiazepin-2-one</t>
  </si>
  <si>
    <t>5-[(2S)-3-[(1,1-Dimethylethyl)amino]-2-hydroxypropoxy]-3,4-dihydro-1(2H)-naphthalenone</t>
  </si>
  <si>
    <t>1(2H)-Phthalazinone (1,3-dimethyl-2-butenylidene)hydrazone</t>
  </si>
  <si>
    <t>Moclobemide</t>
  </si>
  <si>
    <t>4-Chloro-N-[2-(4-morpholinyl)ethyl]benzamide</t>
  </si>
  <si>
    <t>(6R,7R)-7-[[(2Z)-(2-Amino-4-thiazolyl)(methoxyimino)acetyl]amino]-3-(methoxymethyl)-8-oxo-5-thia-1-azabicyclo[4.2.0]oct-2-ene-2-carboxylic acid 1-[[(1-methylethoxy)carbonyl]oxy]ethyl ester</t>
  </si>
  <si>
    <t>Felbamate</t>
  </si>
  <si>
    <t>2-Phenyl-1,3-propanediol dicarbamate</t>
  </si>
  <si>
    <t>(3S,7R)-3,4,5,6,7,8,9,10,11,12-Decahydro-7,14,16-trihydroxy-3-methyl-1H-2-benzoxacyclotetradecin-1-one</t>
  </si>
  <si>
    <t>9-b-D-Arabinofuranosyl-9H-purine-6-amine monohydrate</t>
  </si>
  <si>
    <t>5-Thio-a-D-glucopyranose</t>
  </si>
  <si>
    <t>3,4-Dihydro-6-(trifluoromethyl)-2H-1,2,4-benzothiadiazine-7-sulfonamide 1,1-dioxide</t>
  </si>
  <si>
    <t>(6R,7R)-7-[[(2Z)-(2-Amino-4-thiazolyl)(methoxyimino)acetyl]amino]-8-oxo-3-[(1,2,3-thiadiazol-5-ylthio)methyl]-5-thia-1-azabicyclo[4.2.0]oct-2-ene-2-carboxylic acid</t>
  </si>
  <si>
    <t>1-Dodecylhexahydro-2H-azepin-2-one</t>
  </si>
  <si>
    <t>1,4-Bis[(2-methoxy-4-propylphenoxy)acetyl]piperazine</t>
  </si>
  <si>
    <t>Octahydro-12-(hydroxymethyl)-2-imino-5,9:7,10a-dimethano-10aH-[1,3]dioxocino[6,5-d]pyrimidine-4,7,10,11,12-pentol</t>
  </si>
  <si>
    <t>N,N-Dimethyl-N-phenylurea</t>
  </si>
  <si>
    <t>2-Ethyl-1,3-hexanediol</t>
  </si>
  <si>
    <t>[2-(4-Phenoxyphenoxy)ethyl]carbamic acid ethyl ester</t>
  </si>
  <si>
    <t>Sorbic_Acid</t>
  </si>
  <si>
    <t>(2E,4E)-2,4-Hexadienoic acid</t>
  </si>
  <si>
    <t>3,5-Dichloro-2,6-dimethyl-4-pyridinol</t>
  </si>
  <si>
    <t>1H-1,2,4-Triazol-3-amine</t>
  </si>
  <si>
    <t>?</t>
  </si>
  <si>
    <t>2-[(6-Chloro-3-pyridazinyl)thio]-N,N-diethylacetamide</t>
  </si>
  <si>
    <t>mg/kg</t>
  </si>
  <si>
    <t>Nitroso-N-methyl-N-(2-phenyl)ethylamine</t>
  </si>
  <si>
    <t>Nitrosoamylurethane</t>
  </si>
  <si>
    <t>Nitrosoanabasine</t>
  </si>
  <si>
    <t>Nitrosodibutylamine</t>
  </si>
  <si>
    <t>Nitrosododecamethyleneimine</t>
  </si>
  <si>
    <t>Nitrosoethylmethylamine</t>
  </si>
  <si>
    <t>Nitrosoethylurethane</t>
  </si>
  <si>
    <t>Nitrosoheptamethyleneimine</t>
  </si>
  <si>
    <t>Nitrosomethylaniline</t>
  </si>
  <si>
    <t>Nitrosomethylundecylamine</t>
  </si>
  <si>
    <t>3-(Aminosulfonyl)-4-phenoxy-5-(1-pyrrolidinyl)benzoic acid</t>
  </si>
  <si>
    <t>Nimodipine</t>
  </si>
  <si>
    <t>1,4-Dihydro-2,6-dimethyl-4-(3-nitrophenyl)-3,5-pyridinedicarboxylic acid 2-methoxyethyl 1-methylethyl ester</t>
  </si>
  <si>
    <t>1-Ethyl-1,4-dihydro-4-oxo[1,3]dioxolo[4,5-g]cinnoline-3-carboxylic acid</t>
  </si>
  <si>
    <t>(Z)-N-(Aminocarbonyl)-2-ethyl-2-butenamide</t>
  </si>
  <si>
    <t>2-(4-Chlorophenoxy)-2-methylpropanoic acid 1,3-propanediyl ester</t>
  </si>
  <si>
    <t>4-(2-Methoxyphenyl)-a-[(1-naphthalenyloxy)methyl]-1-piperazineethanol</t>
  </si>
  <si>
    <t>2,2',2'',2'''-((4-cyclohexyl-8-(piperidin-1-yl)pyrimido[5,4-d]pyrimidine-2,6-diyl)bis(azanetriyl))tetraethanol</t>
  </si>
  <si>
    <t>Carbamazepine</t>
  </si>
  <si>
    <t>5H-Dibenz[b,f]azepine-5-carboxamide</t>
  </si>
  <si>
    <t>2-Amino-4,5,6,7-tetrahydro-6-(phenylmethyl)thieno[2,3-c]pyridine-3-carboxylic acid ethyl ester</t>
  </si>
  <si>
    <t>5-[(2-Methoxyphenoxy)methyl]-2-oxazolidinone</t>
  </si>
  <si>
    <t>Nadolol</t>
  </si>
  <si>
    <t>5-[3-[(1,1-Dimethylethyl)amino]-2-hydroxypropoxy]-1,2,3,4-tetrahydro-2,3-naphthalenediol</t>
  </si>
  <si>
    <t>N-Cyclohexyl-1-piperazineacetamide</t>
  </si>
  <si>
    <t>7-Chloro-1,3-dihydro-5-phenyl-1-(2-propynyl)-2H-1,4-benzodiazepin-2-one</t>
  </si>
  <si>
    <t>5-(2,5-Dimethylphenoxy)-2,2-dimethylpentanoic acid</t>
  </si>
  <si>
    <t>2,2-Bis[4-(acetyloxy)phenyl]-2H-1,4-benzoxazin-3(4H)-one</t>
  </si>
  <si>
    <t>8-Fluoro-5,6-dihydro-5-methyl-6-oxo-4H-imidazo[1,5-a][1,4]benzodiazepine-3-carboxylic acid ethyl ester</t>
  </si>
  <si>
    <t>N-Cyano-N'-methyl-N''-[2-[[(5-methyl-1H-imidazol-4-yl)methyl]thio]ethyl]guanidine</t>
  </si>
  <si>
    <t>1-(4-Methoxybenzoyl)-2-pyrrolidinone</t>
  </si>
  <si>
    <t>1-b-D-Ribofuranosyl-1H-1,2,4-triazole-3-carboxamide</t>
  </si>
  <si>
    <t>3-Pyridinecarboxylic acid (2-hydroxy-1,3-cyclohexanediylidene)tetrakis(methylene) ester</t>
  </si>
  <si>
    <t>2-[(Hydroxyimino)methyl]-1-methylpyridinium chloride</t>
  </si>
  <si>
    <t>Trichloromethane</t>
  </si>
  <si>
    <t>Captopril</t>
  </si>
  <si>
    <t>1-[(2S)-3-Mercapto-2-methyl-1-oxopropyl]-L-proline</t>
  </si>
  <si>
    <t>2-[[3-(Trifluoromethyl)phenyl]amino]-3-pyridinecarboxylic acid 1,3-dihydro-3-oxo-1-isobenzofuranyl ester</t>
  </si>
  <si>
    <t>N,N-Dimethyl-N'-[4-(1-methylethyl)phenyl]urea</t>
  </si>
  <si>
    <t>a-Cyclopropyl-a-(4-methoxyphenyl)-5-pyrimidinemethanol</t>
  </si>
  <si>
    <t>4-(Cyclopropylhydroxymethylene)-3,5-dioxocyclohexanecarboxylic acid ethyl ester</t>
  </si>
  <si>
    <t>Methyl(3-methylphenyl)carbamothioic acid O-(1,2,3,4-tetrahydro-1,4-methanonaphthalen-6-yl) ester</t>
  </si>
  <si>
    <t>N'-(4-Chlorophenyl)-N,N-dimethylurea</t>
  </si>
  <si>
    <t>5-Butyl-2-(ethylamino)-6-methyl-4(1H)-pyrimidinone</t>
  </si>
  <si>
    <t>2-Chloro-N-(2,6-diethylphenyl)-N-(2-propoxyethyl)acetamide</t>
  </si>
  <si>
    <t>5-Bromo-6-methyl-3-(1-methylpropyl)-2,4(1H,3H)-pyrimidinedione</t>
  </si>
  <si>
    <t>Piperonyl_Butoxide</t>
  </si>
  <si>
    <t>5-[[2-(2-Butoxyethoxy)ethoxy]methyl]-6-propyl-1,3-benzodioxole</t>
  </si>
  <si>
    <t>3-Chloro-5-[[[[(4,6-dimethoxy-2-pyrimidinyl)amino]carbonyl]amino]sulfonyl]-1-methyl-1H-pyrazole-4-carboxylic acid methyl ester</t>
  </si>
  <si>
    <t>1,1'-[Methylenebis(oxy)]bis[4-chloro]benzene</t>
  </si>
  <si>
    <t>(2S,5R,6R)-6-[[(Hexahydro-1H-azepin-1-yl)methylene]amino]-3,3-dimethyl-7-oxo-4-thia-1-azabicyclo[3.2.0]heptane-2-carboxylic acid (2,2-dimethyl-1-oxopropoxy)methyl ester</t>
  </si>
  <si>
    <t>3,6-Dichloro-2-pyridinecarboxylic acid</t>
  </si>
  <si>
    <t>Phenylcarbamic acid 1-methylethyl ester</t>
  </si>
  <si>
    <t>Simazine</t>
  </si>
  <si>
    <t>6-Chloro-N,N'-diethyl-1,3,5-triazine-2,4-diamine</t>
  </si>
  <si>
    <t>(E)-4,5-Dihydro-6-methyl-4-[(3-pyridinylmethylene)amino]-1,2,4-triazin-3(2H)-one</t>
  </si>
  <si>
    <t>3,5-Dichloro-N-(1,1-dimethyl-2-propynyl)benzamide</t>
  </si>
  <si>
    <t>2-[(1,1-Dimethylethyl)imino]tetrahydro-3-(1-methylethyl)-5-phenyl-4H-1,3,5-thiadiazin-4-one</t>
  </si>
  <si>
    <t>N-(Phosphonomethyl)glycine</t>
  </si>
  <si>
    <t>3-(3,5-Dichlorophenyl)-1,5-dimethyl-3-azabicyclo[3.1.0]hexane-2,4-dione</t>
  </si>
  <si>
    <t>3a,4,7,7a-Tetrahydro-2-[(trichloromethyl)thio]-1H-isoindole-1,3(2H)-dione</t>
  </si>
  <si>
    <t>(3R,6S,6aR,6bR,9R,11R,11aR,12R,14R)-1-ethyl-6,11-dihydroxy-3-methyl-10-methylenedodecahydro-3,6a,12-(epiethane[1,1,2]triyl)-9,11a-methanoazuleno[2,1-b]azocin-8(9H)-one</t>
  </si>
  <si>
    <t>2-Aminoethanethiol</t>
  </si>
  <si>
    <t>1,7,7-Trimethylbicyclo[2.2.1]heptan-2-one</t>
  </si>
  <si>
    <t>(2E,4E,6E,8E)-3,7-dimethyl-9-(2,6,6-trimethylcyclohex-1-en-1-yl)nona-2,4,6,8-tetraen-1-ol</t>
  </si>
  <si>
    <t>4-(1-Methylethenyl)-1-cyclohexene-1-carboxaldehyde</t>
  </si>
  <si>
    <t>3-Hydroxy-L-tyrosine</t>
  </si>
  <si>
    <t>4-Amino-2-hydroxybenzoic acid</t>
  </si>
  <si>
    <t>5-hydroxy-4-oxonorvaline</t>
  </si>
  <si>
    <t>Butanedioic acid mono[(4-butyl-3,5-dioxo-1,2-diphenyl-4-pyrazolidinyl)methyl] ester</t>
  </si>
  <si>
    <t>2,3-Dihydro-2,2-dimethyl-7-benzofuranol methylcarbamate</t>
  </si>
  <si>
    <t>1,1'-[(2b,3a,5a,16b,17b)-3,17-Bis(acetyloxy)androstane-2,16-diyl]bis[1-methylpiperidinium] dibromide</t>
  </si>
  <si>
    <t>3-((((((2R,3S,4R)-5-(4-amino-2-oxopyrimidin-1(2H)-yl)-3,4-dihydroxytetrahydrofuran-2-yl)oxy)(hydroxy)phosphoryl)oxy)(hydroxy)phosphoryl)-N,N,N-trimethylpropan-1-aminium chloride</t>
  </si>
  <si>
    <t>2-Methoxy-4-(2-propenyl)phenol</t>
  </si>
  <si>
    <t>3-Phenyl-2-propenal</t>
  </si>
  <si>
    <t>2,3-Butanedione</t>
  </si>
  <si>
    <t>2-Aminobenzoic acid methyl ester</t>
  </si>
  <si>
    <t>(3R,5aS,6R,8aS,9R,12S,12aR)-Octahydro-3,6,9-trimethyl-3,12-epoxy-12H-pyrano[4,3-j]-1,2-benzodioxepin-10(3H)-one</t>
  </si>
  <si>
    <t>Menthol</t>
  </si>
  <si>
    <t>(1a,2b,5a)-5-Methyl-2-(1-methylethyl)cyclohexanol</t>
  </si>
  <si>
    <t>Hydroxyacetic acid</t>
  </si>
  <si>
    <t>N-Acetyl-L-cysteine</t>
  </si>
  <si>
    <t>3,7-Dimethyl-2,6-octadienal</t>
  </si>
  <si>
    <t>4-chloro-3,5-dinitrobenzonitrile</t>
  </si>
  <si>
    <t>1930-72-9</t>
  </si>
  <si>
    <t>1,4-dinitrotetrachlorobenzene</t>
  </si>
  <si>
    <t>20098-38-8</t>
  </si>
  <si>
    <t>497-03-0</t>
  </si>
  <si>
    <t>623-36-9</t>
  </si>
  <si>
    <t>2,4-dimethyl-2,6-heptadienal</t>
  </si>
  <si>
    <t>not-found</t>
  </si>
  <si>
    <t>107-86-8</t>
  </si>
  <si>
    <t>crotonaldehyde</t>
  </si>
  <si>
    <t>123-73-9</t>
  </si>
  <si>
    <t>2,4-hexadienal</t>
  </si>
  <si>
    <t>142-83-6</t>
  </si>
  <si>
    <t>5362-56-1</t>
  </si>
  <si>
    <t>trans,trans-2,4-heptadienalc</t>
  </si>
  <si>
    <t>881-39-5</t>
  </si>
  <si>
    <t>922-63-4</t>
  </si>
  <si>
    <t>1070-66-2</t>
  </si>
  <si>
    <t>trans,trans-2,4-nonadienal</t>
  </si>
  <si>
    <t>5910-87-2</t>
  </si>
  <si>
    <t>trans-2,cis-6-nonadienal</t>
  </si>
  <si>
    <t>557-48-2</t>
  </si>
  <si>
    <t>trans-2-decen-1-alc</t>
  </si>
  <si>
    <t>3913-81-3</t>
  </si>
  <si>
    <t>acrolein</t>
  </si>
  <si>
    <t>107-02-8</t>
  </si>
  <si>
    <t>2758-18-1</t>
  </si>
  <si>
    <t>1120-73-6</t>
  </si>
  <si>
    <t>141-79-7</t>
  </si>
  <si>
    <t>565-62-8</t>
  </si>
  <si>
    <t>625-33-2</t>
  </si>
  <si>
    <t>930-30-3</t>
  </si>
  <si>
    <t>1119-44-4</t>
  </si>
  <si>
    <t>1669-44-9</t>
  </si>
  <si>
    <t>2497-21-4</t>
  </si>
  <si>
    <t>14309-57-0</t>
  </si>
  <si>
    <t>1679-36-3</t>
  </si>
  <si>
    <t>1423-60-5</t>
  </si>
  <si>
    <t>78-94-4</t>
  </si>
  <si>
    <t>1629-58-9</t>
  </si>
  <si>
    <t>1629-60-3</t>
  </si>
  <si>
    <t>4312-99-6</t>
  </si>
  <si>
    <t>tert-butyl?acrylate</t>
  </si>
  <si>
    <t>1663-39-4</t>
  </si>
  <si>
    <t>isobutyl?acrylate</t>
  </si>
  <si>
    <t>106-63-8</t>
  </si>
  <si>
    <t>isoamyl?acrylate</t>
  </si>
  <si>
    <t>4245-35-6</t>
  </si>
  <si>
    <t>ethyl?acrylate</t>
  </si>
  <si>
    <t>ethyl_acrylate</t>
  </si>
  <si>
    <t>140-88-5</t>
  </si>
  <si>
    <t>butyl?acrylate</t>
  </si>
  <si>
    <t>n-butyl_acrylate</t>
  </si>
  <si>
    <t>141-32-2</t>
  </si>
  <si>
    <t>propyl?acrylate</t>
  </si>
  <si>
    <t>925-60-0</t>
  </si>
  <si>
    <t>2998-23-4</t>
  </si>
  <si>
    <t>methyl?acrylate</t>
  </si>
  <si>
    <t>methyl_acrylate</t>
  </si>
  <si>
    <t>96-33-3</t>
  </si>
  <si>
    <t>2-hydroxypropyl?acrylate</t>
  </si>
  <si>
    <t>999-61-1</t>
  </si>
  <si>
    <t>allyl?acrylate</t>
  </si>
  <si>
    <t>999-55-3</t>
  </si>
  <si>
    <t>n-hexylacrylate</t>
  </si>
  <si>
    <t>hexyl_acrylate</t>
  </si>
  <si>
    <t>2499-95-8</t>
  </si>
  <si>
    <t>cyclohexylacrylate</t>
  </si>
  <si>
    <t>cyclohexyl_acrylate</t>
  </si>
  <si>
    <t>3066-71-5</t>
  </si>
  <si>
    <t>n-heptyl?acrylate</t>
  </si>
  <si>
    <t>2499-58-3</t>
  </si>
  <si>
    <t>1,3-butanediol?diacrylate</t>
  </si>
  <si>
    <t>19485-03-1</t>
  </si>
  <si>
    <t>methacrylonitrile</t>
  </si>
  <si>
    <t>126-98-7</t>
  </si>
  <si>
    <t>methyl?methacrylate</t>
  </si>
  <si>
    <t>methyl_methacrylate</t>
  </si>
  <si>
    <t>80-62-6</t>
  </si>
  <si>
    <t>ethyl?methacrylate</t>
  </si>
  <si>
    <t>97-63-2</t>
  </si>
  <si>
    <t>isopropyl?methacrylate</t>
  </si>
  <si>
    <t>isopropyl_methacrylate</t>
  </si>
  <si>
    <t>4655-34-9</t>
  </si>
  <si>
    <t>2-ethoxyethyl?methacrylate</t>
  </si>
  <si>
    <t>2370-63-0</t>
  </si>
  <si>
    <t>allyl?methacrylate</t>
  </si>
  <si>
    <t>allyl_methacrylate</t>
  </si>
  <si>
    <t>96-05-9</t>
  </si>
  <si>
    <t>n-propyl?methacrylate</t>
  </si>
  <si>
    <t>2210-28-8</t>
  </si>
  <si>
    <t>vinyl?methacrylate</t>
  </si>
  <si>
    <t>4245-37-8</t>
  </si>
  <si>
    <t>propargyl?methacrylate</t>
  </si>
  <si>
    <t>13861-22-8</t>
  </si>
  <si>
    <t>isobutyl?methacrylate</t>
  </si>
  <si>
    <t>97-86-9</t>
  </si>
  <si>
    <t>butyl?methacrylate</t>
  </si>
  <si>
    <t>97-88-1</t>
  </si>
  <si>
    <t>n-hexyl?methacrylate</t>
  </si>
  <si>
    <t>142-09-6</t>
  </si>
  <si>
    <t>2-ethylhexyl?methacrylate</t>
  </si>
  <si>
    <t>688-84-6</t>
  </si>
  <si>
    <t>methyl-3,3-dimethylacrylate</t>
  </si>
  <si>
    <t>924-50-5</t>
  </si>
  <si>
    <t>methyl?crotonate</t>
  </si>
  <si>
    <t>623-43-8</t>
  </si>
  <si>
    <t>crotonic?acid?isopropyl?ester</t>
  </si>
  <si>
    <t>18060-770</t>
  </si>
  <si>
    <t>trans-ethyl?crotonate</t>
  </si>
  <si>
    <t>623-70-1</t>
  </si>
  <si>
    <t>crotonic?acid?tert-butyl?ester</t>
  </si>
  <si>
    <t>79218-15-8</t>
  </si>
  <si>
    <t>methyl?tiglate</t>
  </si>
  <si>
    <t>6622-76-0</t>
  </si>
  <si>
    <t>tiglic?acid?ethyl?ester</t>
  </si>
  <si>
    <t>5837-78-5</t>
  </si>
  <si>
    <t>ethyl-3,3-dimethyl?acrylate</t>
  </si>
  <si>
    <t>638-10-8</t>
  </si>
  <si>
    <t>allyl?crotonate</t>
  </si>
  <si>
    <t>20474-93-5</t>
  </si>
  <si>
    <t>crotocic?acid?sec-butyl?ester</t>
  </si>
  <si>
    <t>10371-45-6</t>
  </si>
  <si>
    <t>methyl-trans-2-methyl-2-pentenoate</t>
  </si>
  <si>
    <t>1567-14-2</t>
  </si>
  <si>
    <t>crotonic?acid?isobutyl?ester</t>
  </si>
  <si>
    <t>crotonic_acid_isobutyl_ester</t>
  </si>
  <si>
    <t>589-66-2</t>
  </si>
  <si>
    <t>crotonic?acid?n-butyl?ester</t>
  </si>
  <si>
    <t>crotonic_acid_n-butyl_ester</t>
  </si>
  <si>
    <t>7299-91-4</t>
  </si>
  <si>
    <t>methyl-trans-2-octenoate</t>
  </si>
  <si>
    <t>7367-81-9</t>
  </si>
  <si>
    <t>methyl-2-nonenoate</t>
  </si>
  <si>
    <t>111-79-5</t>
  </si>
  <si>
    <t>methyl-2-butynoate</t>
  </si>
  <si>
    <t>23326-27-4</t>
  </si>
  <si>
    <t>ethyl-2-butynoate</t>
  </si>
  <si>
    <t>4341-76-8</t>
  </si>
  <si>
    <t>ethyl-2-hexynoate</t>
  </si>
  <si>
    <t>16205-90-6</t>
  </si>
  <si>
    <t>methyl-2-hexynoate</t>
  </si>
  <si>
    <t>18937-79-6</t>
  </si>
  <si>
    <t>ethyl?2-pentynoate</t>
  </si>
  <si>
    <t>ethyl_2-pentynoate</t>
  </si>
  <si>
    <t>55314-57-3</t>
  </si>
  <si>
    <t>methyl-2-octynoate</t>
  </si>
  <si>
    <t>111-12-6</t>
  </si>
  <si>
    <t>ethyl-2-heptynoate</t>
  </si>
  <si>
    <t>16930-95-3</t>
  </si>
  <si>
    <t>ethyl-2-octynoate</t>
  </si>
  <si>
    <t>10519-20-7</t>
  </si>
  <si>
    <t>methyl-2-nonynoate</t>
  </si>
  <si>
    <t>111-80-8</t>
  </si>
  <si>
    <t>ethyl-2-nonynoate</t>
  </si>
  <si>
    <t>1322-12-9</t>
  </si>
  <si>
    <t>2-(methylamino)ethanol?(neutralized)</t>
  </si>
  <si>
    <t>2-(methylamino)ethanol</t>
  </si>
  <si>
    <t>2-(ethylamino)ethanol?(neutralized)</t>
  </si>
  <si>
    <t>2-amino-2-methyl-propanol?(neutralized)</t>
  </si>
  <si>
    <t>2-amino-2-methyl-1-propanol</t>
  </si>
  <si>
    <t>5-amino-1-pentanol?(neutralized)</t>
  </si>
  <si>
    <t>5-amino-1-pentanol</t>
  </si>
  <si>
    <t>2-(propylamino)ethanol?(neutralized)</t>
  </si>
  <si>
    <t>2-(propylamino)ethanol</t>
  </si>
  <si>
    <t>dl-2-amino-1-pentanol?(nonneutralized)</t>
  </si>
  <si>
    <t>2-amino-1-pentanol</t>
  </si>
  <si>
    <t>3-amino-2,2-dimethyl-1-propanol?(nonneutralized)</t>
  </si>
  <si>
    <t>6-amino-1-hexanol?(nonneutralized)</t>
  </si>
  <si>
    <t>6-amino-1-hexanol</t>
  </si>
  <si>
    <t>dl-2-amino-1-hexanol?TECH?(nonneutralized)</t>
  </si>
  <si>
    <t>2-amino-1-hexanol</t>
  </si>
  <si>
    <t>dl-2-amino-3-methyl-1-butanol?(neutralized)</t>
  </si>
  <si>
    <t>2-amino-3-methyl-1-butanol</t>
  </si>
  <si>
    <t>928-51-8</t>
  </si>
  <si>
    <t>6-chloro-1-hexanol</t>
  </si>
  <si>
    <t>2009-83-8</t>
  </si>
  <si>
    <t>8-chloro-1-octanol</t>
  </si>
  <si>
    <t>23144-52-7</t>
  </si>
  <si>
    <t>540-51-2</t>
  </si>
  <si>
    <t>2,2,2-tribromoethanol</t>
  </si>
  <si>
    <t>2-2-2-tribromoethanol</t>
  </si>
  <si>
    <t>75-80-9</t>
  </si>
  <si>
    <t>oestAAAAV.MOL</t>
  </si>
  <si>
    <t>oestAAAAW.MOL</t>
  </si>
  <si>
    <t>oestAAAAX.MOL</t>
  </si>
  <si>
    <t>oestAAAAY.MOL</t>
  </si>
  <si>
    <t>oestAAAAZ.MOL</t>
  </si>
  <si>
    <t>oestAAABA.MOL</t>
  </si>
  <si>
    <t>oestAAABB.MOL</t>
  </si>
  <si>
    <t>oestAAABC.MOL</t>
  </si>
  <si>
    <t>oestAAABD.MOL</t>
  </si>
  <si>
    <t>oestAAABE.MOL</t>
  </si>
  <si>
    <t>oestAAABF.MOL</t>
  </si>
  <si>
    <t>oestAAABG.MOL</t>
  </si>
  <si>
    <t>oestAAABH.MOL</t>
  </si>
  <si>
    <t>oestAAABI.MOL</t>
  </si>
  <si>
    <t>oestAAABJ.MOL</t>
  </si>
  <si>
    <t>oestAAABK.MOL</t>
  </si>
  <si>
    <t>Diphemanil_Methylsulfate</t>
  </si>
  <si>
    <t>Diphenamid</t>
  </si>
  <si>
    <t>diphenhydramine</t>
  </si>
  <si>
    <t>Diphenyl</t>
  </si>
  <si>
    <t>Diphenylamine</t>
  </si>
  <si>
    <t>Diphenyl_phthalate</t>
  </si>
  <si>
    <t>Dipropylene_Glycol_Monomethyl_Ether</t>
  </si>
  <si>
    <t>Dipyridamole</t>
  </si>
  <si>
    <t>Dipyrone</t>
  </si>
  <si>
    <t>Disophenol</t>
  </si>
  <si>
    <t>Disul-sodium</t>
  </si>
  <si>
    <t>Disulfiram</t>
  </si>
  <si>
    <t>Disulfoton</t>
  </si>
  <si>
    <t>Dithianon</t>
  </si>
  <si>
    <t>Diuron</t>
  </si>
  <si>
    <t>Dixanthogen</t>
  </si>
  <si>
    <t>dl-3-butyn-2-ol</t>
  </si>
  <si>
    <t>DL-ethionine</t>
  </si>
  <si>
    <t>DMMP</t>
  </si>
  <si>
    <t>Dodecylamine</t>
  </si>
  <si>
    <t>Domiodol</t>
  </si>
  <si>
    <t>Doxefazepam</t>
  </si>
  <si>
    <t>Doxepin</t>
  </si>
  <si>
    <t>Doxifluridine</t>
  </si>
  <si>
    <t>Doxofylline</t>
  </si>
  <si>
    <t>Doxylamine_succinate</t>
  </si>
  <si>
    <t>Drazoxolon</t>
  </si>
  <si>
    <t>dronedarone</t>
  </si>
  <si>
    <t>Dropropizine</t>
  </si>
  <si>
    <t>Drotebanol</t>
  </si>
  <si>
    <t>Droxicam</t>
  </si>
  <si>
    <t>Dulcin</t>
  </si>
  <si>
    <t>Dyphylline</t>
  </si>
  <si>
    <t>Dypnone</t>
  </si>
  <si>
    <t>D_&amp;_C_red_no._9</t>
  </si>
  <si>
    <t>e-Aminocaproic_Acid</t>
  </si>
  <si>
    <t>Ectylurea</t>
  </si>
  <si>
    <t>Edifenphos</t>
  </si>
  <si>
    <t>Efloxate</t>
  </si>
  <si>
    <t>Emetine</t>
  </si>
  <si>
    <t>propan-1-ol.mol</t>
  </si>
  <si>
    <t>Butan-1-ol.mol</t>
  </si>
  <si>
    <t>2-methyl_propan-2-ol.mol</t>
  </si>
  <si>
    <t>2-methyl_propan-1-ol.mol</t>
  </si>
  <si>
    <t>3-methyl-butan-1-ol.mol</t>
  </si>
  <si>
    <t>3-methyl-butan-2-ol.mol</t>
  </si>
  <si>
    <t>octan-1-ol.mol</t>
  </si>
  <si>
    <t>menthol.mol</t>
  </si>
  <si>
    <t>ethanthiol.mol</t>
  </si>
  <si>
    <t>carbondisulfide.mol</t>
  </si>
  <si>
    <t>triethyl_phosphate.mol</t>
  </si>
  <si>
    <t>benzene.mol</t>
  </si>
  <si>
    <t>m-xylene.mol</t>
  </si>
  <si>
    <t>naphthalene.mol</t>
  </si>
  <si>
    <t>PHENANTHRENE.mol</t>
  </si>
  <si>
    <t>methyl_phenyl_ether.mol</t>
  </si>
  <si>
    <t>acetophenone.mol</t>
  </si>
  <si>
    <t>aniline.mol</t>
  </si>
  <si>
    <t>ACETANILIDE.mol</t>
  </si>
  <si>
    <t>p-methoxyacetanilide.mol</t>
  </si>
  <si>
    <t>p-ethoxyacetanilide.mol</t>
  </si>
  <si>
    <t>phenol.mol</t>
  </si>
  <si>
    <t>o-cresol.mol</t>
  </si>
  <si>
    <t>m-cresol.mol</t>
  </si>
  <si>
    <t>p-cresol.mol</t>
  </si>
  <si>
    <t>2-Isopropyl-5-methylphenol.mol</t>
  </si>
  <si>
    <t>4-tert_pentylphenol.mol</t>
  </si>
  <si>
    <t>2-methoxyphenol.mol</t>
  </si>
  <si>
    <t>catechol.mol</t>
  </si>
  <si>
    <t>Resorcinol.mol</t>
  </si>
  <si>
    <t>hydroquinone.mol</t>
  </si>
  <si>
    <t>vanillin.mol</t>
  </si>
  <si>
    <t>Eugenol.mol</t>
  </si>
  <si>
    <t>Phenylthiourea.mol</t>
  </si>
  <si>
    <t>Coumarin.mol</t>
  </si>
  <si>
    <t>Phthalide.mol</t>
  </si>
  <si>
    <t>Piperonal.mol</t>
  </si>
  <si>
    <t>paraldehyde.mol</t>
  </si>
  <si>
    <t>Pyridine.mol</t>
  </si>
  <si>
    <t>Quinoline.mol</t>
  </si>
  <si>
    <t>antipyrine.MOL</t>
  </si>
  <si>
    <t>caffeine.mol</t>
  </si>
  <si>
    <t>morphine.MOL</t>
  </si>
  <si>
    <t>Phenylurea.mol</t>
  </si>
  <si>
    <t>Acetamide.mol</t>
  </si>
  <si>
    <t>Methyl_urethane.mol</t>
  </si>
  <si>
    <t>Nicotine.mol</t>
  </si>
  <si>
    <t>urea.mol</t>
  </si>
  <si>
    <t>acetaldoxime.mol</t>
  </si>
  <si>
    <t>chloral_formamide.mol</t>
  </si>
  <si>
    <t>Chloral_hydrate.mol</t>
  </si>
  <si>
    <t>Chloralose.mol</t>
  </si>
  <si>
    <t>Ethyl_acetoacetate.mol</t>
  </si>
  <si>
    <t>Ethyl_citrate.mol</t>
  </si>
  <si>
    <t>Ethyl_nitrate.mol</t>
  </si>
  <si>
    <t>Ethyl_tartrate.mol</t>
  </si>
  <si>
    <t>Methyl_acetyl_urea.mol</t>
  </si>
  <si>
    <t>N-Phenylurethane.mol</t>
  </si>
  <si>
    <t>Pinacol.mol</t>
  </si>
  <si>
    <t>sparteine.mol</t>
  </si>
  <si>
    <t>strychnine.mol</t>
  </si>
  <si>
    <t>Succinamide.mol</t>
  </si>
  <si>
    <t>Triethyl_thiourea.mol</t>
  </si>
  <si>
    <t>trional.mol</t>
  </si>
  <si>
    <t>N-Ethylurethane.mol</t>
  </si>
  <si>
    <t>N-Propylurethane.mol</t>
  </si>
  <si>
    <t>N-Tsobutylurethane.mol</t>
  </si>
  <si>
    <t>N-Isopentylurethane.mol</t>
  </si>
  <si>
    <t>pentan-1-ol.mol</t>
  </si>
  <si>
    <t>hexan-1-ol.mol</t>
  </si>
  <si>
    <t>heptan-1-ol.mol</t>
  </si>
  <si>
    <t>nonan-1-ol.mol</t>
  </si>
  <si>
    <t>decan-1-ol.mol</t>
  </si>
  <si>
    <t>undecan-1-ol.mol</t>
  </si>
  <si>
    <t>duodecan-1-ol.mol</t>
  </si>
  <si>
    <t>butan-2-ol.mol</t>
  </si>
  <si>
    <t>pentan-2-ol.mol</t>
  </si>
  <si>
    <t>hexan-2-ol.mol</t>
  </si>
  <si>
    <t>heptan-2-ol.mol</t>
  </si>
  <si>
    <t>octan-2-ol.mol</t>
  </si>
  <si>
    <t>Cycloheptanol.mol</t>
  </si>
  <si>
    <t>Cyclohexanol.mol</t>
  </si>
  <si>
    <t>Cyclooctanol.mol</t>
  </si>
  <si>
    <t>Cyclodecanol.mol</t>
  </si>
  <si>
    <t>Benzamide.mol</t>
  </si>
  <si>
    <t>Benzyl_alcohol.mol</t>
  </si>
  <si>
    <t>Butyl_acetate.mol</t>
  </si>
  <si>
    <t>Isobutyl_acetate.mol</t>
  </si>
  <si>
    <t>Pentyl_acetate.mol</t>
  </si>
  <si>
    <t>2-Propylpiperidine.mol</t>
  </si>
  <si>
    <t>AZODIISOBUTYRONITRILE.mol</t>
  </si>
  <si>
    <t>benomyl.mol</t>
  </si>
  <si>
    <t>benzidene.mol</t>
  </si>
  <si>
    <t>benzo(a)pyrene.mol</t>
  </si>
  <si>
    <t>benzoin.mol</t>
  </si>
  <si>
    <t>benzopurpurine4b.mol</t>
  </si>
  <si>
    <t>benzylchloride.mol</t>
  </si>
  <si>
    <t>bimatoprost.mol</t>
  </si>
  <si>
    <t>Bisdimethylaminophenylmethanone.mol</t>
  </si>
  <si>
    <t>BISNITROPHENYLADENINE(89).mol</t>
  </si>
  <si>
    <t>BISNITROPHENYLADENINE(N9).mol</t>
  </si>
  <si>
    <t>bisphenol a.mol</t>
  </si>
  <si>
    <t>caprolactam.mol</t>
  </si>
  <si>
    <t>capsaicin.mol</t>
  </si>
  <si>
    <t>captafol.mol</t>
  </si>
  <si>
    <t>captan.mol</t>
  </si>
  <si>
    <t>carbendazim.mol</t>
  </si>
  <si>
    <t>chloral.mol</t>
  </si>
  <si>
    <t>CHLOROACETYLACETANILIDE.mol</t>
  </si>
  <si>
    <t>CHLOROANILINE.mol</t>
  </si>
  <si>
    <t>CHLOROETHANOL.mol</t>
  </si>
  <si>
    <t>CHLORO-M-PHENYLENEDIAMINE.mol</t>
  </si>
  <si>
    <t>chloroquine.mol</t>
  </si>
  <si>
    <t>CHLOROTOLUENE.mol</t>
  </si>
  <si>
    <t>cholicacid.mol</t>
  </si>
  <si>
    <t>CHRYSENEOXIDE.mol</t>
  </si>
  <si>
    <t>ciprofloxacin.mol</t>
  </si>
  <si>
    <t>coumaphos.mol</t>
  </si>
  <si>
    <t>cyclophosphamide.mol</t>
  </si>
  <si>
    <t>daunorubicin.mol</t>
  </si>
  <si>
    <t>diaminotoluene.mol</t>
  </si>
  <si>
    <t>DIBROMOBENZIDINE.mol</t>
  </si>
  <si>
    <t>dichlorobenzidine.mol</t>
  </si>
  <si>
    <t>DICHLORONAPTHALENEDIONE.mol</t>
  </si>
  <si>
    <t>DIEPOXYHEXANE.mol</t>
  </si>
  <si>
    <t>DIETHYLHEXYLPHTHALATE.mol</t>
  </si>
  <si>
    <t>DIETHYLNITROSAMINE.mol</t>
  </si>
  <si>
    <t>diethylstilbesterol.mol</t>
  </si>
  <si>
    <t>DIMETHOXYANILINE.mol</t>
  </si>
  <si>
    <t>DIMETHOXYBENZIDINE.mol</t>
  </si>
  <si>
    <t>DIMETHYLAMINONITROBENZOICACIDETHYLHEXYLESTER.mol</t>
  </si>
  <si>
    <t>DIMETHYLBENZ[A]ANTHRACENE.mol</t>
  </si>
  <si>
    <t>DIMETHYLHYDRAZINE.mol</t>
  </si>
  <si>
    <t>DIMETHYLNITROSAMINE.mol</t>
  </si>
  <si>
    <t>DIMETHYLTEREPHTHALATE.mol</t>
  </si>
  <si>
    <t>DINITRODIBENZODIOXIN(28).mol</t>
  </si>
  <si>
    <t>DINITRODIBENZODIOXIN.mol</t>
  </si>
  <si>
    <t>dinitrotoluene.mol</t>
  </si>
  <si>
    <t>doxorubicin.mol</t>
  </si>
  <si>
    <t>EMS.mol</t>
  </si>
  <si>
    <t>enoxacin.mol</t>
  </si>
  <si>
    <t>1,5-dichloro-2,4-dinitrobenzene</t>
  </si>
  <si>
    <t>Veratridine</t>
  </si>
  <si>
    <t>Veratrole</t>
  </si>
  <si>
    <t>Vernolate</t>
  </si>
  <si>
    <t>Vidarabine</t>
  </si>
  <si>
    <t>Vinbarbital</t>
  </si>
  <si>
    <t>Vincamine</t>
  </si>
  <si>
    <t>Vincristine</t>
  </si>
  <si>
    <t>Vinpocetine</t>
  </si>
  <si>
    <t>Vinylidene_chloride</t>
  </si>
  <si>
    <t>Vinyl_acetate</t>
  </si>
  <si>
    <t>Vinyl_bromide</t>
  </si>
  <si>
    <t>Vinyl_carbamate_(transgenic_LEP)</t>
  </si>
  <si>
    <t>Visnadine</t>
  </si>
  <si>
    <t>Vitamin_A</t>
  </si>
  <si>
    <t>Vomitoxin</t>
  </si>
  <si>
    <t>w-Chloroacetophenone</t>
  </si>
  <si>
    <t>Xylazine</t>
  </si>
  <si>
    <t>Xylenes_(mixed)</t>
  </si>
  <si>
    <t>Xylitol</t>
  </si>
  <si>
    <t>Zearalenone</t>
  </si>
  <si>
    <t>Zeranol</t>
  </si>
  <si>
    <t>Zolimidine</t>
  </si>
  <si>
    <t>Zonisamide</t>
  </si>
  <si>
    <t>Zotepine</t>
  </si>
  <si>
    <t>Zoxazolamine</t>
  </si>
  <si>
    <t>[(1s)-endo]-(-)-borneol</t>
  </si>
  <si>
    <t>Rr</t>
  </si>
  <si>
    <t>Mol file</t>
  </si>
  <si>
    <t>pentane.mol</t>
  </si>
  <si>
    <t>2-methyl-buta-2-ene.mol</t>
  </si>
  <si>
    <t>trichloromethane.mol</t>
  </si>
  <si>
    <t>tetrachloromethane.mol</t>
  </si>
  <si>
    <t>chloroethane.mol</t>
  </si>
  <si>
    <t>bromoethane.mol</t>
  </si>
  <si>
    <t>iodoethane.mol</t>
  </si>
  <si>
    <t>diethylether.mol</t>
  </si>
  <si>
    <t>Acetone.mol</t>
  </si>
  <si>
    <t>butanone.mol</t>
  </si>
  <si>
    <t>pentan-2-one.mol</t>
  </si>
  <si>
    <t>pentan-3-one.mol</t>
  </si>
  <si>
    <t>camphor.mol</t>
  </si>
  <si>
    <t>ethyl_formate.mol</t>
  </si>
  <si>
    <t>methyl_acetate.mol</t>
  </si>
  <si>
    <t>ethyl_acetate.mol</t>
  </si>
  <si>
    <t>propyl_acetate.mol</t>
  </si>
  <si>
    <t>ethyl_propanoate.mol</t>
  </si>
  <si>
    <t>ethyl_butanoate.mol</t>
  </si>
  <si>
    <t>ethyl_pentanoate.mol</t>
  </si>
  <si>
    <t>butyl_pentanoate.mol</t>
  </si>
  <si>
    <t>ethyl_isobutanoate.mol</t>
  </si>
  <si>
    <t>triacetin.mol</t>
  </si>
  <si>
    <t>ACETONITRILE.mol</t>
  </si>
  <si>
    <t>nitromethane.mol</t>
  </si>
  <si>
    <t>pentanamide.mol</t>
  </si>
  <si>
    <t>N-ethyl_urethane.mol</t>
  </si>
  <si>
    <t>Methanol.mol</t>
  </si>
  <si>
    <t>ethanol.mol</t>
  </si>
  <si>
    <t>propanol.mol</t>
  </si>
  <si>
    <t>O,O'-(Thiodi-4,1-phenylene)phosphorothioic acid O,O,O',O'-tetramethyl ester</t>
  </si>
  <si>
    <t>(E)-4-[2-(1-Methyl-5-nitro-1H-imidazol-2-yl)ethenyl]-2-pyrimidinamine</t>
  </si>
  <si>
    <t>3,4-Dihydro-2,2-dimethyl-4-oxo-2H-pyran-6-carboxylic acid butyl ester</t>
  </si>
  <si>
    <t>4-Amino-3,5,6-trichloro-2-pyridinecarboxylic acid</t>
  </si>
  <si>
    <t>Vinclozolin</t>
  </si>
  <si>
    <t>3-(3,5-Dichlorophenyl)-5-ethenyl-5-methyl-2,4-oxazolidinedione</t>
  </si>
  <si>
    <t>N,N-Dimethyl-N'-[3-(trifluoromethyl)phenyl]urea</t>
  </si>
  <si>
    <t>5-Methyl-3(2H)-isoxazolone</t>
  </si>
  <si>
    <t>Nitrilotriacetic_acid_trisodium_monohydrate</t>
  </si>
  <si>
    <t>Nitrobenzene</t>
  </si>
  <si>
    <t>Nitrofen</t>
  </si>
  <si>
    <t>Nitrofurantoin</t>
  </si>
  <si>
    <t>Nitrofurazone</t>
  </si>
  <si>
    <t>Nitrogen_mustard</t>
  </si>
  <si>
    <t>Nitrogen_mustard_N-oxide</t>
  </si>
  <si>
    <t>Nitromethane</t>
  </si>
  <si>
    <t>Nitroso-2-oxopropylethanolamine</t>
  </si>
  <si>
    <t>Nitroso-5-methyloxazolidone</t>
  </si>
  <si>
    <t>Nitroso-Baygon</t>
  </si>
  <si>
    <t>Tetracycline</t>
  </si>
  <si>
    <t>[4S-(4a,4aa,5aa,6b,12aa)]-4-(Dimethylamino)-1,4,4a,5,5a,6-11,12a-octahydro-3,6,10,12,12a-pentahydroxy-6-methyl-1,11-dioxo-2-naphthacenecarboxamide</t>
  </si>
  <si>
    <t>1-Chloro-3-ethyl-1-penten-4-yl-3-ol</t>
  </si>
  <si>
    <t>4-(4-Chlorophenyl)-2-phenyl-5-thiazoleacetic acid</t>
  </si>
  <si>
    <t>Rifampin</t>
  </si>
  <si>
    <t>1-[(2-Chlorophenyl)diphenylmethyl]-1H-imidazole</t>
  </si>
  <si>
    <t>N-Cyano-N'-4-pyridinyl-N''-(1,2,2-trimethylpropyl)guanidine monohydrate</t>
  </si>
  <si>
    <t>Phosphoric acid bis(2-chloroethyl) 3-chloro-4-methyl-2-oxo-2H-1-benzopyran-7-yl ester</t>
  </si>
  <si>
    <t>1-[3-[2-(Methylsulfonyl)-10H-phenothiazin-10-yl]propyl]-4-piperidinecarboxamide</t>
  </si>
  <si>
    <t>2-(2,4,6-Triiodophenoxy)butanoic acid</t>
  </si>
  <si>
    <t>Naproxen</t>
  </si>
  <si>
    <t>(S)-2-(6-methoxynaphthalen-2-yl)propanoic acid</t>
  </si>
  <si>
    <t>2-[[8-(Trifluoromethyl)-4-quinolinyl]amino]benzoic acid 2,3-dihydroxypropyl ester</t>
  </si>
  <si>
    <t>6-(4-Methyl-1-piperazinyl)-11H-dibenz[b,e]azepine</t>
  </si>
  <si>
    <t>Norflurazon.mol</t>
  </si>
  <si>
    <t>27314-13-2</t>
  </si>
  <si>
    <t>Oryzalin.mol</t>
  </si>
  <si>
    <t>19044-88-3</t>
  </si>
  <si>
    <t>Oxadiazon.mol</t>
  </si>
  <si>
    <t>19666-30-9</t>
  </si>
  <si>
    <t>paraquat.mol</t>
  </si>
  <si>
    <t>Paraquat dichloride</t>
  </si>
  <si>
    <t>1910-42-5</t>
  </si>
  <si>
    <t>Pebulate.mol</t>
  </si>
  <si>
    <t>1114-71-2</t>
  </si>
  <si>
    <t>Pendimethalin.mol</t>
  </si>
  <si>
    <t>40487-42-1</t>
  </si>
  <si>
    <t>Penoxsulam_5-hydroxy_metabolite.mol</t>
  </si>
  <si>
    <t>Penoxsulam 5-hydroxy metabolite</t>
  </si>
  <si>
    <t>219714-96-2</t>
  </si>
  <si>
    <t>Picloram.mol</t>
  </si>
  <si>
    <t>Picloram potassium salt (Tordon K formula)</t>
  </si>
  <si>
    <t>2545-60-0</t>
  </si>
  <si>
    <t>Pinoxaden.mol</t>
  </si>
  <si>
    <t>243973-20-8</t>
  </si>
  <si>
    <t>Primisulfuron-methyl.mol</t>
  </si>
  <si>
    <t>86209-51-0</t>
  </si>
  <si>
    <t>Prometryn.mol</t>
  </si>
  <si>
    <t>7287-19-6</t>
  </si>
  <si>
    <t>Propachlor.mol</t>
  </si>
  <si>
    <t>1918-16-7</t>
  </si>
  <si>
    <t>Propanil.mol</t>
  </si>
  <si>
    <t>709-98-8</t>
  </si>
  <si>
    <t>Propazine.mol</t>
  </si>
  <si>
    <t>139-40-2</t>
  </si>
  <si>
    <t>Propoxycarbazone.mol</t>
  </si>
  <si>
    <t>Propoxycarbazone sodium</t>
  </si>
  <si>
    <t>181274-15-7</t>
  </si>
  <si>
    <t>Propyzamide.mol</t>
  </si>
  <si>
    <t>Propyzamide (Pronamide)</t>
  </si>
  <si>
    <t>23950-58-5</t>
  </si>
  <si>
    <t>Prosulfuron.mol</t>
  </si>
  <si>
    <t>94125-34-5</t>
  </si>
  <si>
    <t>Pyraflufen-ethyl.mol</t>
  </si>
  <si>
    <t>129630-19-9</t>
  </si>
  <si>
    <t>Pyrasulfotole.mol</t>
  </si>
  <si>
    <t>365400-11-9</t>
  </si>
  <si>
    <t>Pyrazon.mol</t>
  </si>
  <si>
    <t>1698-60-8</t>
  </si>
  <si>
    <t>Pyrithiobac.mol</t>
  </si>
  <si>
    <t>Pyrithiobac sodium</t>
  </si>
  <si>
    <t>123343-16-8</t>
  </si>
  <si>
    <t>Pyroxsulam.mol</t>
  </si>
  <si>
    <t>422556-08-9</t>
  </si>
  <si>
    <t>Pyroxsulam_sulfinate_metabolite.mol</t>
  </si>
  <si>
    <t>Pyroxsulam sulfinic acid metabolite</t>
  </si>
  <si>
    <t>Pyroxsulam_dihydroxy_metabolite.mol</t>
  </si>
  <si>
    <t>Pyroxsulam 5, 7-Dihydroxy metabolite</t>
  </si>
  <si>
    <t>Pyroxsulam_hydroxy_metabolite.mol</t>
  </si>
  <si>
    <t>Pyroxsulam 5-Hydroxy metabolite</t>
  </si>
  <si>
    <t>Pyroxsulam_7-hydroxy_metabolite.mol</t>
  </si>
  <si>
    <t>Pyroxsulam 7-Hydroxy metabolite</t>
  </si>
  <si>
    <t>Quinclorac.mol</t>
  </si>
  <si>
    <t>84087-01-4</t>
  </si>
  <si>
    <t>Quizalofop-p-ethyl.mol</t>
  </si>
  <si>
    <t>100646-51-3</t>
  </si>
  <si>
    <t>Rimsulfuron.mol</t>
  </si>
  <si>
    <t>122931-48-0</t>
  </si>
  <si>
    <t>Saflufenacil.mol</t>
  </si>
  <si>
    <t>372137-35-4</t>
  </si>
  <si>
    <t>Sethoxydim.mol</t>
  </si>
  <si>
    <t>74051-80-2</t>
  </si>
  <si>
    <t>simazine.mol</t>
  </si>
  <si>
    <t>122-34-9</t>
  </si>
  <si>
    <t>metolachlor.mol</t>
  </si>
  <si>
    <t>S-Metolachlor</t>
  </si>
  <si>
    <t>Sulfentrazone.mol</t>
  </si>
  <si>
    <t>122836-35-5</t>
  </si>
  <si>
    <t>Sulfometuron_methyl.mol</t>
  </si>
  <si>
    <t>Sulfometuron methyl</t>
  </si>
  <si>
    <t>74222-97-2</t>
  </si>
  <si>
    <t>Sulfosulfuron.mol</t>
  </si>
  <si>
    <t>141776-32-1</t>
  </si>
  <si>
    <t>Tebuthiuron.mol</t>
  </si>
  <si>
    <t>34014-18-1</t>
  </si>
  <si>
    <t>Tepraloxydim.mol</t>
  </si>
  <si>
    <t>Tepraloxydim (BAS 620 00 H)</t>
  </si>
  <si>
    <t>149979-41-9</t>
  </si>
  <si>
    <t>Terbacil.mol</t>
  </si>
  <si>
    <t>5902-51-2</t>
  </si>
  <si>
    <t>Thiazopyr.mol</t>
  </si>
  <si>
    <t>117718-60-2</t>
  </si>
  <si>
    <t>Thidiazuron.mol</t>
  </si>
  <si>
    <t>51707-55-2</t>
  </si>
  <si>
    <t>Thiencarbazone_methyl_acid_metabolite.mol</t>
  </si>
  <si>
    <t>Thiencarbazone m. carboxylic acid degradate</t>
  </si>
  <si>
    <t>317815-83-1</t>
  </si>
  <si>
    <t>Thiencarbazone_methyl.mol</t>
  </si>
  <si>
    <t>Thiencarbazone methyl</t>
  </si>
  <si>
    <t>Thifensulfuron_methyl.mol</t>
  </si>
  <si>
    <t>Thifensulfuron methyl</t>
  </si>
  <si>
    <t>79277-27-3</t>
  </si>
  <si>
    <t>Thiobencarb.mol</t>
  </si>
  <si>
    <t>28249-77-6</t>
  </si>
  <si>
    <t>Topramezone.mol</t>
  </si>
  <si>
    <t>Topramezone (BAS 670 H)</t>
  </si>
  <si>
    <t>210631-61-8</t>
  </si>
  <si>
    <t>Tralkoxydim.mol</t>
  </si>
  <si>
    <t>87820-88-0</t>
  </si>
  <si>
    <t>Triallate.mol</t>
  </si>
  <si>
    <t>2303-17-5</t>
  </si>
  <si>
    <t>Triasulfuron.mol</t>
  </si>
  <si>
    <t>82097-50-5</t>
  </si>
  <si>
    <t>Tribenuron_methyl.mol</t>
  </si>
  <si>
    <t>Tribenuron methyl</t>
  </si>
  <si>
    <t>101200-48-0</t>
  </si>
  <si>
    <t>Tribufos.mol</t>
  </si>
  <si>
    <t>78-48-8</t>
  </si>
  <si>
    <t>Triclopyr_butoxyethyl_ester.mol</t>
  </si>
  <si>
    <t>Triclopyr butoxyethyl ester</t>
  </si>
  <si>
    <t>64700-56-7</t>
  </si>
  <si>
    <t>Triclopyr.mol</t>
  </si>
  <si>
    <t>Triclopyr triethylamine salt</t>
  </si>
  <si>
    <t>57213-69-1</t>
  </si>
  <si>
    <t>Trifloxysulfuron.mol</t>
  </si>
  <si>
    <t>Trifloxysulfuron sodium</t>
  </si>
  <si>
    <t>290332-10-4</t>
  </si>
  <si>
    <t>Trifluralin.mol</t>
  </si>
  <si>
    <t>1582-09-8</t>
  </si>
  <si>
    <t>Triflusulfuron_methyl.mol</t>
  </si>
  <si>
    <t>Triflusulfuron methyl</t>
  </si>
  <si>
    <t>126535-15-7</t>
  </si>
  <si>
    <t>Vernolate.mol</t>
  </si>
  <si>
    <t>1929-77-7</t>
  </si>
  <si>
    <t>2_4-D_2-ethylhexyl_ester.mol</t>
  </si>
  <si>
    <t>2_4-D_(2_4-dichlorophenoxyacetic_acid).mol</t>
  </si>
  <si>
    <t>2_4-D_Butoxyethanol_Ester.mol</t>
  </si>
  <si>
    <t>compound</t>
  </si>
  <si>
    <t>Clean name</t>
  </si>
  <si>
    <t>CAS number</t>
  </si>
  <si>
    <t>benzyl?alcohol</t>
  </si>
  <si>
    <t>benzyl_alcohol</t>
  </si>
  <si>
    <t>100-51-6</t>
  </si>
  <si>
    <t>benzylamine</t>
  </si>
  <si>
    <t>100-46-9</t>
  </si>
  <si>
    <t>sec-phenethyl?alcohol</t>
  </si>
  <si>
    <t>98-85-1</t>
  </si>
  <si>
    <t>122-97-4</t>
  </si>
  <si>
    <t>120055-09-6</t>
  </si>
  <si>
    <t>100-66-3</t>
  </si>
  <si>
    <t>2722-36-3</t>
  </si>
  <si>
    <t>71-43-2</t>
  </si>
  <si>
    <t>4-ethylbenzyl?alcohol</t>
  </si>
  <si>
    <t>768-59-2</t>
  </si>
  <si>
    <t>(±)-2-phenyl-2-butanol</t>
  </si>
  <si>
    <t>1565-75-9</t>
  </si>
  <si>
    <t>3360-41-6</t>
  </si>
  <si>
    <t>a,a-dimethylbenzenepropanol</t>
  </si>
  <si>
    <t>103-05-9</t>
  </si>
  <si>
    <t>22144-60-1</t>
  </si>
  <si>
    <t>103-73-1</t>
  </si>
  <si>
    <t>methylbenzene</t>
  </si>
  <si>
    <t>108-88-3</t>
  </si>
  <si>
    <t>100-68-5</t>
  </si>
  <si>
    <t>10521-91-2</t>
  </si>
  <si>
    <t>104-93-8</t>
  </si>
  <si>
    <t>1,1-diphenyl-2-propanol</t>
  </si>
  <si>
    <t>29338-49-6</t>
  </si>
  <si>
    <t>3597-91-9</t>
  </si>
  <si>
    <t>1,4-dimethylbenzene</t>
  </si>
  <si>
    <t>106-42-3</t>
  </si>
  <si>
    <t>benzophenone</t>
  </si>
  <si>
    <t>119-61-9</t>
  </si>
  <si>
    <t>(±)-1,2-diphenyl-2-propanol</t>
  </si>
  <si>
    <t>5342-87-0</t>
  </si>
  <si>
    <t>2430-16-2</t>
  </si>
  <si>
    <t>isopropylbenzene</t>
  </si>
  <si>
    <t>98-82-8</t>
  </si>
  <si>
    <t>biphenyl</t>
  </si>
  <si>
    <t>92-52-4</t>
  </si>
  <si>
    <t>104-51-8</t>
  </si>
  <si>
    <t>538-68-1</t>
  </si>
  <si>
    <t>5707-44-8</t>
  </si>
  <si>
    <t>62-53-3</t>
  </si>
  <si>
    <t>106-49-0</t>
  </si>
  <si>
    <t>108-44-1</t>
  </si>
  <si>
    <t>95-53-4</t>
  </si>
  <si>
    <t>578-54-1</t>
  </si>
  <si>
    <t>127-66-2</t>
  </si>
  <si>
    <t>587-02-0</t>
  </si>
  <si>
    <t>589-16-2</t>
  </si>
  <si>
    <t>4344-55-2</t>
  </si>
  <si>
    <t>2,6-diethylaniline</t>
  </si>
  <si>
    <t>579-66-8</t>
  </si>
  <si>
    <t>39905-50-5</t>
  </si>
  <si>
    <t>24544-04-5</t>
  </si>
  <si>
    <t>104-13-2</t>
  </si>
  <si>
    <t>150-76-5</t>
  </si>
  <si>
    <t>100-52-7</t>
  </si>
  <si>
    <t>108-95-2</t>
  </si>
  <si>
    <t>150-19-6</t>
  </si>
  <si>
    <t>121-32-4</t>
  </si>
  <si>
    <t>98-86-2</t>
  </si>
  <si>
    <t>106-44-5</t>
  </si>
  <si>
    <t>2-methylphenol</t>
  </si>
  <si>
    <t>95-48-7</t>
  </si>
  <si>
    <t>3-methylphenol</t>
  </si>
  <si>
    <t>108-39-4</t>
  </si>
  <si>
    <t>93-55-0</t>
  </si>
  <si>
    <t>105-67-9</t>
  </si>
  <si>
    <t>90-00-6</t>
  </si>
  <si>
    <t>123-07-9</t>
  </si>
  <si>
    <t>620-17-7</t>
  </si>
  <si>
    <t>1745-81-9</t>
  </si>
  <si>
    <t>2416-94-6</t>
  </si>
  <si>
    <t>527-60-6</t>
  </si>
  <si>
    <t>495-40-9</t>
  </si>
  <si>
    <t>3,4,5-trimethylphenol</t>
  </si>
  <si>
    <t>527-54-8</t>
  </si>
  <si>
    <t>2,3,5-trimethylphenol</t>
  </si>
  <si>
    <t>697-82-5</t>
  </si>
  <si>
    <t>122-03-2</t>
  </si>
  <si>
    <t>1009-14-9</t>
  </si>
  <si>
    <t>645-56-7</t>
  </si>
  <si>
    <t>591-50-4</t>
  </si>
  <si>
    <t>98-54-4</t>
  </si>
  <si>
    <t>39905-57-2</t>
  </si>
  <si>
    <t>80-46-6</t>
  </si>
  <si>
    <t>5736-91-4</t>
  </si>
  <si>
    <t>1671-75-6</t>
  </si>
  <si>
    <t>1674-37-9</t>
  </si>
  <si>
    <t>104-40-5</t>
  </si>
  <si>
    <t>1,3-dihydroxybenzene</t>
  </si>
  <si>
    <t>resorcinol</t>
  </si>
  <si>
    <t>108-46-3</t>
  </si>
  <si>
    <t>2227-79-4</t>
  </si>
  <si>
    <t>100-00-5</t>
  </si>
  <si>
    <t>610-78-6</t>
  </si>
  <si>
    <t>577-19-5</t>
  </si>
  <si>
    <t>88-73-3</t>
  </si>
  <si>
    <t>585-79-5</t>
  </si>
  <si>
    <t>88-30-2</t>
  </si>
  <si>
    <t>3819-88-3</t>
  </si>
  <si>
    <t>7149-70-4</t>
  </si>
  <si>
    <t>3,4,5,6-tetrabromo-2-methylphenol</t>
  </si>
  <si>
    <t>576-55-6</t>
  </si>
  <si>
    <t>619-24-9</t>
  </si>
  <si>
    <t>1,3-dinitrobenzene</t>
  </si>
  <si>
    <t>99-65-0</t>
  </si>
  <si>
    <t>1,2-dinitrobenzene</t>
  </si>
  <si>
    <t>528-29-0</t>
  </si>
  <si>
    <t>121-14-2</t>
  </si>
  <si>
    <t>2,5-dichloro-1-nitrobenzene</t>
  </si>
  <si>
    <t>89-61-2</t>
  </si>
  <si>
    <t>2,3-dichloro-1-nitrobenzene</t>
  </si>
  <si>
    <t>3209-22-1</t>
  </si>
  <si>
    <t>2,4-dichloro-1-nitrobenzene</t>
  </si>
  <si>
    <t>611-06-3</t>
  </si>
  <si>
    <t>3,5-dichloro-1-nitrobenzene</t>
  </si>
  <si>
    <t>618-62-2</t>
  </si>
  <si>
    <t>3,4-dichloro-1-nitrobenzene</t>
  </si>
  <si>
    <t>99-54-7</t>
  </si>
  <si>
    <t>608-71-9</t>
  </si>
  <si>
    <t>97-02-9</t>
  </si>
  <si>
    <t>2,6-dinitroaniline</t>
  </si>
  <si>
    <t>606-22-4</t>
  </si>
  <si>
    <t>350-30-1</t>
  </si>
  <si>
    <t>3,4-dinitrobenzyl?alcohol</t>
  </si>
  <si>
    <t>79544-31-3</t>
  </si>
  <si>
    <t>100-25-4</t>
  </si>
  <si>
    <t>104-86-9</t>
  </si>
  <si>
    <t>106-47-8</t>
  </si>
  <si>
    <t>95-51-2</t>
  </si>
  <si>
    <t>108-42-9</t>
  </si>
  <si>
    <t>2-tolunitrile</t>
  </si>
  <si>
    <t>529-19-1</t>
  </si>
  <si>
    <t>benzyl?chloride</t>
  </si>
  <si>
    <t>benzyl_chloride</t>
  </si>
  <si>
    <t>100-44-7</t>
  </si>
  <si>
    <t>615-65-6</t>
  </si>
  <si>
    <t>623-12-1</t>
  </si>
  <si>
    <t>500-66-3</t>
  </si>
  <si>
    <t>4-hexylresorcinol</t>
  </si>
  <si>
    <t>136-77-6</t>
  </si>
  <si>
    <t>salicylaldehyde</t>
  </si>
  <si>
    <t>90-02-8</t>
  </si>
  <si>
    <t>2-hydroxy-4-methoxy-</t>
  </si>
  <si>
    <t>552-41-0</t>
  </si>
  <si>
    <t>106-48-9</t>
  </si>
  <si>
    <t>108-90-7</t>
  </si>
  <si>
    <t>phenethyl?bromide</t>
  </si>
  <si>
    <t>103-63-9</t>
  </si>
  <si>
    <t>59-50-7</t>
  </si>
  <si>
    <t>134-85-0</t>
  </si>
  <si>
    <t>5922-60-1</t>
  </si>
  <si>
    <t>2973-76-4</t>
  </si>
  <si>
    <t>108-43-0</t>
  </si>
  <si>
    <t>65262-96-6</t>
  </si>
  <si>
    <t>554-00-7</t>
  </si>
  <si>
    <t>2,5-dichloroaniline</t>
  </si>
  <si>
    <t>95-82-9</t>
  </si>
  <si>
    <t>3,5-dichloroaniine</t>
  </si>
  <si>
    <t>626-43-7</t>
  </si>
  <si>
    <t>108-86-1</t>
  </si>
  <si>
    <t>120-83-2</t>
  </si>
  <si>
    <t>4-chloro-3,5-dimethylphenol</t>
  </si>
  <si>
    <t>88-04-0</t>
  </si>
  <si>
    <t>106-38-7</t>
  </si>
  <si>
    <t>95-75-0</t>
  </si>
  <si>
    <t>1585-07-5</t>
  </si>
  <si>
    <t>99-09-2</t>
  </si>
  <si>
    <t>98-95-3</t>
  </si>
  <si>
    <t>555-03-3</t>
  </si>
  <si>
    <t>2-nitrotoluene</t>
  </si>
  <si>
    <t>88-72-2</t>
  </si>
  <si>
    <t>99-99-0</t>
  </si>
  <si>
    <t>616-86-4</t>
  </si>
  <si>
    <t>3-nitrotoluene</t>
  </si>
  <si>
    <t>99-08-1</t>
  </si>
  <si>
    <t>2357-47-3</t>
  </si>
  <si>
    <t>4-nitrophenetole</t>
  </si>
  <si>
    <t>100-29-8</t>
  </si>
  <si>
    <t>1,2-dimethyl-3-nitrobenzene</t>
  </si>
  <si>
    <t>83-41-0</t>
  </si>
  <si>
    <t>1,2-dimethyl-4-nitrobenzene</t>
  </si>
  <si>
    <t>99-51-4</t>
  </si>
  <si>
    <t>95-50-1</t>
  </si>
  <si>
    <t>3,5-dichlorophenol</t>
  </si>
  <si>
    <t>591-35-5</t>
  </si>
  <si>
    <t>2,4,5-trichloroaniline</t>
  </si>
  <si>
    <t>636-30-6</t>
  </si>
  <si>
    <t>1,4-dibromobenzene</t>
  </si>
  <si>
    <t>106-37-6</t>
  </si>
  <si>
    <t>42454-06-8</t>
  </si>
  <si>
    <t>88-75-5</t>
  </si>
  <si>
    <t>88-74-4</t>
  </si>
  <si>
    <t>121-87-9</t>
  </si>
  <si>
    <t>104-88-1</t>
  </si>
  <si>
    <t>653-37-2</t>
  </si>
  <si>
    <t>88-06-2</t>
  </si>
  <si>
    <t>2,4,5-trichlorophenol</t>
  </si>
  <si>
    <t>95-95-4</t>
  </si>
  <si>
    <t>120-82-1</t>
  </si>
  <si>
    <t>118-79-6</t>
  </si>
  <si>
    <t>1,3,5-trichlorobenzene</t>
  </si>
  <si>
    <t>108-70-3</t>
  </si>
  <si>
    <t>771-60-8</t>
  </si>
  <si>
    <t>350-46-9</t>
  </si>
  <si>
    <t>121-73-3</t>
  </si>
  <si>
    <t>89-59-8</t>
  </si>
  <si>
    <t>83-42-1</t>
  </si>
  <si>
    <t>3481-20-7</t>
  </si>
  <si>
    <t>2,3,4,5-tetrachloroaniline</t>
  </si>
  <si>
    <t>634-83-3</t>
  </si>
  <si>
    <t>1,2,4,5-tetrachlorobenzene</t>
  </si>
  <si>
    <t>95-94-3</t>
  </si>
  <si>
    <t>4,5-dichloro-2-nitroaniline</t>
  </si>
  <si>
    <t>6641-64-1</t>
  </si>
  <si>
    <t>phenyl?isothiocyanate</t>
  </si>
  <si>
    <t>phenyl_isothiocyanate</t>
  </si>
  <si>
    <t>103-72-0</t>
  </si>
  <si>
    <t>2,4-dichloro-6-nitroaniline</t>
  </si>
  <si>
    <t>2683-43-4</t>
  </si>
  <si>
    <t>90-59-5</t>
  </si>
  <si>
    <t>58-90-2</t>
  </si>
  <si>
    <t>4901-51-3</t>
  </si>
  <si>
    <t>6361-21-3</t>
  </si>
  <si>
    <t>6-chloro-2,4-dinitroaniline</t>
  </si>
  <si>
    <t>3531-19-9</t>
  </si>
  <si>
    <t>2-bromo-4,6-dinitroaniline</t>
  </si>
  <si>
    <t>1817-73-8</t>
  </si>
  <si>
    <t>1,2,4-trichloro-5-nitrobenzene</t>
  </si>
  <si>
    <t>89-69-0</t>
  </si>
  <si>
    <t>1,2,3-trichloro-4-nitrobenzene</t>
  </si>
  <si>
    <t>17700-09-3</t>
  </si>
  <si>
    <t>1,3,5-trichloro-2-nitrobenzene</t>
  </si>
  <si>
    <t>18708-70-8</t>
  </si>
  <si>
    <t>573-56-8</t>
  </si>
  <si>
    <t>51-28-5</t>
  </si>
  <si>
    <t>329-71-5</t>
  </si>
  <si>
    <t>4,6-dinitro-2-methylphenol</t>
  </si>
  <si>
    <t>534-52-1</t>
  </si>
  <si>
    <t>4-tert-butyl-2,6-dinitrophenol</t>
  </si>
  <si>
    <t>4097-49-8</t>
  </si>
  <si>
    <t>1,2,3-trifluoro-4-nitrobenzene</t>
  </si>
  <si>
    <t>771-69-7</t>
  </si>
  <si>
    <t>2,3,4,5-tetrachloronitrobenzene</t>
  </si>
  <si>
    <t>879-39-0</t>
  </si>
  <si>
    <t>2,3,5,6-tetrachloronitrobenzene</t>
  </si>
  <si>
    <t>117-18-0</t>
  </si>
  <si>
    <t>1,5-difluoro-2,4-dinitrobenzene</t>
  </si>
  <si>
    <t>327-92-4</t>
  </si>
  <si>
    <t>2,3,4,6-tetrafluoronitrobenzene</t>
  </si>
  <si>
    <t>314-41-0</t>
  </si>
  <si>
    <t>1-iodo-2,4-dinitrobenzene</t>
  </si>
  <si>
    <t>709-49-9</t>
  </si>
  <si>
    <t>1-fluoro-2,4-dinitrobenzene</t>
  </si>
  <si>
    <t>70-34-8</t>
  </si>
  <si>
    <t>880-78-4</t>
  </si>
  <si>
    <t>1-bromo-2,4-dinitrobenzene</t>
  </si>
  <si>
    <t>584-48-5</t>
  </si>
  <si>
    <t>1,2-dichloro-4,5-dinitrobenzene</t>
  </si>
  <si>
    <t>6306-39-4</t>
  </si>
  <si>
    <t>1,5-dichloro-2,3-dinitrobenzene</t>
  </si>
  <si>
    <t>28689-08-9</t>
  </si>
  <si>
    <t>1-chloro-2,4-dinitrobenzene</t>
  </si>
  <si>
    <t>97-00-7</t>
  </si>
  <si>
    <t>6284-83-9</t>
  </si>
  <si>
    <t>1,3-dinitro-2,4,5-trichlorobenzene</t>
  </si>
  <si>
    <t>2678-21-9</t>
  </si>
  <si>
    <t>[Carlsson, 1997 #8][Mohammed, 1997 #34][Pearlstein, 2003 #40][Rampe, 1997 #41][Fernandez, 2003 #64][Drolet, 1998 #82][Potet, 2001 #114][Fossa, 2004 #119][Molecular Devices, 2006 #163][Walker, 1999 #147]</t>
  </si>
  <si>
    <t>Citalopram</t>
  </si>
  <si>
    <t>citalopram.MOL</t>
  </si>
  <si>
    <t>[Witchel, 2002 #57]</t>
  </si>
  <si>
    <t>Clarithromycin</t>
  </si>
  <si>
    <t>clarithromycin.MOL</t>
  </si>
  <si>
    <t>[Stanat, 2003 #152]</t>
  </si>
  <si>
    <t>Clobutinol</t>
  </si>
  <si>
    <t>clobutinol.mol</t>
  </si>
  <si>
    <t>Clofilium</t>
  </si>
  <si>
    <t>CLOFILIUM.mol</t>
  </si>
  <si>
    <t>[Suessbrich, 1997 #47]</t>
  </si>
  <si>
    <t>Clomiphene</t>
  </si>
  <si>
    <t>clomiphene.mol</t>
  </si>
  <si>
    <t>[Yuill, 2004 #159]</t>
  </si>
  <si>
    <t>Clozapine</t>
  </si>
  <si>
    <t>clozapine.MOL</t>
  </si>
  <si>
    <t>Cocaethylene</t>
  </si>
  <si>
    <t>COCAETHYLENE.mol</t>
  </si>
  <si>
    <t>[Ferreira, 2001 #14][O'Leary, 2002 #38]</t>
  </si>
  <si>
    <t>Cocaine</t>
  </si>
  <si>
    <t>cocaine.MOL</t>
  </si>
  <si>
    <t>[Ferreira, 2001 #14][Zhang, 2001 #61][O'Leary, 2001 #79]</t>
  </si>
  <si>
    <t>codeine.MOL</t>
  </si>
  <si>
    <t>cromakalim.mol</t>
  </si>
  <si>
    <t>Cyproheptadine</t>
  </si>
  <si>
    <t>Cyproheptadine.mol</t>
  </si>
  <si>
    <t>D-600</t>
  </si>
  <si>
    <t>D600.MOL</t>
  </si>
  <si>
    <t>[Jones, 2000 #122]</t>
  </si>
  <si>
    <t>D617.mol</t>
  </si>
  <si>
    <t>[Waldegger, 1999 #53]</t>
  </si>
  <si>
    <t>D620.mol</t>
  </si>
  <si>
    <t>D703.mol</t>
  </si>
  <si>
    <t>desbutyl-lumefantrine</t>
  </si>
  <si>
    <t>desbutyllumefantrine.mol</t>
  </si>
  <si>
    <t>[Traebert, 2004 #74]</t>
  </si>
  <si>
    <t>Desloratidine</t>
  </si>
  <si>
    <t>desloratidine.mol</t>
  </si>
  <si>
    <t>[Kreutner, 2000 #148]</t>
  </si>
  <si>
    <t>Desmethylastemizole</t>
  </si>
  <si>
    <t>desmethylastemizole.MOL</t>
  </si>
  <si>
    <t>[Vorperian, 1996 #52]</t>
  </si>
  <si>
    <t>[Vorperian, 1996 #52][Zhou, 1999 #143]</t>
  </si>
  <si>
    <t>diltiazem.MOL</t>
  </si>
  <si>
    <t>[Zhang, 1999 #60][Chouabe, 2000 #141][Cyprotex, 2005 #164]</t>
  </si>
  <si>
    <t>diphenhydramine.MOL</t>
  </si>
  <si>
    <t>[Khalifa, 1999 #25][Suessbrich, 1996 #46][Cyprotex, 2005 #164]</t>
  </si>
  <si>
    <t>Disopyramide</t>
  </si>
  <si>
    <t>disopyramide.MOL</t>
  </si>
  <si>
    <t>[Paul, 2001 #39][Cyprotex, 2005 #164][Fenichal, 2006 #161][Fenichal, 2006 #161][Fenichal, 2006 #161]</t>
  </si>
  <si>
    <t>Dofetilide</t>
  </si>
  <si>
    <t>DOFETILIDE.mol</t>
  </si>
  <si>
    <t>[Ficker, 1998 #15][Pearlstein, 2003 #40][Kiehn, 1996 #92][Yang, 1995 #93][Lynch, 1995 #121][Snyders, 1996 #127][Molecular Devices, 2006 #163]</t>
  </si>
  <si>
    <t>Dolasetron</t>
  </si>
  <si>
    <t>dolasetron.MOL</t>
  </si>
  <si>
    <t xml:space="preserve">[Kuryshev, 2000 #29] </t>
  </si>
  <si>
    <t>Domperidone</t>
  </si>
  <si>
    <t>domperidone.MOL</t>
  </si>
  <si>
    <t>[Drolet, 2000 #96]</t>
  </si>
  <si>
    <t>Doxazosin</t>
  </si>
  <si>
    <t>doxazosin.MOL</t>
  </si>
  <si>
    <t>dronedarone.mol</t>
  </si>
  <si>
    <t>[Thomas, 2003 #105][Varró, 2001 #126]</t>
  </si>
  <si>
    <t>Droperidol</t>
  </si>
  <si>
    <t>droperidol.MOL</t>
  </si>
  <si>
    <t>[Drolet, 1999 #140]</t>
  </si>
  <si>
    <t>d-sotalol</t>
  </si>
  <si>
    <t>sotalol.MOL</t>
  </si>
  <si>
    <t>[Numaguchi, 2000 #37][Lynch, 1995 #121]</t>
  </si>
  <si>
    <t>E-4031</t>
  </si>
  <si>
    <t>E4031.MOL</t>
  </si>
  <si>
    <t>[Molecular Devices, 2006 #163][Vorperian, 1996 #52][Lacroix, 2003 #71][Himmel, 2001 #88][Fossa, 2004 #119][Lynch, 1995 #121][Walker, 1999 #132]</t>
  </si>
  <si>
    <t>Ebastine</t>
  </si>
  <si>
    <t>ebastine.MOL</t>
  </si>
  <si>
    <t>[Ko, 1997 #26][Ko, 1997 #26]</t>
  </si>
  <si>
    <t>ecgonidine methyl ester</t>
  </si>
  <si>
    <t>ecgogninemethylester.mol</t>
  </si>
  <si>
    <t>EDDP (an opioid)</t>
  </si>
  <si>
    <t>EDDP.mol</t>
  </si>
  <si>
    <t>EMD 60417</t>
  </si>
  <si>
    <t>EMD60417.MOL</t>
  </si>
  <si>
    <t>EMD 66398</t>
  </si>
  <si>
    <t>EMD66398.MOL</t>
  </si>
  <si>
    <t>EMD 66430</t>
  </si>
  <si>
    <t>EMD66430.MOL</t>
  </si>
  <si>
    <t>Epinastine</t>
  </si>
  <si>
    <t>epinastine.MOL</t>
  </si>
  <si>
    <t>[Chachin, 1999 #9]</t>
  </si>
  <si>
    <t>Eprosartan</t>
  </si>
  <si>
    <t>eprosartan.mol</t>
  </si>
  <si>
    <t>[Caballero, 2001 #7]</t>
  </si>
  <si>
    <t>Erythromycin</t>
  </si>
  <si>
    <t>erythromycin.MOL</t>
  </si>
  <si>
    <t>[Antzelevitch, 1996 #3][Stanat, 2003 #152]</t>
  </si>
  <si>
    <t>Famotidine</t>
  </si>
  <si>
    <t>famotidine.MOL</t>
  </si>
  <si>
    <t>[Sugiyama, 2003 #48]</t>
  </si>
  <si>
    <t>fentanyl.MOL</t>
  </si>
  <si>
    <t>Fexofenadine</t>
  </si>
  <si>
    <t>FEXOFENADINE.mol</t>
  </si>
  <si>
    <t>[Pearlstein, 2003 #40][Roy, 1996 #90][Scherer, 2002 #103]</t>
  </si>
  <si>
    <t>Flecainide</t>
  </si>
  <si>
    <t>flecainide.MOL</t>
  </si>
  <si>
    <t>[Paul, 2002 #102]</t>
  </si>
  <si>
    <t>Flunarazine</t>
  </si>
  <si>
    <t>flunarizine.MOL</t>
  </si>
  <si>
    <t>[Molecular Devices, 2006 #162]</t>
  </si>
  <si>
    <t>Fluoxetine</t>
  </si>
  <si>
    <t>fluoxetine.mol</t>
  </si>
  <si>
    <t>[Witchel, 2002 #57][Thomas, 2002 #113][Cyprotex, 2005 #164]</t>
  </si>
  <si>
    <t>Fluspirilene</t>
  </si>
  <si>
    <t>FLUSPIRILENE.mol</t>
  </si>
  <si>
    <t>[Shuba, 2001 #45]</t>
  </si>
  <si>
    <t>fluvoxamine.mol</t>
  </si>
  <si>
    <t>Fraley et al 2004 10b</t>
  </si>
  <si>
    <t>fraleyetal10b.mol</t>
  </si>
  <si>
    <t>[Fraley, 2004 #65]</t>
  </si>
  <si>
    <t>Fraley et al 2004 16a</t>
  </si>
  <si>
    <t>fraleyetal16a.mol</t>
  </si>
  <si>
    <t>Fraley et al 2004 12a</t>
  </si>
  <si>
    <t>fraleyetal12a.mol</t>
  </si>
  <si>
    <t>Fraley et al 2004 14b</t>
  </si>
  <si>
    <t>fraleyetal14b.mol</t>
  </si>
  <si>
    <t>Fraley et al 2004 15b</t>
  </si>
  <si>
    <t>fraleyetal15b.mol</t>
  </si>
  <si>
    <t>Fraley et al 2004 4a</t>
  </si>
  <si>
    <t>fraleyetal4a.mol</t>
  </si>
  <si>
    <t>Fraley et al 2004 7b</t>
  </si>
  <si>
    <t>fraleyetal7b.mol</t>
  </si>
  <si>
    <t>Fraley et al 2004 8b</t>
  </si>
  <si>
    <t>fraleyetal8b.mol</t>
  </si>
  <si>
    <t>Fraley et al 2004 9a</t>
  </si>
  <si>
    <t>(1aS,1a1R,3aS,4R,7S,7aR,8aR,9R)-9-(tert-butyl)-7a-hydroxy-1a1-methylhexahydro-1a1H-1,3,5-trioxa-4,7-methanocyclopenta[ij]cyclopropa[a]azulene-2,6-dione</t>
  </si>
  <si>
    <t>(3a,5a)-3-Hydroxypregnane-11,20-dione</t>
  </si>
  <si>
    <t>(5R,6R)-rel-1,7-Dioxadispiro[4.0.4.2]dodeca-3,9-diene-2,8-dione</t>
  </si>
  <si>
    <t>sodium 5-(1-methylbutyl)-4,6-dioxo-5-prop-2-en-1-yl-1,4,5,6-tetrahydropyrimidin-2-olate</t>
  </si>
  <si>
    <t>5-bromo-6-methyl-3-(1-methylpropyl)pyrimidine-2,4(1H,3H)-dione</t>
  </si>
  <si>
    <t>3-(3,4-dichlorophenyl)-1,1-dimethylurea</t>
  </si>
  <si>
    <t>1,1'-oxybis(4-fluorobenzene)</t>
  </si>
  <si>
    <t>Amlodipine</t>
  </si>
  <si>
    <t>amlodipine.MOL</t>
  </si>
  <si>
    <t>[Cyprotex, 2005 #164]</t>
  </si>
  <si>
    <t>Apomorphine</t>
  </si>
  <si>
    <t>apomorphine.MOL</t>
  </si>
  <si>
    <t>[Hurst, 2003 #66]</t>
  </si>
  <si>
    <t>Aprindine</t>
  </si>
  <si>
    <t>aprindine.mol</t>
  </si>
  <si>
    <t>[Fenichal, 2006 #161]</t>
  </si>
  <si>
    <t>Aripiprazole</t>
  </si>
  <si>
    <t>aripiprazole.mol</t>
  </si>
  <si>
    <t>FDA</t>
  </si>
  <si>
    <t>Artemisinin.mol</t>
  </si>
  <si>
    <t>(1S,2R,4S)-1,7,7-trimethylbicyclo[2.2.1]heptan-2-ol</t>
  </si>
  <si>
    <t>(1S,4S)-1,7,7-trimethylbicyclo[2.2.1]heptan-2-one</t>
  </si>
  <si>
    <t>1,3,3-trimethyl-2-oxabicyclo[2.2.2]octane</t>
  </si>
  <si>
    <t>abieta-8(14),13(15)-dien-18-oic acid</t>
  </si>
  <si>
    <t>2,3-dihydro-1-benzofuran</t>
  </si>
  <si>
    <t>(1R,2R,4S)-bicyclo[2.2.1]heptan-2-ol</t>
  </si>
  <si>
    <t>bicyclo[2.2.1]hept-2-ene</t>
  </si>
  <si>
    <t>pyridine-2,6-dicarboxylic acid</t>
  </si>
  <si>
    <t>pyridine-3-carbaldehyde</t>
  </si>
  <si>
    <t>nonan-5-one</t>
  </si>
  <si>
    <t>2,3-dimethylbuta-1,3-diene</t>
  </si>
  <si>
    <t>abieta-7,13-dien-18-oic acid</t>
  </si>
  <si>
    <t>2-phenyl-4H-chromen-4-one</t>
  </si>
  <si>
    <t>2-methylbenzonitrile</t>
  </si>
  <si>
    <t>2-methylbenzaldehyde</t>
  </si>
  <si>
    <t>sodium benzoate</t>
  </si>
  <si>
    <t>2-methyl-4,6-dinitrophenol</t>
  </si>
  <si>
    <t>pentylbenzene</t>
  </si>
  <si>
    <t>1,1-dimethylethyl acetate</t>
  </si>
  <si>
    <t>(1E)-1,3-dichloroprop-1-ene</t>
  </si>
  <si>
    <t>1,1'-thiodibutane</t>
  </si>
  <si>
    <t>1-[2-hydroxy-4-(methyloxy)phenyl]ethanone</t>
  </si>
  <si>
    <t>2-nitrobenzaldehyde</t>
  </si>
  <si>
    <t>3-methylbutan-2-one</t>
  </si>
  <si>
    <t>N-prop-2-en-1-ylaniline</t>
  </si>
  <si>
    <t>3-methylbutanal</t>
  </si>
  <si>
    <t>hexan-2-one</t>
  </si>
  <si>
    <t>(2E,4E)-hexa-2,4-diene</t>
  </si>
  <si>
    <t>tridecan-2-one</t>
  </si>
  <si>
    <t>3-methyl-5-(5,5,8a-trimethyl-2-methylidenedecahydronaphthalen-1-yl)pent-1-en-3-ol</t>
  </si>
  <si>
    <t>tetraethylstannane</t>
  </si>
  <si>
    <t>3-methylbutan-2-amine</t>
  </si>
  <si>
    <t>2,4-dimethylpentan-3-ol</t>
  </si>
  <si>
    <t>diethyl (phenylmethyl)propanedioate</t>
  </si>
  <si>
    <t>pentabromophenol</t>
  </si>
  <si>
    <t>2,4-bis(methyloxy)benzaldehyde</t>
  </si>
  <si>
    <t>N-(2-hydroxyphenyl)acetamide</t>
  </si>
  <si>
    <t>4-(ethyloxy)-2-nitroaniline</t>
  </si>
  <si>
    <t>methyl 4-nitrobenzoate</t>
  </si>
  <si>
    <t>1-nitro-4-(phenyloxy)benzene</t>
  </si>
  <si>
    <t>1,1'-(sulfinyldimethanediyl)dibenzene</t>
  </si>
  <si>
    <t>N-(3-hydroxyphenyl)acetamide</t>
  </si>
  <si>
    <t>2-morpholin-4-ylethanol</t>
  </si>
  <si>
    <t>1,4-bis(chloromethyl)benzene</t>
  </si>
  <si>
    <t>1,1'-dithiodipropane</t>
  </si>
  <si>
    <t>octanedinitrile</t>
  </si>
  <si>
    <t>5-chloro-2-hydroxybenzaldehyde</t>
  </si>
  <si>
    <t>pentafluorobenzaldehyde</t>
  </si>
  <si>
    <t>octan-2-amine</t>
  </si>
  <si>
    <t>decan-2-one</t>
  </si>
  <si>
    <t>1,1'-oxydipentane</t>
  </si>
  <si>
    <t>4-methyl-1,3-oxazole</t>
  </si>
  <si>
    <t>2-methyl-1H-imidazole</t>
  </si>
  <si>
    <t>adamantan-2-one</t>
  </si>
  <si>
    <t>5-hexyldihydrofuran-2(3H)-one</t>
  </si>
  <si>
    <t>2-hydroxy-4,6-bis(methyloxy)benzaldehyde</t>
  </si>
  <si>
    <t>N-(3,4-dichlorophenyl)propanamide</t>
  </si>
  <si>
    <t>2,4,6-tris(1,1-dimethylethyl)phenol</t>
  </si>
  <si>
    <t>3,4-dichlorobut-1-ene</t>
  </si>
  <si>
    <t>but-2-yn-1-ol</t>
  </si>
  <si>
    <t>2,5-dimethylhexa-2,4-diene</t>
  </si>
  <si>
    <t>adamantan-1-amine</t>
  </si>
  <si>
    <t>2-hydroxy-4,6-dimethylpyridine-3-carbonitrile</t>
  </si>
  <si>
    <t>pentafluoroaniline</t>
  </si>
  <si>
    <t>S-{[(4-chlorophenyl)thio]methyl} O,O-diethyl dithiophosphate</t>
  </si>
  <si>
    <t>triphenylphosphane oxide</t>
  </si>
  <si>
    <t>2-hydroxyethyl prop-2-enoate</t>
  </si>
  <si>
    <t>oct-1-yn-3-ol</t>
  </si>
  <si>
    <t>nonan-2-one</t>
  </si>
  <si>
    <t>(1R)-1,2-dichlorocyclohexane</t>
  </si>
  <si>
    <t>4-(phenyloxy)phenol</t>
  </si>
  <si>
    <t>2-hydroxyethyl 2-methylprop-2-enoate</t>
  </si>
  <si>
    <t>1,1'-dithiodibenzene</t>
  </si>
  <si>
    <t>ethyl 3-aminobenzoate methanesulfonate</t>
  </si>
  <si>
    <t>1,1,1,3,3,3-hexafluoropropan-2-ol</t>
  </si>
  <si>
    <t>hexa-1,5-dien-3-ol</t>
  </si>
  <si>
    <t>but-3-yn-1-ol</t>
  </si>
  <si>
    <t>(3Z)-hex-3-en-1-ol</t>
  </si>
  <si>
    <t>(3E)-hex-3-en-1-ol</t>
  </si>
  <si>
    <t>1-(1-methyl-1H-pyrrol-2-yl)ethanone</t>
  </si>
  <si>
    <t>1,1'-sulfinyldibenzene</t>
  </si>
  <si>
    <t>2-hydroxypropyl prop-2-enoate</t>
  </si>
  <si>
    <t>5-bromopyridin-2-amine</t>
  </si>
  <si>
    <t>diethyl (phenylmethyl)phosphonate</t>
  </si>
  <si>
    <t>1-pyridin-4-ylethanone</t>
  </si>
  <si>
    <t>methyl 4-chlorobenzoate</t>
  </si>
  <si>
    <t>(butyloxy)benzene</t>
  </si>
  <si>
    <t>methyl 4-cyanobenzoate</t>
  </si>
  <si>
    <t>4_4-Methylenebis(2-chloroaniline)</t>
  </si>
  <si>
    <t>trans-2-[(Dimethylamino)methylimino]-5-[2-(5-nitro-2-furyl)vinyl]-1_3_4-oxadiazole</t>
  </si>
  <si>
    <t>4_4-Sulfonyldianiline_(Dapsone)</t>
  </si>
  <si>
    <t>2-Pyrrolidinone__1-ethenyl-</t>
  </si>
  <si>
    <t>3_3-Dichlorobenzidine</t>
  </si>
  <si>
    <t>1_2-Dimethyl-5-nitroimidazole</t>
  </si>
  <si>
    <t>Z-Methyl-O_N_N-azoxyethane</t>
  </si>
  <si>
    <t>4_4-Sulfonylbisacetanilide</t>
  </si>
  <si>
    <t>6-Dimethylamino-4_4-diphenyl-3-heptanolacetate.HCl</t>
  </si>
  <si>
    <t>N_N-Diethylthiourea</t>
  </si>
  <si>
    <t>Tetrahydro-2-nitroso-2H-1_2-oxazine</t>
  </si>
  <si>
    <t>Barbital__sodium</t>
  </si>
  <si>
    <t>N-{[3-(5-Nitro-2-furyl)-1_2_4-oxadiazole-5-yl]-methyl}acetamide</t>
  </si>
  <si>
    <t>Hexachloro-1_3-butadiene</t>
  </si>
  <si>
    <t>Morpholine__4-[(4-morpholinylthio)thioxomethyl]-</t>
  </si>
  <si>
    <t>2-Chloro-1_1_1-trifluoroethane</t>
  </si>
  <si>
    <t>3_6-Dihydro-2-nitroso-2H-1_2-oxazine</t>
  </si>
  <si>
    <t>1_2_3-Propanetriol__trinitrate</t>
  </si>
  <si>
    <t>1_2-Epoxybutane</t>
  </si>
  <si>
    <t>2-Biphenylol__sodium_salt</t>
  </si>
  <si>
    <t>3_3-Dimethoxybenzidine-4_4-diisocyanate</t>
  </si>
  <si>
    <t>3-Amino-4-[2-[(2-guanidinothiazol-4-yl)methylthio]__ethylamino]-1_2_5-thiadiazole</t>
  </si>
  <si>
    <t>Ethane__2_2-dichloro-1_1_1-trifluoro-</t>
  </si>
  <si>
    <t>Benzene__1_2_4-trimethyl-</t>
  </si>
  <si>
    <t>Ethane__1_1-dichloro-1-fluoro-</t>
  </si>
  <si>
    <t>Ethane__1_1_1_2-tetrafluoro-</t>
  </si>
  <si>
    <t>1_2-dichloroethane.mol</t>
  </si>
  <si>
    <t>N_N-dimethylaniline.mol</t>
  </si>
  <si>
    <t>Demeton_o_s</t>
  </si>
  <si>
    <t>4_9-dithiadodecane</t>
  </si>
  <si>
    <t>1_2-dichlorobenzene</t>
  </si>
  <si>
    <t>3_4-dichlorotoluene</t>
  </si>
  <si>
    <t>1_4-dinitrobenzene</t>
  </si>
  <si>
    <t>1_4-diazabicyclo[2.2.2]octane</t>
  </si>
  <si>
    <t>2_6-pyridinedicarboxylic_acid</t>
  </si>
  <si>
    <t>1_3-dichlorobenzene</t>
  </si>
  <si>
    <t>2_4_6-tri-tert-butylphenol</t>
  </si>
  <si>
    <t>N-(3-methoxypropyl)-3_4_5-trimethoxybenzylamine</t>
  </si>
  <si>
    <t>2_9-dithiadecane</t>
  </si>
  <si>
    <t>1_1-diphenyl-2-propyn-1-ol</t>
  </si>
  <si>
    <t>4_7-dithiadecane</t>
  </si>
  <si>
    <t>2_3_4_6-tetrachlorophenol</t>
  </si>
  <si>
    <t>1_1_1-trichloroethane</t>
  </si>
  <si>
    <t>3_3-dimethyl-2-butanone</t>
  </si>
  <si>
    <t>1_2-dichloropropane</t>
  </si>
  <si>
    <t>1_1_2-trichloroethane</t>
  </si>
  <si>
    <t>1_1_2_2-tetrachloroethane</t>
  </si>
  <si>
    <t>4_4'-isopropylidenebis(2_6-dichlorophenol)</t>
  </si>
  <si>
    <t>a_a-2_6-tetrachlorotoluene</t>
  </si>
  <si>
    <t>N_N-diethylaniline</t>
  </si>
  <si>
    <t>1_2_4-trimethylbenzene</t>
  </si>
  <si>
    <t>1_2_3-trichloropropane</t>
  </si>
  <si>
    <t>N_N-dimethyl-p-toluidine</t>
  </si>
  <si>
    <t>N_N-diethylethanolamine</t>
  </si>
  <si>
    <t>1_2-dichloroethane</t>
  </si>
  <si>
    <t>2-methyl-2_4-pentanediol</t>
  </si>
  <si>
    <t>1_4-dichlorobutane</t>
  </si>
  <si>
    <t>1_4-dicyanobutane</t>
  </si>
  <si>
    <t>2_2_2-trichloroethanol</t>
  </si>
  <si>
    <t>2_4_6-tribromophenol</t>
  </si>
  <si>
    <t>1_2_4-trichlorobenzene</t>
  </si>
  <si>
    <t>N_N-dimethylaniline</t>
  </si>
  <si>
    <t>1_4-dioxane</t>
  </si>
  <si>
    <t>4,5-Dichloro-2-n-octyl-3(2H)-isothiazolone</t>
  </si>
  <si>
    <t>m-XYLENE</t>
  </si>
  <si>
    <t>Category</t>
  </si>
  <si>
    <t>MOL file</t>
  </si>
  <si>
    <t>CAS</t>
  </si>
  <si>
    <t>Test</t>
  </si>
  <si>
    <t>Duration</t>
  </si>
  <si>
    <t>PPM</t>
  </si>
  <si>
    <t>Value</t>
  </si>
  <si>
    <t>Unit</t>
  </si>
  <si>
    <t>Literature</t>
  </si>
  <si>
    <t>Isoproturon.mol</t>
  </si>
  <si>
    <t>Lemna minor</t>
  </si>
  <si>
    <t>wet weight</t>
  </si>
  <si>
    <t>10 day EC 50</t>
  </si>
  <si>
    <t>Mecoprop.mol</t>
  </si>
  <si>
    <t>O-ethyl_xanthic_acid.mol</t>
  </si>
  <si>
    <t>Sodium O-ethyl xanthate</t>
  </si>
  <si>
    <t>Fronds</t>
  </si>
  <si>
    <t>14 day EC 50</t>
  </si>
  <si>
    <t>O-isobutyl_xanthic_acid.mol</t>
  </si>
  <si>
    <t>sodium O-isobutyl xanthate</t>
  </si>
  <si>
    <t>O-isopentyl_xanthic_acid.mol</t>
  </si>
  <si>
    <t>sodium O-isopentyl xanthate</t>
  </si>
  <si>
    <t>Triton_X-100.mol</t>
  </si>
  <si>
    <t>Triton X-100</t>
  </si>
  <si>
    <t>Frond number</t>
  </si>
  <si>
    <t>Triton_X-114.mol</t>
  </si>
  <si>
    <t>Triton X-114</t>
  </si>
  <si>
    <t>Triton_X-15.mol</t>
  </si>
  <si>
    <t>Triton X-15</t>
  </si>
  <si>
    <t>triton_X-35.mol</t>
  </si>
  <si>
    <t>triton X-35</t>
  </si>
  <si>
    <t>Insecticide</t>
  </si>
  <si>
    <t>Abamectin.mol</t>
  </si>
  <si>
    <t>Abamectin (Avermectin)</t>
  </si>
  <si>
    <t>71751-41-2</t>
  </si>
  <si>
    <t>Lemna gibba</t>
  </si>
  <si>
    <t>&lt;Database&gt;</t>
  </si>
  <si>
    <t>14day</t>
  </si>
  <si>
    <t>ppm</t>
  </si>
  <si>
    <t>Acetamiprid.mol</t>
  </si>
  <si>
    <t>135410-20-7</t>
  </si>
  <si>
    <t>ppb</t>
  </si>
  <si>
    <t>Fungicide</t>
  </si>
  <si>
    <t>Acibenzolar-s-methyl.mol</t>
  </si>
  <si>
    <t>135158-54-2</t>
  </si>
  <si>
    <t>Azoxystrobin.mol</t>
  </si>
  <si>
    <t>131860-33-8</t>
  </si>
  <si>
    <t>Benomyl</t>
  </si>
  <si>
    <t>17804-35-2</t>
  </si>
  <si>
    <t>Bromuconazole.mol</t>
  </si>
  <si>
    <t>116255-48-2</t>
  </si>
  <si>
    <t>Buprofezin.mol</t>
  </si>
  <si>
    <t>Buprofezin (limit test)</t>
  </si>
  <si>
    <t>69327-76-0</t>
  </si>
  <si>
    <t>Carboxin.mol</t>
  </si>
  <si>
    <t>5234-68-4</t>
  </si>
  <si>
    <t>Chlorantraniliprole.mol</t>
  </si>
  <si>
    <t>500008-45-7</t>
  </si>
  <si>
    <t>Chlorothalonil.mol</t>
  </si>
  <si>
    <t>1897-45-6</t>
  </si>
  <si>
    <t>Clothianidin.mol</t>
  </si>
  <si>
    <t>210880-92-5</t>
  </si>
  <si>
    <t>Cymoxanil.mol</t>
  </si>
  <si>
    <t>57966-95-7</t>
  </si>
  <si>
    <t>Microbiocide</t>
  </si>
  <si>
    <t>Dazomet.mol</t>
  </si>
  <si>
    <t>533-74-4</t>
  </si>
  <si>
    <t>Diflubenzuron.mol</t>
  </si>
  <si>
    <t>35367-38-5</t>
  </si>
  <si>
    <t>Emamectin.mol</t>
  </si>
  <si>
    <t>Emamectin benzoate</t>
  </si>
  <si>
    <t>137512-74-4</t>
  </si>
  <si>
    <t>Etridiazole.mol</t>
  </si>
  <si>
    <t>Etridiazole (Terrazole)</t>
  </si>
  <si>
    <t>2593-15-9</t>
  </si>
  <si>
    <t>Famoxadone.mol</t>
  </si>
  <si>
    <t>131807-57-3</t>
  </si>
  <si>
    <t>Fenamidone.mol</t>
  </si>
  <si>
    <t>161326-34-7</t>
  </si>
  <si>
    <t>Fenhexamid.mol</t>
  </si>
  <si>
    <t>126833-17-8</t>
  </si>
  <si>
    <t>Fenthion.mol</t>
  </si>
  <si>
    <t> 55-38-9</t>
  </si>
  <si>
    <t>Fludioxonil.mol</t>
  </si>
  <si>
    <t>Fludioxonil (Maxim 4FS)</t>
  </si>
  <si>
    <t>131341-86-1</t>
  </si>
  <si>
    <t>Flutolanil.mol</t>
  </si>
  <si>
    <t>66332-96-5</t>
  </si>
  <si>
    <t>Hymexazol.mol</t>
  </si>
  <si>
    <t>10004-44-1</t>
  </si>
  <si>
    <t>Indoxacarb.mol</t>
  </si>
  <si>
    <t>Indoxacarb(DPX-MP062-51A)</t>
  </si>
  <si>
    <t>173584-44-6</t>
  </si>
  <si>
    <t>Iprodione.mol</t>
  </si>
  <si>
    <t>36734-19-7</t>
  </si>
  <si>
    <t>Irgarol.mol</t>
  </si>
  <si>
    <t>28159-98-0</t>
  </si>
  <si>
    <t>Isazophos_methyl.mol</t>
  </si>
  <si>
    <t>Isazophos methyl CGA 12223</t>
  </si>
  <si>
    <t>42509-83-1</t>
  </si>
  <si>
    <t>Kresoxim_methyl.mol</t>
  </si>
  <si>
    <t>Kresoxim methyl</t>
  </si>
  <si>
    <t>143390-89-0</t>
  </si>
  <si>
    <t>Mefenoxam.mol</t>
  </si>
  <si>
    <t>70630-17-0</t>
  </si>
  <si>
    <t>Metaflumizone.mol</t>
  </si>
  <si>
    <t>139968-49-3</t>
  </si>
  <si>
    <t>Metalaxyl.mol</t>
  </si>
  <si>
    <t>57837-19-1</t>
  </si>
  <si>
    <t>Naled.mol</t>
  </si>
  <si>
    <t>300-76-5</t>
  </si>
  <si>
    <t>Oxamyl.mol</t>
  </si>
  <si>
    <t>23135-22-0</t>
  </si>
  <si>
    <t>Preservative</t>
  </si>
  <si>
    <t>Pentachlorophenol.mol</t>
  </si>
  <si>
    <t>87-86-5</t>
  </si>
  <si>
    <t>Propargite.mol</t>
  </si>
  <si>
    <t>2312-35-8</t>
  </si>
  <si>
    <t>Propiconazole.mol</t>
  </si>
  <si>
    <t>60207-90-1</t>
  </si>
  <si>
    <t>Pymetrozine.mol</t>
  </si>
  <si>
    <t>123312-89-0</t>
  </si>
  <si>
    <t>Pyraclostrobin.mol</t>
  </si>
  <si>
    <t>175013-18-0</t>
  </si>
  <si>
    <t>Pyridaben.mol</t>
  </si>
  <si>
    <t>96489-71-3</t>
  </si>
  <si>
    <t>Pyriproxyfen.mol</t>
  </si>
  <si>
    <t>95737-68-1</t>
  </si>
  <si>
    <t>Quinoxyfen.mol</t>
  </si>
  <si>
    <t>124495-18-7</t>
  </si>
  <si>
    <t>Spinosad.mol</t>
  </si>
  <si>
    <t>131929-60-7</t>
  </si>
  <si>
    <t>Spiroxamine.mol</t>
  </si>
  <si>
    <t>118134-30-8</t>
  </si>
  <si>
    <t>TCMTB.mol</t>
  </si>
  <si>
    <t>21564-17-0</t>
  </si>
  <si>
    <t>Tebuconazole.mol</t>
  </si>
  <si>
    <t>107534-96-3</t>
  </si>
  <si>
    <t>Thiophanate-methyl.mol</t>
  </si>
  <si>
    <t>23564-05-8</t>
  </si>
  <si>
    <t>Trifloxystrobin.mol</t>
  </si>
  <si>
    <t>141517-21-7</t>
  </si>
  <si>
    <t>Triticonazole.mol</t>
  </si>
  <si>
    <t>131983-72-7</t>
  </si>
  <si>
    <t>vinclozolin.mol</t>
  </si>
  <si>
    <t>50471-44-8</t>
  </si>
  <si>
    <t>Zoxamide.mol</t>
  </si>
  <si>
    <t>156052-68-5</t>
  </si>
  <si>
    <t>Thiacloprid.mol</t>
  </si>
  <si>
    <t>111988-49-9</t>
  </si>
  <si>
    <t>15day</t>
  </si>
  <si>
    <t>2day</t>
  </si>
  <si>
    <t>1-Butyl-3-methylimidazolium_bromide.mol</t>
  </si>
  <si>
    <t>1-Butyl-3-methylimidazolium bromide</t>
  </si>
  <si>
    <t>Frond growth</t>
  </si>
  <si>
    <t>4 day EC 50</t>
  </si>
  <si>
    <t>1-Butyl-3-methylpyridinium_bromide.mol</t>
  </si>
  <si>
    <t>1-Butyl-3-methylpyridinium bromide</t>
  </si>
  <si>
    <t>1-Octyl-3-methylimidazolium_bromide.mol</t>
  </si>
  <si>
    <t xml:space="preserve">1-Octyl-3-methylimidazolium bromide </t>
  </si>
  <si>
    <t>2-Propenenitrile.mol</t>
  </si>
  <si>
    <t>Ethylene_glycol.mol</t>
  </si>
  <si>
    <t>ethylene glycol</t>
  </si>
  <si>
    <t>Lemna gibba.</t>
  </si>
  <si>
    <t>fronds</t>
  </si>
  <si>
    <t>propylene_glycol.mol</t>
  </si>
  <si>
    <t>propylene glycol</t>
  </si>
  <si>
    <t>Tetrabutyl-ammonium_bromide.mol</t>
  </si>
  <si>
    <t>Tetrabutyl-ammonium bromide</t>
  </si>
  <si>
    <t>Pyrimethanil.mol</t>
  </si>
  <si>
    <t>53112-28-0</t>
  </si>
  <si>
    <t>4day</t>
  </si>
  <si>
    <t>Acetonitrile.mol</t>
  </si>
  <si>
    <t>mass/growth</t>
  </si>
  <si>
    <t>4-day EC50</t>
  </si>
  <si>
    <t>Fipronil.mol</t>
  </si>
  <si>
    <t>120068-37-3</t>
  </si>
  <si>
    <t>5day</t>
  </si>
  <si>
    <t>4-chlorophenol.mol</t>
  </si>
  <si>
    <t>Growth</t>
  </si>
  <si>
    <t>7 day EC 50</t>
  </si>
  <si>
    <t>Chlorobenzene.mol</t>
  </si>
  <si>
    <t>Chlortetracycline.mol</t>
  </si>
  <si>
    <t>Wet weight</t>
  </si>
  <si>
    <t>Dichlorophenol</t>
  </si>
  <si>
    <t>frond number</t>
  </si>
  <si>
    <t>Diethanolamine.mol</t>
  </si>
  <si>
    <t>Doxycycline.mol</t>
  </si>
  <si>
    <t>Ethanol.mol</t>
  </si>
  <si>
    <t>Ferulic_acid.mol</t>
  </si>
  <si>
    <t>Ferulic acid</t>
  </si>
  <si>
    <t>Dry weight</t>
  </si>
  <si>
    <t>Lomefloxacin.mol</t>
  </si>
  <si>
    <t>Monensin.mol</t>
  </si>
  <si>
    <t>norfloxacin.MOL</t>
  </si>
  <si>
    <t>Norfloxacin</t>
  </si>
  <si>
    <t>Oxytetracycline.mol</t>
  </si>
  <si>
    <t>Perfluorooctane_Sulfonate.mol</t>
  </si>
  <si>
    <t>perﬂuorooctane sulfonic acid</t>
  </si>
  <si>
    <t>Phenol.mol</t>
  </si>
  <si>
    <t>Sulfadimethoxine.mol</t>
  </si>
  <si>
    <t>Sulfamethazine.mol</t>
  </si>
  <si>
    <t>sulfamethazine</t>
  </si>
  <si>
    <t>sulfamethoxazole.mol</t>
  </si>
  <si>
    <t>Tetrachlorophenol</t>
  </si>
  <si>
    <t>tetracycline.MOL</t>
  </si>
  <si>
    <t>trichlorophenol</t>
  </si>
  <si>
    <t>Trifluoracetic_acid.mol</t>
  </si>
  <si>
    <t>Trifluoracetic acid</t>
  </si>
  <si>
    <t>Umbelliferone.mol</t>
  </si>
  <si>
    <t>64359-81-5</t>
  </si>
  <si>
    <t>7day</t>
  </si>
  <si>
    <t>Bethoxazin.mol</t>
  </si>
  <si>
    <t>Bethoxazin, R102622</t>
  </si>
  <si>
    <t>163269-30-5</t>
  </si>
  <si>
    <t>Miticide</t>
  </si>
  <si>
    <t>Bifenazate.mol</t>
  </si>
  <si>
    <t>149877-41-81</t>
  </si>
  <si>
    <t>Boscalid.mol</t>
  </si>
  <si>
    <t>188425-85-6</t>
  </si>
  <si>
    <t>Captan.mol</t>
  </si>
  <si>
    <t> 133-06-2</t>
  </si>
  <si>
    <t>Cyazofamid.mol</t>
  </si>
  <si>
    <t>120116-88-3</t>
  </si>
  <si>
    <t>Difenoconazole.mol</t>
  </si>
  <si>
    <t>119446-68-3</t>
  </si>
  <si>
    <t>Dimethomorph.mol</t>
  </si>
  <si>
    <t>110488-70-5</t>
  </si>
  <si>
    <t>Dinotefuran.mol</t>
  </si>
  <si>
    <t>165252-70-0</t>
  </si>
  <si>
    <t>Etofenprox.mol</t>
  </si>
  <si>
    <t>80844-07-1</t>
  </si>
  <si>
    <t>Flonicamid.mol</t>
  </si>
  <si>
    <t>158062-67-0</t>
  </si>
  <si>
    <t>Flubendiamide.mol</t>
  </si>
  <si>
    <t>272451-65-7</t>
  </si>
  <si>
    <t>Fludioxonil (CGA-173506)</t>
  </si>
  <si>
    <t>Fluopicolide.mol</t>
  </si>
  <si>
    <t>Fluopicolide(AE C638206)</t>
  </si>
  <si>
    <t>239110-15-7</t>
  </si>
  <si>
    <t>Fluoxastrobin.mol</t>
  </si>
  <si>
    <t>361377-29-9</t>
  </si>
  <si>
    <t>Hexythiazox.mol</t>
  </si>
  <si>
    <t>78587-05-0</t>
  </si>
  <si>
    <t>Imazalil.mol</t>
  </si>
  <si>
    <t>35554-44-0</t>
  </si>
  <si>
    <t>Fumigant</t>
  </si>
  <si>
    <t>Iodomethane.mol</t>
  </si>
  <si>
    <t>74-88-4</t>
  </si>
  <si>
    <t>Lemma gibba</t>
  </si>
  <si>
    <t>Mandipropamid.mol</t>
  </si>
  <si>
    <t>374726-62-2</t>
  </si>
  <si>
    <t>Methyl_Isothiocyanate.mol</t>
  </si>
  <si>
    <t>Methyl isothiocyanate</t>
  </si>
  <si>
    <t>556-61-6</t>
  </si>
  <si>
    <t>Prothioconazole.mol</t>
  </si>
  <si>
    <t> 178928-70-6</t>
  </si>
  <si>
    <t>Prothioconazole_desthio.mol</t>
  </si>
  <si>
    <t>Prothioconazole desthio metabolite</t>
  </si>
  <si>
    <t>120983-64-4</t>
  </si>
  <si>
    <t>Pyridalyl.mol</t>
  </si>
  <si>
    <t>179101-81-6</t>
  </si>
  <si>
    <t>Spiromesifen.mol</t>
  </si>
  <si>
    <t>283594-90-1</t>
  </si>
  <si>
    <t>Spirotetramat.mol</t>
  </si>
  <si>
    <t>203313-25-1</t>
  </si>
  <si>
    <t>beta-1_2_3_4_5_6-Hexachlorocyclohexane</t>
  </si>
  <si>
    <t>Nitroso-2_3-dihydroxypropyl-2-oxopropylamine</t>
  </si>
  <si>
    <t>Z-Ethyl-O_N_N-azoxymethane</t>
  </si>
  <si>
    <t>Z-Ethyl-O_N_N-azoxyethane</t>
  </si>
  <si>
    <t>N-Nitroso-2_3-dihydroxypropyl-2-hydroxypropylamine</t>
  </si>
  <si>
    <t>Nitroso-1_2_3_6-tetrahydropyridine</t>
  </si>
  <si>
    <t>1-Nitroso-5_6-dihydrouracil</t>
  </si>
  <si>
    <t>5_6-Dimethoxysterigmatocystin</t>
  </si>
  <si>
    <t>1-Nitroso-3_4_5-trimethylpiperazine</t>
  </si>
  <si>
    <t>2_6-Dinitrotoluene</t>
  </si>
  <si>
    <t>2-(2_2-Dimethylhydrazino)-4-(5-nitro-2-furyl)thiazole</t>
  </si>
  <si>
    <t>N-Nitroso-bis-(4_4_4-trifluoro-N-butyl)amine</t>
  </si>
  <si>
    <t>Mirex__photo-</t>
  </si>
  <si>
    <t>Dimethylaminoethylnitrosoethylurea__nitrite_salt</t>
  </si>
  <si>
    <t>2-Amino-5-(5-nitro-2-furyl)-1_3_4-thiadiazole</t>
  </si>
  <si>
    <t>N-Nitrosomethyl-2_3-dihydroxypropylamine</t>
  </si>
  <si>
    <t>N-Nitrosoallyl-2_3-dihydroxypropylamine</t>
  </si>
  <si>
    <t>1_2-Dihydro-2-(5-nitro-2-thienyl)_quinazolin-4(3H)-one</t>
  </si>
  <si>
    <t>ctyyAAAOD.MOL</t>
  </si>
  <si>
    <t>ctyyAAAOE.MOL</t>
  </si>
  <si>
    <t>ctyyAAAOF.MOL</t>
  </si>
  <si>
    <t>ctyyAAAOG.MOL</t>
  </si>
  <si>
    <t>ctyyAAAOH.MOL</t>
  </si>
  <si>
    <t>ctyyAAAOI.MOL</t>
  </si>
  <si>
    <t>ctyyAAAOJ.MOL</t>
  </si>
  <si>
    <t>ctyyAAAOK.MOL</t>
  </si>
  <si>
    <t>ctyyAAAOL.MOL</t>
  </si>
  <si>
    <t>ctyyAAAOM.MOL</t>
  </si>
  <si>
    <t>ctyyAAAON.MOL</t>
  </si>
  <si>
    <t>ctyyAAAOO.MOL</t>
  </si>
  <si>
    <t>ctyyAAAOP.MOL</t>
  </si>
  <si>
    <t>ctyyAAAOQ.MOL</t>
  </si>
  <si>
    <t>ctyyAAAOR.MOL</t>
  </si>
  <si>
    <t>ctyyAAAOS.MOL</t>
  </si>
  <si>
    <t>ctyyAAAOT.MOL</t>
  </si>
  <si>
    <t>ctyyAAAOU.MOL</t>
  </si>
  <si>
    <t>ctyyAAAOV.MOL</t>
  </si>
  <si>
    <t>ctyyAAAOW.MOL</t>
  </si>
  <si>
    <t>ctyyAAAOX.MOL</t>
  </si>
  <si>
    <t>ctyyAAAOY.MOL</t>
  </si>
  <si>
    <t>ctyyAAAOZ.MOL</t>
  </si>
  <si>
    <t>ctyyAAAPA.MOL</t>
  </si>
  <si>
    <t>ctyyAAAPB.MOL</t>
  </si>
  <si>
    <t>ctyyAAAPC.MOL</t>
  </si>
  <si>
    <t>ctyyAAAPD.MOL</t>
  </si>
  <si>
    <t>ctyyAAAPE.MOL</t>
  </si>
  <si>
    <t>ctyyAAAPF.MOL</t>
  </si>
  <si>
    <t>ctyyAAAPG.MOL</t>
  </si>
  <si>
    <t>ctyyAAAPH.MOL</t>
  </si>
  <si>
    <t>ctyyAAAPI.MOL</t>
  </si>
  <si>
    <t>ctyyAAAPJ.MOL</t>
  </si>
  <si>
    <t>ctyyAAAPK.MOL</t>
  </si>
  <si>
    <t>ctyyAAAPL.MOL</t>
  </si>
  <si>
    <t>ctyyAAAPM.MOL</t>
  </si>
  <si>
    <t>ctyyAAAPN.MOL</t>
  </si>
  <si>
    <t>ctyyAAAPO.MOL</t>
  </si>
  <si>
    <t>ctyyAAAPP.MOL</t>
  </si>
  <si>
    <t>ctyyAAAPQ.MOL</t>
  </si>
  <si>
    <t>ctyyAAAPR.MOL</t>
  </si>
  <si>
    <t>ctyyAAAPS.MOL</t>
  </si>
  <si>
    <t>ctyyAAAPT.MOL</t>
  </si>
  <si>
    <t>ctyyAAAPU.MOL</t>
  </si>
  <si>
    <t>ctyyAAAPV.MOL</t>
  </si>
  <si>
    <t>ctyyAAAPW.MOL</t>
  </si>
  <si>
    <t>ctyyAAAPX.MOL</t>
  </si>
  <si>
    <t>ctyyAAAPY.MOL</t>
  </si>
  <si>
    <t>ctyyAAAPZ.MOL</t>
  </si>
  <si>
    <t>ctyyAAAQA.MOL</t>
  </si>
  <si>
    <t>ctyyAAAQB.MOL</t>
  </si>
  <si>
    <t>ctyyAAAQC.MOL</t>
  </si>
  <si>
    <t>ctyyAAAQD.MOL</t>
  </si>
  <si>
    <t>ctyyAAAQE.MOL</t>
  </si>
  <si>
    <t>ctyyAAAQF.MOL</t>
  </si>
  <si>
    <t>ctyyAAAQG.MOL</t>
  </si>
  <si>
    <t>ctyyAAAQH.MOL</t>
  </si>
  <si>
    <t>ctyyAAAQI.MOL</t>
  </si>
  <si>
    <t>ctyyAAAQJ.MOL</t>
  </si>
  <si>
    <t>ctyyAAAQK.MOL</t>
  </si>
  <si>
    <t>ctyyAAAQL.MOL</t>
  </si>
  <si>
    <t>ctyyAAAQM.MOL</t>
  </si>
  <si>
    <t>ctyyAAAQN.MOL</t>
  </si>
  <si>
    <t>ctyyAAAQO.MOL</t>
  </si>
  <si>
    <t>ctyyAAAQP.MOL</t>
  </si>
  <si>
    <t>ctyyAAAQQ.MOL</t>
  </si>
  <si>
    <t>ctyyAAAQR.MOL</t>
  </si>
  <si>
    <t>ctyyAAAQS.MOL</t>
  </si>
  <si>
    <t>ctyyAAAQT.MOL</t>
  </si>
  <si>
    <t>ctyyAAAQU.MOL</t>
  </si>
  <si>
    <t>ctyyAAAQV.MOL</t>
  </si>
  <si>
    <t>ctyyAAAQY.MOL</t>
  </si>
  <si>
    <t>ctyyAAAQZ.MOL</t>
  </si>
  <si>
    <t>ctyyAAARA.MOL</t>
  </si>
  <si>
    <t>ctyyAAARB.MOL</t>
  </si>
  <si>
    <t>ctyyAAARC.MOL</t>
  </si>
  <si>
    <t>ctyyAAARD.MOL</t>
  </si>
  <si>
    <t>ctyyAAARE.MOL</t>
  </si>
  <si>
    <t>ctyyAAARF.MOL</t>
  </si>
  <si>
    <t>1_3-dichloro-2-propanol</t>
  </si>
  <si>
    <t>1-bromo-2-propanol</t>
  </si>
  <si>
    <t>19686-73-8</t>
  </si>
  <si>
    <t>1,3-dibromo-2-propanol</t>
  </si>
  <si>
    <t>1-3-dibromo-2-propanol</t>
  </si>
  <si>
    <t>96-21-9</t>
  </si>
  <si>
    <t>3-bromo-2,2-dimethyl-1-propanol</t>
  </si>
  <si>
    <t>3-bromo-2-2-dimethyl-1-propanol</t>
  </si>
  <si>
    <t>40894-0-6</t>
  </si>
  <si>
    <t>3-bromo-1,2-propanediol</t>
  </si>
  <si>
    <t>3-bromo-1-2-propanediol</t>
  </si>
  <si>
    <t>4704-77-2</t>
  </si>
  <si>
    <t>3-bromo-1-propanol</t>
  </si>
  <si>
    <t>627-18-9</t>
  </si>
  <si>
    <t>6-bromo-1-hexanol</t>
  </si>
  <si>
    <t>4286-55-9</t>
  </si>
  <si>
    <t>8-bromo-1-octanol</t>
  </si>
  <si>
    <t>50816-19-8</t>
  </si>
  <si>
    <t>107-14-2</t>
  </si>
  <si>
    <t>3018-12-0</t>
  </si>
  <si>
    <t>545-6-2</t>
  </si>
  <si>
    <t>2-chloropropionitrile</t>
  </si>
  <si>
    <t>1617-17-0</t>
  </si>
  <si>
    <t>3-chloropropionitrile</t>
  </si>
  <si>
    <t>b-chloropropionitrile</t>
  </si>
  <si>
    <t>542-76-7</t>
  </si>
  <si>
    <t>4-chlorobutyronitrile</t>
  </si>
  <si>
    <t>628-20-6</t>
  </si>
  <si>
    <t>5-chlorovaleronitrile</t>
  </si>
  <si>
    <t>6280-87-1</t>
  </si>
  <si>
    <t>7-chloroheptanonitrile</t>
  </si>
  <si>
    <t>22819-91-6</t>
  </si>
  <si>
    <t>Bromoacetonitrile</t>
  </si>
  <si>
    <t>590-17-0</t>
  </si>
  <si>
    <t>3252-43-5</t>
  </si>
  <si>
    <t>2-bromopropionitrile</t>
  </si>
  <si>
    <t>19481-82-4</t>
  </si>
  <si>
    <t>3-bromopropionitrile</t>
  </si>
  <si>
    <t>2417-90-5</t>
  </si>
  <si>
    <t>4-bromobutyronitrile</t>
  </si>
  <si>
    <t>1253-67-4</t>
  </si>
  <si>
    <t>5-bromovaleronitrile</t>
  </si>
  <si>
    <t>5414-21-1</t>
  </si>
  <si>
    <t>7-bromoheptanonitrile</t>
  </si>
  <si>
    <t>20965-27-9</t>
  </si>
  <si>
    <t>1-bromopentane</t>
  </si>
  <si>
    <t>110-53-2</t>
  </si>
  <si>
    <t>111-25-1</t>
  </si>
  <si>
    <t>Phenylphosphonothioic acid O-(4-bromo-2,5-dichlorophenyl) O-methyl ester</t>
  </si>
  <si>
    <t>Phosphorodithioic acid S-[[(4-chlorophenyl)thio]methyl] O,O-diethyl ester</t>
  </si>
  <si>
    <t>[1R-[1a(S*),3a]]-3-(2,2-Dibromoethenyl)-2,2-dimethylcyclopropanecarboxylic acid cyano(3-phenoxyphenyl)methyl ester</t>
  </si>
  <si>
    <t>Phenylphosphonothioic acid O-ethyl O-(4-nitrophenyl) ester</t>
  </si>
  <si>
    <t>Methyl_Parathion</t>
  </si>
  <si>
    <t>Amitriptyline</t>
  </si>
  <si>
    <t>amitriptyline.mol</t>
  </si>
  <si>
    <t>[Teschemacher, 1999 #81][Jo, 2000 #146][Cyprotex, 2005 #164]</t>
  </si>
  <si>
    <t>[Yang, 1998 #120]</t>
  </si>
  <si>
    <t>astemizole.MOL</t>
  </si>
  <si>
    <t>[Chachin, 1999 #9][Suessbrich, 1996 #46][Taglialatela, 1998 #50][Salata, 1995 #87][Zhou, 1999 #143][Fenichal, 2006 #161]</t>
  </si>
  <si>
    <t>Atazanavir</t>
  </si>
  <si>
    <t>atazanavir.mol</t>
  </si>
  <si>
    <t>atenolol.MOL</t>
  </si>
  <si>
    <t>[Dupuis, 2005 #151]</t>
  </si>
  <si>
    <t>Atomoxetine (LY139603)</t>
  </si>
  <si>
    <t>atomoxetine.mol</t>
  </si>
  <si>
    <t>Azimilide.mol</t>
  </si>
  <si>
    <t>[Walker, 2000 #54][Busch, 1998 #86][Busch, 1998 #86][Tacãcs, 2003 #118][Fermini, 1995 #123][Gintant, 1998 #124]</t>
  </si>
  <si>
    <t>benzoylecgonidine</t>
  </si>
  <si>
    <t>benzoylecgognine.mol</t>
  </si>
  <si>
    <t>(+-)-4-(2-chlorophenyl)-2-[2-(4-..e.mol</t>
  </si>
  <si>
    <t>(+-)-4-pentyn-2-ol.mol</t>
  </si>
  <si>
    <t>(+-)-sec-butylamine.mol</t>
  </si>
  <si>
    <t>(-)-Epigallocatechin_gallate.mol</t>
  </si>
  <si>
    <t>(-)-riboflavin.mol</t>
  </si>
  <si>
    <t>(1s)-(-)-camphor.mol</t>
  </si>
  <si>
    <t>(E)-7-Phenyl-7-(3-pyridyl)-6-heptenoic_acid.mol</t>
  </si>
  <si>
    <t>(N-6)-(Methylnitroso)adenine.mol</t>
  </si>
  <si>
    <t>(N-6)-(Methylnitroso)adenosine.mol</t>
  </si>
  <si>
    <t>(N-6)-Methyladenine.mol</t>
  </si>
  <si>
    <t>(N-6)-Methyladenosine.mol</t>
  </si>
  <si>
    <t>1-(1-Naphthyl)-2-thiourea.mol</t>
  </si>
  <si>
    <t>1-(2-aminoethyl)piperazine.mol</t>
  </si>
  <si>
    <t>1-(2-chloroethyl)pyrrolidine.hcl.mol</t>
  </si>
  <si>
    <t>1-(2-hydroxy-4-methoxyphenyl)-Ethanone.mol</t>
  </si>
  <si>
    <t>1-(2-Hydroxyethyl)-1-nitrosourea.mol</t>
  </si>
  <si>
    <t>1-(2-Hydroxyethyl)-3-[(5-nitrof..e.mol</t>
  </si>
  <si>
    <t>1-(2-Hydroxyethyl)-3-[(5-nitrofurfurylidene)amino]-2-imidazolidinone.mol</t>
  </si>
  <si>
    <t>1-(2-Hydroxyethyl)-nitroso-3-ethylurea.mol</t>
  </si>
  <si>
    <t>1-(2-hydroxyethyl)piperazine.mol</t>
  </si>
  <si>
    <t>1-(2-Oxopropyl)nitroso-3-(2-chloroethyl)urea.mol</t>
  </si>
  <si>
    <t>1-(3-Hydroxypropyl)-1-nitrosourea.mol</t>
  </si>
  <si>
    <t>1-(4-Chlorophenyl)-1-phenyl-2-propynyl_carbamate.mol</t>
  </si>
  <si>
    <t>1-(Aminomethyl)cyclohexaneacetic_acid.mol</t>
  </si>
  <si>
    <t>1-(carboxymethyl)pyridinium_chloride.mol</t>
  </si>
  <si>
    <t>1-(p-toluenesulfonyl)imidazole.mol</t>
  </si>
  <si>
    <t>1-1-diphenyl-2-propanol.mol</t>
  </si>
  <si>
    <t>1-2-3-trichloro-4-nitrobenzene.mol</t>
  </si>
  <si>
    <t>1-2-3-trifluoro-4-nitrobenzene.mol</t>
  </si>
  <si>
    <t>1-2-4-5-tetrachlorobenzene.mol</t>
  </si>
  <si>
    <t>1-2-4-trichloro-5-nitrobenzene.mol</t>
  </si>
  <si>
    <t>1-2-dichloro-4-5-dinitrobenzene.mol</t>
  </si>
  <si>
    <t>1-2-dimethyl-3-nitrobenzene.mol</t>
  </si>
  <si>
    <t>1-2-dimethyl-4-nitrobenzene.mol</t>
  </si>
  <si>
    <t>1-2-diphenyl-2-propanol.mol</t>
  </si>
  <si>
    <t>1-3-5-trichloro-2-4-dinitrobenzene.mol</t>
  </si>
  <si>
    <t>1-3-5-trichloro-2-nitrobenzene.mol</t>
  </si>
  <si>
    <t>1-3-butanediol_diacrylate.mol</t>
  </si>
  <si>
    <t>1-3-dibromo-2-propanol.mol</t>
  </si>
  <si>
    <t>1-3-dinitro-2-4-5-trichlorobenzene.mol</t>
  </si>
  <si>
    <t>1-3-dinitrobenzene.mol</t>
  </si>
  <si>
    <t>1-4-dibromobenzene.mol</t>
  </si>
  <si>
    <t>1-4-dinitrotetrachlorobenzene.mol</t>
  </si>
  <si>
    <t>1-5-dichloro-2-3-dinitrobenzene.mol</t>
  </si>
  <si>
    <t>1-5-difluoro-2-4-dinitrobenzene.mol</t>
  </si>
  <si>
    <t>1-Acetoxysafrole.mol</t>
  </si>
  <si>
    <t>1-Acetyl-2-isonicotinoylhydrazine.mol</t>
  </si>
  <si>
    <t>1-Acetyl-2-phenyl_hydrazide.mol</t>
  </si>
  <si>
    <t>1-Acetylaminofluorene.mol</t>
  </si>
  <si>
    <t>1-adamantanamine.mol</t>
  </si>
  <si>
    <t>1-Allyl-1-nitrosourea.mol</t>
  </si>
  <si>
    <t>1-Amino-2-methylanthraquinone.mol</t>
  </si>
  <si>
    <t>1-amino-2-propanol.mol</t>
  </si>
  <si>
    <t>1-Amyl-1-nitrosourea.mol</t>
  </si>
  <si>
    <t>1-Aziridineethanol.mol</t>
  </si>
  <si>
    <t>1-Aziridinepropionanilide.mol</t>
  </si>
  <si>
    <t>1-Azoxypropane.mol</t>
  </si>
  <si>
    <t>1-benzoylacetone.mol</t>
  </si>
  <si>
    <t>1-benzylpiperazine.mol</t>
  </si>
  <si>
    <t>1-benzylpyridinium_3-sulfonate.mol</t>
  </si>
  <si>
    <t>1-bromo-2-4-dinitrobenzene.mol</t>
  </si>
  <si>
    <t>1-bromo-2-nitrobenzene.mol</t>
  </si>
  <si>
    <t>1-bromo-2-propanol.mol</t>
  </si>
  <si>
    <t>1-bromo-3-nitrobenzene.mol</t>
  </si>
  <si>
    <t>1-bromo-4-ethylbenzene.mol</t>
  </si>
  <si>
    <t>1-bromobutane.mol</t>
  </si>
  <si>
    <t>1-bromoheptane.mol</t>
  </si>
  <si>
    <t>1-bromohexane.mol</t>
  </si>
  <si>
    <t>1-bromooctane.mol</t>
  </si>
  <si>
    <t>1-bromopentane.mol</t>
  </si>
  <si>
    <t>1-bromopropane.mol</t>
  </si>
  <si>
    <t>1-butanol.mol</t>
  </si>
  <si>
    <t>1-Carbamyl-2-phenylhydrazine.mol</t>
  </si>
  <si>
    <t>1-chloro-2-4-dinitrobenzene.mol</t>
  </si>
  <si>
    <t>1-chloro-2-nitrobenzene.mol</t>
  </si>
  <si>
    <t>1-Chloro-2-propanol.mol</t>
  </si>
  <si>
    <t>1-chloro-3-nitrobenzene.mol</t>
  </si>
  <si>
    <t>1-chloro-4-nitrobenzene.mol</t>
  </si>
  <si>
    <t>1-Chloroethylnitroso-3-(2-hydroxypropyl)_urea.mol</t>
  </si>
  <si>
    <t>1-Chloropropene.mol</t>
  </si>
  <si>
    <t>1-cyclohexylethanol.mol</t>
  </si>
  <si>
    <t>1-decanol.mol</t>
  </si>
  <si>
    <t>1-Ethylnitroso-3-(2-hydroxyethyl)-urea.mol</t>
  </si>
  <si>
    <t>1-Ethylnitroso-3-(2-oxopropyl)-urea.mol</t>
  </si>
  <si>
    <t>1-ethynyl-cyclohexanol.mol</t>
  </si>
  <si>
    <t>1-fluoro-2-4-dinitrobenzene.mol</t>
  </si>
  <si>
    <t>1-fluoro-3-iodo-5-nitrobenzene.mol</t>
  </si>
  <si>
    <t>1-fluoro-4-nitrobenzene.mol</t>
  </si>
  <si>
    <t>1-Formyl-3-thiosemicarbazide.mol</t>
  </si>
  <si>
    <t>1-heptanol.mol</t>
  </si>
  <si>
    <t>1-heptyn-3-ol.mol</t>
  </si>
  <si>
    <t>1-hexanol.mol</t>
  </si>
  <si>
    <t>1-hexen-3-ol.mol</t>
  </si>
  <si>
    <t>1-hexen-3-one.mol</t>
  </si>
  <si>
    <t>1-Hydroxyanthraquinone.mol</t>
  </si>
  <si>
    <t>1-Hydroxyestragole.mol</t>
  </si>
  <si>
    <t>1-hydroxyphenazine.mol</t>
  </si>
  <si>
    <t>1-Hydroxysafrole.mol</t>
  </si>
  <si>
    <t>1-iodo-2-4-dinitrobenzene.mol</t>
  </si>
  <si>
    <t>1-Isopropyl-3-methyl-5-pyrazolyldimethyl_carbamate.mol</t>
  </si>
  <si>
    <t>1-methyl-2-4-dinitrobenzene.mol</t>
  </si>
  <si>
    <t>1-Methyl-3-nitro-1-nitroso-guanidine.mol</t>
  </si>
  <si>
    <t>1-Methylnaphthalene.mol</t>
  </si>
  <si>
    <t>1-methylpiperazine.mol</t>
  </si>
  <si>
    <t>1-Methylpyrrolidone.mol</t>
  </si>
  <si>
    <t>1-methyl_heptylamine.mol</t>
  </si>
  <si>
    <t>1-Naphthaleneacetic_Acid.mol</t>
  </si>
  <si>
    <t>1-Naphthalene_acetamide.mol</t>
  </si>
  <si>
    <t>1-Naphthalene_acetic_acid.mol</t>
  </si>
  <si>
    <t>1-naphthol.mol</t>
  </si>
  <si>
    <t>1-Naphthylamine.mol</t>
  </si>
  <si>
    <t>1-Naphthylisothiocyanate.mol</t>
  </si>
  <si>
    <t>1-Nitrobutane.mol</t>
  </si>
  <si>
    <t>1-Nitronaphthalene.mol</t>
  </si>
  <si>
    <t>1-Nitropropane.mol</t>
  </si>
  <si>
    <t>1-Nitropyrene.mol</t>
  </si>
  <si>
    <t>1-Nitroso-1-(2-hydroxypropyl)-3-chloroethylurea.mol</t>
  </si>
  <si>
    <t>1-Nitroso-1-hydroxyethyl-3-chloroethylurea.mol</t>
  </si>
  <si>
    <t>1-Nitrosohydantoin.mol</t>
  </si>
  <si>
    <t>1-nonanol.mol</t>
  </si>
  <si>
    <t>1-octanol.mol</t>
  </si>
  <si>
    <t>1-octen-3-one.mol</t>
  </si>
  <si>
    <t>1-octyn-3-ol.mol</t>
  </si>
  <si>
    <t>1-Oxosafrole.mol</t>
  </si>
  <si>
    <t>1-pentanol.mol</t>
  </si>
  <si>
    <t>1-penten-3-one.mol</t>
  </si>
  <si>
    <t>1-phenyl-1-butanol.mol</t>
  </si>
  <si>
    <t>1-phenyl-2-butanol.mol</t>
  </si>
  <si>
    <t>1-Phenyl-2-thiourea.mol</t>
  </si>
  <si>
    <t>1-Phenyl-3-methyl-5-pyrazolone.mol</t>
  </si>
  <si>
    <t>1-propanol.mol</t>
  </si>
  <si>
    <t>1-trans-delta-9-Tetrahydrocannabinol.mol</t>
  </si>
  <si>
    <t>1-tridecanol.mol</t>
  </si>
  <si>
    <t>1-[(5-Nitrofurfurylidene)amino]-2-imidazolidinone.mol</t>
  </si>
  <si>
    <t>11-Aminoundecanoic_acid.mol</t>
  </si>
  <si>
    <t>16beta-hydroxy-16-methyl-3-methylether-17beta_estradiol.mol</t>
  </si>
  <si>
    <t>17-alpha-estradiol.MOL</t>
  </si>
  <si>
    <t>17-deoxyestradiol.MOL</t>
  </si>
  <si>
    <t>17alpha_estradiol.mol</t>
  </si>
  <si>
    <t>17beta-estradiol.MOL</t>
  </si>
  <si>
    <t>17beta_estradiol_(E2).mol</t>
  </si>
  <si>
    <t>1H-Pyrazole-3-carboxylic_acid..t.mol</t>
  </si>
  <si>
    <t>1_2-dinitrobenzene.mol</t>
  </si>
  <si>
    <t>1_2_4-trichloro-5-nitrobenzene.mol</t>
  </si>
  <si>
    <t>1_3-Butanediol.mol</t>
  </si>
  <si>
    <t>1_3_5-trichloro-2_4-dinitrobenzene.mol</t>
  </si>
  <si>
    <t>1_3_5-trimethyl-2-nitrobenzene.mol</t>
  </si>
  <si>
    <t>1_4-dichlorobenzene.mol</t>
  </si>
  <si>
    <t>1_4-dinitrobenzene.mol</t>
  </si>
  <si>
    <t>2'-(octyloxy)-acetanilide.mol</t>
  </si>
  <si>
    <t>2'-hydroxy-4'-methoxyacetophenone.mol</t>
  </si>
  <si>
    <t>2-(1-Methylethoxy)phenol methylcarbamate.mol</t>
  </si>
  <si>
    <t>2-(2-aminoethyl)pyridine.mol</t>
  </si>
  <si>
    <t>2-(2-ethoxyethoxy)ethanol.mol</t>
  </si>
  <si>
    <t>2-(bromomethyl)tetrahydro-2h-pyran.mol</t>
  </si>
  <si>
    <t>2-(Difluoromethyl)-dl-ornithine.mol</t>
  </si>
  <si>
    <t>2-(diisopropylamino)ethanol.mol</t>
  </si>
  <si>
    <t>2-(ethylamino)ethanol.mol</t>
  </si>
  <si>
    <t>2-(methylamino)ethanol.mol</t>
  </si>
  <si>
    <t>2-(N-ethyl-m-toluidino)ethanol.mol</t>
  </si>
  <si>
    <t>2-(propylamino)ethanol.mol</t>
  </si>
  <si>
    <t>2-(tert-butylamino)ethanol.mol</t>
  </si>
  <si>
    <t>2-2-2-tribromoethanol.mol</t>
  </si>
  <si>
    <t>2-2-dichloroethanol.mol</t>
  </si>
  <si>
    <t>2-3-4-5-tetrachloroaniline.mol</t>
  </si>
  <si>
    <t>2-3-4-5-tetrachloronitrobenzene.mol</t>
  </si>
  <si>
    <t>2-3-4-6-tetrafluoronitrobenzene.mol</t>
  </si>
  <si>
    <t>2-3-5-trimethylphenol.mol</t>
  </si>
  <si>
    <t>2-3-6-trimethylphenol.mol</t>
  </si>
  <si>
    <t>2-3-dichloro-1-nitrobenzene.mol</t>
  </si>
  <si>
    <t>2-4-5-trichloroaniline.mol</t>
  </si>
  <si>
    <t>2-4-5-trichlorophenol.mol</t>
  </si>
  <si>
    <t>2-4-6-trimethylphenol.mol</t>
  </si>
  <si>
    <t>2-4-D.mol</t>
  </si>
  <si>
    <t>2-4-dichloro-1-nitrobenzene.mol</t>
  </si>
  <si>
    <t>2-4-dichloro-6-nitroaniline.mol</t>
  </si>
  <si>
    <t>2-4-dimethyl-2-6-heptadienal.mol</t>
  </si>
  <si>
    <t>2-4-dimethylphenol.mol</t>
  </si>
  <si>
    <t>2-4-dinitroaniline.mol</t>
  </si>
  <si>
    <t>2-4-hexadienal.mol</t>
  </si>
  <si>
    <t>2-5-dichloro-1-nitrobenzene.mol</t>
  </si>
  <si>
    <t>2-5-dichloroaniline.mol</t>
  </si>
  <si>
    <t>2-6-diethylaniline.mol</t>
  </si>
  <si>
    <t>2-6-diisopropylaniline.mol</t>
  </si>
  <si>
    <t>2-6-dinitroaniline.mol</t>
  </si>
  <si>
    <t>2-acetamidophenol.mol</t>
  </si>
  <si>
    <t>2-acetyl-1-methylpyrrole.mol</t>
  </si>
  <si>
    <t>2-Acetyl-5-methoxy-phenol.mol</t>
  </si>
  <si>
    <t>2-Acetylaminofluorene.mol</t>
  </si>
  <si>
    <t>2-adamantanone.mol</t>
  </si>
  <si>
    <t>2-allylphenol.mol</t>
  </si>
  <si>
    <t>2-amino-1-hexanol.mol</t>
  </si>
  <si>
    <t>2-amino-1-pentanol.mol</t>
  </si>
  <si>
    <t>2-Amino-2-methyl-1-propanol.mol</t>
  </si>
  <si>
    <t>2-amino-3-methyl-1-butanol.mol</t>
  </si>
  <si>
    <t>2-amino-3-methyl-1-pentanol.mol</t>
  </si>
  <si>
    <t>2-amino-3_3-dimethyl-butanol.mol</t>
  </si>
  <si>
    <t>2-amino-4'-chlorobenzophenone.mol</t>
  </si>
  <si>
    <t>2-Amino-4-(5-nitro-2-furyl)thiazole.mol</t>
  </si>
  <si>
    <t>2-Amino-4-(p-nitrophenyl)thiazole.mol</t>
  </si>
  <si>
    <t>2-amino-4-chloro-6-methylpyrimidine.mol</t>
  </si>
  <si>
    <t>2-amino-4-methyl-pentanol.mol</t>
  </si>
  <si>
    <t>2-Amino-4-nitrophenol.mol</t>
  </si>
  <si>
    <t>2-amino-5-bromopyridine.mol</t>
  </si>
  <si>
    <t>2-amino-5-chlorobenzonitrile.mol</t>
  </si>
  <si>
    <t>2-Amino-5-nitrophenol.mol</t>
  </si>
  <si>
    <t>2-Amino-5-nitrothiazole.mol</t>
  </si>
  <si>
    <t>2-Amino-5-phenyl-2-oxazolin-4-one.mol</t>
  </si>
  <si>
    <t>2-Amino-5-phenyl-2-oxazolin-4-one_+_Mg(OH)2_.mol</t>
  </si>
  <si>
    <t>2-Aminoanthracene.mol</t>
  </si>
  <si>
    <t>2-Aminoanthraquinone.mol</t>
  </si>
  <si>
    <t>2-Aminodiphenylene_oxide.mol</t>
  </si>
  <si>
    <t>2-aminoethanol.mol</t>
  </si>
  <si>
    <t>2-Aminothiazole.mol</t>
  </si>
  <si>
    <t>2-Azoxypropane.mol</t>
  </si>
  <si>
    <t>2-Biphenylamine.mol</t>
  </si>
  <si>
    <t>2-Biphenylamine_hydrochloride.mol</t>
  </si>
  <si>
    <t>2-Bromo-1-ethanol.mol</t>
  </si>
  <si>
    <t>2-bromo-1-methyl-5-nitrobenzene.mol</t>
  </si>
  <si>
    <t>2-Bromo-1_4-naphthoquinone.mol</t>
  </si>
  <si>
    <t>2-bromo-3-pyridinol.mol</t>
  </si>
  <si>
    <t>2-bromo-4-6-dinitroaniline.mol</t>
  </si>
  <si>
    <t>2-bromoethanol.mol</t>
  </si>
  <si>
    <t>2-bromopropionitrile.mol</t>
  </si>
  <si>
    <t>2-butanol.mol</t>
  </si>
  <si>
    <t>2-butanone.mol</t>
  </si>
  <si>
    <t>2-butanone_oxime.mol</t>
  </si>
  <si>
    <t>2-butylacrolein.mol</t>
  </si>
  <si>
    <t>2-butyn-1-ol.mol</t>
  </si>
  <si>
    <t>2-chloro-1-methyl-pyridinium_iodide.mol</t>
  </si>
  <si>
    <t>2-chloro-3-pyridinol.mol</t>
  </si>
  <si>
    <t>2-chloro-4-biphenylol.mol</t>
  </si>
  <si>
    <t>2-chloro-4-methylaniline.mol</t>
  </si>
  <si>
    <t>2-chloro-4-nitroaniline.mol</t>
  </si>
  <si>
    <t>2-chloro-4-nitrophenol.mol</t>
  </si>
  <si>
    <t>2-chloro-5-nitrobenzaldehyde.mol</t>
  </si>
  <si>
    <t>2-chloro-6-fluorobenzaldehyde.mol</t>
  </si>
  <si>
    <t>2-chloro-6-methylbenzonitrile.mol</t>
  </si>
  <si>
    <t>2-chloro-6-nitrotoluene.mol</t>
  </si>
  <si>
    <t>2-Chloro-p-phenylenediamine_sulfate.mol</t>
  </si>
  <si>
    <t>2-Chloroacetophenone_(CN).mol</t>
  </si>
  <si>
    <t>2-chloroaniline.mol</t>
  </si>
  <si>
    <t>2-chlorobenzaldehyde.mol</t>
  </si>
  <si>
    <t>2-chlorobiphenyl.mol</t>
  </si>
  <si>
    <t>2-Chloroethanol.mol</t>
  </si>
  <si>
    <t>2-chloroethyl-n-cyclohexyl_carbamate.mol</t>
  </si>
  <si>
    <t>2-Chloroethyltrimethylammonium_chloride.mol</t>
  </si>
  <si>
    <t>2-Chloroethyl_Vinyl_Ether.mol</t>
  </si>
  <si>
    <t>2-Chloromethylpyridine.mol</t>
  </si>
  <si>
    <t>2-Chloromethylpyridine_hydrochloride.mol</t>
  </si>
  <si>
    <t>2-Chloronitrobenzene.mol</t>
  </si>
  <si>
    <t>2-chlorophenol.mol</t>
  </si>
  <si>
    <t>2-Chloropropanal.mol</t>
  </si>
  <si>
    <t>2-chloropropionitrile.mol</t>
  </si>
  <si>
    <t>2-cholor-4-methyl-phenol.mol</t>
  </si>
  <si>
    <t>2-cyanopyridine.mol</t>
  </si>
  <si>
    <t>2-cyclopenten-1-one.mol</t>
  </si>
  <si>
    <t>2-decanone.mol</t>
  </si>
  <si>
    <t>2-decyn-1-ol.mol</t>
  </si>
  <si>
    <t>2-dimethylaminopyridine.mol</t>
  </si>
  <si>
    <t>2-dodecanone.mol</t>
  </si>
  <si>
    <t>2-Eethoxybenzamide.mol</t>
  </si>
  <si>
    <t>2-ethoxyacridin-9-amine.mol</t>
  </si>
  <si>
    <t>2-Ethoxyethanol.mol</t>
  </si>
  <si>
    <t>2-ethoxyethyl_acetate.mol</t>
  </si>
  <si>
    <t>2-ethoxyethyl_methacrylate.mol</t>
  </si>
  <si>
    <t>2-ethoxyphenol.mol</t>
  </si>
  <si>
    <t>2-ethyl-1-hexanol.mol</t>
  </si>
  <si>
    <t>2-ethylacrolein.mol</t>
  </si>
  <si>
    <t>2-ethylaniline.mol</t>
  </si>
  <si>
    <t>2-Ethylhexanol.mol</t>
  </si>
  <si>
    <t>2-ethylhexyl-4-hydroxybenzoate.mol</t>
  </si>
  <si>
    <t>2-ethylhexyl_methacrylate.mol</t>
  </si>
  <si>
    <t>2-ethylphenol.mol</t>
  </si>
  <si>
    <t>2-ethylpyridine.mol</t>
  </si>
  <si>
    <t>2-fluoroaniline.mol</t>
  </si>
  <si>
    <t>2-fluorobenzaldehyde.mol</t>
  </si>
  <si>
    <t>2-Fluorobenzoyl_chloride.mol</t>
  </si>
  <si>
    <t>2-Fluoroethyl-nitrosourea.mol</t>
  </si>
  <si>
    <t>2-fluorophenol.mol</t>
  </si>
  <si>
    <t>2-fluorotoluene.mol</t>
  </si>
  <si>
    <t>2-furaldehyde.mol</t>
  </si>
  <si>
    <t>2-Furaldehyde_semicarbazone.mol</t>
  </si>
  <si>
    <t>2-heptanone.mol</t>
  </si>
  <si>
    <t>2-hexanone.mol</t>
  </si>
  <si>
    <t>2-hexenal.mol</t>
  </si>
  <si>
    <t>2-Hydrazino-4-(5-nitro-2-furyl)thiazole.mol</t>
  </si>
  <si>
    <t>2-Hydrazino-4-(p-aminophenyl)_thiazole.mol</t>
  </si>
  <si>
    <t>2-Hydrazino-4-(p-nitrophenyl)_thiazole.mol</t>
  </si>
  <si>
    <t>2-Hydrazino-4-phenylthiazole.mol</t>
  </si>
  <si>
    <t>2-HYDROXY-4-DODECOXYBENZOPHENONE.mol</t>
  </si>
  <si>
    <t>2-hydroxy-4-methoxy_benzophenone.mol</t>
  </si>
  <si>
    <t>2-hydroxy-estradiol.MOL</t>
  </si>
  <si>
    <t>2-hydroxyaniline.mol</t>
  </si>
  <si>
    <t>2-hydroxybenzaldehyde.mol</t>
  </si>
  <si>
    <t>2-hydroxybenzamide.mol</t>
  </si>
  <si>
    <t>2-Hydroxyethylhydrazine.mol</t>
  </si>
  <si>
    <t>2-hydroxyethyl_acrylate.mol</t>
  </si>
  <si>
    <t>2-hydroxyethyl_ether.mol</t>
  </si>
  <si>
    <t>2-hydroxyethyl_methacrylate.mol</t>
  </si>
  <si>
    <t>2-hydroxypropyl_acrylate.mol</t>
  </si>
  <si>
    <t>2-hydroxy_biphenyl.mol</t>
  </si>
  <si>
    <t>2-Imidazolidinone.mol</t>
  </si>
  <si>
    <t>2-isopropylphenol.mol</t>
  </si>
  <si>
    <t>2-mercaptobenzathiazole.mol</t>
  </si>
  <si>
    <t>2-Mercaptobenzothiazole.mol</t>
  </si>
  <si>
    <t>2-Mercaptoethanol.mol</t>
  </si>
  <si>
    <t>2-Methoxy-3-aminodibenzofuran.mol</t>
  </si>
  <si>
    <t>2-Methoxy-4-aminoazobenzene.mol</t>
  </si>
  <si>
    <t>2-methoxyethanol.mol</t>
  </si>
  <si>
    <t>2-methoxyethylamine.mol</t>
  </si>
  <si>
    <t>2-Methyl-1-butanol.mol</t>
  </si>
  <si>
    <t>2-Methyl-1-nitroanthraquinone.mol</t>
  </si>
  <si>
    <t>2-methyl-1-propanol.mol</t>
  </si>
  <si>
    <t>2-methyl-2-cyclopenten-1-one.mol</t>
  </si>
  <si>
    <t>2-methyl-2-pentenal.mol</t>
  </si>
  <si>
    <t>2-methyl-2-propanol.mol</t>
  </si>
  <si>
    <t>2-methyl-3-butyn-2-ol.mol</t>
  </si>
  <si>
    <t>2-methyl-propan-2-ol.mol</t>
  </si>
  <si>
    <t>2-Methylaminoethanol.mol</t>
  </si>
  <si>
    <t>2-methylaniline.mol</t>
  </si>
  <si>
    <t>2-methylbutyraldehyde.mol</t>
  </si>
  <si>
    <t>2-methylimidazole.mol</t>
  </si>
  <si>
    <t>2-Methylnaphthalene.mol</t>
  </si>
  <si>
    <t>2-methylpiperazine.mol</t>
  </si>
  <si>
    <t>2-methylvaleraldehyde.mol</t>
  </si>
  <si>
    <t>2-Naphthylamine.mol</t>
  </si>
  <si>
    <t>2-nitro-4-chlorophenol.mol</t>
  </si>
  <si>
    <t>2-Nitro-p-phenylenediamine.mol</t>
  </si>
  <si>
    <t>2-nitroaniline.mol</t>
  </si>
  <si>
    <t>2-Nitrobutane.mol</t>
  </si>
  <si>
    <t>2-Nitrofluorene.mol</t>
  </si>
  <si>
    <t>2-nitrophenol.mol</t>
  </si>
  <si>
    <t>2-Nitropropane.mol</t>
  </si>
  <si>
    <t>2-Nitrosomethylaminopyridine.mol</t>
  </si>
  <si>
    <t>2-nitrotoluene.mol</t>
  </si>
  <si>
    <t>2-nonanone.mol</t>
  </si>
  <si>
    <t>2-octanone.mol</t>
  </si>
  <si>
    <t>2-Oxopropylnitrosourea.mol</t>
  </si>
  <si>
    <t>2-pentanone.mol</t>
  </si>
  <si>
    <t>2-pentenal.mol</t>
  </si>
  <si>
    <t>2-phenoxyethanol.mol</t>
  </si>
  <si>
    <t>2-phenoxyphenol.mol</t>
  </si>
  <si>
    <t>2-phenyl-2-butanol.mol</t>
  </si>
  <si>
    <t>2-phenyl-3-butyn-2-ol.mol</t>
  </si>
  <si>
    <t>2-phenylphenol.mol</t>
  </si>
  <si>
    <t>2-picoline.mol</t>
  </si>
  <si>
    <t>2-propanol.mol</t>
  </si>
  <si>
    <t>2-propyl-heptan-1-ol.mol</t>
  </si>
  <si>
    <t>2-propyn-1-ol.mol</t>
  </si>
  <si>
    <t>2-sec-butylphenol.mol</t>
  </si>
  <si>
    <t>2-tert-butyl-4-methylphenol.mol</t>
  </si>
  <si>
    <t>2-tert-butyl_phenol.mol</t>
  </si>
  <si>
    <t>2-tolunitrile.mol</t>
  </si>
  <si>
    <t>2-tridecanone.mol</t>
  </si>
  <si>
    <t>2-undecanone.mol</t>
  </si>
  <si>
    <t>2_2-sulfonylbis(4-chloro-Phenol).mol</t>
  </si>
  <si>
    <t>2_2_5-trimethylnaphthalene.mol</t>
  </si>
  <si>
    <t>2_2_6-trimethylnaphthalene.mol</t>
  </si>
  <si>
    <t>2_3_6-trichlorobenzoic_acid.mol</t>
  </si>
  <si>
    <t>2_4-D-butoxyethanol_ester.mol</t>
  </si>
  <si>
    <t>2_4-D-butyl_ester.mol</t>
  </si>
  <si>
    <t>2_4-D-isooctyl_ester.mol</t>
  </si>
  <si>
    <t>2_4-di-tert-butylphenol.mol</t>
  </si>
  <si>
    <t>2_4-dichloro-6-nitrophenol.mol</t>
  </si>
  <si>
    <t>2_4-dichlorobiphenyl.mol</t>
  </si>
  <si>
    <t>2_4-DIHYDROBENZOPHENONE.mol</t>
  </si>
  <si>
    <t>2_4-dinitrophenol.mol</t>
  </si>
  <si>
    <t>2_4-dinitrotoluene.mol</t>
  </si>
  <si>
    <t>2_4_5-T_butyric_acid.mol</t>
  </si>
  <si>
    <t>2_4_5_T-butoxyethanol_ester.mol</t>
  </si>
  <si>
    <t>2_4_6-trichloro-3-ethyl-5-methylphenol.mol</t>
  </si>
  <si>
    <t>2_4_6-Trichloro-3_5-dimethylphenol.mol</t>
  </si>
  <si>
    <t>2_5-dichloronitrobenzene.mol</t>
  </si>
  <si>
    <t>2_6-di-tert-butyl-4-methyl_phenol.mol</t>
  </si>
  <si>
    <t>2_6-dibromo-4-nitrophenol.mol</t>
  </si>
  <si>
    <t>2_6-dichloro-4-nitroaniline.mol</t>
  </si>
  <si>
    <t>2_6-dichloroaniline.mol</t>
  </si>
  <si>
    <t>2_6-dichlorobenzaldehyde.mol</t>
  </si>
  <si>
    <t>2_6-dichlorobenzoic_acid.mol</t>
  </si>
  <si>
    <t>2_6-dimethylaniline.mol</t>
  </si>
  <si>
    <t>2_6-dioctadecyl-p-cresol.mol</t>
  </si>
  <si>
    <t>3'-chloro-o-formotoluidide.mol</t>
  </si>
  <si>
    <t>3'-hydroxy_flavanone.mol</t>
  </si>
  <si>
    <t>3-(3-pyridyl)-1-propanol.mol</t>
  </si>
  <si>
    <t>3-(4-tert-butylphenoxy)benzaldehyde.mol</t>
  </si>
  <si>
    <t>3-(trifluoromethyl)-4-nitrophenol.mol</t>
  </si>
  <si>
    <t>3-4-5-6-tetrabromo-2-methylphenol.mol</t>
  </si>
  <si>
    <t>3-4-5-trimethylphenol.mol</t>
  </si>
  <si>
    <t>3-4-dichloro-1-nitrobenzene.mol</t>
  </si>
  <si>
    <t>3-4-dinitrobenzyl_alcohol.mol</t>
  </si>
  <si>
    <t>3-5-dichloro-1-nitrobenzene.mol</t>
  </si>
  <si>
    <t>3-5-dichloroaniline.mol</t>
  </si>
  <si>
    <t>3-5-dichlorophenol.mol</t>
  </si>
  <si>
    <t>3-acetamidophenol.mol</t>
  </si>
  <si>
    <t>3-alpha-androstanediol.MOL</t>
  </si>
  <si>
    <t>3-amino-2_2-dimethyl-1-propanol.mol</t>
  </si>
  <si>
    <t>3-Amino-4-ethoxyacetanilide.mol</t>
  </si>
  <si>
    <t>3-Amino-4-[2-[(2-guanidinoth..e.mol</t>
  </si>
  <si>
    <t>3-Amino-9-ethylcarbazole_HCl.mol</t>
  </si>
  <si>
    <t>3-Amino-9-ethylcarbazole_mixture.mol</t>
  </si>
  <si>
    <t>3-Aminotriazole.mol</t>
  </si>
  <si>
    <t>3-Azido-3-deoxythymidine_(AIDS).mol</t>
  </si>
  <si>
    <t>3-benzyloxyaniline.mol</t>
  </si>
  <si>
    <t>3-Benzylsydnone-4-acetamide.mol</t>
  </si>
  <si>
    <t>3-beta-androstanediol.MOL</t>
  </si>
  <si>
    <t>3-bromo-1-2-propanediol.mol</t>
  </si>
  <si>
    <t>3-bromo-1-propanol.mol</t>
  </si>
  <si>
    <t>3-bromo-2-2-dimethyl-1-propanol.mol</t>
  </si>
  <si>
    <t>3-bromopropionitrile.mol</t>
  </si>
  <si>
    <t>3-bromothiophene.mol</t>
  </si>
  <si>
    <t>3-buten-2-one.mol</t>
  </si>
  <si>
    <t>3-butyn-1-ol.mol</t>
  </si>
  <si>
    <t>3-butyn-2-one.mol</t>
  </si>
  <si>
    <t>3-chloro-1-2-propanediol.mol</t>
  </si>
  <si>
    <t>3-chloro-1-propanol.mol</t>
  </si>
  <si>
    <t>3-chloro-2-2-dimethyl-1-propanol.mol</t>
  </si>
  <si>
    <t>3-chloro-2-chloromethyl-1-propene.mol</t>
  </si>
  <si>
    <t>3-Chloro-2-methylpropene.mol</t>
  </si>
  <si>
    <t>3-Chloro-4-(dichloromethyl)-5-hydroxy-2(5H)-furanone(MX).mol</t>
  </si>
  <si>
    <t>3-chloro-4-fluoro-1-nitrobenzene.mol</t>
  </si>
  <si>
    <t>3-chloro-5-methoxyphenol.mol</t>
  </si>
  <si>
    <t>3-Chloro-p-toluidine.mol</t>
  </si>
  <si>
    <t>3-chloroaniline.mol</t>
  </si>
  <si>
    <t>3-chlorobiphenyl.mol</t>
  </si>
  <si>
    <t>3-Chloromethylpyridine.mol</t>
  </si>
  <si>
    <t>3-Chloromethylpyridine_hydrochloride.mol</t>
  </si>
  <si>
    <t>3-chlorophenol.mol</t>
  </si>
  <si>
    <t>3-cyanobenzaldehyde.mol</t>
  </si>
  <si>
    <t>3-deoxy-estrone.mol</t>
  </si>
  <si>
    <t>3-deoxyestradiol.MOL</t>
  </si>
  <si>
    <t>3-Diazotyramine.HCl.mol</t>
  </si>
  <si>
    <t>3-Dibenzofuranamine.mol</t>
  </si>
  <si>
    <t>3-dimethylaminopropyl_chloride.hcl.mol</t>
  </si>
  <si>
    <t>3-ethoxy-4-hydroxybenzaldehyde.mol</t>
  </si>
  <si>
    <t>3-ethylaniline.mol</t>
  </si>
  <si>
    <t>3-ethylphenol.mol</t>
  </si>
  <si>
    <t>3-hepten-2-one.mol</t>
  </si>
  <si>
    <t>3-hexyn-2-one.mol</t>
  </si>
  <si>
    <t>3-hydroxy-2-nitropyridine.mol</t>
  </si>
  <si>
    <t>3-Hydroxy-4-acetylaminobiphenyl.mol</t>
  </si>
  <si>
    <t>3-Hydroxy-4-aminobiphenyl.mol</t>
  </si>
  <si>
    <t>3-Hydroxy-p-butyrophenetidide.mol</t>
  </si>
  <si>
    <t>3-Methoxy-4-aminoazobenzene.mol</t>
  </si>
  <si>
    <t>3-Methoxycatechol.mol</t>
  </si>
  <si>
    <t>3-methoxyphenol.mol</t>
  </si>
  <si>
    <t>3-methyl-1-pentyn-3-ol.mol</t>
  </si>
  <si>
    <t>3-methyl-2-butanone.mol</t>
  </si>
  <si>
    <t>3-methyl-2-butenal.mol</t>
  </si>
  <si>
    <t>3-methyl-2-cyclopenten-1-one.mol</t>
  </si>
  <si>
    <t>3-methyl-3-pentanol.mol</t>
  </si>
  <si>
    <t>3-methyl-3-penten-2-one.mol</t>
  </si>
  <si>
    <t>3-Methyl-4-dimethylaminoazobenzene.mol</t>
  </si>
  <si>
    <t>3-methyl-estriol.mol</t>
  </si>
  <si>
    <t>3-methylaniline.mol</t>
  </si>
  <si>
    <t>3-Methylbutanal_methylformylhydrazone.mol</t>
  </si>
  <si>
    <t>3-Methylcholanthrene.mol</t>
  </si>
  <si>
    <t>3-methylindole.mol</t>
  </si>
  <si>
    <t>3-Nitro-3-hexene.mol</t>
  </si>
  <si>
    <t>3-Nitro-p-acetophenetide.mol</t>
  </si>
  <si>
    <t>3-nitroaniline.mol</t>
  </si>
  <si>
    <t>3-nitroanisole.mol</t>
  </si>
  <si>
    <t>3-nitrobenzaldehyde.mol</t>
  </si>
  <si>
    <t>3-nitrobenzonitrile.mol</t>
  </si>
  <si>
    <t>3-Nitropentane.mol</t>
  </si>
  <si>
    <t>3-Nitropropionic_acid.mol</t>
  </si>
  <si>
    <t>3-Nitroso-2-oxazolidinone.mol</t>
  </si>
  <si>
    <t>3-Nitrosomethylaminopyridine.mol</t>
  </si>
  <si>
    <t>3-nonen-2-one.mol</t>
  </si>
  <si>
    <t>3-O-Dodecylcarbomethylascorbic_acid.mol</t>
  </si>
  <si>
    <t>3-O-Ethylascorbic_acid.mol</t>
  </si>
  <si>
    <t>3-octen-2-one.mol</t>
  </si>
  <si>
    <t>3-Pentanol.mol</t>
  </si>
  <si>
    <t>3-pentanone.mol</t>
  </si>
  <si>
    <t>3-penten-2-one.mol</t>
  </si>
  <si>
    <t>3-phenyl-1-butanol.mol</t>
  </si>
  <si>
    <t>3-phenyl-1-propanol.mol</t>
  </si>
  <si>
    <t>3-phenylphenol.mol</t>
  </si>
  <si>
    <t>3-picoline.mol</t>
  </si>
  <si>
    <t>3-pyridinecarboxaldehyde.mol</t>
  </si>
  <si>
    <t>3-Pyridinecarboxylic_acid.mol</t>
  </si>
  <si>
    <t>3-Sulfolene.mol</t>
  </si>
  <si>
    <t>3-trifluoromethyl-4-nitrophenol.mol</t>
  </si>
  <si>
    <t>3alpha_androstanediol.mol</t>
  </si>
  <si>
    <t>3beta_androstanediol.mol</t>
  </si>
  <si>
    <t>3_4-dimethylphenol.mol</t>
  </si>
  <si>
    <t>3_5-dichloroaniline.mol</t>
  </si>
  <si>
    <t>3_5-dinitroaniline.mol</t>
  </si>
  <si>
    <t>4'-aminopropiophenone.mol</t>
  </si>
  <si>
    <t>4'-chloro-3'-nitroacetophenone.mol</t>
  </si>
  <si>
    <t>4'-hydroxychalcone.mol</t>
  </si>
  <si>
    <t>4'-hydroxy_flavanone.mol</t>
  </si>
  <si>
    <t>4-(2-hydroxyethyl)morpholine.mol</t>
  </si>
  <si>
    <t>4-(2-Hydroxyethylamino)-2-(..e.mol</t>
  </si>
  <si>
    <t>4-(2-Hydroxyethylamino)-2-(5-nitro-2-thienyl)quinazoline.mol</t>
  </si>
  <si>
    <t>4-(4-N-Methyl-N-nitrosaminostyryl)quinoline.mol</t>
  </si>
  <si>
    <t>4-(5-Nitro-2-furyl)thiazole.mol</t>
  </si>
  <si>
    <t>4-(benzyloxyl)phenol.mol</t>
  </si>
  <si>
    <t>4-(Chloroacetyl)acetanilide.mol</t>
  </si>
  <si>
    <t>4-(dibutylamino)benzaldehyde.mol</t>
  </si>
  <si>
    <t>4-(diethylamino)benzaldehyde.mol</t>
  </si>
  <si>
    <t>4-(diethylamino)salicylaldehyde.mol</t>
  </si>
  <si>
    <t>4-(hexyloxy)-m-anisaldehyde.mol</t>
  </si>
  <si>
    <t>4-(Methylnitrosamino)-1-(3-pyridyl)-1-butanol.mol</t>
  </si>
  <si>
    <t>4-(N-Nitroso-N-methylamino)-1-(3-pyridyl)-1-butanone.mol</t>
  </si>
  <si>
    <t>4-4-prime-sulfonyldiphenol.mol</t>
  </si>
  <si>
    <t>4-5-dichloro-2-nitroaniline.mol</t>
  </si>
  <si>
    <t>4-6-dinitro-2-methylphenol.mol</t>
  </si>
  <si>
    <t>4-acetamidophenol.mol</t>
  </si>
  <si>
    <t>4-Acetylaminobiphenyl.mol</t>
  </si>
  <si>
    <t>4-Acetylaminofluorene.mol</t>
  </si>
  <si>
    <t>4-Acetylaminophenylacetic_acid.mol</t>
  </si>
  <si>
    <t>4-acetylpyridine.mol</t>
  </si>
  <si>
    <t>4-amino-2-nitrophenol.mol</t>
  </si>
  <si>
    <t>4-Aminodiphenyl.HCl.mol</t>
  </si>
  <si>
    <t>4-aminophenyl_ether.mol</t>
  </si>
  <si>
    <t>4-amino_butylbenzoate.mol</t>
  </si>
  <si>
    <t>4-benzoylpyridine.mol</t>
  </si>
  <si>
    <t>4-Biphenylamine.mol</t>
  </si>
  <si>
    <t>4-biphenylmethanol.mol</t>
  </si>
  <si>
    <t>4-Bis(2-hydroxyethyl)amino-2-(2-thienyl)quinazoline.mol</t>
  </si>
  <si>
    <t>4-Bis(2-hydroxyethyl)amino-2-(5-nitro-2-thienyl)quinazoline.mol</t>
  </si>
  <si>
    <t>4-Bis(2-hydroxyethyl)amino-2...mol</t>
  </si>
  <si>
    <t>4-bromobutyronitrile.mol</t>
  </si>
  <si>
    <t>4-bromophenol.mol</t>
  </si>
  <si>
    <t>4-bromophenyl_3-pyridyl_ketone.mol</t>
  </si>
  <si>
    <t>4-bromotoluene.mol</t>
  </si>
  <si>
    <t>4-butoxyaniline.mol</t>
  </si>
  <si>
    <t>4-butylaniline.mol</t>
  </si>
  <si>
    <t>4-chloro-1-butanol.mol</t>
  </si>
  <si>
    <t>4-chloro-2-methyl_phenol.mol</t>
  </si>
  <si>
    <t>4-chloro-2-nitrotoluene.mol</t>
  </si>
  <si>
    <t>4-chloro-2_6-dinitroaniline.mol</t>
  </si>
  <si>
    <t>4-chloro-3-5-dimethylphenol.mol</t>
  </si>
  <si>
    <t>4-chloro-3-5-dinitrobenzonitrile.mol</t>
  </si>
  <si>
    <t>4-chloro-3-methylphenol.mol</t>
  </si>
  <si>
    <t>4-chloro-3-methyl_phenol.mol</t>
  </si>
  <si>
    <t>4-chloro-3-nitrophenol.mol</t>
  </si>
  <si>
    <t>4-chloro-4'-biphenylol.mol</t>
  </si>
  <si>
    <t>4-Chloro-4-aminodiphenylether.mol</t>
  </si>
  <si>
    <t>4-Chloro-m-phenylenediamine.mol</t>
  </si>
  <si>
    <t>4-chloro-m-tolyl-p-nitrophenyl_ether.mol</t>
  </si>
  <si>
    <t>4-Chloro-o-phenylenediamine.mol</t>
  </si>
  <si>
    <t>4-Chloro-o-toluidine_hydrochloride.mol</t>
  </si>
  <si>
    <t>4-chloroaniline.mol</t>
  </si>
  <si>
    <t>4-chloroanisole.mol</t>
  </si>
  <si>
    <t>4-chlorobenzaldehyde.mol</t>
  </si>
  <si>
    <t>4-chlorobenzamide.mol</t>
  </si>
  <si>
    <t>4-chlorobenzophenone.mol</t>
  </si>
  <si>
    <t>4-chlorobiphenyl.mol</t>
  </si>
  <si>
    <t>4-chlorobutyronitrile.mol</t>
  </si>
  <si>
    <t>4-chlorocatechol.mol</t>
  </si>
  <si>
    <t>4-Chloronitrobenzene.mol</t>
  </si>
  <si>
    <t>4-chlorophenyl_sulfoxide.mol</t>
  </si>
  <si>
    <t>4-decylaniline.mol</t>
  </si>
  <si>
    <t>4-dimethylamino-3-methyl-2-butanone.mol</t>
  </si>
  <si>
    <t>4-Dimethylaminoantipyrine.mol</t>
  </si>
  <si>
    <t>4-Dimethylaminoazobenzene.mol</t>
  </si>
  <si>
    <t>4-dimethylaminocinnamaldehyde.mol</t>
  </si>
  <si>
    <t>4-dodecylaniline.mol</t>
  </si>
  <si>
    <t>4-dodecylphenol.mol</t>
  </si>
  <si>
    <t>4-Epiadriamycin.mol</t>
  </si>
  <si>
    <t>4-ethoxy-2-nitroaniline.mol</t>
  </si>
  <si>
    <t>4-ethyl-7-OH-3-(p-methoxyphenyl)-dihydro-1-benzopyran-2-one.mol</t>
  </si>
  <si>
    <t>4-ethylaniline.mol</t>
  </si>
  <si>
    <t>4-ethylbenzaldehyde.mol</t>
  </si>
  <si>
    <t>4-ethylbenzyl_alcohol.mol</t>
  </si>
  <si>
    <t>4-ethylbiphenyl.mol</t>
  </si>
  <si>
    <t>4-ethylphenol.mol</t>
  </si>
  <si>
    <t>4-Ethylsulphonylnaphthalene-1-sulfonamide.mol</t>
  </si>
  <si>
    <t>4-Fluoro-4-aminodiphenyl.mol</t>
  </si>
  <si>
    <t>4-fluoro-n-methylaniline.mol</t>
  </si>
  <si>
    <t>4-fluoroaniline.mol</t>
  </si>
  <si>
    <t>4-heptyloxyphenol.mol</t>
  </si>
  <si>
    <t>4-hexen-3-one.mol</t>
  </si>
  <si>
    <t>4-hexyloxyaniline.mol</t>
  </si>
  <si>
    <t>4-hexyloxyaniline__(Nominal_conc.).mol</t>
  </si>
  <si>
    <t>4-Hexylresorcinol.mol</t>
  </si>
  <si>
    <t>4-hydroxy-estradiol.MOL</t>
  </si>
  <si>
    <t>4-hydroxy-tamoxifen.mol</t>
  </si>
  <si>
    <t>4-hydroxybiphenyl.mol</t>
  </si>
  <si>
    <t>4-hydroxy_chalcone.mol</t>
  </si>
  <si>
    <t>4-i-Propyl-N-(3_4_5-trimethoxybenzyl)aniline.mol</t>
  </si>
  <si>
    <t>4-iodophenol.mol</t>
  </si>
  <si>
    <t>4-isopropylbenzaldehyde.mol</t>
  </si>
  <si>
    <t>4-methoxyphenol.mol</t>
  </si>
  <si>
    <t>4-Methyl-1-[(5-nitrofurfurylidene)a..e.mol</t>
  </si>
  <si>
    <t>4-Methyl-1-[(5-nitrofurfurylidene)amino]-2-imidazolidinone.mol</t>
  </si>
  <si>
    <t>4-methyl-2-pentanone.mol</t>
  </si>
  <si>
    <t>4-methyl-2-pentenal.mol</t>
  </si>
  <si>
    <t>4-methyl-3-penten-2-one.mol</t>
  </si>
  <si>
    <t>4-methylaniline.mol</t>
  </si>
  <si>
    <t>4-methylanisole.mol</t>
  </si>
  <si>
    <t>4-methyloxazole.mol</t>
  </si>
  <si>
    <t>4-methylphenol.mol</t>
  </si>
  <si>
    <t>4-methylphenol_(p-cresol).mol</t>
  </si>
  <si>
    <t>4-Morpholino-2-(5-nitro-2-thienyl)quinazoline.mol</t>
  </si>
  <si>
    <t>4-n-octylphenol.mol</t>
  </si>
  <si>
    <t>4-Nitro-o-phenylenediamine.mol</t>
  </si>
  <si>
    <t>4-Nitroanthranilic_acid.mol</t>
  </si>
  <si>
    <t>4-nitrobenzaldehyde.mol</t>
  </si>
  <si>
    <t>4-nitrobenzamide.mol</t>
  </si>
  <si>
    <t>4-nitrophenetole.mol</t>
  </si>
  <si>
    <t>4-nitrophenol.mol</t>
  </si>
  <si>
    <t>4-nitrophenyl_phenyl_ether.mol</t>
  </si>
  <si>
    <t>4-Nitrosomethylaminopyridine.mol</t>
  </si>
  <si>
    <t>4-nitrotoluene.mol</t>
  </si>
  <si>
    <t>4-nonylphenol.mol</t>
  </si>
  <si>
    <t>4-octylaniline.mol</t>
  </si>
  <si>
    <t>4-pentyloxyaniline.mol</t>
  </si>
  <si>
    <t>4-pentyloxybenzaldehyde.mol</t>
  </si>
  <si>
    <t>4-phenethylphenol.mol</t>
  </si>
  <si>
    <t>4-phenyl-1-butanol.mol</t>
  </si>
  <si>
    <t>4-phenylpyridine.mol</t>
  </si>
  <si>
    <t>4-picoline.mol</t>
  </si>
  <si>
    <t>4-propylphenol.mol</t>
  </si>
  <si>
    <t>4-sec-butylphenol.mol</t>
  </si>
  <si>
    <t>4-t-octylphenol.mol</t>
  </si>
  <si>
    <t>4-tert-amylcyclohexanol.mol</t>
  </si>
  <si>
    <t>4-tert-amylphenol.mol</t>
  </si>
  <si>
    <t>4-tert-butyl-2-6-dinitrophenol.mol</t>
  </si>
  <si>
    <t>4-tert-butylbenzaldehyde.mol</t>
  </si>
  <si>
    <t>4-tert-butylphenol.mol</t>
  </si>
  <si>
    <t>4-tert-pentylphenol.mol</t>
  </si>
  <si>
    <t>4-tetradecanolide.mol</t>
  </si>
  <si>
    <t>4-tolualdehyde.mol</t>
  </si>
  <si>
    <t>4-toluidine.mol</t>
  </si>
  <si>
    <t>4-Vinyl-1-cyclohexene_diepoxide.mol</t>
  </si>
  <si>
    <t>4-Vinylcyclohexene.mol</t>
  </si>
  <si>
    <t>4_4_4-triphenylbutanoic_acid.mol</t>
  </si>
  <si>
    <t>4_5-Diazaphenanthrene.mol</t>
  </si>
  <si>
    <t>5-amino-1-pentanol.mol</t>
  </si>
  <si>
    <t>5-Azacytidine.mol</t>
  </si>
  <si>
    <t>5-bromo-2-nitrovanillin.mol</t>
  </si>
  <si>
    <t>5-bromosalicylaldehyde.mol</t>
  </si>
  <si>
    <t>5-bromovaleronitrile.mol</t>
  </si>
  <si>
    <t>5-bromovanillin.mol</t>
  </si>
  <si>
    <t>5-chloro-2-mercaptobenzothiazole.mol</t>
  </si>
  <si>
    <t>5-chloro-2-pyridinol.mol</t>
  </si>
  <si>
    <t>5-Chloro-o-toluidine.mol</t>
  </si>
  <si>
    <t>5-chlorosalicylaldehyde.mol</t>
  </si>
  <si>
    <t>5-chlorovaleronitrile.mol</t>
  </si>
  <si>
    <t>5-diethylamino-2-pentanone.mol</t>
  </si>
  <si>
    <t>5-ethyl-2-methylpyridine.mol</t>
  </si>
  <si>
    <t>5-Fluorouracil.mol</t>
  </si>
  <si>
    <t>5-hydroxy-2-nitrobenzaldehyde.mol</t>
  </si>
  <si>
    <t>5-methyl-2-hexanone.mol</t>
  </si>
  <si>
    <t>5-Nitro-2-furamidoxime.mol</t>
  </si>
  <si>
    <t>5-Nitro-2-furanmethanediol_diacetate.mol</t>
  </si>
  <si>
    <t>5-Nitro-o-anisidine.mol</t>
  </si>
  <si>
    <t>5-Nitro-o-toluidine.mol</t>
  </si>
  <si>
    <t>5-Nitroacenaphthene.mol</t>
  </si>
  <si>
    <t>5-nonanone.mol</t>
  </si>
  <si>
    <t>5-phenyl-1-pentanol.mol</t>
  </si>
  <si>
    <t>5-Thio-D-glucose.mol</t>
  </si>
  <si>
    <t>5alpha-dihydrotestosterone.MOL</t>
  </si>
  <si>
    <t>5alpha_dihydrotestosterone.mol</t>
  </si>
  <si>
    <t>6-amino-1-hexanol.mol</t>
  </si>
  <si>
    <t>6-Aminocaproic_acid.mol</t>
  </si>
  <si>
    <t>6-Azacytidine.mol</t>
  </si>
  <si>
    <t>6-bromo-1-hexanol.mol</t>
  </si>
  <si>
    <t>6-chloro-1-hexanol.mol</t>
  </si>
  <si>
    <t>6-chloro-2-4-dinitroaniline.mol</t>
  </si>
  <si>
    <t>6-chloro-2-picoline.mol</t>
  </si>
  <si>
    <t>6-chloro-2-picolinic_acid.mol</t>
  </si>
  <si>
    <t>6-chloro-2-pyridinol.mol</t>
  </si>
  <si>
    <t>6-chloro-2_4-dinitroaniline.mol</t>
  </si>
  <si>
    <t>6-hydroxy-2'-methoxy_flavone.mol</t>
  </si>
  <si>
    <t>6-hydroxyflavanone_.mol</t>
  </si>
  <si>
    <t>6-hydroxyflavone.mol</t>
  </si>
  <si>
    <t>6-Mercaptopurine.mol</t>
  </si>
  <si>
    <t>6-Methyl-2-thiouracil.mol</t>
  </si>
  <si>
    <t>6-methyl-5-hepten-2-one.mol</t>
  </si>
  <si>
    <t>6-Methylquinoline.mol</t>
  </si>
  <si>
    <t>6-Nitrobenzimidazole.mol</t>
  </si>
  <si>
    <t>6-Nitroquinoline.mol</t>
  </si>
  <si>
    <t>6-phenyl-1-hexanol.mol</t>
  </si>
  <si>
    <t>6-Phenylhexyl_isothiocyanate.mol</t>
  </si>
  <si>
    <t>6-Propyl-2-thiouracil.mol</t>
  </si>
  <si>
    <t>6alpha-hydroxy-estradiol.mol</t>
  </si>
  <si>
    <t>7-bromoheptanonitrile.mol</t>
  </si>
  <si>
    <t>7-chloroheptanonitrile.mol</t>
  </si>
  <si>
    <t>7-Deoxynogalarol.mol</t>
  </si>
  <si>
    <t>7-hydroxyflavanone.mol</t>
  </si>
  <si>
    <t>7-hydroxyflavone.mol</t>
  </si>
  <si>
    <t>7-methyl-2-Naphthalenol.mol</t>
  </si>
  <si>
    <t>7-Methylguanine.mol</t>
  </si>
  <si>
    <t>7-tridecanone.mol</t>
  </si>
  <si>
    <t>8-bromo-1-octanol.mol</t>
  </si>
  <si>
    <t>8-chloro-1-octanol.mol</t>
  </si>
  <si>
    <t>8-Hydroxyquinoline.mol</t>
  </si>
  <si>
    <t>8-Methoxypsoralen.mol</t>
  </si>
  <si>
    <t>8-Methylquinoline.mol</t>
  </si>
  <si>
    <t>8-Nitroquinoline.mol</t>
  </si>
  <si>
    <t>8-p-Tosylaminoquinoline.mol</t>
  </si>
  <si>
    <t>9-Aminoacridine.mol</t>
  </si>
  <si>
    <t>9-Octadecen-1-amine.mol</t>
  </si>
  <si>
    <t>A-155564.MOL</t>
  </si>
  <si>
    <t>A-155704.MOL</t>
  </si>
  <si>
    <t>A-77003.MOL</t>
  </si>
  <si>
    <t>A-80987.MOL</t>
  </si>
  <si>
    <t>a-a-a-4-tetrafluoro-m-toluidine.mol</t>
  </si>
  <si>
    <t>a-a-dimethylbenzenepropanol.mol</t>
  </si>
  <si>
    <t>A-alpha-C.mol</t>
  </si>
  <si>
    <t>a-Bromobutyric_Acid.mol</t>
  </si>
  <si>
    <t>a-Chloralose.mol</t>
  </si>
  <si>
    <t>a-Chlorohydrin.mol</t>
  </si>
  <si>
    <t>a-decanolactone.mol</t>
  </si>
  <si>
    <t>a-Ethylbenzyl_Alcohol.mol</t>
  </si>
  <si>
    <t>a-Picoline.mol</t>
  </si>
  <si>
    <t>Abietic_acid.mol</t>
  </si>
  <si>
    <t>ABT-378.MOL</t>
  </si>
  <si>
    <t>ABT-538.MOL</t>
  </si>
  <si>
    <t>Acamprosate.mol</t>
  </si>
  <si>
    <t>ACE-mol-101.mol</t>
  </si>
  <si>
    <t>ACE-mol-104.mol</t>
  </si>
  <si>
    <t>ACE-mol-112.mol</t>
  </si>
  <si>
    <t>ACE-mol-118.mol</t>
  </si>
  <si>
    <t>ACE-mol-121.mol</t>
  </si>
  <si>
    <t>ACE-mol-129.mol</t>
  </si>
  <si>
    <t>ACE-mol-131.mol</t>
  </si>
  <si>
    <t>ACE-mol-134.mol</t>
  </si>
  <si>
    <t>ACE-mol-143.mol</t>
  </si>
  <si>
    <t>ACE-mol-147.mol</t>
  </si>
  <si>
    <t>ACE-mol-154.mol</t>
  </si>
  <si>
    <t>ACE-mol-69.mol</t>
  </si>
  <si>
    <t>ACE-mol-71.mol</t>
  </si>
  <si>
    <t>ACE-mol-75.mol</t>
  </si>
  <si>
    <t>ACE-mol-80.mol</t>
  </si>
  <si>
    <t>ACE-mol-82.mol</t>
  </si>
  <si>
    <t>ACE-mol-83.mol</t>
  </si>
  <si>
    <t>ACE-mol-85.mol</t>
  </si>
  <si>
    <t>ACE-mol-91.mol</t>
  </si>
  <si>
    <t>ACE-mol-99.mol</t>
  </si>
  <si>
    <t>acebutolol.MOL</t>
  </si>
  <si>
    <t>Acemetacin.mol</t>
  </si>
  <si>
    <t>Acenaphthene.mol</t>
  </si>
  <si>
    <t>Acenocoumarol.mol</t>
  </si>
  <si>
    <t>Acephate.mol</t>
  </si>
  <si>
    <t>Acetal.mol</t>
  </si>
  <si>
    <t>acetaldehyde.mol</t>
  </si>
  <si>
    <t>Acetaldehyde_methylformylhydrazone.mol</t>
  </si>
  <si>
    <t>Acetaldehyde_oxime.mol</t>
  </si>
  <si>
    <t>Acetaminophen.mol</t>
  </si>
  <si>
    <t>Acetaminophen_(4-hydroxyacetanilide).mol</t>
  </si>
  <si>
    <t>Acetate.mol</t>
  </si>
  <si>
    <t>Acetic_acid.mol</t>
  </si>
  <si>
    <t>Acetic_Anhydride.mol</t>
  </si>
  <si>
    <t>Acetimidoquinone.mol</t>
  </si>
  <si>
    <t>Acetin.mol</t>
  </si>
  <si>
    <t>Acetohexamide.mol</t>
  </si>
  <si>
    <t>Acetone[4-(5-nitro-2-furyl)-2-thiazolyl]_hydrazone.mol</t>
  </si>
  <si>
    <t>Acetone_Cyanohydrin.mol</t>
  </si>
  <si>
    <t>Acetonylacetone.mol</t>
  </si>
  <si>
    <t>Acetoxime.mol</t>
  </si>
  <si>
    <t>Acetylcholine.mol</t>
  </si>
  <si>
    <t>Acetylcysteine.mol</t>
  </si>
  <si>
    <t>Acetylene_Dichloride.mol</t>
  </si>
  <si>
    <t>Acetylpheneturide.mol</t>
  </si>
  <si>
    <t>Acetylsalicylic_acid.mol</t>
  </si>
  <si>
    <t>Acifran.mol</t>
  </si>
  <si>
    <t>Acipimox.mol</t>
  </si>
  <si>
    <t>Acitretin.mol</t>
  </si>
  <si>
    <t>Aconitine.mol</t>
  </si>
  <si>
    <t>Acridine.mol</t>
  </si>
  <si>
    <t>Acridine_Yellow_G.mol</t>
  </si>
  <si>
    <t>Acrivastine.mol</t>
  </si>
  <si>
    <t>Acrolein_diethylacetal.mol</t>
  </si>
  <si>
    <t>Acrolein_oxime.mol</t>
  </si>
  <si>
    <t>Acronycine.mol</t>
  </si>
  <si>
    <t>Acrylamide.mol</t>
  </si>
  <si>
    <t>Acrylic_acid.mol</t>
  </si>
  <si>
    <t>Acrylonitrile.mol</t>
  </si>
  <si>
    <t>Actarit.mol</t>
  </si>
  <si>
    <t>Actinobolin.mol</t>
  </si>
  <si>
    <t>acyclovir.MOL</t>
  </si>
  <si>
    <t>Adamantane.mol</t>
  </si>
  <si>
    <t>Adenine.mol</t>
  </si>
  <si>
    <t>Adipamide.mol</t>
  </si>
  <si>
    <t>Adriamycin.mol</t>
  </si>
  <si>
    <t>AET.mol</t>
  </si>
  <si>
    <t>AF-2.mol</t>
  </si>
  <si>
    <t>Aflatoxicol.mol</t>
  </si>
  <si>
    <t>aflatoxin_B1.MOL</t>
  </si>
  <si>
    <t>Afloqualone.mol</t>
  </si>
  <si>
    <t>AG-1343.MOL</t>
  </si>
  <si>
    <t>AG1365.MOL</t>
  </si>
  <si>
    <t>AG1402.MOL</t>
  </si>
  <si>
    <t>Agaritine.mol</t>
  </si>
  <si>
    <t>alachlor.mol</t>
  </si>
  <si>
    <t>Alclofenac.mol</t>
  </si>
  <si>
    <t>Aldicarb.mol</t>
  </si>
  <si>
    <t>Aldol.mol</t>
  </si>
  <si>
    <t>aldosterone.mol</t>
  </si>
  <si>
    <t>aldrin.mol</t>
  </si>
  <si>
    <t>Alfaxalone.mol</t>
  </si>
  <si>
    <t>Alibendol.mol</t>
  </si>
  <si>
    <t>Alkannin.mol</t>
  </si>
  <si>
    <t>Alkyldimethylamine_oxides.mol</t>
  </si>
  <si>
    <t>All-trans-retinyl_palmitate.mol</t>
  </si>
  <si>
    <t>Allantoin.mol</t>
  </si>
  <si>
    <t>Allicin.mol</t>
  </si>
  <si>
    <t>Allidochlor.mol</t>
  </si>
  <si>
    <t>Allobarbital.mol</t>
  </si>
  <si>
    <t>Alloxan.mol</t>
  </si>
  <si>
    <t>Allylamine.mol</t>
  </si>
  <si>
    <t>Allylhydrazine.HCl.mol</t>
  </si>
  <si>
    <t>Allyl_acetate.mol</t>
  </si>
  <si>
    <t>allyl_acrylate.mol</t>
  </si>
  <si>
    <t>Allyl_alcohol.mol</t>
  </si>
  <si>
    <t>Allyl_chloride.mol</t>
  </si>
  <si>
    <t>allyl_crotonate.mol</t>
  </si>
  <si>
    <t>Allyl_cyanide.mol</t>
  </si>
  <si>
    <t>Allyl_Ether.mol</t>
  </si>
  <si>
    <t>Allyl_glycidyl_ether.mol</t>
  </si>
  <si>
    <t>Allyl_isothiocyanate.mol</t>
  </si>
  <si>
    <t>Allyl_isovalerate.mol</t>
  </si>
  <si>
    <t>Allyl_methacrylate.mol</t>
  </si>
  <si>
    <t>Alminoprofen.mol</t>
  </si>
  <si>
    <t>alpha-Ecdysone.mol</t>
  </si>
  <si>
    <t>alpha-epitestosterone.MOL</t>
  </si>
  <si>
    <t>alpha-Methylbenzyl_alcohol.mol</t>
  </si>
  <si>
    <t>alpha_epitestosterone.mol</t>
  </si>
  <si>
    <t>alpha_zearalanol.mol</t>
  </si>
  <si>
    <t>alpha_zearalenol.mol</t>
  </si>
  <si>
    <t>Alpiropride.mol</t>
  </si>
  <si>
    <t>alprazolam.MOL</t>
  </si>
  <si>
    <t>Altretamine.mol</t>
  </si>
  <si>
    <t>amaranth_(FD&amp;C_red_no._2).mol</t>
  </si>
  <si>
    <t>Amdinocillin.mol</t>
  </si>
  <si>
    <t>Amezinium.mol</t>
  </si>
  <si>
    <t>Amfenac.mol</t>
  </si>
  <si>
    <t>Aminoanthraquinone.mol</t>
  </si>
  <si>
    <t>Aminocarb.mol</t>
  </si>
  <si>
    <t>Aminopyrine.mol</t>
  </si>
  <si>
    <t>amiodarone.mol</t>
  </si>
  <si>
    <t>Amisulpride.mol</t>
  </si>
  <si>
    <t>Amitraz.mol</t>
  </si>
  <si>
    <t>Amitriptylinoxide.mol</t>
  </si>
  <si>
    <t>Ammonium_Chloride.mol</t>
  </si>
  <si>
    <t>Ammonium_citrate.mol</t>
  </si>
  <si>
    <t>Amobarbital.mol</t>
  </si>
  <si>
    <t>Amoxapine.mol</t>
  </si>
  <si>
    <t>amoxicillin.MOL</t>
  </si>
  <si>
    <t>Amphetamine_sulfate.mol</t>
  </si>
  <si>
    <t>Amphotericin_B.mol</t>
  </si>
  <si>
    <t>ampicillin.MOL</t>
  </si>
  <si>
    <t>Ampicillin_trihydrate.mol</t>
  </si>
  <si>
    <t>Ampiroxicam.mol</t>
  </si>
  <si>
    <t>amrinone.mol</t>
  </si>
  <si>
    <t>Amsacrine.mol</t>
  </si>
  <si>
    <t>Amtolmetin_Guacil.mol</t>
  </si>
  <si>
    <t>Amylamine.mol</t>
  </si>
  <si>
    <t>Amylbenzene.mol</t>
  </si>
  <si>
    <t>Anemonin.mol</t>
  </si>
  <si>
    <t>Anethole.mol</t>
  </si>
  <si>
    <t>Anhydroglucochloral.mol</t>
  </si>
  <si>
    <t>Anidulafungin.MOL</t>
  </si>
  <si>
    <t>Anilazine.mol</t>
  </si>
  <si>
    <t>Aniline.mol</t>
  </si>
  <si>
    <t>Aniline_hydrochloride.mol</t>
  </si>
  <si>
    <t>Aniracetam.mol</t>
  </si>
  <si>
    <t>Anise_Alcohol.mol</t>
  </si>
  <si>
    <t>Anisole.mol</t>
  </si>
  <si>
    <t>Anthranilamide.mol</t>
  </si>
  <si>
    <t>Anthraquinone.mol</t>
  </si>
  <si>
    <t>Antimycin_A3.mol</t>
  </si>
  <si>
    <t>Apafant.mol</t>
  </si>
  <si>
    <t>Apholate.mol</t>
  </si>
  <si>
    <t>apigenin.mol</t>
  </si>
  <si>
    <t>Aplasmomycin.mol</t>
  </si>
  <si>
    <t>Aprobarbital.mol</t>
  </si>
  <si>
    <t>Aramite.mol</t>
  </si>
  <si>
    <t>Aranidipine.mol</t>
  </si>
  <si>
    <t>Arecoline.HCl.mol</t>
  </si>
  <si>
    <t>Aristolochic_acid.mol</t>
  </si>
  <si>
    <t>Aroclor_1254.mol</t>
  </si>
  <si>
    <t>Aroclor_1260.mol</t>
  </si>
  <si>
    <t>Ascorbic_acid.mol</t>
  </si>
  <si>
    <t>Aspartame.mol</t>
  </si>
  <si>
    <t>Aspidospermine.mol</t>
  </si>
  <si>
    <t>Aspirin.mol</t>
  </si>
  <si>
    <t>Atropine.mol</t>
  </si>
  <si>
    <t>Auramine.mol</t>
  </si>
  <si>
    <t>Aureobastin.MOL</t>
  </si>
  <si>
    <t>Auriculasin.mol</t>
  </si>
  <si>
    <t>aurin.mol</t>
  </si>
  <si>
    <t>Azacitidine.mol</t>
  </si>
  <si>
    <t>Azanidazole.mol</t>
  </si>
  <si>
    <t>Azaserine.mol</t>
  </si>
  <si>
    <t>azatadine.MOL</t>
  </si>
  <si>
    <t>azathioprine.MOL</t>
  </si>
  <si>
    <t>Azelnidipine.mol</t>
  </si>
  <si>
    <t>Azinphos-ethyl.mol</t>
  </si>
  <si>
    <t>Azinphos-methyl.mol</t>
  </si>
  <si>
    <t>Azinphosmethyl.mol</t>
  </si>
  <si>
    <t>Azintamide.mol</t>
  </si>
  <si>
    <t>Aziridine.mol</t>
  </si>
  <si>
    <t>Azobenzene.mol</t>
  </si>
  <si>
    <t>Azodicarbonamide.mol</t>
  </si>
  <si>
    <t>Azoxymethane.mol</t>
  </si>
  <si>
    <t>b-Chloropropionitrile.mol</t>
  </si>
  <si>
    <t>b-Erythroidine.mol</t>
  </si>
  <si>
    <t>b-ionone.mol</t>
  </si>
  <si>
    <t>Baclofen.mol</t>
  </si>
  <si>
    <t>baicalein.mol</t>
  </si>
  <si>
    <t>Barban.mol</t>
  </si>
  <si>
    <t>Barbituric_acid.mol</t>
  </si>
  <si>
    <t>Bemegride.mol</t>
  </si>
  <si>
    <t>Bemitradine.mol</t>
  </si>
  <si>
    <t>Benalaxyl.mol</t>
  </si>
  <si>
    <t>benazepril.MOL</t>
  </si>
  <si>
    <t>Bendazac.mol</t>
  </si>
  <si>
    <t>Benefin.mol</t>
  </si>
  <si>
    <t>Benfuracarb.mol</t>
  </si>
  <si>
    <t>Benfurodil.mol</t>
  </si>
  <si>
    <t>Benorylate.mol</t>
  </si>
  <si>
    <t>Benoxaprofen.mol</t>
  </si>
  <si>
    <t>Benproperine.mol</t>
  </si>
  <si>
    <t>benthiocarb.mol</t>
  </si>
  <si>
    <t>Benzalazine.mol</t>
  </si>
  <si>
    <t>Benzaldehyde.mol</t>
  </si>
  <si>
    <t>benzalkonium_chloride.mol</t>
  </si>
  <si>
    <t>Benzanthrone.mol</t>
  </si>
  <si>
    <t>Benzene.mol</t>
  </si>
  <si>
    <t>Benzenemethanaminium..e.mol</t>
  </si>
  <si>
    <t>Benzenesulphonohydrazide.mol</t>
  </si>
  <si>
    <t>benzene_hexachloride.mol</t>
  </si>
  <si>
    <t>Benzidine.mol</t>
  </si>
  <si>
    <t>Benzidine_dihydrochloride.mol</t>
  </si>
  <si>
    <t>Benzilonium_Bromide.mol</t>
  </si>
  <si>
    <t>Benzo(a)pyrene.mol</t>
  </si>
  <si>
    <t>Benzofuran.mol</t>
  </si>
  <si>
    <t>Benzoic_acid.mol</t>
  </si>
  <si>
    <t>Benzoin.mol</t>
  </si>
  <si>
    <t>Benzophenone.mol</t>
  </si>
  <si>
    <t>Benzotrichloride.mol</t>
  </si>
  <si>
    <t>Benzoxonium_Chloride.mol</t>
  </si>
  <si>
    <t>benzoylprop-ethyl.mol</t>
  </si>
  <si>
    <t>Benzoyl_hydrazine.mol</t>
  </si>
  <si>
    <t>Benzpiperylon.mol</t>
  </si>
  <si>
    <t>Benzquinamide.mol</t>
  </si>
  <si>
    <t>benzyl-benzoate.mol</t>
  </si>
  <si>
    <t>Benzyl-tert-butanol.mol</t>
  </si>
  <si>
    <t>benzylalcohol.mol</t>
  </si>
  <si>
    <t>Benzylamine.mol</t>
  </si>
  <si>
    <t>Benzylhydrazine.2HCl.mol</t>
  </si>
  <si>
    <t>Benzyltriethylammonium_chloride.mol</t>
  </si>
  <si>
    <t>benzyl_4-hydroxybenzoate.mol</t>
  </si>
  <si>
    <t>Benzyl_acetate.mol</t>
  </si>
  <si>
    <t>Benzyl_Benzoate.mol</t>
  </si>
  <si>
    <t>Benzyl_chloride.mol</t>
  </si>
  <si>
    <t>Benzyl_Cinnamate.mol</t>
  </si>
  <si>
    <t>Benzyl_isothiocyanate.mol</t>
  </si>
  <si>
    <t>Benzyl_methacrylate.mol</t>
  </si>
  <si>
    <t>Benzyl_sulfoxide.mol</t>
  </si>
  <si>
    <t>Benzyl_thiocyanate.mol</t>
  </si>
  <si>
    <t>Benzyl_violet_4B.mol</t>
  </si>
  <si>
    <t>Bermoprofen.mol</t>
  </si>
  <si>
    <t>beta-Butyrolactone.mol</t>
  </si>
  <si>
    <t>beta-Carotene.mol</t>
  </si>
  <si>
    <t>beta-Cyclodextrin.mol</t>
  </si>
  <si>
    <t>beta-Phenylisopropylhydrazine.HCl.mol</t>
  </si>
  <si>
    <t>beta-testosterone.MOL</t>
  </si>
  <si>
    <t>beta-Thioguanidine_deoxyriboside.mol</t>
  </si>
  <si>
    <t>betaxolol.MOL</t>
  </si>
  <si>
    <t>beta_testosterone.mol</t>
  </si>
  <si>
    <t>beta_zearalanol.mol</t>
  </si>
  <si>
    <t>beta_zearalenol.mol</t>
  </si>
  <si>
    <t>Bezitramide.mol</t>
  </si>
  <si>
    <t>Bifenox.mol</t>
  </si>
  <si>
    <t>Bifenthrin.mol</t>
  </si>
  <si>
    <t>Bifonazole.mol</t>
  </si>
  <si>
    <t>Binapacryl.mol</t>
  </si>
  <si>
    <t>biochanin_A.mol</t>
  </si>
  <si>
    <t>Bioresmethrin.mol</t>
  </si>
  <si>
    <t>Biperiden.mol</t>
  </si>
  <si>
    <t>Biphenyl.mol</t>
  </si>
  <si>
    <t>Bis(2-chloro-1-methylethyl)ether.mol</t>
  </si>
  <si>
    <t>bis(2-Chloro-1-methylethyl)_ether.mol</t>
  </si>
  <si>
    <t>bis(2-Chloroethyl)ether.mol</t>
  </si>
  <si>
    <t>bis(2-hydroxyphenyl)methane.mol</t>
  </si>
  <si>
    <t>bis(4-hydroxyphenyl)methane.mol</t>
  </si>
  <si>
    <t>Bis(chloromethyl)_ether.mol</t>
  </si>
  <si>
    <t>bis(n-octyl)_phthalate.mol</t>
  </si>
  <si>
    <t>Bis(p-chlorophenoxy)methane.mol</t>
  </si>
  <si>
    <t>Bis(tri-n-butyltin)oxide.mol</t>
  </si>
  <si>
    <t>Bis-2-hydroxyethyldithiocarbamic_acid.mol</t>
  </si>
  <si>
    <t>Bisoxatin_Acetate.mol</t>
  </si>
  <si>
    <t>Bisphenol_A.mol</t>
  </si>
  <si>
    <t>bisphenol_B.mol</t>
  </si>
  <si>
    <t>Bitertanol.mol</t>
  </si>
  <si>
    <t>Black_PN.mol</t>
  </si>
  <si>
    <t>BMS182193.MOL</t>
  </si>
  <si>
    <t>BMS186318.MOL</t>
  </si>
  <si>
    <t>BMS187071.MOL</t>
  </si>
  <si>
    <t>Bomyl.mol</t>
  </si>
  <si>
    <t>Boromycin.mol</t>
  </si>
  <si>
    <t>Brahmic_acid.mol</t>
  </si>
  <si>
    <t>Brodifacoum.mol</t>
  </si>
  <si>
    <t>Bromadiolone.mol</t>
  </si>
  <si>
    <t>Bromazepam.mol</t>
  </si>
  <si>
    <t>Bromethalin.mol</t>
  </si>
  <si>
    <t>Bromisovalum.mol</t>
  </si>
  <si>
    <t>Bromoacetaldehyde.mol</t>
  </si>
  <si>
    <t>Bromoacetonitrile.mol</t>
  </si>
  <si>
    <t>bromobenzene.mol</t>
  </si>
  <si>
    <t>Bromocriptine_mesylate.mol</t>
  </si>
  <si>
    <t>Bromodichloromethane.mol</t>
  </si>
  <si>
    <t>Bromoethane_(ethyl_bromide).mol</t>
  </si>
  <si>
    <t>Bromophos.mol</t>
  </si>
  <si>
    <t>Bromopropylate.mol</t>
  </si>
  <si>
    <t>Bromoxynil.mol</t>
  </si>
  <si>
    <t>brompheniramine.MOL</t>
  </si>
  <si>
    <t>Bronopol.mol</t>
  </si>
  <si>
    <t>Brotizolam.mol</t>
  </si>
  <si>
    <t>Bucetin.mol</t>
  </si>
  <si>
    <t>Bucillamine.mol</t>
  </si>
  <si>
    <t>Budesonide.mol</t>
  </si>
  <si>
    <t>Budralazine.mol</t>
  </si>
  <si>
    <t>bufencarb.mol</t>
  </si>
  <si>
    <t>Bulan.mol</t>
  </si>
  <si>
    <t>bumetanide.MOL</t>
  </si>
  <si>
    <t>Bunaftine.mol</t>
  </si>
  <si>
    <t>Bunamiodyl.mol</t>
  </si>
  <si>
    <t>Bupirimate.mol</t>
  </si>
  <si>
    <t>Butachlor.mol</t>
  </si>
  <si>
    <t>Butanal.mol</t>
  </si>
  <si>
    <t>Butethal.mol</t>
  </si>
  <si>
    <t>Buthiobate.mol</t>
  </si>
  <si>
    <t>Butibufen.mol</t>
  </si>
  <si>
    <t>Butidrine.mol</t>
  </si>
  <si>
    <t>Butopyronoxyl.mol</t>
  </si>
  <si>
    <t>Butropium_Bromide.mol</t>
  </si>
  <si>
    <t>Butylamine.mol</t>
  </si>
  <si>
    <t>Butylated_hydroxyanisole_(BHA).mol</t>
  </si>
  <si>
    <t>Butylated_hydroxytoluene.mol</t>
  </si>
  <si>
    <t>butylbenzylphthalate.mol</t>
  </si>
  <si>
    <t>Butyl_benzyl_phthalate.mol</t>
  </si>
  <si>
    <t>Butyl_Carbitol.mol</t>
  </si>
  <si>
    <t>Butyl_Cellosolve.mol</t>
  </si>
  <si>
    <t>Butyl_ether.mol</t>
  </si>
  <si>
    <t>butyl_methacrylate.mol</t>
  </si>
  <si>
    <t>Butyl_phenyl_ether.mol</t>
  </si>
  <si>
    <t>Butyraldehyde.mol</t>
  </si>
  <si>
    <t>Butyric_Acid.mol</t>
  </si>
  <si>
    <t>Butyrolactone.mol</t>
  </si>
  <si>
    <t>Butyronitrile.mol</t>
  </si>
  <si>
    <t>butyrophenone.mol</t>
  </si>
  <si>
    <t>C.I._Acid_blue_74.mol</t>
  </si>
  <si>
    <t>C.I._Acid_orange_10.mol</t>
  </si>
  <si>
    <t>C.I._Acid_orange_3.mol</t>
  </si>
  <si>
    <t>C.I._Acid_red_114.mol</t>
  </si>
  <si>
    <t>C.I._Acid_red_14.mol</t>
  </si>
  <si>
    <t>C.I._Basic_red_9_monohydrochloride.mol</t>
  </si>
  <si>
    <t>C.I._Basic_violet_14.mol</t>
  </si>
  <si>
    <t>C.I._Direct_black_38.mol</t>
  </si>
  <si>
    <t>C.I._Direct_blue_15.mol</t>
  </si>
  <si>
    <t>C.I._Direct_blue_6.mol</t>
  </si>
  <si>
    <t>C.I._Disperse_blue_1.mol</t>
  </si>
  <si>
    <t>C.I._Disperse_yellow_3.mol</t>
  </si>
  <si>
    <t>C.I._Food_red_1.mol</t>
  </si>
  <si>
    <t>C.I._Pigment_red_23.mol</t>
  </si>
  <si>
    <t>C.I._Pigment_red_3.mol</t>
  </si>
  <si>
    <t>C.I._pigment_yellow_16.mol</t>
  </si>
  <si>
    <t>C.I_Solvent_yellow_14.mol</t>
  </si>
  <si>
    <t>C.I_Vat_yellow_4.mol</t>
  </si>
  <si>
    <t>Cadralazine.mol</t>
  </si>
  <si>
    <t>caffeine.MOL</t>
  </si>
  <si>
    <t>Calciferol.mol</t>
  </si>
  <si>
    <t>Calcimycin.mol</t>
  </si>
  <si>
    <t>Calcium_lactate.mol</t>
  </si>
  <si>
    <t>Calcium_valproate.mol</t>
  </si>
  <si>
    <t>Calmidazolium.mol</t>
  </si>
  <si>
    <t>Camostat_mesylate.mol</t>
  </si>
  <si>
    <t>Canadine.mol</t>
  </si>
  <si>
    <t>Candesartan_cilexetil.mol</t>
  </si>
  <si>
    <t>Candicidin_D.mol</t>
  </si>
  <si>
    <t>Capobenic_Acid.mol</t>
  </si>
  <si>
    <t>Caproic_Aldehyde.mol</t>
  </si>
  <si>
    <t>Caprolactam.mol</t>
  </si>
  <si>
    <t>Caprylic_Acid.mol</t>
  </si>
  <si>
    <t>Capsaicin.mol</t>
  </si>
  <si>
    <t>Capsofungin.MOL</t>
  </si>
  <si>
    <t>Captafol.mol</t>
  </si>
  <si>
    <t>captopril.MOL</t>
  </si>
  <si>
    <t>Carbachol.mol</t>
  </si>
  <si>
    <t>carbaryl.mol</t>
  </si>
  <si>
    <t>Carbaryl_(sevin).mol</t>
  </si>
  <si>
    <t>Carbazole.mol</t>
  </si>
  <si>
    <t>Carbitol.mol</t>
  </si>
  <si>
    <t>carbofuran.mol</t>
  </si>
  <si>
    <t>Carbon_tetrachloride.mol</t>
  </si>
  <si>
    <t>Carbophenothion.mol</t>
  </si>
  <si>
    <t>Carboquone.mol</t>
  </si>
  <si>
    <t>Carbosulfan.mol</t>
  </si>
  <si>
    <t>Carboxymethylnitrosourea.mol</t>
  </si>
  <si>
    <t>Carbromal.mol</t>
  </si>
  <si>
    <t>Carbuterol.mol</t>
  </si>
  <si>
    <t>Carisoprodol.mol</t>
  </si>
  <si>
    <t>Carmustine.mol</t>
  </si>
  <si>
    <t>Carnegine.mol</t>
  </si>
  <si>
    <t>Carprofen.mol</t>
  </si>
  <si>
    <t>Carzenide.mol</t>
  </si>
  <si>
    <t>catechin.mol</t>
  </si>
  <si>
    <t>Caulophylline.mol</t>
  </si>
  <si>
    <t>cefamandole.MOL</t>
  </si>
  <si>
    <t>Cefatrizine.mol</t>
  </si>
  <si>
    <t>cefazolin.MOL</t>
  </si>
  <si>
    <t>cefixime.MOL</t>
  </si>
  <si>
    <t>Cefpirome.mol</t>
  </si>
  <si>
    <t>cefpodoxime.MOL</t>
  </si>
  <si>
    <t>Cefpodoxime_Proxetil.mol</t>
  </si>
  <si>
    <t>cefprozil.MOL</t>
  </si>
  <si>
    <t>Cefuzonam.mol</t>
  </si>
  <si>
    <t>Celiprolol.mol</t>
  </si>
  <si>
    <t>cephalexin.MOL</t>
  </si>
  <si>
    <t>Cervicarcin.mol</t>
  </si>
  <si>
    <t>Cevadine.mol</t>
  </si>
  <si>
    <t>Cevine.mol</t>
  </si>
  <si>
    <t>chalcone.mol</t>
  </si>
  <si>
    <t>Chenodeoxycholic_acid.mol</t>
  </si>
  <si>
    <t>Chloramben.mol</t>
  </si>
  <si>
    <t>Chlorambucil.mol</t>
  </si>
  <si>
    <t>chloramphenicol.mol</t>
  </si>
  <si>
    <t>Chloranil.mol</t>
  </si>
  <si>
    <t>chlorbromuron.mol</t>
  </si>
  <si>
    <t>Chlordan.mol</t>
  </si>
  <si>
    <t>chlordane.mol</t>
  </si>
  <si>
    <t>Chlordane_(analytical_grade).mol</t>
  </si>
  <si>
    <t>Chlordecone.mol</t>
  </si>
  <si>
    <t>Chlordecone_(kepone).mol</t>
  </si>
  <si>
    <t>Chlordimeform.mol</t>
  </si>
  <si>
    <t>Chlorendic_acid.mol</t>
  </si>
  <si>
    <t>Chlorfenac.mol</t>
  </si>
  <si>
    <t>Chlorfenapyr.mol</t>
  </si>
  <si>
    <t>Chlorfenethol.mol</t>
  </si>
  <si>
    <t>Chlorfenvinphos.mol</t>
  </si>
  <si>
    <t>Chlorimuron-ethyl.mol</t>
  </si>
  <si>
    <t>Chlorine.mol</t>
  </si>
  <si>
    <t>Chlormadinone_acetate.mol</t>
  </si>
  <si>
    <t>chlormequat.mol</t>
  </si>
  <si>
    <t>Chloroacetaldehyde.mol</t>
  </si>
  <si>
    <t>Chloroacetone.mol</t>
  </si>
  <si>
    <t>Chloroacetonitrile.mol</t>
  </si>
  <si>
    <t>Chlorobenzilate.mol</t>
  </si>
  <si>
    <t>Chlorodibromomethane.mol</t>
  </si>
  <si>
    <t>Chlorofluoromethane.mol</t>
  </si>
  <si>
    <t>Chloroform.mol</t>
  </si>
  <si>
    <t>Chloromethyl_methyl_ether.mol</t>
  </si>
  <si>
    <t>Chloromethyl_styrene.mol</t>
  </si>
  <si>
    <t>Chloroneb.mol</t>
  </si>
  <si>
    <t>chloronitropropane.mol</t>
  </si>
  <si>
    <t>Chloropicrin.mol</t>
  </si>
  <si>
    <t>Chloroprene.mol</t>
  </si>
  <si>
    <t>Chlorotrianisene.mol</t>
  </si>
  <si>
    <t>chloroxuron.mol</t>
  </si>
  <si>
    <t>Chlorozotocin.mol</t>
  </si>
  <si>
    <t>Chlorphenesin_Carbamate.mol</t>
  </si>
  <si>
    <t>Chlorpheniramine_maleate.mol</t>
  </si>
  <si>
    <t>Chlorphenoxamide.mol</t>
  </si>
  <si>
    <t>Chlorpropamide.mol</t>
  </si>
  <si>
    <t>Chlorpropham.mol</t>
  </si>
  <si>
    <t>Chlorpyrifos.mol</t>
  </si>
  <si>
    <t>Chlorpyrifos_(dursban).mol</t>
  </si>
  <si>
    <t>Chlorpyrifos_methyl.mol</t>
  </si>
  <si>
    <t>chlorthal.mol</t>
  </si>
  <si>
    <t>Chlorzoxazone.mol</t>
  </si>
  <si>
    <t>Chocolate_Brown_HT.mol</t>
  </si>
  <si>
    <t>cholesterol.MOL</t>
  </si>
  <si>
    <t>Choline_chloride.mol</t>
  </si>
  <si>
    <t>chrysene.mol</t>
  </si>
  <si>
    <t>chrysin.mol</t>
  </si>
  <si>
    <t>Ciafos.mol</t>
  </si>
  <si>
    <t>Cilnidipine.mol</t>
  </si>
  <si>
    <t>Cilostamide.mol</t>
  </si>
  <si>
    <t>Cinchonidine.mol</t>
  </si>
  <si>
    <t>Cinchonine.mol</t>
  </si>
  <si>
    <t>cineole.mol</t>
  </si>
  <si>
    <t>Cinmetacin.mol</t>
  </si>
  <si>
    <t>Cinmethylin.mol</t>
  </si>
  <si>
    <t>Cinnamaldehyde.mol</t>
  </si>
  <si>
    <t>cinnamic acid.MOL</t>
  </si>
  <si>
    <t>cinnamic_acid.mol</t>
  </si>
  <si>
    <t>Cinnamyl_anthranilate.mol</t>
  </si>
  <si>
    <t>cinnarizine.MOL</t>
  </si>
  <si>
    <t>Cinoxacin.mol</t>
  </si>
  <si>
    <t>Cinromide.mol</t>
  </si>
  <si>
    <t>Ciprofibrate.mol</t>
  </si>
  <si>
    <t>cis-3-hexen-1-ol.mol</t>
  </si>
  <si>
    <t>cis-octadecen-1-ol.mol</t>
  </si>
  <si>
    <t>Citicoline.mol</t>
  </si>
  <si>
    <t>Citraconic_Acid.mol</t>
  </si>
  <si>
    <t>Citral.mol</t>
  </si>
  <si>
    <t>Citrinin.mol</t>
  </si>
  <si>
    <t>clavulanic_acid.MOL</t>
  </si>
  <si>
    <t>clemastine.mol</t>
  </si>
  <si>
    <t>Clidanac.mol</t>
  </si>
  <si>
    <t>clindamycin.MOL</t>
  </si>
  <si>
    <t>Clivorine.mol</t>
  </si>
  <si>
    <t>Clobuzarit.mol</t>
  </si>
  <si>
    <t>Clofazimine.mol</t>
  </si>
  <si>
    <t>Clofibrate.mol</t>
  </si>
  <si>
    <t>clomiphene_citrate.mol</t>
  </si>
  <si>
    <t>clonazepam.MOL</t>
  </si>
  <si>
    <t>Clonitralid.mol</t>
  </si>
  <si>
    <t>clonitralide.mol</t>
  </si>
  <si>
    <t>Clonixin.mol</t>
  </si>
  <si>
    <t>Clophen_A_30.mol</t>
  </si>
  <si>
    <t>Clopidol.mol</t>
  </si>
  <si>
    <t>Clopyralid.mol</t>
  </si>
  <si>
    <t>Clorindione.mol</t>
  </si>
  <si>
    <t>clorophene.mol</t>
  </si>
  <si>
    <t>Clorsulon.mol</t>
  </si>
  <si>
    <t>Clotiazepam.mol</t>
  </si>
  <si>
    <t>Clotrimazole.mol</t>
  </si>
  <si>
    <t>cloxacillin.MOL</t>
  </si>
  <si>
    <t>Cloxazolam.mol</t>
  </si>
  <si>
    <t>Colcemid.mol</t>
  </si>
  <si>
    <t>Colchicine.mol</t>
  </si>
  <si>
    <t>Compound.mol</t>
  </si>
  <si>
    <t>Compound_50-892.mol</t>
  </si>
  <si>
    <t>Compound_LY171883.mol</t>
  </si>
  <si>
    <t>Convallatoxin.mol</t>
  </si>
  <si>
    <t>Coriamyrtin.mol</t>
  </si>
  <si>
    <t>corticosterone.MOL</t>
  </si>
  <si>
    <t>cortisol.mol</t>
  </si>
  <si>
    <t>Coumaphos.mol</t>
  </si>
  <si>
    <t>coumestrol.mol</t>
  </si>
  <si>
    <t>Coumithoate.mol</t>
  </si>
  <si>
    <t>COX018.mol</t>
  </si>
  <si>
    <t>COX021.mol</t>
  </si>
  <si>
    <t>COX032.mol</t>
  </si>
  <si>
    <t>crassin_acetate.mol</t>
  </si>
  <si>
    <t>creatine.mol</t>
  </si>
  <si>
    <t>creatinine.mol</t>
  </si>
  <si>
    <t>Crenuladial.mol</t>
  </si>
  <si>
    <t>Crimidine.mol</t>
  </si>
  <si>
    <t>Crotonaldehyde.mol</t>
  </si>
  <si>
    <t>Crotonic_Acid.mol</t>
  </si>
  <si>
    <t>crotonic_acid_isobutyl_ester.mol</t>
  </si>
  <si>
    <t>crotonic_acid_isopropyl_ester.mol</t>
  </si>
  <si>
    <t>crotonic_acid_n-butyl_ester.mol</t>
  </si>
  <si>
    <t>crotonic_acid_sec-butyl_ester.mol</t>
  </si>
  <si>
    <t>crotonic_acid_tert-butyl_ester.mol</t>
  </si>
  <si>
    <t>Crotoxyphos.mol</t>
  </si>
  <si>
    <t>Crotyl_Alcohol.mol</t>
  </si>
  <si>
    <t>Crufomate.mol</t>
  </si>
  <si>
    <t>Cuelure.mol</t>
  </si>
  <si>
    <t>Cumene.mol</t>
  </si>
  <si>
    <t>Cuminaldehyde.mol</t>
  </si>
  <si>
    <t>cumylphenyl_diphenyl_phosphate.mol</t>
  </si>
  <si>
    <t>cyanamide.mol</t>
  </si>
  <si>
    <t>Cyanofenphos.mol</t>
  </si>
  <si>
    <t>cyanophos.mol</t>
  </si>
  <si>
    <t>Cycasin.mol</t>
  </si>
  <si>
    <t>cyclizine.MOL</t>
  </si>
  <si>
    <t>Cyclobarbital.mol</t>
  </si>
  <si>
    <t>Cyclochlorotine.mol</t>
  </si>
  <si>
    <t>Cyclocytidine.mol</t>
  </si>
  <si>
    <t>Cyclohexane.mol</t>
  </si>
  <si>
    <t>cyclohexanol.mol</t>
  </si>
  <si>
    <t>Cyclohexanone.mol</t>
  </si>
  <si>
    <t>Cyclohexanone_oxime.mol</t>
  </si>
  <si>
    <t>Cyclohexylamine.HCl.mol</t>
  </si>
  <si>
    <t>Cyclohexylamine.mol</t>
  </si>
  <si>
    <t>Cyclohexylamine_sulfate.mol</t>
  </si>
  <si>
    <t>Cyclohexyl_acrylate.mol</t>
  </si>
  <si>
    <t>Cyclopentadiene.mol</t>
  </si>
  <si>
    <t>Cyclopentanone_oxime.mol</t>
  </si>
  <si>
    <t>cyclophosphamide.MOL</t>
  </si>
  <si>
    <t>Cyclosporin_A.MOL</t>
  </si>
  <si>
    <t>Cyfluthrin.mol</t>
  </si>
  <si>
    <t>Cyheptamide.mol</t>
  </si>
  <si>
    <t>Cypermethrin.mol</t>
  </si>
  <si>
    <t>cyprazine.mol</t>
  </si>
  <si>
    <t>Cyproconazole.mol</t>
  </si>
  <si>
    <t>cyproheptadine.mol</t>
  </si>
  <si>
    <t>Cyproterone_acetate.mol</t>
  </si>
  <si>
    <t>Cysteamine.mol</t>
  </si>
  <si>
    <t>Cytembena.mol</t>
  </si>
  <si>
    <t>Cythioate.mol</t>
  </si>
  <si>
    <t>Cytisine.mol</t>
  </si>
  <si>
    <t>cytochalasin-ref-aj-1.MOL</t>
  </si>
  <si>
    <t>C_I_Acid_orange_10.mol</t>
  </si>
  <si>
    <t>C_I_Acid_red_114.mol</t>
  </si>
  <si>
    <t>C_I_Acid_red_14.mol</t>
  </si>
  <si>
    <t>C_I_Basic_orange_2.mol</t>
  </si>
  <si>
    <t>C_I_Direct_blue_53.mol</t>
  </si>
  <si>
    <t>C_I_Disperse_yellow_3.mol</t>
  </si>
  <si>
    <t>C_I_Solvent_yellow_14.mol</t>
  </si>
  <si>
    <t>D-Carvone.mol</t>
  </si>
  <si>
    <t>d-Fenchone.mol</t>
  </si>
  <si>
    <t>D-Limonene.mol</t>
  </si>
  <si>
    <t>D-Mannitol.mol</t>
  </si>
  <si>
    <t>Dacarbazine.mol</t>
  </si>
  <si>
    <t>Dactinomycin.mol</t>
  </si>
  <si>
    <t>daidzein.mol</t>
  </si>
  <si>
    <t>Dalapon.mol</t>
  </si>
  <si>
    <t>Daminozide.mol</t>
  </si>
  <si>
    <t>Danthron.mol</t>
  </si>
  <si>
    <t>Daptomycin.MOL</t>
  </si>
  <si>
    <t>Daunorubicin.mol</t>
  </si>
  <si>
    <t>DDD.mol</t>
  </si>
  <si>
    <t>DDE.mol</t>
  </si>
  <si>
    <t>DDT.mol</t>
  </si>
  <si>
    <t>debrisoquine.MOL</t>
  </si>
  <si>
    <t>Decabromodiphenyl_oxide.mol</t>
  </si>
  <si>
    <t>Decabromodiphenyl_oxide_tech.mol</t>
  </si>
  <si>
    <t>Decalin.mol</t>
  </si>
  <si>
    <t>Decimemide.mol</t>
  </si>
  <si>
    <t>Decitabine.mol</t>
  </si>
  <si>
    <t>Deet.mol</t>
  </si>
  <si>
    <t>DEF.mol</t>
  </si>
  <si>
    <t>Deferiprone.mol</t>
  </si>
  <si>
    <t>Deflazacort.mol</t>
  </si>
  <si>
    <t>Dehydroabietic_acid.mol</t>
  </si>
  <si>
    <t>Dehydroacetic_Acid.mol</t>
  </si>
  <si>
    <t>Dehydroepiandrosterone.mol</t>
  </si>
  <si>
    <t>Dehydroepiandrosterone_acetate.mol</t>
  </si>
  <si>
    <t>deL-3.MOL</t>
  </si>
  <si>
    <t>deL-5.MOL</t>
  </si>
  <si>
    <t>deL-6.MOL</t>
  </si>
  <si>
    <t>Deltamethrin.mol</t>
  </si>
  <si>
    <t>Demeton.mol</t>
  </si>
  <si>
    <t>Deoxynivalenol.mol</t>
  </si>
  <si>
    <t>Desaspidin_BB.mol</t>
  </si>
  <si>
    <t>Deserpidine.mol</t>
  </si>
  <si>
    <t>Desmopressin.MOL</t>
  </si>
  <si>
    <t>dexamethasone.MOL</t>
  </si>
  <si>
    <t>Dexamethazone.mol</t>
  </si>
  <si>
    <t>dextromethorphan.MOL</t>
  </si>
  <si>
    <t>Di(2-ethylhexyl)adipate.mol</t>
  </si>
  <si>
    <t>Di(2-ethylhexyl)_phthalate.mol</t>
  </si>
  <si>
    <t>di(N-Nitroso)-perhydropyrimidine.mol</t>
  </si>
  <si>
    <t>Di(p-ethylphenyl)dichloroethane.mol</t>
  </si>
  <si>
    <t>di-2-ethylhexyl_adipate.mol</t>
  </si>
  <si>
    <t>di-l-butyl_phthalate_(DIBP).mol</t>
  </si>
  <si>
    <t>Di-n-butylisophthalate.mol</t>
  </si>
  <si>
    <t>Di-n-butylorthophthalate.mol</t>
  </si>
  <si>
    <t>Di-n-butylterephthalate.mol</t>
  </si>
  <si>
    <t>di-n-butyl_phthalate_(DBuP).mol</t>
  </si>
  <si>
    <t>Di-n-hexylamine.mol</t>
  </si>
  <si>
    <t>Di-n-octylisophthalate.mol</t>
  </si>
  <si>
    <t>Di-n-octylterephthalate.mol</t>
  </si>
  <si>
    <t>Di-n-octyl_phthalate.mol</t>
  </si>
  <si>
    <t>di-tert-Butyl-4-hydroxymethyl_phenol.mol</t>
  </si>
  <si>
    <t>Diacetone_Acrylamide.mol</t>
  </si>
  <si>
    <t>Diacetone_Alcohol.mol</t>
  </si>
  <si>
    <t>Diacetyl.mol</t>
  </si>
  <si>
    <t>Diacetyl_hydrazine.mol</t>
  </si>
  <si>
    <t>Diafenthiuron.mol</t>
  </si>
  <si>
    <t>Dialifor.mol</t>
  </si>
  <si>
    <t>Diallate.mol</t>
  </si>
  <si>
    <t>Diallylamine.mol</t>
  </si>
  <si>
    <t>Diallylnitrosamine.mol</t>
  </si>
  <si>
    <t>Diallyl_phthalate.mol</t>
  </si>
  <si>
    <t>Diarylanilide_yellow.mol</t>
  </si>
  <si>
    <t>diarylfuranonemethylsulphone.mol</t>
  </si>
  <si>
    <t>diazepam.MOL</t>
  </si>
  <si>
    <t>Diazinon.mol</t>
  </si>
  <si>
    <t>Diazolidinyl_Urea.mol</t>
  </si>
  <si>
    <t>diazoxide.MOL</t>
  </si>
  <si>
    <t>dibenzo-18-crown-6.mol</t>
  </si>
  <si>
    <t>Dibenzo-p-dioxin.mol</t>
  </si>
  <si>
    <t>Dibenzofuran.mol</t>
  </si>
  <si>
    <t>Dibromoacetonitrile.mol</t>
  </si>
  <si>
    <t>Dibromochloropropane.mol</t>
  </si>
  <si>
    <t>Dibromodulcitol.mol</t>
  </si>
  <si>
    <t>Dibromomannitol.mol</t>
  </si>
  <si>
    <t>Dibutylchlprendate.mol</t>
  </si>
  <si>
    <t>Dibutyltin_diacetate.mol</t>
  </si>
  <si>
    <t>Dibutyl_adipate.mol</t>
  </si>
  <si>
    <t>Dibutyl_fumarate.mol</t>
  </si>
  <si>
    <t>Dibutyl_succinate.mol</t>
  </si>
  <si>
    <t>Dicapthon.mol</t>
  </si>
  <si>
    <t>Dichlofenthion.mol</t>
  </si>
  <si>
    <t>Dichlofluanid.mol</t>
  </si>
  <si>
    <t>Dichlone.mol</t>
  </si>
  <si>
    <t>Dichloran.mol</t>
  </si>
  <si>
    <t>Dichloroacetonitrile.mol</t>
  </si>
  <si>
    <t>Dichloroacetylene.mol</t>
  </si>
  <si>
    <t>Dichlorodiphenyltrichloroethane_(DDT).mol</t>
  </si>
  <si>
    <t>Dichloromethane.mol</t>
  </si>
  <si>
    <t>Dichlorophen.mol</t>
  </si>
  <si>
    <t>Dichlorvos.mol</t>
  </si>
  <si>
    <t>Diclobutrazol.mol</t>
  </si>
  <si>
    <t>diclofenac.mol</t>
  </si>
  <si>
    <t>diclofop_methyl.mol</t>
  </si>
  <si>
    <t>Dicofol.mol</t>
  </si>
  <si>
    <t>Dicofol_(kelthane).mol</t>
  </si>
  <si>
    <t>Dicrotophos.mol</t>
  </si>
  <si>
    <t>Dicryl.mol</t>
  </si>
  <si>
    <t>Dicumarol.mol</t>
  </si>
  <si>
    <t>Dicyclohexyl.mol</t>
  </si>
  <si>
    <t>Dicyclopentadiene_dioxide.mol</t>
  </si>
  <si>
    <t>didanosine.MOL</t>
  </si>
  <si>
    <t>dieldrin.mol</t>
  </si>
  <si>
    <t>dienestrol.mol</t>
  </si>
  <si>
    <t>DIEPOXYBUTANE.mol</t>
  </si>
  <si>
    <t>Diethadione.mol</t>
  </si>
  <si>
    <t>Diethylacetamide.mol</t>
  </si>
  <si>
    <t>Diethylacetylurea.mol</t>
  </si>
  <si>
    <t>Diethylamine.mol</t>
  </si>
  <si>
    <t>Diethylene_glycol.mol</t>
  </si>
  <si>
    <t>Diethylformamide.mol</t>
  </si>
  <si>
    <t>Diethylmaleate.mol</t>
  </si>
  <si>
    <t>diethylstilbesterol.MOL</t>
  </si>
  <si>
    <t>Diethylstilbestrol.mol</t>
  </si>
  <si>
    <t>diethylstilbestrol_(DES).mol</t>
  </si>
  <si>
    <t>diethylstilbestrol_dimethyl_ether.mol</t>
  </si>
  <si>
    <t>diethylstilbestrol_monomethyl_ether.mol</t>
  </si>
  <si>
    <t>Diethyl_adipate.mol</t>
  </si>
  <si>
    <t>Diethyl_benzylmalonate.mol</t>
  </si>
  <si>
    <t>Diethyl_benzylphosphonate.mol</t>
  </si>
  <si>
    <t>Diethyl_Carbitol.mol</t>
  </si>
  <si>
    <t>Diethyl_chloromalonate.mol</t>
  </si>
  <si>
    <t>Diethyl_ether.mol</t>
  </si>
  <si>
    <t>Diethyl_Ketone.mol</t>
  </si>
  <si>
    <t>Diethyl_Maleate.mol</t>
  </si>
  <si>
    <t>Diethyl_malonate.mol</t>
  </si>
  <si>
    <t>diethyl_phthalate.mol</t>
  </si>
  <si>
    <t>Diethyl_sebacate.mol</t>
  </si>
  <si>
    <t>Diethyl_Sulfate.mol</t>
  </si>
  <si>
    <t>Difenamizole.mol</t>
  </si>
  <si>
    <t>Difenpiramide.mol</t>
  </si>
  <si>
    <t>diflunisal.MOL</t>
  </si>
  <si>
    <t>Diftalone.mol</t>
  </si>
  <si>
    <t>Diglycidyl_resorcinol_ether.mol</t>
  </si>
  <si>
    <t>Dihydralazine.mol</t>
  </si>
  <si>
    <t>Dihydromycoplanecin.MOL</t>
  </si>
  <si>
    <t>Dihydrosafrole.mol</t>
  </si>
  <si>
    <t>dihydroxymethoxychlor_olefin.mol</t>
  </si>
  <si>
    <t>diisononylphthalate.mol</t>
  </si>
  <si>
    <t>Diisopropanolamine.mol</t>
  </si>
  <si>
    <t>Diisopropylamine.mol</t>
  </si>
  <si>
    <t>dilan.mol</t>
  </si>
  <si>
    <t>Dimefox.mol</t>
  </si>
  <si>
    <t>dimenhydrinate-component-1.MOL</t>
  </si>
  <si>
    <t>dimenhydrinate-component-2.MOL</t>
  </si>
  <si>
    <t>Dimethadione.mol</t>
  </si>
  <si>
    <t>Dimethoate.mol</t>
  </si>
  <si>
    <t>Dimethoxane.mol</t>
  </si>
  <si>
    <t>dimethrin.mol</t>
  </si>
  <si>
    <t>Dimethylacetal.mol</t>
  </si>
  <si>
    <t>dimethylaminoxylenol.mol</t>
  </si>
  <si>
    <t>Dimethylcarbamoyl_chloride.mol</t>
  </si>
  <si>
    <t>Dimethylchlprendate.mol</t>
  </si>
  <si>
    <t>Dimethylethanolamine.mol</t>
  </si>
  <si>
    <t>Dimethylformamide.mol</t>
  </si>
  <si>
    <t>Dimethylnitramine.mol</t>
  </si>
  <si>
    <t>dimethylol_dihydroxyethyleneurea.mol</t>
  </si>
  <si>
    <t>dimethylstibestrol.mol</t>
  </si>
  <si>
    <t>Dimethylvinyl_chloride.mol</t>
  </si>
  <si>
    <t>Dimethylvinyl_chloride_(DMVC).mol</t>
  </si>
  <si>
    <t>Dimethyl_aminoterephthalate.mol</t>
  </si>
  <si>
    <t>Dimethyl_Carbate.mol</t>
  </si>
  <si>
    <t>dimethyl_formamide.mol</t>
  </si>
  <si>
    <t>Dimethyl_hydrazine_(DMH).mol</t>
  </si>
  <si>
    <t>Dimethyl_hydrogen_phosphite.mol</t>
  </si>
  <si>
    <t>Dimethyl_methylphosphonate.mol</t>
  </si>
  <si>
    <t>Dimethyl_morpholinophosphoramidate.mol</t>
  </si>
  <si>
    <t>Dimethyl_nitroterephthalate.mol</t>
  </si>
  <si>
    <t>dimethyl_phthalate.mol</t>
  </si>
  <si>
    <t>Dimethyl_Sulfate.mol</t>
  </si>
  <si>
    <t>Dimethyl_Sulfoxide.mol</t>
  </si>
  <si>
    <t>Dimethyl_terephthalate.mol</t>
  </si>
  <si>
    <t>Dimetilan.mol</t>
  </si>
  <si>
    <t>Dimorpholamine.mol</t>
  </si>
  <si>
    <t>Diniconazole.mol</t>
  </si>
  <si>
    <t>dinitramine.mol</t>
  </si>
  <si>
    <t>Dinitro(1-methylheptyl)phenyl_crotonate.mol</t>
  </si>
  <si>
    <t>Dinitrochlorobenzene.mol</t>
  </si>
  <si>
    <t>Dinitrocresol.mol</t>
  </si>
  <si>
    <t>Dinitrosohomopiperazine.mol</t>
  </si>
  <si>
    <t>Dinitrosopiperazine.mol</t>
  </si>
  <si>
    <t>Dinitrotoluene.mol</t>
  </si>
  <si>
    <t>Dinobuton.mol</t>
  </si>
  <si>
    <t>Dinoseb.mol</t>
  </si>
  <si>
    <t>Dioctyl_phthalate.mol</t>
  </si>
  <si>
    <t>Dioxane.mol</t>
  </si>
  <si>
    <t>Dioxathion.mol</t>
  </si>
  <si>
    <t>Dipentylnitrosamine.mol</t>
  </si>
  <si>
    <t>Diphemanil_Methylsulfate.mol</t>
  </si>
  <si>
    <t>Diphenamid.mol</t>
  </si>
  <si>
    <t>diphenamide.mol</t>
  </si>
  <si>
    <t>Diphenhydramine_hydrochloride.mol</t>
  </si>
  <si>
    <t>diphenolic_acid.mol</t>
  </si>
  <si>
    <t>Diphenyl.mol</t>
  </si>
  <si>
    <t>Diphenylacetonitrile.mol</t>
  </si>
  <si>
    <t>Diphenyl_phthalate.mol</t>
  </si>
  <si>
    <t>Dipropylene_Glycol_Monomethyl_Ether.mol</t>
  </si>
  <si>
    <t>Dipyridamole.mol</t>
  </si>
  <si>
    <t>Dipyrone.mol</t>
  </si>
  <si>
    <t>Disodium_5-ribonucleotide.mol</t>
  </si>
  <si>
    <t>Disophenol.mol</t>
  </si>
  <si>
    <t>Disul-sodium.mol</t>
  </si>
  <si>
    <t>Disulfiram.mol</t>
  </si>
  <si>
    <t>Disulfoton.mol</t>
  </si>
  <si>
    <t>Dithianon.mol</t>
  </si>
  <si>
    <t>Dithiooxamide.mol</t>
  </si>
  <si>
    <t>Dixanthogen.mol</t>
  </si>
  <si>
    <t>dl-3-butyn-2-ol.mol</t>
  </si>
  <si>
    <t>dl-alpha-Tocopherol.mol</t>
  </si>
  <si>
    <t>dl-alpha-Tocopheryl_acetate.mol</t>
  </si>
  <si>
    <t>DL-amphetamine_sulfate.mol</t>
  </si>
  <si>
    <t>DL-Atenolol.HCl.mol</t>
  </si>
  <si>
    <t>dl-Dopa.mol</t>
  </si>
  <si>
    <t>DL-ethionine.mol</t>
  </si>
  <si>
    <t>dl-Menthol.mol</t>
  </si>
  <si>
    <t>dl-Methionine.mol</t>
  </si>
  <si>
    <t>dl-Monosodium_glutamate.mol</t>
  </si>
  <si>
    <t>dl-Tocopherol_mixture.mol</t>
  </si>
  <si>
    <t>dl-Tryptophan.mol</t>
  </si>
  <si>
    <t>DMMP.mol</t>
  </si>
  <si>
    <t>DMP728.MOL</t>
  </si>
  <si>
    <t>Dodecanamide.mol</t>
  </si>
  <si>
    <t>Dodecylamine.mol</t>
  </si>
  <si>
    <t>doisynoestrol.mol</t>
  </si>
  <si>
    <t>Domiodol.mol</t>
  </si>
  <si>
    <t>Dopamine.HCl.mol</t>
  </si>
  <si>
    <t>dopamine.mol</t>
  </si>
  <si>
    <t>Doxefazepam.mol</t>
  </si>
  <si>
    <t>Doxepin.mol</t>
  </si>
  <si>
    <t>Doxifluridine.mol</t>
  </si>
  <si>
    <t>Doxofylline.mol</t>
  </si>
  <si>
    <t>doxorubicin.MOL</t>
  </si>
  <si>
    <t>Doxylamine_succinate.mol</t>
  </si>
  <si>
    <t>DPDPE.MOL</t>
  </si>
  <si>
    <t>Drazoxolon.mol</t>
  </si>
  <si>
    <t>droloxifene.mol</t>
  </si>
  <si>
    <t>Dropropizine.mol</t>
  </si>
  <si>
    <t>Drotebanol.mol</t>
  </si>
  <si>
    <t>Droxicam.mol</t>
  </si>
  <si>
    <t>Dulcin.mol</t>
  </si>
  <si>
    <t>Dyphylline.mol</t>
  </si>
  <si>
    <t>Dypnone.mol</t>
  </si>
  <si>
    <t>D_&amp;_C_red_no._10.mol</t>
  </si>
  <si>
    <t>D_&amp;_C_red_no._9.mol</t>
  </si>
  <si>
    <t>D_and_C_red_no_9.mol</t>
  </si>
  <si>
    <t>e-Aminocaproic_Acid.mol</t>
  </si>
  <si>
    <t>ecteinascidin_743.mol</t>
  </si>
  <si>
    <t>Ectylurea.mol</t>
  </si>
  <si>
    <t>Edifenphos.mol</t>
  </si>
  <si>
    <t>Efloxate.mol</t>
  </si>
  <si>
    <t>Efonidipine.HCl_ethanolate.mol</t>
  </si>
  <si>
    <t>Ellagic_acid.mol</t>
  </si>
  <si>
    <t>Embelin.mol</t>
  </si>
  <si>
    <t>Emetine.mol</t>
  </si>
  <si>
    <t>Emetine_hydrochloride.mol</t>
  </si>
  <si>
    <t>Emitefur.mol</t>
  </si>
  <si>
    <t>Emorfazone.mol</t>
  </si>
  <si>
    <t>enalapril.MOL</t>
  </si>
  <si>
    <t>Enanthotoxin.mol</t>
  </si>
  <si>
    <t>encainide.MOL</t>
  </si>
  <si>
    <t>Endosulfan.mol</t>
  </si>
  <si>
    <t>Endrin.mol</t>
  </si>
  <si>
    <t>Enfenamic_Acid.mol</t>
  </si>
  <si>
    <t>Enflurane.mol</t>
  </si>
  <si>
    <t>Enovid-E.mol</t>
  </si>
  <si>
    <t>Enovid.mol</t>
  </si>
  <si>
    <t>enoxacin.MOL</t>
  </si>
  <si>
    <t>Enprofylline.mol</t>
  </si>
  <si>
    <t>Enrofloxacin.mol</t>
  </si>
  <si>
    <t>Ephedrine_sulfate.mol</t>
  </si>
  <si>
    <t>Epibromohydrin.mol</t>
  </si>
  <si>
    <t>Epichlorhydrin.mol</t>
  </si>
  <si>
    <t>Epinephrine.mol</t>
  </si>
  <si>
    <t>Epinephrine_hydrochloride.mol</t>
  </si>
  <si>
    <t>Epirizole.mol</t>
  </si>
  <si>
    <t>Epitiostanol.mol</t>
  </si>
  <si>
    <t>EPN.mol</t>
  </si>
  <si>
    <t>Eprinomectin.mol</t>
  </si>
  <si>
    <t>Eptifibatide.MOL</t>
  </si>
  <si>
    <t>equol.mol</t>
  </si>
  <si>
    <t>Erbon.mol</t>
  </si>
  <si>
    <t>Erythritol.mol</t>
  </si>
  <si>
    <t>Erythritol_Anhydride.mol</t>
  </si>
  <si>
    <t>Erythromycin_stearate.mol</t>
  </si>
  <si>
    <t>Erythrosine.mol</t>
  </si>
  <si>
    <t>Esaprazole.mol</t>
  </si>
  <si>
    <t>esmolol.MOL</t>
  </si>
  <si>
    <t>Estazolam.mol</t>
  </si>
  <si>
    <t>estradiol.MOL</t>
  </si>
  <si>
    <t>Estradiol_mustard.mol</t>
  </si>
  <si>
    <t>Estragole.mol</t>
  </si>
  <si>
    <t>estriol.MOL</t>
  </si>
  <si>
    <t>estrone.MOL</t>
  </si>
  <si>
    <t>Eterobarb.mol</t>
  </si>
  <si>
    <t>Ethacrynic_Acid.mol</t>
  </si>
  <si>
    <t>ethambutol.MOL</t>
  </si>
  <si>
    <t>Ethamivan.mol</t>
  </si>
  <si>
    <t>Ethanal.mol</t>
  </si>
  <si>
    <t>Ethanolamine.mol</t>
  </si>
  <si>
    <t>Ethchlorvynol.mol</t>
  </si>
  <si>
    <t>Ethenzamide.mol</t>
  </si>
  <si>
    <t>Ethinyl_estradiol.mol</t>
  </si>
  <si>
    <t>Ethion.mol</t>
  </si>
  <si>
    <t>Ethionamide.mol</t>
  </si>
  <si>
    <t>Ethionine.mol</t>
  </si>
  <si>
    <t>Ethiozin.mol</t>
  </si>
  <si>
    <t>Ethirimol.mol</t>
  </si>
  <si>
    <t>Ethohexadiol.mol</t>
  </si>
  <si>
    <t>Ethosuximide.mol</t>
  </si>
  <si>
    <t>ethoxybenzene.mol</t>
  </si>
  <si>
    <t>Ethoxyquin.mol</t>
  </si>
  <si>
    <t>ethyl-2-butynoate.mol</t>
  </si>
  <si>
    <t>ethyl-2-heptynoate.mol</t>
  </si>
  <si>
    <t>ethyl-2-hexynoate.mol</t>
  </si>
  <si>
    <t>ethyl-2-nonynoate.mol</t>
  </si>
  <si>
    <t>ethyl-2-octynoate.mol</t>
  </si>
  <si>
    <t>ethyl-3-3-dimethyl_acrylate.mol</t>
  </si>
  <si>
    <t>Ethyl-3-methyl-3-phenylglycidate.mol</t>
  </si>
  <si>
    <t>Ethylamine.mol</t>
  </si>
  <si>
    <t>Ethylaniline.mol</t>
  </si>
  <si>
    <t>Ethylbenzene.mol</t>
  </si>
  <si>
    <t>Ethylenediamine.mol</t>
  </si>
  <si>
    <t>Ethylene_Chlorohydrin.mol</t>
  </si>
  <si>
    <t>Ethylene_Cyanohydrin.mol</t>
  </si>
  <si>
    <t>Ethylene_Dibromide.mol</t>
  </si>
  <si>
    <t>Ethylene_Dichloride.mol</t>
  </si>
  <si>
    <t>Ethylene_Glycol_Diacetate.mol</t>
  </si>
  <si>
    <t>Ethylene_Glycol_Monoacetate.mol</t>
  </si>
  <si>
    <t>Ethylene_glycol_monoethyl_ether.mol</t>
  </si>
  <si>
    <t>ethylene_glycol_monohexyl_ether.mol</t>
  </si>
  <si>
    <t>Ethylene_oxide.mol</t>
  </si>
  <si>
    <t>Ethylene_thiourea.mol</t>
  </si>
  <si>
    <t>Ethylene_thiourea_(ETU).mol</t>
  </si>
  <si>
    <t>Ethylenimine.mol</t>
  </si>
  <si>
    <t>Ethylhydrazine.HCl.mol</t>
  </si>
  <si>
    <t>Ethylnitrosocyanamide.mol</t>
  </si>
  <si>
    <t>Ethylphenylacetylurea.mol</t>
  </si>
  <si>
    <t>ethyl_2-pentynoate.mol</t>
  </si>
  <si>
    <t>Ethyl_3-aminobenzoate_methanesulfonic_acid_salt_(ms-222).mol</t>
  </si>
  <si>
    <t>ethyl_4-hydroxybenzoate.mol</t>
  </si>
  <si>
    <t>Ethyl_acrylate.mol</t>
  </si>
  <si>
    <t>Ethyl_Benzoate.mol</t>
  </si>
  <si>
    <t>Ethyl_Biscoumacetate.mol</t>
  </si>
  <si>
    <t>Ethyl_bromoacetate.mol</t>
  </si>
  <si>
    <t>Ethyl_Butyrate.mol</t>
  </si>
  <si>
    <t>Ethyl_Caprylate.mol</t>
  </si>
  <si>
    <t>ethyl_cinnamate.mol</t>
  </si>
  <si>
    <t>Ethyl_hexanoate.mol</t>
  </si>
  <si>
    <t>Ethyl_Menthane_Carboxamide.mol</t>
  </si>
  <si>
    <t>ethyl_methacrylate.mol</t>
  </si>
  <si>
    <t>Ethyl_Oenanthate.mol</t>
  </si>
  <si>
    <t>Ethyl_p-aminobenzoate.mol</t>
  </si>
  <si>
    <t>Ethyl_salicylate.mol</t>
  </si>
  <si>
    <t>Ethynodiol_diacetate.mol</t>
  </si>
  <si>
    <t>ethynyl-estradiol.MOL</t>
  </si>
  <si>
    <t>ethynyl_estradiol.mol</t>
  </si>
  <si>
    <t>Etifoxine.mol</t>
  </si>
  <si>
    <t>etiocholan-17-beta-ol-3-one_(5betaDHT).mol</t>
  </si>
  <si>
    <t>Etizolam.mol</t>
  </si>
  <si>
    <t>etodolac.MOL</t>
  </si>
  <si>
    <t>Etofenamate.mol</t>
  </si>
  <si>
    <t>Etomidoline.mol</t>
  </si>
  <si>
    <t>Etozolin.mol</t>
  </si>
  <si>
    <t>Etretinate.mol</t>
  </si>
  <si>
    <t>Etrimfos.mol</t>
  </si>
  <si>
    <t>Etymemazine.mol</t>
  </si>
  <si>
    <t>Exifone.mol</t>
  </si>
  <si>
    <t>exo-norborneol.mol</t>
  </si>
  <si>
    <t>Fadrozole.HCl.mol</t>
  </si>
  <si>
    <t>famciclovir.MOL</t>
  </si>
  <si>
    <t>Famphur.mol</t>
  </si>
  <si>
    <t>FD_&amp;_C_green_no._1.mol</t>
  </si>
  <si>
    <t>FD_&amp;_C_green_no._2.mol</t>
  </si>
  <si>
    <t>FD_&amp;_C_green_no._3.mol</t>
  </si>
  <si>
    <t>FD_&amp;_C_red_no._2.mol</t>
  </si>
  <si>
    <t>FD_&amp;_C_red_no._3.mol</t>
  </si>
  <si>
    <t>FD_&amp;_C_yellow_no._6.mol</t>
  </si>
  <si>
    <t>FD_and_C_yellow_no_6.mol</t>
  </si>
  <si>
    <t>Febarbamate.mol</t>
  </si>
  <si>
    <t>Febuprol.mol</t>
  </si>
  <si>
    <t>Felbamate.mol</t>
  </si>
  <si>
    <t>Felbinac.mol</t>
  </si>
  <si>
    <t>felodipine.MOL</t>
  </si>
  <si>
    <t>fenac.mol</t>
  </si>
  <si>
    <t>fenaminosulf.mol</t>
  </si>
  <si>
    <t>Fenarimol.mol</t>
  </si>
  <si>
    <t>fenazaflor.mol</t>
  </si>
  <si>
    <t>Fenclozic_Acid.mol</t>
  </si>
  <si>
    <t>Fendosal.mol</t>
  </si>
  <si>
    <t>fenfluramine.MOL</t>
  </si>
  <si>
    <t>Fenitrothion.mol</t>
  </si>
  <si>
    <t>Fenofibrate.mol</t>
  </si>
  <si>
    <t>Fenoxaprop-ethyl.mol</t>
  </si>
  <si>
    <t>Fenoxycarb.mol</t>
  </si>
  <si>
    <t>Fenozolone.mol</t>
  </si>
  <si>
    <t>Fenpentadiol.mol</t>
  </si>
  <si>
    <t>Fenpropimorph.mol</t>
  </si>
  <si>
    <t>Fenpyroximate.mol</t>
  </si>
  <si>
    <t>fenson.mol</t>
  </si>
  <si>
    <t>Fensulfothion.mol</t>
  </si>
  <si>
    <t>Fentiazac.mol</t>
  </si>
  <si>
    <t>Fenuron.mol</t>
  </si>
  <si>
    <t>Fenvalerate.mol</t>
  </si>
  <si>
    <t>Fenvalerate_(pydrin).mol</t>
  </si>
  <si>
    <t>Feprazone.mol</t>
  </si>
  <si>
    <t>Finasteride.mol</t>
  </si>
  <si>
    <t>fisetin.mol</t>
  </si>
  <si>
    <t>FK228.MOL</t>
  </si>
  <si>
    <t>flamprop-methyl.mol</t>
  </si>
  <si>
    <t>flavanone.mol</t>
  </si>
  <si>
    <t>flavone.mol</t>
  </si>
  <si>
    <t>Flavoxate.mol</t>
  </si>
  <si>
    <t>Flecainide_acetate.mol</t>
  </si>
  <si>
    <t>Flocoumafen.mol</t>
  </si>
  <si>
    <t>Floctafenine.mol</t>
  </si>
  <si>
    <t>Fluanisone.mol</t>
  </si>
  <si>
    <t>Flubenzimine.mol</t>
  </si>
  <si>
    <t>fluchloralin.mol</t>
  </si>
  <si>
    <t>fluconazole.MOL</t>
  </si>
  <si>
    <t>Flucythrinate.mol</t>
  </si>
  <si>
    <t>Flucytosine.mol</t>
  </si>
  <si>
    <t>Fludiazepam.mol</t>
  </si>
  <si>
    <t>Flufenamic_Acid.mol</t>
  </si>
  <si>
    <t>Fluindione.mol</t>
  </si>
  <si>
    <t>Flumazenil.mol</t>
  </si>
  <si>
    <t>Flumecinol.mol</t>
  </si>
  <si>
    <t>fluorene.mol</t>
  </si>
  <si>
    <t>fluorescein.mol</t>
  </si>
  <si>
    <t>Fluoresone.mol</t>
  </si>
  <si>
    <t>Fluoroacetamide.mol</t>
  </si>
  <si>
    <t>fluorodifen.mol</t>
  </si>
  <si>
    <t>Fluoxetine.HCl.mol</t>
  </si>
  <si>
    <t>Flupirtine.mol</t>
  </si>
  <si>
    <t>Fluquinconazole.mol</t>
  </si>
  <si>
    <t>flurazepam.MOL</t>
  </si>
  <si>
    <t>fluridone.mol</t>
  </si>
  <si>
    <t>Flurtamone.mol</t>
  </si>
  <si>
    <t>Flusilazole.mol</t>
  </si>
  <si>
    <t>Flutoprazepam.mol</t>
  </si>
  <si>
    <t>Flutriafol.mol</t>
  </si>
  <si>
    <t>Flutrimazole.mol</t>
  </si>
  <si>
    <t>Flutropium_Bromide.mol</t>
  </si>
  <si>
    <t>Fluvastatin.mol</t>
  </si>
  <si>
    <t>fluvoxamine.MOL</t>
  </si>
  <si>
    <t>folic_acid.mol</t>
  </si>
  <si>
    <t>Fomepizole.mol</t>
  </si>
  <si>
    <t>Fonofos.mol</t>
  </si>
  <si>
    <t>Food_red_no._106.mol</t>
  </si>
  <si>
    <t>Formaldehyde.mol</t>
  </si>
  <si>
    <t>Formamide.mol</t>
  </si>
  <si>
    <t>Formebolone.mol</t>
  </si>
  <si>
    <t>Formic_Acid.mol</t>
  </si>
  <si>
    <t>Formic_acid_2-(4-methyl-2-thiazolyl)hydrazide.mol</t>
  </si>
  <si>
    <t>Formic_acid_2-[4-(2-furyl)-2-thiazolyl]hydrazide.mol</t>
  </si>
  <si>
    <t>Formic_acid_2-[4-(5-nitro-2-furyl)-2-thiazolyl]hydrazide.mol</t>
  </si>
  <si>
    <t>Formic_acid_2-[4-(5-nitro-2-furyl)..e.mol</t>
  </si>
  <si>
    <t>Formocortal.mol</t>
  </si>
  <si>
    <t>formononetin.mol</t>
  </si>
  <si>
    <t>Formothion.mol</t>
  </si>
  <si>
    <t>Formulated_fenaminosulf.mol</t>
  </si>
  <si>
    <t>Formylhydrazine.mol</t>
  </si>
  <si>
    <t>fosinopril.MOL</t>
  </si>
  <si>
    <t>fospirate.mol</t>
  </si>
  <si>
    <t>Fosthietan.mol</t>
  </si>
  <si>
    <t>fraleyetal11a.mol</t>
  </si>
  <si>
    <t>fraleyetal13a.mol</t>
  </si>
  <si>
    <t>Fraleyetal14b.mol</t>
  </si>
  <si>
    <t>Fumonisin_b1.mol</t>
  </si>
  <si>
    <t>Fungichromin.mol</t>
  </si>
  <si>
    <t>Furametpyr.mol</t>
  </si>
  <si>
    <t>Furan.mol</t>
  </si>
  <si>
    <t>Furazabol.mol</t>
  </si>
  <si>
    <t>Furfural.mol</t>
  </si>
  <si>
    <t>furosemide.mol</t>
  </si>
  <si>
    <t>Fursultiamine.mol</t>
  </si>
  <si>
    <t>Fusarenon-X.mol</t>
  </si>
  <si>
    <t>Fusaric_Acid.mol</t>
  </si>
  <si>
    <t>Fusidic_Acid.mol</t>
  </si>
  <si>
    <t>g-Picoline.mol</t>
  </si>
  <si>
    <t>gabapentin.MOL</t>
  </si>
  <si>
    <t>Gallic_acid.mol</t>
  </si>
  <si>
    <t>gamma-Butyrolactone.mol</t>
  </si>
  <si>
    <t>gamma-Cyhalothrin.mol</t>
  </si>
  <si>
    <t>Gardenia_yellow.mol</t>
  </si>
  <si>
    <t>Gemcadiol.mol</t>
  </si>
  <si>
    <t>gemfibrozil.mol</t>
  </si>
  <si>
    <t>genistein.mol</t>
  </si>
  <si>
    <t>genistin.mol</t>
  </si>
  <si>
    <t>Gentian_Violet.mol</t>
  </si>
  <si>
    <t>geraniol.mol</t>
  </si>
  <si>
    <t>Geranyl_acetate.mol</t>
  </si>
  <si>
    <t>gh-11.MOL</t>
  </si>
  <si>
    <t>gh-12.MOL</t>
  </si>
  <si>
    <t>gh-5.MOL</t>
  </si>
  <si>
    <t>gh-6.MOL</t>
  </si>
  <si>
    <t>gh-7.MOL</t>
  </si>
  <si>
    <t>gh-8.MOL</t>
  </si>
  <si>
    <t>gh-9.MOL</t>
  </si>
  <si>
    <t>ghb-18.MOL</t>
  </si>
  <si>
    <t>ghb-24.MOL</t>
  </si>
  <si>
    <t>ghb-25.MOL</t>
  </si>
  <si>
    <t>ghb-32.MOL</t>
  </si>
  <si>
    <t>GHRP.MOL</t>
  </si>
  <si>
    <t>Gibberellic_acid.mol</t>
  </si>
  <si>
    <t>glipizide.mol</t>
  </si>
  <si>
    <t>Glu-P-1.mol</t>
  </si>
  <si>
    <t>Glu-P-2.mol</t>
  </si>
  <si>
    <t>Glutaraldehyde.mol</t>
  </si>
  <si>
    <t>Glycerol.mol</t>
  </si>
  <si>
    <t>Glycerol_Formal.mol</t>
  </si>
  <si>
    <t>Glycidaldehyde.mol</t>
  </si>
  <si>
    <t>Glycidol.mol</t>
  </si>
  <si>
    <t>Glycine.mol</t>
  </si>
  <si>
    <t>Glycolic_Acid.mol</t>
  </si>
  <si>
    <t>Glycol_sulfite.mol</t>
  </si>
  <si>
    <t>Glycopyrrolate.mol</t>
  </si>
  <si>
    <t>Glycyrrhetinic_acid.mol</t>
  </si>
  <si>
    <t>Glyoxal.mol</t>
  </si>
  <si>
    <t>Glyphosine.mol</t>
  </si>
  <si>
    <t>GNRH-analogue-1.MOL</t>
  </si>
  <si>
    <t>Gossypol.mol</t>
  </si>
  <si>
    <t>Griseofulvin.mol</t>
  </si>
  <si>
    <t>Guaiacol.mol</t>
  </si>
  <si>
    <t>Guaiapate.mol</t>
  </si>
  <si>
    <t>Guanidine.mol</t>
  </si>
  <si>
    <t>H34552.MOL</t>
  </si>
  <si>
    <t>Halcinonide.mol</t>
  </si>
  <si>
    <t>Haloprogin.mol</t>
  </si>
  <si>
    <t>Halothane.mol</t>
  </si>
  <si>
    <t>Haloxazolam.mol</t>
  </si>
  <si>
    <t>Haloxon.mol</t>
  </si>
  <si>
    <t>Harman.mol</t>
  </si>
  <si>
    <t>HCDD_mixture.mol</t>
  </si>
  <si>
    <t>HC_blue_1.mol</t>
  </si>
  <si>
    <t>HC_blue_2.mol</t>
  </si>
  <si>
    <t>HC_Blue_no._1_(purified).mol</t>
  </si>
  <si>
    <t>HC_red_3.mol</t>
  </si>
  <si>
    <t>HC_yellow_4.mol</t>
  </si>
  <si>
    <t>Helenalin.mol</t>
  </si>
  <si>
    <t>Hematoxylin.mol</t>
  </si>
  <si>
    <t>heptachlor.mol</t>
  </si>
  <si>
    <t>heptaclor_epocide.mol</t>
  </si>
  <si>
    <t>heptaldehyde.mol</t>
  </si>
  <si>
    <t>Heptamethyleneimine.mol</t>
  </si>
  <si>
    <t>heptanophenone.mol</t>
  </si>
  <si>
    <t>Heptylamine.mol</t>
  </si>
  <si>
    <t>heptyl_p-hydroxybenzoate.mol</t>
  </si>
  <si>
    <t>Hercules_7175.mol</t>
  </si>
  <si>
    <t>hesperetin.mol</t>
  </si>
  <si>
    <t>hexachlorobenzene.mol</t>
  </si>
  <si>
    <t>Hexachlorobutadiene.mol</t>
  </si>
  <si>
    <t>Hexachlorocyclohexane.mol</t>
  </si>
  <si>
    <t>Hexachlorocyclopentadiene.mol</t>
  </si>
  <si>
    <t>Hexachloroethane.mol</t>
  </si>
  <si>
    <t>Hexachlorophene.mol</t>
  </si>
  <si>
    <t>Hexaconazole.mol</t>
  </si>
  <si>
    <t>Hexamethyl-p-rosaniline_chloride.mol</t>
  </si>
  <si>
    <t>Hexamethylenetetramine_(aliphatic).mol</t>
  </si>
  <si>
    <t>Hexamethylene_Glycol.mol</t>
  </si>
  <si>
    <t>Hexamethylmelamine.mol</t>
  </si>
  <si>
    <t>Hexamethylphosphoramide.mol</t>
  </si>
  <si>
    <t>Hexanal.mol</t>
  </si>
  <si>
    <t>Hexanal_methylformylhydrazone.mol</t>
  </si>
  <si>
    <t>Hexanamide.mol</t>
  </si>
  <si>
    <t>Hexane.mol</t>
  </si>
  <si>
    <t>Hexanoic_acid.mol</t>
  </si>
  <si>
    <t>hexobarbital.mol</t>
  </si>
  <si>
    <t>Hexylamine.mol</t>
  </si>
  <si>
    <t>Hexylene_Glycol.mol</t>
  </si>
  <si>
    <t>Hexyl_acetate.mol</t>
  </si>
  <si>
    <t>Hexyl_acrylate.mol</t>
  </si>
  <si>
    <t>hexyl_alcohol.mol</t>
  </si>
  <si>
    <t>Histamine.mol</t>
  </si>
  <si>
    <t>HMPA.mol</t>
  </si>
  <si>
    <t>HON.mol</t>
  </si>
  <si>
    <t>Hopantenic_Acid.mol</t>
  </si>
  <si>
    <t>HPTE.mol</t>
  </si>
  <si>
    <t>Hydralazine.mol</t>
  </si>
  <si>
    <t>Hydrazine.mol</t>
  </si>
  <si>
    <t>Hydrazobenzene.mol</t>
  </si>
  <si>
    <t>Hydrazoic_Acid.mol</t>
  </si>
  <si>
    <t>hydrochlorothiazide.mol</t>
  </si>
  <si>
    <t>Hydrocortisone.mol</t>
  </si>
  <si>
    <t>Hydroflumethiazide.mol</t>
  </si>
  <si>
    <t>Hydrogen_peroxide.mol</t>
  </si>
  <si>
    <t>Hydroquinone.mol</t>
  </si>
  <si>
    <t>Hydroquinone_monobenzyl_ether.mol</t>
  </si>
  <si>
    <t>Hydroquinone_monomethyl_ether.mol</t>
  </si>
  <si>
    <t>Hydroxylamine.mol</t>
  </si>
  <si>
    <t>Hydroxyphenamate.mol</t>
  </si>
  <si>
    <t>Hydroxyurea.mol</t>
  </si>
  <si>
    <t>hydroxy_s_triazinyl_alanine.mol</t>
  </si>
  <si>
    <t>Ibotenic_Acid.mol</t>
  </si>
  <si>
    <t>Ibufenac.mol</t>
  </si>
  <si>
    <t>ibuprofen.mol</t>
  </si>
  <si>
    <t>ICI-163484.MOL</t>
  </si>
  <si>
    <t>ICI-182780.MOL</t>
  </si>
  <si>
    <t>ICI_164384.mol</t>
  </si>
  <si>
    <t>ICI_182780.mol</t>
  </si>
  <si>
    <t>ICRF-159.mol</t>
  </si>
  <si>
    <t>Idarubicin.mol</t>
  </si>
  <si>
    <t>Idoxuridine.mol</t>
  </si>
  <si>
    <t>Ifosfamide.mol</t>
  </si>
  <si>
    <t>Imazaquin.mol</t>
  </si>
  <si>
    <t>Imibenconazole.mol</t>
  </si>
  <si>
    <t>Imidazole.mol</t>
  </si>
  <si>
    <t>Indanofan.mol</t>
  </si>
  <si>
    <t>indinavir.MOL</t>
  </si>
  <si>
    <t>Indole-3-acetic_acid.mol</t>
  </si>
  <si>
    <t>Indole.mol</t>
  </si>
  <si>
    <t>Indolebutyric_Acid.mol</t>
  </si>
  <si>
    <t>Indolidan.mol</t>
  </si>
  <si>
    <t>indomethacin.mol</t>
  </si>
  <si>
    <t>Indoprofen.mol</t>
  </si>
  <si>
    <t>Intramine.mol</t>
  </si>
  <si>
    <t>Iobenzamic_Acid.mol</t>
  </si>
  <si>
    <t>Iocetamic_Acid.mol</t>
  </si>
  <si>
    <t>Iodinated_glycerol.mol</t>
  </si>
  <si>
    <t>Iodoacetamide.mol</t>
  </si>
  <si>
    <t>Iodoacetic_acid.mol</t>
  </si>
  <si>
    <t>iodobenzene.mol</t>
  </si>
  <si>
    <t>Iodofenphos.mol</t>
  </si>
  <si>
    <t>Iodoform.mol</t>
  </si>
  <si>
    <t>Iophendylate.mol</t>
  </si>
  <si>
    <t>Iopronic_Acid.mol</t>
  </si>
  <si>
    <t>Ipazilide_fumarate.mol</t>
  </si>
  <si>
    <t>Ipratropium_Bromide.mol</t>
  </si>
  <si>
    <t>IQ.HCl.mol</t>
  </si>
  <si>
    <t>IQ.mol</t>
  </si>
  <si>
    <t>Isatidine.mol</t>
  </si>
  <si>
    <t>Isatin-5-sulfonic_acid.mol</t>
  </si>
  <si>
    <t>Isazofos.mol</t>
  </si>
  <si>
    <t>Isazophos.mol</t>
  </si>
  <si>
    <t>Isoamyl_acetate.mol</t>
  </si>
  <si>
    <t>isoamyl_acrylate.mol</t>
  </si>
  <si>
    <t>Isoamyl_Formate.mol</t>
  </si>
  <si>
    <t>Isobutene.mol</t>
  </si>
  <si>
    <t>Isobutylamine.mol</t>
  </si>
  <si>
    <t>Isobutyl_acrylate.mol</t>
  </si>
  <si>
    <t>Isobutyl_Alcohol.mol</t>
  </si>
  <si>
    <t>isobutyl_methacrylate.mol</t>
  </si>
  <si>
    <t>Isobutyl_nitrite.mol</t>
  </si>
  <si>
    <t>Isobutyl_p-hydroxybenzoate.mol</t>
  </si>
  <si>
    <t>Isobutyraldehyde.mol</t>
  </si>
  <si>
    <t>Isobutyronitrile.mol</t>
  </si>
  <si>
    <t>Isocil.mol</t>
  </si>
  <si>
    <t>Isodecyldiphenylphosphate.mol</t>
  </si>
  <si>
    <t>isoeugenol.mol</t>
  </si>
  <si>
    <t>Isoflurane.mol</t>
  </si>
  <si>
    <t>Isoflurophate.mol</t>
  </si>
  <si>
    <t>Isolan.mol</t>
  </si>
  <si>
    <t>Isomalt.mol</t>
  </si>
  <si>
    <t>Isomazole.mol</t>
  </si>
  <si>
    <t>Isoniazid.mol</t>
  </si>
  <si>
    <t>Isonicotinamide.mol</t>
  </si>
  <si>
    <t>Isonicotinic_acid.mol</t>
  </si>
  <si>
    <t>Isonicotinic_acid_vanillylidenehydrazide.mol</t>
  </si>
  <si>
    <t>Isonixin.mol</t>
  </si>
  <si>
    <t>Isopentane.mol</t>
  </si>
  <si>
    <t>Isopentyl_Alcohol.mol</t>
  </si>
  <si>
    <t>Isophorone.mol</t>
  </si>
  <si>
    <t>Isophosphamide.mol</t>
  </si>
  <si>
    <t>Isopimaric_acid.mol</t>
  </si>
  <si>
    <t>Isoprene.mol</t>
  </si>
  <si>
    <t>Isopropanol.mol</t>
  </si>
  <si>
    <t>Isopropenyl_Acetate.mol</t>
  </si>
  <si>
    <t>Isopropyl-N-(3-chlorophenyl)_carbamate.mol</t>
  </si>
  <si>
    <t>Isopropyl-N-phenyl_carbamate.mol</t>
  </si>
  <si>
    <t>Isopropylacetone.mol</t>
  </si>
  <si>
    <t>Isopropylamine.mol</t>
  </si>
  <si>
    <t>Isopropylbenzene.mol</t>
  </si>
  <si>
    <t>Isopropylidene_Glycerol.mol</t>
  </si>
  <si>
    <t>Isopropyl_Acetate.mol</t>
  </si>
  <si>
    <t>Isopropyl_Alcohol.mol</t>
  </si>
  <si>
    <t>Isopropyl_disulfide.mol</t>
  </si>
  <si>
    <t>Isopropyl_ether.mol</t>
  </si>
  <si>
    <t>Isopropyl_glycidyl_ether.mol</t>
  </si>
  <si>
    <t>Isopropyl_methacrylate.mol</t>
  </si>
  <si>
    <t>Isoquinoline.mol</t>
  </si>
  <si>
    <t>Isosafrole_(TGMX).mol</t>
  </si>
  <si>
    <t>isosorbide_mononitrate.mol</t>
  </si>
  <si>
    <t>Isotretinoin.mol</t>
  </si>
  <si>
    <t>Isovaleraldehyde.mol</t>
  </si>
  <si>
    <t>Isoxepac.mol</t>
  </si>
  <si>
    <t>isradipine.mol</t>
  </si>
  <si>
    <t>kaempferol.mol</t>
  </si>
  <si>
    <t>Kahalalide.MOL</t>
  </si>
  <si>
    <t>Kanechlor_400.mol</t>
  </si>
  <si>
    <t>Kayalon_Fast_Yellow_YL.mol</t>
  </si>
  <si>
    <t>kepone.mol</t>
  </si>
  <si>
    <t>ketamine.mol</t>
  </si>
  <si>
    <t>ketoprofen.mol</t>
  </si>
  <si>
    <t>ketoralac.mol</t>
  </si>
  <si>
    <t>Ketorolac.mol</t>
  </si>
  <si>
    <t>Khellin.mol</t>
  </si>
  <si>
    <t>kir-2c.MOL</t>
  </si>
  <si>
    <t>kir-5a.MOL</t>
  </si>
  <si>
    <t>kir-5e.MOL</t>
  </si>
  <si>
    <t>kir-5f.MOL</t>
  </si>
  <si>
    <t>kir-6a.MOL</t>
  </si>
  <si>
    <t>Klerval.MOL</t>
  </si>
  <si>
    <t>KNI-122.MOL</t>
  </si>
  <si>
    <t>KNI-93.MOL</t>
  </si>
  <si>
    <t>l-5-Morpholinomethyl-3-..Cl.mol</t>
  </si>
  <si>
    <t>l-5-Morpholinomethyl-3-[(5-nitrofurfurylidene)amino]-2-oxazolidinone.HCl.mol</t>
  </si>
  <si>
    <t>L-689502.MOL</t>
  </si>
  <si>
    <t>L-Alanosine.mol</t>
  </si>
  <si>
    <t>L-Ascorbic_acid.mol</t>
  </si>
  <si>
    <t>l-Cysteine.HCl.mol</t>
  </si>
  <si>
    <t>l-Glutamic_acid.mol</t>
  </si>
  <si>
    <t>l-Histidine.HCl.mol</t>
  </si>
  <si>
    <t>L-Taurine.mol</t>
  </si>
  <si>
    <t>L-Tryptophan.mol</t>
  </si>
  <si>
    <t>L694746.MOL</t>
  </si>
  <si>
    <t>labetalol.mol</t>
  </si>
  <si>
    <t>Lachesine.mol</t>
  </si>
  <si>
    <t>Lactic_Acid.mol</t>
  </si>
  <si>
    <t>Laidlomycin.mol</t>
  </si>
  <si>
    <t>Lamotrigine.mol</t>
  </si>
  <si>
    <t>landrin.mol</t>
  </si>
  <si>
    <t>Lapachol.mol</t>
  </si>
  <si>
    <t>Lappaconitine.mol</t>
  </si>
  <si>
    <t>Lasalocid_A.mol</t>
  </si>
  <si>
    <t>Lasiocarpine.mol</t>
  </si>
  <si>
    <t>Laurocapram.mol</t>
  </si>
  <si>
    <t>Laurolinium_Acetate.mol</t>
  </si>
  <si>
    <t>Lauryl_acrylate.mol</t>
  </si>
  <si>
    <t>Leptophos.mol</t>
  </si>
  <si>
    <t>lethane_384.mol</t>
  </si>
  <si>
    <t>Leupeptin.mol</t>
  </si>
  <si>
    <t>Levobunolol.HCl.mol</t>
  </si>
  <si>
    <t>Levobunolol.mol</t>
  </si>
  <si>
    <t>Levodopa.mol</t>
  </si>
  <si>
    <t>Levosimendan.mol</t>
  </si>
  <si>
    <t>Lichesterinic_acid.mol</t>
  </si>
  <si>
    <t>lidocaine.mol</t>
  </si>
  <si>
    <t>Lindane.mol</t>
  </si>
  <si>
    <t>lindane_(gamma-HCH).mol</t>
  </si>
  <si>
    <t>Lithocholic_acid.mol</t>
  </si>
  <si>
    <t>Lobenzarit.mol</t>
  </si>
  <si>
    <t>Lofexidine.HCl.mol</t>
  </si>
  <si>
    <t>Lomustine.mol</t>
  </si>
  <si>
    <t>Lonidamine.mol</t>
  </si>
  <si>
    <t>lorazepam.mol</t>
  </si>
  <si>
    <t>Lorcainide.mol</t>
  </si>
  <si>
    <t>Lornoxicam.mol</t>
  </si>
  <si>
    <t>Loxtidine.mol</t>
  </si>
  <si>
    <t>Lupitidine.3HCl.mol</t>
  </si>
  <si>
    <t>Lupulon.mol</t>
  </si>
  <si>
    <t>Luteoskyrin.mol</t>
  </si>
  <si>
    <t>Lutestral.mol</t>
  </si>
  <si>
    <t>lycorine.mol</t>
  </si>
  <si>
    <t>Lynestrenol.mol</t>
  </si>
  <si>
    <t>lysine.mol</t>
  </si>
  <si>
    <t>m-aminoacetophenone.mol</t>
  </si>
  <si>
    <t>m-Aminophenol.mol</t>
  </si>
  <si>
    <t>m-bromobenzamide.mol</t>
  </si>
  <si>
    <t>m-Cresidine.mol</t>
  </si>
  <si>
    <t>m-diethylbenzene.mol</t>
  </si>
  <si>
    <t>m-ethylphenol.mol</t>
  </si>
  <si>
    <t>m-Nitrophenol.mol</t>
  </si>
  <si>
    <t>m-nitrotoluene.mol</t>
  </si>
  <si>
    <t>m-Phenylenediamine.2HCl.mol</t>
  </si>
  <si>
    <t>m-Phenylenediamine.mol</t>
  </si>
  <si>
    <t>m-Toluidine_hydrochloride.mol</t>
  </si>
  <si>
    <t>MA-1.MOL</t>
  </si>
  <si>
    <t>MA-28-29.MOL</t>
  </si>
  <si>
    <t>MA-5.MOL</t>
  </si>
  <si>
    <t>MA-7.MOL</t>
  </si>
  <si>
    <t>MA-8.MOL</t>
  </si>
  <si>
    <t>MA-9.MOL</t>
  </si>
  <si>
    <t>Malachite_Green.mol</t>
  </si>
  <si>
    <t>Malaoxon.mol</t>
  </si>
  <si>
    <t>Malathion.mol</t>
  </si>
  <si>
    <t>Malonaldehyde.mol</t>
  </si>
  <si>
    <t>Malononitrile.mol</t>
  </si>
  <si>
    <t>Malononitrile_(nominals).mol</t>
  </si>
  <si>
    <t>Maltol.mol</t>
  </si>
  <si>
    <t>Manidipine.2HCl.mol</t>
  </si>
  <si>
    <t>Mannitol.mol</t>
  </si>
  <si>
    <t>Mannitol_nitrogen_mustard.mol</t>
  </si>
  <si>
    <t>Manool.mol</t>
  </si>
  <si>
    <t>MB-19.MOL</t>
  </si>
  <si>
    <t>MB-23.MOL</t>
  </si>
  <si>
    <t>MB-27.MOL</t>
  </si>
  <si>
    <t>MB-30.MOL</t>
  </si>
  <si>
    <t>MB-31.MOL</t>
  </si>
  <si>
    <t>MB-33.MOL</t>
  </si>
  <si>
    <t>MB-34.MOL</t>
  </si>
  <si>
    <t>MB-38.MOL</t>
  </si>
  <si>
    <t>MB-39.MOL</t>
  </si>
  <si>
    <t>MB-40.MOL</t>
  </si>
  <si>
    <t>MB-52.MOL</t>
  </si>
  <si>
    <t>MB-53.MOL</t>
  </si>
  <si>
    <t>MB-55.MOL</t>
  </si>
  <si>
    <t>MB-58.MOL</t>
  </si>
  <si>
    <t>MB-65.MOL</t>
  </si>
  <si>
    <t>MC-10.MOL</t>
  </si>
  <si>
    <t>MC-14.MOL</t>
  </si>
  <si>
    <t>MC-16.MOL</t>
  </si>
  <si>
    <t>MC-21.MOL</t>
  </si>
  <si>
    <t>MC-23.MOL</t>
  </si>
  <si>
    <t>MCPB.mol</t>
  </si>
  <si>
    <t>MD-1.MOL</t>
  </si>
  <si>
    <t>MD-8.MOL</t>
  </si>
  <si>
    <t>ME-1a.MOL</t>
  </si>
  <si>
    <t>ME-1b.MOL</t>
  </si>
  <si>
    <t>ME-2.MOL</t>
  </si>
  <si>
    <t>ME-3.MOL</t>
  </si>
  <si>
    <t>MeA-alpha-C_acetate.mol</t>
  </si>
  <si>
    <t>mebendazole.mol</t>
  </si>
  <si>
    <t>mebhydroline.MOL</t>
  </si>
  <si>
    <t>Meclocycline.mol</t>
  </si>
  <si>
    <t>Medazepam.mol</t>
  </si>
  <si>
    <t>Mefenamic_Acid.mol</t>
  </si>
  <si>
    <t>Meglutol.mol</t>
  </si>
  <si>
    <t>MeIQ.mol</t>
  </si>
  <si>
    <t>MeIQx.mol</t>
  </si>
  <si>
    <t>Melamine.mol</t>
  </si>
  <si>
    <t>melatonin.mol</t>
  </si>
  <si>
    <t>Meloxicam.mol</t>
  </si>
  <si>
    <t>Melphalan.mol</t>
  </si>
  <si>
    <t>MEN-11420.MOL</t>
  </si>
  <si>
    <t>Menazon.mol</t>
  </si>
  <si>
    <t>Mepartricin-B.mol</t>
  </si>
  <si>
    <t>Mepenzolate_Bromide.mol</t>
  </si>
  <si>
    <t>meperidine.mol</t>
  </si>
  <si>
    <t>Mephenesin.mol</t>
  </si>
  <si>
    <t>Mephenoxalone.mol</t>
  </si>
  <si>
    <t>Mephenytoin.mol</t>
  </si>
  <si>
    <t>Mepixanox.mol</t>
  </si>
  <si>
    <t>Meprobamate.mol</t>
  </si>
  <si>
    <t>MER-25.mol</t>
  </si>
  <si>
    <t>merphos.mol</t>
  </si>
  <si>
    <t>Mescaline.mol</t>
  </si>
  <si>
    <t>Mesna.mol</t>
  </si>
  <si>
    <t>meso_hexestrol.mol</t>
  </si>
  <si>
    <t>mestranol.mol</t>
  </si>
  <si>
    <t>Metamitron.mol</t>
  </si>
  <si>
    <t>Metepa.mol</t>
  </si>
  <si>
    <t>Metergoline.mol</t>
  </si>
  <si>
    <t>Methabenzthiazuron.mol</t>
  </si>
  <si>
    <t>Methacrifos.mol</t>
  </si>
  <si>
    <t>Methacrylonitrile.mol</t>
  </si>
  <si>
    <t>Methadone_hydrochloride.mol</t>
  </si>
  <si>
    <t>Methafurylene.mol</t>
  </si>
  <si>
    <t>Methamidophos.mol</t>
  </si>
  <si>
    <t>metham_sodium.mol</t>
  </si>
  <si>
    <t>Methantheline_Bromide.mol</t>
  </si>
  <si>
    <t>Methaphenilene.mol</t>
  </si>
  <si>
    <t>Methapyrilene.mol</t>
  </si>
  <si>
    <t>Methapyrilene_hydrochloride.mol</t>
  </si>
  <si>
    <t>Methaqualone.mol</t>
  </si>
  <si>
    <t>Methazole.mol</t>
  </si>
  <si>
    <t>Methidathion.mol</t>
  </si>
  <si>
    <t>Methimazole.mol</t>
  </si>
  <si>
    <t>Methiocarb.mol</t>
  </si>
  <si>
    <t>Methomyl.mol</t>
  </si>
  <si>
    <t>Methomyl_(lannate).mol</t>
  </si>
  <si>
    <t>methoprene.mol</t>
  </si>
  <si>
    <t>methoprotryne.mol</t>
  </si>
  <si>
    <t>methotrexate.MOL</t>
  </si>
  <si>
    <t>Methoxsalen.mol</t>
  </si>
  <si>
    <t>methoxybenzene.mol</t>
  </si>
  <si>
    <t>Methoxychlor.mol</t>
  </si>
  <si>
    <t>Methoxyphenylacetic_acid.mol</t>
  </si>
  <si>
    <t>Methsuximide.mol</t>
  </si>
  <si>
    <t>methyl-(2-butynoate).mol</t>
  </si>
  <si>
    <t>methyl-2-hexynoate.mol</t>
  </si>
  <si>
    <t>methyl-2-nonenoate.mol</t>
  </si>
  <si>
    <t>methyl-2-nonynoate.mol</t>
  </si>
  <si>
    <t>methyl-2-octynoate.mol</t>
  </si>
  <si>
    <t>methyl-3-3-dimethylacrylate.mol</t>
  </si>
  <si>
    <t>Methyl-t-butyl_ether.mol</t>
  </si>
  <si>
    <t>methyl-trans-2-methyl-2-pentenoate.mol</t>
  </si>
  <si>
    <t>methyl-trans-2-octenoate.mol</t>
  </si>
  <si>
    <t>Methyldopa_sesquihydrate.mol</t>
  </si>
  <si>
    <t>Methylene_chloride.mol</t>
  </si>
  <si>
    <t>Methylguanidine.mol</t>
  </si>
  <si>
    <t>Methylhydrazine.mol</t>
  </si>
  <si>
    <t>Methylhydroquinone.mol</t>
  </si>
  <si>
    <t>Methylnitramine.mol</t>
  </si>
  <si>
    <t>Methylnitrosocyanamide.mol</t>
  </si>
  <si>
    <t>Methylphenidate_hydrochloride.mol</t>
  </si>
  <si>
    <t>Methyl_12-oxo-trans-10-octadecenoate.mol</t>
  </si>
  <si>
    <t>Methyl_4-chloro-2-nitrobenzoate.mol</t>
  </si>
  <si>
    <t>Methyl_4-cyanobenzoate.mol</t>
  </si>
  <si>
    <t>methyl_4-hydroxybenzoate.mol</t>
  </si>
  <si>
    <t>Methyl_Acetoacetate.mol</t>
  </si>
  <si>
    <t>Methyl_acrylate.mol</t>
  </si>
  <si>
    <t>Methyl_Anthranilate.mol</t>
  </si>
  <si>
    <t>Methyl_Benzoate.mol</t>
  </si>
  <si>
    <t>Methyl_bromide.mol</t>
  </si>
  <si>
    <t>Methyl_Butyl_Ketone.mol</t>
  </si>
  <si>
    <t>Methyl_carbamate.mol</t>
  </si>
  <si>
    <t>Methyl_carbazate.mol</t>
  </si>
  <si>
    <t>Methyl_Carbitol.mol</t>
  </si>
  <si>
    <t>Methyl_Cellosolve.mol</t>
  </si>
  <si>
    <t>Methyl_Cellosolve_Acetate.mol</t>
  </si>
  <si>
    <t>Methyl_clofenapate.mol</t>
  </si>
  <si>
    <t>methyl_crotonate.mol</t>
  </si>
  <si>
    <t>Methyl_dopa.mol</t>
  </si>
  <si>
    <t>Methyl_Ethyl_Ketone.mol</t>
  </si>
  <si>
    <t>Methyl_hesperidin.mol</t>
  </si>
  <si>
    <t>Methyl_Iodide.mol</t>
  </si>
  <si>
    <t>Methyl_isocyanate.mol</t>
  </si>
  <si>
    <t>Methyl_Isopropyl_Ketone.mol</t>
  </si>
  <si>
    <t>Methyl_linoleate_hydroperoxide.mol</t>
  </si>
  <si>
    <t>Methyl_methacrylate.mol</t>
  </si>
  <si>
    <t>Methyl_methanesulfonate.mol</t>
  </si>
  <si>
    <t>Methyl_Nonyl_Ketone.mol</t>
  </si>
  <si>
    <t>Methyl_p-chlorobenzoate.mol</t>
  </si>
  <si>
    <t>Methyl_p-nitrobenzoate.mol</t>
  </si>
  <si>
    <t>Methyl_parathion.mol</t>
  </si>
  <si>
    <t>Methyl_Propyl_Ketone.mol</t>
  </si>
  <si>
    <t>Methyl_Salicylate.mol</t>
  </si>
  <si>
    <t>Methyl_sulfoxide.mol</t>
  </si>
  <si>
    <t>Methyl_Thiocyanate.mol</t>
  </si>
  <si>
    <t>methyl_tiglate.mol</t>
  </si>
  <si>
    <t>methyl_trithion.mol</t>
  </si>
  <si>
    <t>Metiapine.mol</t>
  </si>
  <si>
    <t>Metiazinic_Acid.mol</t>
  </si>
  <si>
    <t>Metkephamid.MOL</t>
  </si>
  <si>
    <t>Metobromuron.mol</t>
  </si>
  <si>
    <t>Metopimazine.mol</t>
  </si>
  <si>
    <t>Mevinphos.mol</t>
  </si>
  <si>
    <t>Mexacarbate.mol</t>
  </si>
  <si>
    <t>Mexazolam.mol</t>
  </si>
  <si>
    <t>mexiletine.mol</t>
  </si>
  <si>
    <t>MF-7c.MOL</t>
  </si>
  <si>
    <t>MF-7d.MOL</t>
  </si>
  <si>
    <t>MF-7e.MOL</t>
  </si>
  <si>
    <t>MF-7f.MOL</t>
  </si>
  <si>
    <t>MF-7g.MOL</t>
  </si>
  <si>
    <t>MH-XI.MOL</t>
  </si>
  <si>
    <t>MH-XII.MOL</t>
  </si>
  <si>
    <t>MH-XIII.MOL</t>
  </si>
  <si>
    <t>MH-XIV.MOL</t>
  </si>
  <si>
    <t>MH-XXV.MOL</t>
  </si>
  <si>
    <t>MH-XXVI.MOL</t>
  </si>
  <si>
    <t>Michlers_ketone.mol</t>
  </si>
  <si>
    <t>midazolam.mol</t>
  </si>
  <si>
    <t>milrinone.MOL</t>
  </si>
  <si>
    <t>Miltefosine.mol</t>
  </si>
  <si>
    <t>mirex.mol</t>
  </si>
  <si>
    <t>Misoprostol.mol</t>
  </si>
  <si>
    <t>Mitin-FF.mol</t>
  </si>
  <si>
    <t>Mitolactol.mol</t>
  </si>
  <si>
    <t>mitomycin-c.MOL</t>
  </si>
  <si>
    <t>Mitomycin_C.mol</t>
  </si>
  <si>
    <t>MJ-11a.MOL</t>
  </si>
  <si>
    <t>MJ-33.MOL</t>
  </si>
  <si>
    <t>MJ-34.MOL</t>
  </si>
  <si>
    <t>MJ-36.MOL</t>
  </si>
  <si>
    <t>MJ-43.MOL</t>
  </si>
  <si>
    <t>MJ-46.MOL</t>
  </si>
  <si>
    <t>MJ-47.MOL</t>
  </si>
  <si>
    <t>moclobemide.mol</t>
  </si>
  <si>
    <t>Mofezolac.mol</t>
  </si>
  <si>
    <t>Molsidomine.mol</t>
  </si>
  <si>
    <t>Molybdenum_trioxide.mol</t>
  </si>
  <si>
    <t>Mono(2-ethylhexyl)phthalate.mol</t>
  </si>
  <si>
    <t>mono-methylether_hexestrol.mol</t>
  </si>
  <si>
    <t>Monoacetyl_hydrazine.mol</t>
  </si>
  <si>
    <t>Monochloroacetic_acid.mol</t>
  </si>
  <si>
    <t>Monocrotaline.mol</t>
  </si>
  <si>
    <t>Monocrotophos.mol</t>
  </si>
  <si>
    <t>monohydroxymethoxychlor.mol</t>
  </si>
  <si>
    <t>monohydroxymethoxychlor_olefin.mol</t>
  </si>
  <si>
    <t>Monoisopropanolamine.mol</t>
  </si>
  <si>
    <t>Monosodium_aspartate.mol</t>
  </si>
  <si>
    <t>Monosodium_glutamate.mol</t>
  </si>
  <si>
    <t>Monosodium_succinate.mol</t>
  </si>
  <si>
    <t>Monuron.mol</t>
  </si>
  <si>
    <t>Morpholine.mol</t>
  </si>
  <si>
    <t>moxestrol.mol</t>
  </si>
  <si>
    <t>mur8.MOL</t>
  </si>
  <si>
    <t>mur9.MOL</t>
  </si>
  <si>
    <t>Muscimol.mol</t>
  </si>
  <si>
    <t>Muzolimine.mol</t>
  </si>
  <si>
    <t>Myclobutanil.mol</t>
  </si>
  <si>
    <t>Mycophenolic_Acid.mol</t>
  </si>
  <si>
    <t>Myleran.mol</t>
  </si>
  <si>
    <t>myricetin.mol</t>
  </si>
  <si>
    <t>Myxin.mol</t>
  </si>
  <si>
    <t>N-(1-Naphthyl)ethylenediamine.mol</t>
  </si>
  <si>
    <t>N-(1-Naphthyl)ethylenediamine_dihydrochloride.mol</t>
  </si>
  <si>
    <t>N-(4-(5-Nitro-2-furyl)-2-thiazolyl)formamide.mol</t>
  </si>
  <si>
    <t>N-(9-Oxo-2-fluorenyl)acetamide.mol</t>
  </si>
  <si>
    <t>N-(Hydroxyethyl)ethylenediamine.mol</t>
  </si>
  <si>
    <t>N-(N-Methyl-N-nitrosocarbamoyl)-l-ornithine.mol</t>
  </si>
  <si>
    <t>N-(Trichloromethylthio)phthalimide.mol</t>
  </si>
  <si>
    <t>N-1-Diacetamidofluorene.mol</t>
  </si>
  <si>
    <t>N-4-(4-Fluorobiphenyl)acetamide.mol</t>
  </si>
  <si>
    <t>N-Acetyl-4-(hydroxymethyl)_phenylhydrazine.mol</t>
  </si>
  <si>
    <t>N-acetylcysteine.mol</t>
  </si>
  <si>
    <t>N-allylaniline.mol</t>
  </si>
  <si>
    <t>n-amylbenzene.mol</t>
  </si>
  <si>
    <t>n-Amyl_Butyrate.mol</t>
  </si>
  <si>
    <t>N-benzylthio-Carbanilide.mol</t>
  </si>
  <si>
    <t>n-Butane.mol</t>
  </si>
  <si>
    <t>n-Butyl-N-(4-hydroxybutyl)nitrosamine.mol</t>
  </si>
  <si>
    <t>N-Butyl-N-nitro-N-nitrosoguanidine.mol</t>
  </si>
  <si>
    <t>n-Butyl-p-hydroxybenzoate.mol</t>
  </si>
  <si>
    <t>n-Butylamine.mol</t>
  </si>
  <si>
    <t>n-butylbenzene.mol</t>
  </si>
  <si>
    <t>n-Butylhydrazine.HCl.mol</t>
  </si>
  <si>
    <t>N-Butylscopolammonium_Bromide.mol</t>
  </si>
  <si>
    <t>N-Butylurea.mol</t>
  </si>
  <si>
    <t>n-butyl_4-hydroxybenzoate.mol</t>
  </si>
  <si>
    <t>n-Butyl_Acetate.mol</t>
  </si>
  <si>
    <t>n-Butyl_acrylate.mol</t>
  </si>
  <si>
    <t>n-Butyl_Alcohol.mol</t>
  </si>
  <si>
    <t>n-Butyl_Benzoate.mol</t>
  </si>
  <si>
    <t>n-Butyl_chloride.mol</t>
  </si>
  <si>
    <t>n-Butyl_Ether.mol</t>
  </si>
  <si>
    <t>n-butyl_sulfide.mol</t>
  </si>
  <si>
    <t>n-Caproic_Acid.mol</t>
  </si>
  <si>
    <t>n-decylamine.mol</t>
  </si>
  <si>
    <t>n-Dibutylamine.mol</t>
  </si>
  <si>
    <t>n-Dipropylamine.mol</t>
  </si>
  <si>
    <t>n-Dodecylguanidine_acetate.mol</t>
  </si>
  <si>
    <t>N-ethyl-m-toluidine.mol</t>
  </si>
  <si>
    <t>N-Ethyl-N-formylhydrazine.mol</t>
  </si>
  <si>
    <t>N-Ethyl-N-nitro-N-nitrosoguanidine.mol</t>
  </si>
  <si>
    <t>N-Ethyl-n-nitrosourea.mol</t>
  </si>
  <si>
    <t>n-ethylbenzylamine.mol</t>
  </si>
  <si>
    <t>n-heptylamine.mol</t>
  </si>
  <si>
    <t>n-heptyl_acrylate.mol</t>
  </si>
  <si>
    <t>n-Hexane.mol</t>
  </si>
  <si>
    <t>N-Hexylnitrosourea.mol</t>
  </si>
  <si>
    <t>n-hexyl_methacrylate.mol</t>
  </si>
  <si>
    <t>N-Hydroxy-2-acetylaminofluorene.mol</t>
  </si>
  <si>
    <t>N-Isobutyl-N-nitro-N-nitrosoguanidine.mol</t>
  </si>
  <si>
    <t>N-Methyl-2-pyrrolidone.mol</t>
  </si>
  <si>
    <t>N-Methyl-N-formylhydrazine.mol</t>
  </si>
  <si>
    <t>N-Methyl-N-nitrosobenzamide.mol</t>
  </si>
  <si>
    <t>N-methylaniline.mol</t>
  </si>
  <si>
    <t>N-Methylformamide.mol</t>
  </si>
  <si>
    <t>N-Methylolacrylamide.mol</t>
  </si>
  <si>
    <t>N-Methylstearylamine.mol</t>
  </si>
  <si>
    <t>N-n-Butyl-N-formylhydrazine.mol</t>
  </si>
  <si>
    <t>N-n-Butyl-N-nitrosourea.mol</t>
  </si>
  <si>
    <t>N-N-Propyl-N-formylhydrazine.mol</t>
  </si>
  <si>
    <t>N-Nitroso-(2-hydroxypropyl)-(2-hydroxyethyl)amine.mol</t>
  </si>
  <si>
    <t>N-Nitroso-2-hydroxymorpholine.mol</t>
  </si>
  <si>
    <t>N-Nitroso-2-phenylethylurea.mol</t>
  </si>
  <si>
    <t>N-Nitroso-3-hydroxypyrrolidine.mol</t>
  </si>
  <si>
    <t>N-Nitroso-N-isobutylurea.mol</t>
  </si>
  <si>
    <t>N-Nitroso-N-methyl-4-fluoroaniline.mol</t>
  </si>
  <si>
    <t>N-Nitroso-N-methyl-4-nitroaniline.mol</t>
  </si>
  <si>
    <t>N-Nitroso-N-methyl-N-dodecylamine.mol</t>
  </si>
  <si>
    <t>N-Nitroso-N-methyl-N-tetradecylamine.mol</t>
  </si>
  <si>
    <t>N-Nitroso-N-methyldecylamine.mol</t>
  </si>
  <si>
    <t>N-Nitroso-N-methylurea.mol</t>
  </si>
  <si>
    <t>N-Nitroso-N-methylurethane.mol</t>
  </si>
  <si>
    <t>N-Nitrosoallyl-2-hydroxypropylamine.mol</t>
  </si>
  <si>
    <t>N-Nitrosoallyl-2-oxopropylamine.mol</t>
  </si>
  <si>
    <t>N-Nitrosoallylethanolamine.mol</t>
  </si>
  <si>
    <t>N-Nitrosoazetidine.mol</t>
  </si>
  <si>
    <t>N-Nitrosobenzthiazuron.mol</t>
  </si>
  <si>
    <t>N-Nitrosobis(2-hydroxypropyl)amine.mol</t>
  </si>
  <si>
    <t>N-Nitrosobis(2-oxopropyl)amine.mol</t>
  </si>
  <si>
    <t>N-Nitrosocimetidine.mol</t>
  </si>
  <si>
    <t>N-Nitrosodiethanolamine.mol</t>
  </si>
  <si>
    <t>N-Nitrosodiethylamine.mol</t>
  </si>
  <si>
    <t>N-Nitrosodimethylamine.mol</t>
  </si>
  <si>
    <t>N-Nitrosodiphenylamine.mol</t>
  </si>
  <si>
    <t>N-Nitrosodipropylamine.mol</t>
  </si>
  <si>
    <t>N-Nitrosodithiazine.mol</t>
  </si>
  <si>
    <t>N-Nitrosoephedrine.mol</t>
  </si>
  <si>
    <t>N-Nitrosoguvacoline.mol</t>
  </si>
  <si>
    <t>N-Nitrosohexamethyleneimine.mol</t>
  </si>
  <si>
    <t>N-Nitrosomethyl(2-oxopropyl)amine.mol</t>
  </si>
  <si>
    <t>N-Nitrosomethyl-(2-hydroxyethyl)_amine.mol</t>
  </si>
  <si>
    <t>N-Nitrosomethyl-(2-tosyloxyethyl)_amine.mol</t>
  </si>
  <si>
    <t>N-Nitrosomethyl-(3-hydroxypropyl)_amine.mol</t>
  </si>
  <si>
    <t>N-Nitrosomethyl-2-hydroxypropylamine.mol</t>
  </si>
  <si>
    <t>N-Nitrosomorpholine.mol</t>
  </si>
  <si>
    <t>N-Nitrosonornicotine-1-N-oxide.mol</t>
  </si>
  <si>
    <t>N-Nitrosonornicotine.mol</t>
  </si>
  <si>
    <t>N-Nitrosopiperazine.mol</t>
  </si>
  <si>
    <t>N-Nitrosopiperidine.mol</t>
  </si>
  <si>
    <t>N-Nitrosopyrrolidine.mol</t>
  </si>
  <si>
    <t>N-Nitrosothialdine.mol</t>
  </si>
  <si>
    <t>N-Nitrosothiomorpholine.mol</t>
  </si>
  <si>
    <t>n-Octyl_Bromide.mol</t>
  </si>
  <si>
    <t>n-octyl_cyanide.mol</t>
  </si>
  <si>
    <t>N-Pentyl-N-nitro-N-nitrosoguanidine.mol</t>
  </si>
  <si>
    <t>n-pentylacrylate.mol</t>
  </si>
  <si>
    <t>n-Pentylhydrazine.HCl.mol</t>
  </si>
  <si>
    <t>N-Phenyl-2-naphthylamine.mol</t>
  </si>
  <si>
    <t>N-Phenyl-p-phenylenediamine.HCl.mol</t>
  </si>
  <si>
    <t>N-phenyldiethanolamine.mol</t>
  </si>
  <si>
    <t>N-Propyl-N-nitro-N-nitrosoguanidine.mol</t>
  </si>
  <si>
    <t>N-Propyl-N-nitrosourea.mol</t>
  </si>
  <si>
    <t>n-propyl_4-hydroxybenzoate.mol</t>
  </si>
  <si>
    <t>n-Propyl_Alcohol.mol</t>
  </si>
  <si>
    <t>n-Propyl_isome.mol</t>
  </si>
  <si>
    <t>n-propyl_methacrylate.mol</t>
  </si>
  <si>
    <t>n-propyl_sulfide.mol</t>
  </si>
  <si>
    <t>n-undecylamine.mol</t>
  </si>
  <si>
    <t>n-undecylformamide.mol</t>
  </si>
  <si>
    <t>n-undecyl_alcohol.mol</t>
  </si>
  <si>
    <t>n-undecyl_cyanide.mol</t>
  </si>
  <si>
    <t>n-Valeraldehyde.mol</t>
  </si>
  <si>
    <t>N-vinylcarbazole.mol</t>
  </si>
  <si>
    <t>N-[4-(5-Nitro-2-furyl)-2-thiazolyl]acetamide.mol</t>
  </si>
  <si>
    <t>N2-gamma-Glutamyl-p-hydrazinobenzoic_acid.mol</t>
  </si>
  <si>
    <t>Nabam.mol</t>
  </si>
  <si>
    <t>nadolol.mol</t>
  </si>
  <si>
    <t>Nafenopin.mol</t>
  </si>
  <si>
    <t>nafoxidine.mol</t>
  </si>
  <si>
    <t>Nafronyl.mol</t>
  </si>
  <si>
    <t>Naftopidil.mol</t>
  </si>
  <si>
    <t>Nalidixic_acid.mol</t>
  </si>
  <si>
    <t>naphthyleneacetic_acid.mol</t>
  </si>
  <si>
    <t>naproxen.mol</t>
  </si>
  <si>
    <t>Narasin.mol</t>
  </si>
  <si>
    <t>naringin.mol</t>
  </si>
  <si>
    <t>Natamycin.mol</t>
  </si>
  <si>
    <t>Nefiracetam.mol</t>
  </si>
  <si>
    <t>Neoabietic_acid.mol</t>
  </si>
  <si>
    <t>nerolidol.mol</t>
  </si>
  <si>
    <t>Netilmicin.mol</t>
  </si>
  <si>
    <t>Nialamide.mol</t>
  </si>
  <si>
    <t>Niaprazine.mol</t>
  </si>
  <si>
    <t>nicardipine.mol</t>
  </si>
  <si>
    <t>Nicergoline.mol</t>
  </si>
  <si>
    <t>Nicomol.mol</t>
  </si>
  <si>
    <t>Nicotinamide.mol</t>
  </si>
  <si>
    <t>Nicotine.HCl.mol</t>
  </si>
  <si>
    <t>Nicotine_sulfate.mol</t>
  </si>
  <si>
    <t>Nicotinic_acid_hydrazide.mol</t>
  </si>
  <si>
    <t>Niflumic_Acid.mol</t>
  </si>
  <si>
    <t>Nifurzide.mol</t>
  </si>
  <si>
    <t>Nigericin.mol</t>
  </si>
  <si>
    <t>Nikethamide.mol</t>
  </si>
  <si>
    <t>Nimesulide.mol</t>
  </si>
  <si>
    <t>Nimetazepam.mol</t>
  </si>
  <si>
    <t>nimodipine.mol</t>
  </si>
  <si>
    <t>Nimorazole.mol</t>
  </si>
  <si>
    <t>Nipradilol.mol</t>
  </si>
  <si>
    <t>Nitazoxanide.mol</t>
  </si>
  <si>
    <t>Nitenpyram.mol</t>
  </si>
  <si>
    <t>Nithiazide.mol</t>
  </si>
  <si>
    <t>nitralin.mol</t>
  </si>
  <si>
    <t>nitrapyrin.mol</t>
  </si>
  <si>
    <t>nitrazepam.mol</t>
  </si>
  <si>
    <t>Nitric_oxide.mol</t>
  </si>
  <si>
    <t>Nitrilotriacetic_acid.mol</t>
  </si>
  <si>
    <t>Nitrilotriacetic_acid_(NTA).mol</t>
  </si>
  <si>
    <t>Nitrilotriacetic_acid_trisodium_monohydrate.mol</t>
  </si>
  <si>
    <t>Nitrobenzene.mol</t>
  </si>
  <si>
    <t>Nitroethane.mol</t>
  </si>
  <si>
    <t>Nitrofen.mol</t>
  </si>
  <si>
    <t>nitrofurantoin.mol</t>
  </si>
  <si>
    <t>Nitrofurazone.mol</t>
  </si>
  <si>
    <t>Nitrogen_dioxide.mol</t>
  </si>
  <si>
    <t>Nitrogen_mustard.mol</t>
  </si>
  <si>
    <t>Nitrogen_mustard_N-oxide.mol</t>
  </si>
  <si>
    <t>Nitroso-2-oxopropylethanolamine.mol</t>
  </si>
  <si>
    <t>Nitroso-5-methyloxazolidone.mol</t>
  </si>
  <si>
    <t>Nitroso-Baygon.mol</t>
  </si>
  <si>
    <t>Nitroso-N-methyl-N-(2-phenyl)ethylamine.mol</t>
  </si>
  <si>
    <t>Nitrosoamylurethane.mol</t>
  </si>
  <si>
    <t>Nitrosoanabasine.mol</t>
  </si>
  <si>
    <t>Nitrosochlordiazepoxide.mol</t>
  </si>
  <si>
    <t>Nitrosodibutylamine.mol</t>
  </si>
  <si>
    <t>Nitrosododecamethyleneimine.mol</t>
  </si>
  <si>
    <t>Nitrosoethylmethylamine.mol</t>
  </si>
  <si>
    <t>Nitrosoethylurethane.mol</t>
  </si>
  <si>
    <t>Nitrosoheptamethyleneimine.mol</t>
  </si>
  <si>
    <t>Nitrosohydroxyproline.mol</t>
  </si>
  <si>
    <t>Nitrosoiminodiacetic_acid.mol</t>
  </si>
  <si>
    <t>Nitrosomethylaniline.mol</t>
  </si>
  <si>
    <t>Nitrosomethylphenidate.mol</t>
  </si>
  <si>
    <t>Nitrosomethylundecylamine.mol</t>
  </si>
  <si>
    <t>Nitrosopipecolic_acid.mol</t>
  </si>
  <si>
    <t>Nitrosoproline.mol</t>
  </si>
  <si>
    <t>Nitrous_oxide.mol</t>
  </si>
  <si>
    <t>Nivalenol.mol</t>
  </si>
  <si>
    <t>nizatidine.mol</t>
  </si>
  <si>
    <t>Nogalamycin.mol</t>
  </si>
  <si>
    <t>Nonabromobiphenyl.mol</t>
  </si>
  <si>
    <t>Nonanoic_acid.mol</t>
  </si>
  <si>
    <t>Nonylamine.mol</t>
  </si>
  <si>
    <t>nonylphenol.mol</t>
  </si>
  <si>
    <t>Nonylphenol_(mixed).mol</t>
  </si>
  <si>
    <t>Norbormide.mol</t>
  </si>
  <si>
    <t>Norbornylene.mol</t>
  </si>
  <si>
    <t>Nordazepam.mol</t>
  </si>
  <si>
    <t>nordihydroguaiaretic_acid.mol</t>
  </si>
  <si>
    <t>Norea.mol</t>
  </si>
  <si>
    <t>norethynodrel.mol</t>
  </si>
  <si>
    <t>Norharman.mol</t>
  </si>
  <si>
    <t>Norlestrin.mol</t>
  </si>
  <si>
    <t>Nornicotine.mol</t>
  </si>
  <si>
    <t>Novadelox.mol</t>
  </si>
  <si>
    <t>NSC-117027.MOL</t>
  </si>
  <si>
    <t>NSC-32180.MOL</t>
  </si>
  <si>
    <t>NSC-9152.MOL</t>
  </si>
  <si>
    <t>NSC100753.mol</t>
  </si>
  <si>
    <t>NSC102800.mol</t>
  </si>
  <si>
    <t>NSC108308.mol</t>
  </si>
  <si>
    <t>NSC111712.mol</t>
  </si>
  <si>
    <t>NSC11226.mol</t>
  </si>
  <si>
    <t>NSC113018.mol</t>
  </si>
  <si>
    <t>NSC115131.mol</t>
  </si>
  <si>
    <t>NSC118430.mol</t>
  </si>
  <si>
    <t>NSC118833.mol</t>
  </si>
  <si>
    <t>NSC119892.mol</t>
  </si>
  <si>
    <t>NSC119910.mol</t>
  </si>
  <si>
    <t>NSC119921.mol</t>
  </si>
  <si>
    <t>NSC120231.mol</t>
  </si>
  <si>
    <t>NSC121164.mol</t>
  </si>
  <si>
    <t>NSC121411.mol</t>
  </si>
  <si>
    <t>NSC121418.mol</t>
  </si>
  <si>
    <t>NSC121644.mol</t>
  </si>
  <si>
    <t>NSC121794.mol</t>
  </si>
  <si>
    <t>NSC122701.mol</t>
  </si>
  <si>
    <t>NSC122802.mol</t>
  </si>
  <si>
    <t>NSC126133.mol</t>
  </si>
  <si>
    <t>NSC126403.mol</t>
  </si>
  <si>
    <t>NSC126444.mol</t>
  </si>
  <si>
    <t>NSC128733.mol</t>
  </si>
  <si>
    <t>NSC128773.mol</t>
  </si>
  <si>
    <t>NSC129925.mol</t>
  </si>
  <si>
    <t>NSC130810.mol</t>
  </si>
  <si>
    <t>NSC134228.mol</t>
  </si>
  <si>
    <t>NSC134674.mol</t>
  </si>
  <si>
    <t>NSC135186.mol</t>
  </si>
  <si>
    <t>NSC135747.mol</t>
  </si>
  <si>
    <t>NSC135923.mol</t>
  </si>
  <si>
    <t>NSC136464.mol</t>
  </si>
  <si>
    <t>NSC136468.mol</t>
  </si>
  <si>
    <t>NSC136939.mol</t>
  </si>
  <si>
    <t>NSC139240.mol</t>
  </si>
  <si>
    <t>NSC140399.mol</t>
  </si>
  <si>
    <t>NSC141103.mol</t>
  </si>
  <si>
    <t>NSC141336.mol</t>
  </si>
  <si>
    <t>NSC142056.mol</t>
  </si>
  <si>
    <t>NSC142447.mol</t>
  </si>
  <si>
    <t>NSC142480.mol</t>
  </si>
  <si>
    <t>NSC142535.mol</t>
  </si>
  <si>
    <t>NSC143340.mol</t>
  </si>
  <si>
    <t>NSC143354.mol</t>
  </si>
  <si>
    <t>NSC143974.mol</t>
  </si>
  <si>
    <t>NSC144198.mol</t>
  </si>
  <si>
    <t>NSC157339.mol</t>
  </si>
  <si>
    <t>NSC157495.mol</t>
  </si>
  <si>
    <t>NSC158263.mol</t>
  </si>
  <si>
    <t>NSC158391.mol</t>
  </si>
  <si>
    <t>NSC163305.mol</t>
  </si>
  <si>
    <t>NSC163332.mol</t>
  </si>
  <si>
    <t>NSC166291.mol</t>
  </si>
  <si>
    <t>NSC173905.mol</t>
  </si>
  <si>
    <t>NSC176302.mol</t>
  </si>
  <si>
    <t>NSC176317.mol</t>
  </si>
  <si>
    <t>NSC177377.mol</t>
  </si>
  <si>
    <t>NSC18430.mol</t>
  </si>
  <si>
    <t>NSC191250.mol</t>
  </si>
  <si>
    <t>NSC201470.mol</t>
  </si>
  <si>
    <t>NSC201685.mol</t>
  </si>
  <si>
    <t>NSC202554.mol</t>
  </si>
  <si>
    <t>NSC206381.mol</t>
  </si>
  <si>
    <t>NSC219988.mol</t>
  </si>
  <si>
    <t>NSC222703.mol</t>
  </si>
  <si>
    <t>NSC230683.mol</t>
  </si>
  <si>
    <t>NSC231660.mol</t>
  </si>
  <si>
    <t>NSC234214.mol</t>
  </si>
  <si>
    <t>NSC234766.mol</t>
  </si>
  <si>
    <t>NSC239397.mol</t>
  </si>
  <si>
    <t>NSC240587.mol</t>
  </si>
  <si>
    <t>NSC240755.mol</t>
  </si>
  <si>
    <t>NSC245456.mol</t>
  </si>
  <si>
    <t>NSC246112.mol</t>
  </si>
  <si>
    <t>NSC247015.mol</t>
  </si>
  <si>
    <t>NSC249321.mol</t>
  </si>
  <si>
    <t>NSC259680.mol</t>
  </si>
  <si>
    <t>NSC259682.mol</t>
  </si>
  <si>
    <t>NSC260922.mol</t>
  </si>
  <si>
    <t>NSC267308.mol</t>
  </si>
  <si>
    <t>NSC268918.mol</t>
  </si>
  <si>
    <t>NSC269109.mol</t>
  </si>
  <si>
    <t>NSC269112.mol</t>
  </si>
  <si>
    <t>NSC269753.mol</t>
  </si>
  <si>
    <t>NSC270904.mol</t>
  </si>
  <si>
    <t>NSC275409.mol</t>
  </si>
  <si>
    <t>NSC276376.mol</t>
  </si>
  <si>
    <t>NSC281742.mol</t>
  </si>
  <si>
    <t>NSC283477.mol</t>
  </si>
  <si>
    <t>NSC289473.mol</t>
  </si>
  <si>
    <t>NSC290700.mol</t>
  </si>
  <si>
    <t>NSC290963.mol</t>
  </si>
  <si>
    <t>NSC290977.mol</t>
  </si>
  <si>
    <t>NSC290979.mol</t>
  </si>
  <si>
    <t>NSC290980.mol</t>
  </si>
  <si>
    <t>NSC290982.mol</t>
  </si>
  <si>
    <t>NSC291065.mol</t>
  </si>
  <si>
    <t>NSC291109.mol</t>
  </si>
  <si>
    <t>NSC295084.mol</t>
  </si>
  <si>
    <t>NSC295466.mol</t>
  </si>
  <si>
    <t>NSC295641.mol</t>
  </si>
  <si>
    <t>NSC295729.mol</t>
  </si>
  <si>
    <t>NSC297362.mol</t>
  </si>
  <si>
    <t>NSC297872.mol</t>
  </si>
  <si>
    <t>NSC305789.mol</t>
  </si>
  <si>
    <t>NSC309741.mol</t>
  </si>
  <si>
    <t>NSC309883.mol</t>
  </si>
  <si>
    <t>NSC310618.mol</t>
  </si>
  <si>
    <t>NSC319031.mol</t>
  </si>
  <si>
    <t>NSC319042.mol</t>
  </si>
  <si>
    <t>NSC319730.mol</t>
  </si>
  <si>
    <t>NSC327333.mol</t>
  </si>
  <si>
    <t>NSC327353.mol</t>
  </si>
  <si>
    <t>NSC328085.mol</t>
  </si>
  <si>
    <t>NSC330507.mol</t>
  </si>
  <si>
    <t>NSC339606.mol</t>
  </si>
  <si>
    <t>NSC350142.mol</t>
  </si>
  <si>
    <t>NSC3535.mol</t>
  </si>
  <si>
    <t>NSC35424.mol</t>
  </si>
  <si>
    <t>NSC363003.mol</t>
  </si>
  <si>
    <t>NSC366134.mol</t>
  </si>
  <si>
    <t>NSC371821.mol</t>
  </si>
  <si>
    <t>NSC372400.mol</t>
  </si>
  <si>
    <t>NSC372505.mol</t>
  </si>
  <si>
    <t>NSC372640.mol</t>
  </si>
  <si>
    <t>NSC373032.mol</t>
  </si>
  <si>
    <t>NSC373814.mol</t>
  </si>
  <si>
    <t>NSC375164.mol</t>
  </si>
  <si>
    <t>NSC376282.mol</t>
  </si>
  <si>
    <t>NSC37641.mol</t>
  </si>
  <si>
    <t>NSC377825.mol</t>
  </si>
  <si>
    <t>NSC377892.mol</t>
  </si>
  <si>
    <t>NSC377901.mol</t>
  </si>
  <si>
    <t>NSC378135.mol</t>
  </si>
  <si>
    <t>NSC379963.mol</t>
  </si>
  <si>
    <t>NSC380881.mol</t>
  </si>
  <si>
    <t>NSC381412.mol</t>
  </si>
  <si>
    <t>NSC381999.mol</t>
  </si>
  <si>
    <t>NSC382830.mol</t>
  </si>
  <si>
    <t>NSC382987.mol</t>
  </si>
  <si>
    <t>NSC400363.mol</t>
  </si>
  <si>
    <t>NSC400983.mol</t>
  </si>
  <si>
    <t>NSC401003.mol</t>
  </si>
  <si>
    <t>NSC401103.mol</t>
  </si>
  <si>
    <t>NSC401142.mol</t>
  </si>
  <si>
    <t>NSC401229.mol</t>
  </si>
  <si>
    <t>NSC401518.mol</t>
  </si>
  <si>
    <t>NSC401591.mol</t>
  </si>
  <si>
    <t>NSC401990.mol</t>
  </si>
  <si>
    <t>NSC402209.mol</t>
  </si>
  <si>
    <t>NSC402534.mol</t>
  </si>
  <si>
    <t>NSC402819.mol</t>
  </si>
  <si>
    <t>NSC403104.mol</t>
  </si>
  <si>
    <t>NSC403446.mol</t>
  </si>
  <si>
    <t>NSC403801.mol</t>
  </si>
  <si>
    <t>NSC404772.mol</t>
  </si>
  <si>
    <t>NSC405159.mol</t>
  </si>
  <si>
    <t>NSC405352.mol</t>
  </si>
  <si>
    <t>NSC405533.mol</t>
  </si>
  <si>
    <t>NSC405643.mol</t>
  </si>
  <si>
    <t>NSC406433.mol</t>
  </si>
  <si>
    <t>NSC406648.mol</t>
  </si>
  <si>
    <t>NSC406666.mol</t>
  </si>
  <si>
    <t>NSC407075.mol</t>
  </si>
  <si>
    <t>NSC407397.mol</t>
  </si>
  <si>
    <t>NSC407580.mol</t>
  </si>
  <si>
    <t>NSC407637.mol</t>
  </si>
  <si>
    <t>NSC407638.mol</t>
  </si>
  <si>
    <t>NSC407652.mol</t>
  </si>
  <si>
    <t>NSC407890.mol</t>
  </si>
  <si>
    <t>NSC408378.mol</t>
  </si>
  <si>
    <t>NSC408379.mol</t>
  </si>
  <si>
    <t>NSC408391.mol</t>
  </si>
  <si>
    <t>NSC408590.mol</t>
  </si>
  <si>
    <t>NSC408670.mol</t>
  </si>
  <si>
    <t>NSC5038.mol</t>
  </si>
  <si>
    <t>NSC509501.mol</t>
  </si>
  <si>
    <t>NSC520114.mol</t>
  </si>
  <si>
    <t>NSC54776.mol</t>
  </si>
  <si>
    <t>NSC55529.mol</t>
  </si>
  <si>
    <t>NSC5570.mol</t>
  </si>
  <si>
    <t>NSC55844.mol</t>
  </si>
  <si>
    <t>NSC55849.mol</t>
  </si>
  <si>
    <t>NSC55861.mol</t>
  </si>
  <si>
    <t>NSC57299.mol</t>
  </si>
  <si>
    <t>NSC58150.mol</t>
  </si>
  <si>
    <t>NSC59304.mol</t>
  </si>
  <si>
    <t>NSC59944.mol</t>
  </si>
  <si>
    <t>NSC60064.mol</t>
  </si>
  <si>
    <t>NSC602409.mol</t>
  </si>
  <si>
    <t>NSC602889.mol</t>
  </si>
  <si>
    <t>NSC603173.mol</t>
  </si>
  <si>
    <t>NSC60474.mol</t>
  </si>
  <si>
    <t>NSC605417.mol</t>
  </si>
  <si>
    <t>NSC60666.mol</t>
  </si>
  <si>
    <t>NSC606752.mol</t>
  </si>
  <si>
    <t>NSC606975.mol</t>
  </si>
  <si>
    <t>NSC610898.mol</t>
  </si>
  <si>
    <t>NSC611098.mol</t>
  </si>
  <si>
    <t>NSC61701.mol</t>
  </si>
  <si>
    <t>NSC618846.mol</t>
  </si>
  <si>
    <t>NSC618877.mol</t>
  </si>
  <si>
    <t>NSC62088.mol</t>
  </si>
  <si>
    <t>NSC622379.mol</t>
  </si>
  <si>
    <t>NSC623033.mol</t>
  </si>
  <si>
    <t>NSC625133.mol</t>
  </si>
  <si>
    <t>NSC628343.mol</t>
  </si>
  <si>
    <t>NSC628660.mol</t>
  </si>
  <si>
    <t>NSC633521.mol</t>
  </si>
  <si>
    <t>NSC633866.mol</t>
  </si>
  <si>
    <t>NSC637291.mol</t>
  </si>
  <si>
    <t>NSC638156.mol</t>
  </si>
  <si>
    <t>NSC639655.mol</t>
  </si>
  <si>
    <t>NSC63984.mol</t>
  </si>
  <si>
    <t>NSC64054.mol</t>
  </si>
  <si>
    <t>NSC640543.mol</t>
  </si>
  <si>
    <t>NSC641183.mol</t>
  </si>
  <si>
    <t>NSC641595.mol</t>
  </si>
  <si>
    <t>NSC642703.mol</t>
  </si>
  <si>
    <t>NSC642939.mol</t>
  </si>
  <si>
    <t>NSC642960.mol</t>
  </si>
  <si>
    <t>NSC643172.mol</t>
  </si>
  <si>
    <t>NSC643915.mol</t>
  </si>
  <si>
    <t>NSC645009.mol</t>
  </si>
  <si>
    <t>NSC645155.mol</t>
  </si>
  <si>
    <t>NSC645344.mol</t>
  </si>
  <si>
    <t>NSC645634.mol</t>
  </si>
  <si>
    <t>NSC645656.mol</t>
  </si>
  <si>
    <t>NSC647257.mol</t>
  </si>
  <si>
    <t>NSC647709.mol</t>
  </si>
  <si>
    <t>NSC648263.mol</t>
  </si>
  <si>
    <t>NSC649232.mol</t>
  </si>
  <si>
    <t>NSC649984.mol</t>
  </si>
  <si>
    <t>NSC65064.mol</t>
  </si>
  <si>
    <t>NSC650823.mol</t>
  </si>
  <si>
    <t>NSC651559.mol</t>
  </si>
  <si>
    <t>NSC652815.mol</t>
  </si>
  <si>
    <t>NSC656283.mol</t>
  </si>
  <si>
    <t>NSC656836.mol</t>
  </si>
  <si>
    <t>NSC656980.mol</t>
  </si>
  <si>
    <t>NSC657149.mol</t>
  </si>
  <si>
    <t>NSC657195.mol</t>
  </si>
  <si>
    <t>NSC657340.mol</t>
  </si>
  <si>
    <t>NSC657446.mol</t>
  </si>
  <si>
    <t>NSC657577.mol</t>
  </si>
  <si>
    <t>NSC657602.mol</t>
  </si>
  <si>
    <t>NSC658139.mol</t>
  </si>
  <si>
    <t>NSC658532.mol</t>
  </si>
  <si>
    <t>NSC658733.mol</t>
  </si>
  <si>
    <t>NSC658830.mol</t>
  </si>
  <si>
    <t>NSC659275.mol</t>
  </si>
  <si>
    <t>NSC659530.mol</t>
  </si>
  <si>
    <t>NSC659677.mol</t>
  </si>
  <si>
    <t>NSC66081.mol</t>
  </si>
  <si>
    <t>NSC660977.mol</t>
  </si>
  <si>
    <t>NSC661734.mol</t>
  </si>
  <si>
    <t>NSC662250.mol</t>
  </si>
  <si>
    <t>NSC662455.mol</t>
  </si>
  <si>
    <t>NSC662776.mol</t>
  </si>
  <si>
    <t>NSC663304.mol</t>
  </si>
  <si>
    <t>NSC663673.mol</t>
  </si>
  <si>
    <t>NSC663859.mol</t>
  </si>
  <si>
    <t>NSC663987.mol</t>
  </si>
  <si>
    <t>NSC66471.mol</t>
  </si>
  <si>
    <t>NSC664976.mol</t>
  </si>
  <si>
    <t>NSC665006.mol</t>
  </si>
  <si>
    <t>NSC665514.mol</t>
  </si>
  <si>
    <t>NSC665515.mol</t>
  </si>
  <si>
    <t>NSC665602.mol</t>
  </si>
  <si>
    <t>NSC668260.mol</t>
  </si>
  <si>
    <t>NSC668341.mol</t>
  </si>
  <si>
    <t>NSC669160.mol</t>
  </si>
  <si>
    <t>NSC669383.mol</t>
  </si>
  <si>
    <t>NSC669683.mol</t>
  </si>
  <si>
    <t>NSC670224.mol</t>
  </si>
  <si>
    <t>NSC670965.mol</t>
  </si>
  <si>
    <t>NSC671401.mol</t>
  </si>
  <si>
    <t>NSC672041.mol</t>
  </si>
  <si>
    <t>NSC672453.mol</t>
  </si>
  <si>
    <t>NSC673414.mol</t>
  </si>
  <si>
    <t>NSC674352.mol</t>
  </si>
  <si>
    <t>NSC674561.mol</t>
  </si>
  <si>
    <t>NSC674615.mol</t>
  </si>
  <si>
    <t>NSC676363.mol</t>
  </si>
  <si>
    <t>NSC67690.mol</t>
  </si>
  <si>
    <t>NSC677629.mol</t>
  </si>
  <si>
    <t>NSC681286.mol</t>
  </si>
  <si>
    <t>NSC683792.mol</t>
  </si>
  <si>
    <t>NSC683831.mol</t>
  </si>
  <si>
    <t>NSC684118.mol</t>
  </si>
  <si>
    <t>NSC684839.mol</t>
  </si>
  <si>
    <t>NSC686380.mol</t>
  </si>
  <si>
    <t>NSC686574.mol</t>
  </si>
  <si>
    <t>NSC687370.mol</t>
  </si>
  <si>
    <t>NSC73728.mol</t>
  </si>
  <si>
    <t>NSC76543.mol</t>
  </si>
  <si>
    <t>NSC82772.mol</t>
  </si>
  <si>
    <t>NSC83436.mol</t>
  </si>
  <si>
    <t>NSC83597.mol</t>
  </si>
  <si>
    <t>NSC83598.mol</t>
  </si>
  <si>
    <t>NSC83606.mol</t>
  </si>
  <si>
    <t>NSC86149.mol</t>
  </si>
  <si>
    <t>NSC87596.mol</t>
  </si>
  <si>
    <t>NSC87600.mol</t>
  </si>
  <si>
    <t>NSC87895.mol</t>
  </si>
  <si>
    <t>NSC89139.mol</t>
  </si>
  <si>
    <t>NSC89280.mol</t>
  </si>
  <si>
    <t>NSC92835.mol</t>
  </si>
  <si>
    <t>NSC93776.mol</t>
  </si>
  <si>
    <t>NSC94636.mol</t>
  </si>
  <si>
    <t>NSC96399.mol</t>
  </si>
  <si>
    <t>NSC97466.mol</t>
  </si>
  <si>
    <t>NSC97572.mol</t>
  </si>
  <si>
    <t>NSC97613.mol</t>
  </si>
  <si>
    <t>NSC97686.mol</t>
  </si>
  <si>
    <t>NSC97705.mol</t>
  </si>
  <si>
    <t>NSC98992.mol</t>
  </si>
  <si>
    <t>Nybomycin.mol</t>
  </si>
  <si>
    <t>Nystatin.mol</t>
  </si>
  <si>
    <t>N_N-DIMETHYL-2_4-DICHLOROPHENOXYACETAMIDE.mol</t>
  </si>
  <si>
    <t>N_N-Dimethyldodecanamide.mol</t>
  </si>
  <si>
    <t>n_n-dipropyldecanamide.mol</t>
  </si>
  <si>
    <t>o-Aminoazotoluene.mol</t>
  </si>
  <si>
    <t>o-Aminophenol.mol</t>
  </si>
  <si>
    <t>o-Anisidine.mol</t>
  </si>
  <si>
    <t>o-Anisidine_hydrochloride.mol</t>
  </si>
  <si>
    <t>o-Anthranilic_acid.mol</t>
  </si>
  <si>
    <t>o-Benzenedisulfonyl_azide.mol</t>
  </si>
  <si>
    <t>o-Benzyl-p-chlorophenol.mol</t>
  </si>
  <si>
    <t>o-Chlorobenzalmalononitrile_(CS).mol</t>
  </si>
  <si>
    <t>o-Chlorobenzylidenemalononitrile.mol</t>
  </si>
  <si>
    <t>o-cyclohexylphenol.mol</t>
  </si>
  <si>
    <t>o-ethyl_o-(p-nitrophenyl_phenyl)phosphonothioate.mol</t>
  </si>
  <si>
    <t>o-methoxybenzamide.mol</t>
  </si>
  <si>
    <t>o-Nitroanisole.mol</t>
  </si>
  <si>
    <t>O-nitrobenzaldehyde.mol</t>
  </si>
  <si>
    <t>o-Nitrophenol.mol</t>
  </si>
  <si>
    <t>o-Nitrosotoluene.mol</t>
  </si>
  <si>
    <t>o-Phenylenediamine.2HCl.mol</t>
  </si>
  <si>
    <t>o-Phenylenediamine.mol</t>
  </si>
  <si>
    <t>o-Phenylphenol.mol</t>
  </si>
  <si>
    <t>o-Phthaldialdehyde.mol</t>
  </si>
  <si>
    <t>o-secbutylphenol.mol</t>
  </si>
  <si>
    <t>o-tertbutylphenol.mol</t>
  </si>
  <si>
    <t>o-tolualdehyde.mol</t>
  </si>
  <si>
    <t>o-Toluenesulfonamide.mol</t>
  </si>
  <si>
    <t>o-Toluidine.mol</t>
  </si>
  <si>
    <t>o-Toluidine_hydrochloride.mol</t>
  </si>
  <si>
    <t>o-tolunitrile.mol</t>
  </si>
  <si>
    <t>o-vanillin.mol</t>
  </si>
  <si>
    <t>o-xylene.mol</t>
  </si>
  <si>
    <t>Obidoxime_Chloride.mol</t>
  </si>
  <si>
    <t>OC1=C(Cl)C(Cl)=C(Cl)C(Cl)=C1Cl.mol</t>
  </si>
  <si>
    <t>Ochratoxin_A.mol</t>
  </si>
  <si>
    <t>Octachlorostyrene.mol</t>
  </si>
  <si>
    <t>octanol.mol</t>
  </si>
  <si>
    <t>octanophenone.mol</t>
  </si>
  <si>
    <t>Octreotide.MOL</t>
  </si>
  <si>
    <t>Octylamine.mol</t>
  </si>
  <si>
    <t>Octyl_Acetate.mol</t>
  </si>
  <si>
    <t>OEAAAGY.MOL</t>
  </si>
  <si>
    <t>OEAAAHF.MOL</t>
  </si>
  <si>
    <t>OEAAAHG.MOL</t>
  </si>
  <si>
    <t>OEAAAHI.MOL</t>
  </si>
  <si>
    <t>OEAAAHJ.MOL</t>
  </si>
  <si>
    <t>OEAAAHK.MOL</t>
  </si>
  <si>
    <t>OEAAAIA.MOL</t>
  </si>
  <si>
    <t>OEAAAIB.MOL</t>
  </si>
  <si>
    <t>OEAAAID.MOL</t>
  </si>
  <si>
    <t>OEAAAIP.MOL</t>
  </si>
  <si>
    <t>Okadaic_Acid.mol</t>
  </si>
  <si>
    <t>olivetol.mol</t>
  </si>
  <si>
    <t>Oltipraz.mol</t>
  </si>
  <si>
    <t>omeprazole.mol</t>
  </si>
  <si>
    <t>Ornidazole.mol</t>
  </si>
  <si>
    <t>Ortho_11775.mol</t>
  </si>
  <si>
    <t>Ovulen.mol</t>
  </si>
  <si>
    <t>Oxadixyl.mol</t>
  </si>
  <si>
    <t>Oxametacine.mol</t>
  </si>
  <si>
    <t>Oxamniquine.mol</t>
  </si>
  <si>
    <t>Oxazepam.mol</t>
  </si>
  <si>
    <t>Oxolinic_acid.mol</t>
  </si>
  <si>
    <t>Oxprenolol.HCl.mol</t>
  </si>
  <si>
    <t>Oxydemeton-methyl.mol</t>
  </si>
  <si>
    <t>Oxytetracycline_hydrochloride.mol</t>
  </si>
  <si>
    <t>Oxythioquinox.mol</t>
  </si>
  <si>
    <t>Ozone.mol</t>
  </si>
  <si>
    <t>p-(Benzylsulfonamido)benzoic_Acid.mol</t>
  </si>
  <si>
    <t>p-(tert-butyl)-phenyl-n-methylcarbamate.mol</t>
  </si>
  <si>
    <t>p-(tert-butyl)benzamide.mol</t>
  </si>
  <si>
    <t>p-Aminobenzoic_Acid.mol</t>
  </si>
  <si>
    <t>p-Aminopropiophenone.mol</t>
  </si>
  <si>
    <t>p-Aminosalicylic_Acid.mol</t>
  </si>
  <si>
    <t>p-Anisaldehyde.mol</t>
  </si>
  <si>
    <t>p-Anisidine_hydrochloride.mol</t>
  </si>
  <si>
    <t>p-Benzoquinone_dioxime.mol</t>
  </si>
  <si>
    <t>p-bromoaniline.mol</t>
  </si>
  <si>
    <t>p-Chloroaniline.mol</t>
  </si>
  <si>
    <t>p-Chloroaniline_hydrochloride.mol</t>
  </si>
  <si>
    <t>p-chlorophenyl-o-nitrophenyl_ether.mol</t>
  </si>
  <si>
    <t>p-Chlorophenyl-p-chlorobenzene_sulfonate.mol</t>
  </si>
  <si>
    <t>p-Cresidine.mol</t>
  </si>
  <si>
    <t>p-cumyl_phenol.mol</t>
  </si>
  <si>
    <t>p-Dichlorobenzene.mol</t>
  </si>
  <si>
    <t>P-dimethoxybenzene.mol</t>
  </si>
  <si>
    <t>p-dimethylaminobenzaldehyde.mol</t>
  </si>
  <si>
    <t>p-ethoxybenzaldehyde.mol</t>
  </si>
  <si>
    <t>p-fluorophenyl_ether.mol</t>
  </si>
  <si>
    <t>p-Hydrazinobenzoic_acid.HCl.mol</t>
  </si>
  <si>
    <t>p-Hydrazinobenzoic_acid.mol</t>
  </si>
  <si>
    <t>p-Isopropoxydiphenylamine.mol</t>
  </si>
  <si>
    <t>P-isopropyl_benzaldehyde.mol</t>
  </si>
  <si>
    <t>p-Methylcatechol.mol</t>
  </si>
  <si>
    <t>p-Nitroaniline.mol</t>
  </si>
  <si>
    <t>p-Nitrobenzoic_acid.mol</t>
  </si>
  <si>
    <t>p-Nitrophenol.mol</t>
  </si>
  <si>
    <t>p-Nitrosodiphenylamine.mol</t>
  </si>
  <si>
    <t>p-phenoxybenzaldehyde.mol</t>
  </si>
  <si>
    <t>p-phenoxyphenol.mol</t>
  </si>
  <si>
    <t>p-phenylazophenol.mol</t>
  </si>
  <si>
    <t>p-Phenylenediamine.mol</t>
  </si>
  <si>
    <t>p-Phenylenediamine_dihydrochloride.mol</t>
  </si>
  <si>
    <t>p-Phenylphenol.mol</t>
  </si>
  <si>
    <t>p-Quinone.mol</t>
  </si>
  <si>
    <t>p-tert-butylphenol.mol</t>
  </si>
  <si>
    <t>p-tert-pentylphenol.mol</t>
  </si>
  <si>
    <t>p-tertbutylphenol.mol</t>
  </si>
  <si>
    <t>p-Toluidinium_chloride.mol</t>
  </si>
  <si>
    <t>p-Tolylurea.mol</t>
  </si>
  <si>
    <t>p-tolyl_disulfide.mol</t>
  </si>
  <si>
    <t>p-xylene.mol</t>
  </si>
  <si>
    <t>Pactamycin.mol</t>
  </si>
  <si>
    <t>palinavir.MOL</t>
  </si>
  <si>
    <t>Palonidipine.HCl.mol</t>
  </si>
  <si>
    <t>Palytoxin.mol</t>
  </si>
  <si>
    <t>Pancuronium_Bromide.mol</t>
  </si>
  <si>
    <t>pantoprazole.mol</t>
  </si>
  <si>
    <t>Paraoxon.mol</t>
  </si>
  <si>
    <t>Parasorbic_Acid.mol</t>
  </si>
  <si>
    <t>Parathion.mol</t>
  </si>
  <si>
    <t>paroxetine.mol</t>
  </si>
  <si>
    <t>Patulin.mol</t>
  </si>
  <si>
    <t>PD-107067.MOL</t>
  </si>
  <si>
    <t>PD-150280.MOL</t>
  </si>
  <si>
    <t>Pefloxacin.mol</t>
  </si>
  <si>
    <t>Pefurazoate.mol</t>
  </si>
  <si>
    <t>Pemoline.mol</t>
  </si>
  <si>
    <t>Penfluridol.mol</t>
  </si>
  <si>
    <t>Penicillic_Acid.mol</t>
  </si>
  <si>
    <t>Penicillin_VK.mol</t>
  </si>
  <si>
    <t>Pentabromophenol.mol</t>
  </si>
  <si>
    <t>Pentachloroanisole.mol</t>
  </si>
  <si>
    <t>Pentachloroethane.mol</t>
  </si>
  <si>
    <t>Pentachloronitrobenzene.mol</t>
  </si>
  <si>
    <t>Pentachloropyridine.mol</t>
  </si>
  <si>
    <t>Pentaerythritol_tetranitrate.mol</t>
  </si>
  <si>
    <t>Pentaerythritol_tetranitrate_with_80%_d-lactose_monohydrate.mol</t>
  </si>
  <si>
    <t>Pentaethylenehexamine.mol</t>
  </si>
  <si>
    <t>pentafluoroaniline.mol</t>
  </si>
  <si>
    <t>Pentafluorobenzaldehyde.mol</t>
  </si>
  <si>
    <t>pentafluoronitrobenzene.mol</t>
  </si>
  <si>
    <t>Pentanal_methylformylhydrazone.mol</t>
  </si>
  <si>
    <t>pentazocine.mol</t>
  </si>
  <si>
    <t>Pentobarbital_sodium.mol</t>
  </si>
  <si>
    <t>pentoxifylline.mol</t>
  </si>
  <si>
    <t>Pentylenetetrazole.mol</t>
  </si>
  <si>
    <t>Pentyl_ether.mol</t>
  </si>
  <si>
    <t>Pepstatin.mol</t>
  </si>
  <si>
    <t>Perfluorobenzophenone.mol</t>
  </si>
  <si>
    <t>Perfosfamide.mol</t>
  </si>
  <si>
    <t>Perhexiline_maleate.mol</t>
  </si>
  <si>
    <t>Pericyazine.mol</t>
  </si>
  <si>
    <t>Perillaldehyde.mol</t>
  </si>
  <si>
    <t>Perilla_Ketone.mol</t>
  </si>
  <si>
    <t>Perlapine.mol</t>
  </si>
  <si>
    <t>Permethrin.mol</t>
  </si>
  <si>
    <t>Petasitenine.mol</t>
  </si>
  <si>
    <t>Peucedanin.mol</t>
  </si>
  <si>
    <t>Phalloidin.mol</t>
  </si>
  <si>
    <t>Phenacemide.mol</t>
  </si>
  <si>
    <t>Phenacetin.mol</t>
  </si>
  <si>
    <t>Phenazone.mol</t>
  </si>
  <si>
    <t>Phenazopyridine.mol</t>
  </si>
  <si>
    <t>Phenazopyridine_hydrochloride.mol</t>
  </si>
  <si>
    <t>Phenesterin.mol</t>
  </si>
  <si>
    <t>Phenethyl_Alcohol.mol</t>
  </si>
  <si>
    <t>Phenethyl_anthranilate.mol</t>
  </si>
  <si>
    <t>phenethyl_bromide.mol</t>
  </si>
  <si>
    <t>Phenethyl_isothiocyanate.mol</t>
  </si>
  <si>
    <t>Phenformin_hydrochloride.mol</t>
  </si>
  <si>
    <t>pheniramine.MOL</t>
  </si>
  <si>
    <t>Phenobutiodil.mol</t>
  </si>
  <si>
    <t>phenolphthalein.mol</t>
  </si>
  <si>
    <t>phenolphthalin.mol</t>
  </si>
  <si>
    <t>phenol_red.mol</t>
  </si>
  <si>
    <t>Phenothiazine.mol</t>
  </si>
  <si>
    <t>Phenoxybenzamine_hydrochloride.mol</t>
  </si>
  <si>
    <t>Phenprobamate.mol</t>
  </si>
  <si>
    <t>Phensuximide.mol</t>
  </si>
  <si>
    <t>Phenylbutazone.mol</t>
  </si>
  <si>
    <t>Phenylephrine.mol</t>
  </si>
  <si>
    <t>Phenylephrine_hydrochloride.mol</t>
  </si>
  <si>
    <t>Phenylethyl-3-methylcaffeate.mol</t>
  </si>
  <si>
    <t>Phenylethylhydrazine_sulfate.mol</t>
  </si>
  <si>
    <t>Phenylglyceryl_Ether.mol</t>
  </si>
  <si>
    <t>Phenylhydrazine.HCl.mol</t>
  </si>
  <si>
    <t>Phenylhydrazine.mol</t>
  </si>
  <si>
    <t>Phenyltrimethylammonium_iodide.mol</t>
  </si>
  <si>
    <t>Phenyltrimethylammonium_methosulfate.mol</t>
  </si>
  <si>
    <t>Phenyl_4-aminosalicylate.mol</t>
  </si>
  <si>
    <t>Phenyl_Acetate.mol</t>
  </si>
  <si>
    <t>Phenyl_disulfide.mol</t>
  </si>
  <si>
    <t>Phenyl_ether.mol</t>
  </si>
  <si>
    <t>Phenyl_glycidyl_ether.mol</t>
  </si>
  <si>
    <t>Phenyl_isothiocyanate.mol</t>
  </si>
  <si>
    <t>Phenyl_salicylate.mol</t>
  </si>
  <si>
    <t>Phenyl_Sulfide.mol</t>
  </si>
  <si>
    <t>Phenyl_sulfoxide.mol</t>
  </si>
  <si>
    <t>PhIP.HCl.mol</t>
  </si>
  <si>
    <t>phloretin.mol</t>
  </si>
  <si>
    <t>Phorate.mol</t>
  </si>
  <si>
    <t>phorazetim.mol</t>
  </si>
  <si>
    <t>Phorbol.mol</t>
  </si>
  <si>
    <t>Phosalone.mol</t>
  </si>
  <si>
    <t>phosflex_31P.mol</t>
  </si>
  <si>
    <t>Phosmet.mol</t>
  </si>
  <si>
    <t>Phosphamidon.mol</t>
  </si>
  <si>
    <t>Phosphine.mol</t>
  </si>
  <si>
    <t>Photodieldrin.mol</t>
  </si>
  <si>
    <t>Phoxim.mol</t>
  </si>
  <si>
    <t>Phthalamide.mol</t>
  </si>
  <si>
    <t>Phthalic_Acid.mol</t>
  </si>
  <si>
    <t>Phthalic_anhydride.mol</t>
  </si>
  <si>
    <t>Phthalylsulfathiazole.mol</t>
  </si>
  <si>
    <t>Physostigmine.mol</t>
  </si>
  <si>
    <t>Picotamide.mol</t>
  </si>
  <si>
    <t>Picric_acid.mol</t>
  </si>
  <si>
    <t>Picrotin.mol</t>
  </si>
  <si>
    <t>Picrotoxinin.mol</t>
  </si>
  <si>
    <t>Pifarnine.mol</t>
  </si>
  <si>
    <t>Pildralazine.2HCl.mol</t>
  </si>
  <si>
    <t>Pilocarpine.mol</t>
  </si>
  <si>
    <t>Pimaricin.mol</t>
  </si>
  <si>
    <t>Pimefylline.mol</t>
  </si>
  <si>
    <t>Pinacidil.mol</t>
  </si>
  <si>
    <t>Pinaverium_Bromide.mol</t>
  </si>
  <si>
    <t>Pinazepam.mol</t>
  </si>
  <si>
    <t>pindolol.mol</t>
  </si>
  <si>
    <t>Pindone.mol</t>
  </si>
  <si>
    <t>Pipecurium_Bromide.mol</t>
  </si>
  <si>
    <t>Pipemidic_Acid.mol</t>
  </si>
  <si>
    <t>Piperalin.mol</t>
  </si>
  <si>
    <t>Piperazine.mol</t>
  </si>
  <si>
    <t>Piperidine.mol</t>
  </si>
  <si>
    <t>piperine.mol</t>
  </si>
  <si>
    <t>Piperine_(aliphatic).mol</t>
  </si>
  <si>
    <t>Piperonyl_butoxide.mol</t>
  </si>
  <si>
    <t>Piperonyl_butoxide_in_solvent.mol</t>
  </si>
  <si>
    <t>Piperonyl_sulfoxide.mol</t>
  </si>
  <si>
    <t>Pipotiazine.mol</t>
  </si>
  <si>
    <t>Pipoxolan.mol</t>
  </si>
  <si>
    <t>Piprozolin.mol</t>
  </si>
  <si>
    <t>Piretanide.mol</t>
  </si>
  <si>
    <t>Piribedil.mol</t>
  </si>
  <si>
    <t>Pirifibrate.mol</t>
  </si>
  <si>
    <t>Pirimicarb.mol</t>
  </si>
  <si>
    <t>Pirimiphos-ethyl.mol</t>
  </si>
  <si>
    <t>Pirmenol.HCl.mol</t>
  </si>
  <si>
    <t>Piroxicam.mol</t>
  </si>
  <si>
    <t>Pivalolactone.mol</t>
  </si>
  <si>
    <t>Plafibride.mol</t>
  </si>
  <si>
    <t>Platonin.mol</t>
  </si>
  <si>
    <t>Plaunotol.mol</t>
  </si>
  <si>
    <t>Plumbagin.mol</t>
  </si>
  <si>
    <t>PNU-140690.MOL</t>
  </si>
  <si>
    <t>Podophyllotoxin.mol</t>
  </si>
  <si>
    <t>Polidocanol.mol</t>
  </si>
  <si>
    <t>Polybrominated_biphenyls.mol</t>
  </si>
  <si>
    <t>Polybrominated_biphenyl_mixture.mol</t>
  </si>
  <si>
    <t>Polybrominated_biphenyl_mixture_(Firemaster_FF-1).mol</t>
  </si>
  <si>
    <t>Polysorbate_80_(glycol).mol</t>
  </si>
  <si>
    <t>Polyvinylpyridine-N-oxide.mol</t>
  </si>
  <si>
    <t>Ponceau_3R.mol</t>
  </si>
  <si>
    <t>Ponceau_MX.mol</t>
  </si>
  <si>
    <t>Practolol.mol</t>
  </si>
  <si>
    <t>Pralidoxime_Chloride.mol</t>
  </si>
  <si>
    <t>Pramoxine.mol</t>
  </si>
  <si>
    <t>Pranlukast_hydrate.mol</t>
  </si>
  <si>
    <t>Pranoprofen.mol</t>
  </si>
  <si>
    <t>Prazepam.mol</t>
  </si>
  <si>
    <t>Praziquantel.mol</t>
  </si>
  <si>
    <t>Prednimustine.mol</t>
  </si>
  <si>
    <t>Prednisolone.mol</t>
  </si>
  <si>
    <t>Prednisone.mol</t>
  </si>
  <si>
    <t>Premarin.mol</t>
  </si>
  <si>
    <t>Prenoxdiazine.mol</t>
  </si>
  <si>
    <t>Pretilachlor.mol</t>
  </si>
  <si>
    <t>Prifinium_Bromide.mol</t>
  </si>
  <si>
    <t>Primidolol.HCl.mol</t>
  </si>
  <si>
    <t>primidone.mol</t>
  </si>
  <si>
    <t>Primocarcin.mol</t>
  </si>
  <si>
    <t>Probenecid.mol</t>
  </si>
  <si>
    <t>probenicid.mol</t>
  </si>
  <si>
    <t>Procaine.mol</t>
  </si>
  <si>
    <t>Procarbazine.mol</t>
  </si>
  <si>
    <t>Procarbazine_hydrochloride.mol</t>
  </si>
  <si>
    <t>Prochloraz.mol</t>
  </si>
  <si>
    <t>Procymidone.mol</t>
  </si>
  <si>
    <t>Profenofos.mol</t>
  </si>
  <si>
    <t>Proflavin_hydrochloride.mol</t>
  </si>
  <si>
    <t>Progabide.mol</t>
  </si>
  <si>
    <t>progesterone.MOL</t>
  </si>
  <si>
    <t>Promecarb.mol</t>
  </si>
  <si>
    <t>Promethazine.mol</t>
  </si>
  <si>
    <t>Promethazine_hydrochloride.mol</t>
  </si>
  <si>
    <t>prometon.mol</t>
  </si>
  <si>
    <t>Pronethalol.HCl.mol</t>
  </si>
  <si>
    <t>Pronethalol.mol</t>
  </si>
  <si>
    <t>Propane_sultone.mol</t>
  </si>
  <si>
    <t>Propanol.mol</t>
  </si>
  <si>
    <t>Propantheline_bromide.mol</t>
  </si>
  <si>
    <t>Propargyl_Alcohol.mol</t>
  </si>
  <si>
    <t>propargyl_methacrylate.mol</t>
  </si>
  <si>
    <t>Propentofylline.mol</t>
  </si>
  <si>
    <t>Propetamphos.mol</t>
  </si>
  <si>
    <t>Propham.mol</t>
  </si>
  <si>
    <t>Propineb.mol</t>
  </si>
  <si>
    <t>Propiolactone.mol</t>
  </si>
  <si>
    <t>Propionaldehyde.mol</t>
  </si>
  <si>
    <t>Propionic_Acid.mol</t>
  </si>
  <si>
    <t>Propionic_Anhydride.mol</t>
  </si>
  <si>
    <t>Propionitrile#.mol</t>
  </si>
  <si>
    <t>Propionitrile.mol</t>
  </si>
  <si>
    <t>propiophenone.mol</t>
  </si>
  <si>
    <t>Propoxur.mol</t>
  </si>
  <si>
    <t>Propoxur_(baygon).mol</t>
  </si>
  <si>
    <t>Propranolol.HCl.mol</t>
  </si>
  <si>
    <t>Propylamine.mol</t>
  </si>
  <si>
    <t>Propylbenzene.mol</t>
  </si>
  <si>
    <t>Propylene.mol</t>
  </si>
  <si>
    <t>Propylene_Chlorohydrin.mol</t>
  </si>
  <si>
    <t>Propylene_Dichloride.mol</t>
  </si>
  <si>
    <t>propylene_glycol_monomethyl_ether.mol</t>
  </si>
  <si>
    <t>propylene_glycol_monopropyl-ether.mol</t>
  </si>
  <si>
    <t>Propylene_Oxide.mol</t>
  </si>
  <si>
    <t>Propylhydrazine.HCl.mol</t>
  </si>
  <si>
    <t>Propylidene_Chloride.mol</t>
  </si>
  <si>
    <t>propyl_acrylate.mol</t>
  </si>
  <si>
    <t>Propyl_Butyrate.mol</t>
  </si>
  <si>
    <t>Propyl_disulfide.mol</t>
  </si>
  <si>
    <t>Propyl_Formate.mol</t>
  </si>
  <si>
    <t>Propyl_gallate.mol</t>
  </si>
  <si>
    <t>Propyl_isome.mol</t>
  </si>
  <si>
    <t>Propyl_N-ethyl-N-butylthiocarbamate.mol</t>
  </si>
  <si>
    <t>Proquazone.mol</t>
  </si>
  <si>
    <t>Proresid.mol</t>
  </si>
  <si>
    <t>Proscillaridin.mol</t>
  </si>
  <si>
    <t>Protionamide.mol</t>
  </si>
  <si>
    <t>Protocatechuic_acid.mol</t>
  </si>
  <si>
    <t>protopine.mol</t>
  </si>
  <si>
    <t>prunetin.mol</t>
  </si>
  <si>
    <t>Pseudocumene.mol</t>
  </si>
  <si>
    <t>Puromycin.mol</t>
  </si>
  <si>
    <t>Purpurin.mol</t>
  </si>
  <si>
    <t>Pyrazinamide.mol</t>
  </si>
  <si>
    <t>Pyrazole.mol</t>
  </si>
  <si>
    <t>Pyrazophos.mol</t>
  </si>
  <si>
    <t>Pyridate.mol</t>
  </si>
  <si>
    <t>Pyridinol_Carbamate.mol</t>
  </si>
  <si>
    <t>Pyrifenox.mol</t>
  </si>
  <si>
    <t>Pyrilamine_maleate.mol</t>
  </si>
  <si>
    <t>Pyrimethamine.mol</t>
  </si>
  <si>
    <t>pyrimethanine.mol</t>
  </si>
  <si>
    <t>Pyriminil.mol</t>
  </si>
  <si>
    <t>Pyrocatechol.mol</t>
  </si>
  <si>
    <t>Pyrolan.mol</t>
  </si>
  <si>
    <t>Pyrrole.mol</t>
  </si>
  <si>
    <t>Pyrrolnitrin.mol</t>
  </si>
  <si>
    <t>Quazepam.mol</t>
  </si>
  <si>
    <t>quercetin.MOL</t>
  </si>
  <si>
    <t>Quercetin_dihydrate.mol</t>
  </si>
  <si>
    <t>Quinacrine.mol</t>
  </si>
  <si>
    <t>Quinaldine.mol</t>
  </si>
  <si>
    <t>Quinapril.HCl.mol</t>
  </si>
  <si>
    <t>Quinhydrone.mol</t>
  </si>
  <si>
    <t>quinine.MOL</t>
  </si>
  <si>
    <t>Quinone.mol</t>
  </si>
  <si>
    <t>Quizalofop-ethyl.mol</t>
  </si>
  <si>
    <t>R(-)-2-Methyl-N-nitrosopiperidine.mol</t>
  </si>
  <si>
    <t>r-87366-a.MOL</t>
  </si>
  <si>
    <t>R-87366-b.MOL</t>
  </si>
  <si>
    <t>r-87366-c.MOL</t>
  </si>
  <si>
    <t>r-87366-d.MOL</t>
  </si>
  <si>
    <t>r-87366-f.MOL</t>
  </si>
  <si>
    <t>r-87366-g.MOL</t>
  </si>
  <si>
    <t>r87366-e.MOL</t>
  </si>
  <si>
    <t>Ramifenazone.mol</t>
  </si>
  <si>
    <t>Ramosetron.HCl.mol</t>
  </si>
  <si>
    <t>Ranimustine.mol</t>
  </si>
  <si>
    <t>Rapamycin.mol</t>
  </si>
  <si>
    <t>RCI-60.MOL</t>
  </si>
  <si>
    <t>refecoxib.mol</t>
  </si>
  <si>
    <t>ref_ag-26.MOL</t>
  </si>
  <si>
    <t>ref_ag-27.MOL</t>
  </si>
  <si>
    <t>ref_ak_2.MOL</t>
  </si>
  <si>
    <t>ref_ak_3.MOL</t>
  </si>
  <si>
    <t>ref_ak_6.MOL</t>
  </si>
  <si>
    <t>ref_al_1.MOL</t>
  </si>
  <si>
    <t>ref_am-2a.MOL</t>
  </si>
  <si>
    <t>ref_am-2b.MOL</t>
  </si>
  <si>
    <t>ref_an-a.MOL</t>
  </si>
  <si>
    <t>ref_an-b.MOL</t>
  </si>
  <si>
    <t>ref_an-c.MOL</t>
  </si>
  <si>
    <t>ref_an-d.MOL</t>
  </si>
  <si>
    <t>ref_an_e.MOL</t>
  </si>
  <si>
    <t>ref_ao-1.MOL</t>
  </si>
  <si>
    <t>ref_ao-14.MOL</t>
  </si>
  <si>
    <t>ref_ao-16.MOL</t>
  </si>
  <si>
    <t>ref_ao-17.MOL</t>
  </si>
  <si>
    <t>ref_ao-18.MOL</t>
  </si>
  <si>
    <t>ref_ao-19.MOL</t>
  </si>
  <si>
    <t>ref_ao-20.MOL</t>
  </si>
  <si>
    <t>ref_ao-21.MOL</t>
  </si>
  <si>
    <t>ref_ao-4.MOL</t>
  </si>
  <si>
    <t>ref_ao-5.MOL</t>
  </si>
  <si>
    <t>ref_ao-6.MOL</t>
  </si>
  <si>
    <t>ref_ao-7.MOL</t>
  </si>
  <si>
    <t>ref_ao-8.MOL</t>
  </si>
  <si>
    <t>ref_ao-9.MOL</t>
  </si>
  <si>
    <t>ref_ap-10.MOL</t>
  </si>
  <si>
    <t>ref_ap-9.MOL</t>
  </si>
  <si>
    <t>ref_ar-4.MOL</t>
  </si>
  <si>
    <t>ref_ar-5.MOL</t>
  </si>
  <si>
    <t>ref_ar-6.MOL</t>
  </si>
  <si>
    <t>ref_ar-7.MOL</t>
  </si>
  <si>
    <t>ref_ar-8.MOL</t>
  </si>
  <si>
    <t>ref_ar-9.MOL</t>
  </si>
  <si>
    <t>ref_au-I.MOL</t>
  </si>
  <si>
    <t>ref_au-II.MOL</t>
  </si>
  <si>
    <t>ref_au-III.MOL</t>
  </si>
  <si>
    <t>ref_au-IV.MOL</t>
  </si>
  <si>
    <t>ref_au-V.MOL</t>
  </si>
  <si>
    <t>ref_au-VI.MOL</t>
  </si>
  <si>
    <t>ref_au-VII.MOL</t>
  </si>
  <si>
    <t>ref_ax-11.MOL</t>
  </si>
  <si>
    <t>ref_ax-17.MOL</t>
  </si>
  <si>
    <t>ref_ax-18.MOL</t>
  </si>
  <si>
    <t>ref_ax-19.MOL</t>
  </si>
  <si>
    <t>ref_ax-20.MOL</t>
  </si>
  <si>
    <t>ref_ax-21.MOL</t>
  </si>
  <si>
    <t>ref_ax-22.MOL</t>
  </si>
  <si>
    <t>ref_ax-6.MOL</t>
  </si>
  <si>
    <t>ref_ba-17.MOL</t>
  </si>
  <si>
    <t>ref_ba-18.MOL</t>
  </si>
  <si>
    <t>ref_ba-19.MOL</t>
  </si>
  <si>
    <t>ref_ba-20.MOL</t>
  </si>
  <si>
    <t>ref_ba-22.MOL</t>
  </si>
  <si>
    <t>ref_ba-23.MOL</t>
  </si>
  <si>
    <t>ref_ba-24.MOL</t>
  </si>
  <si>
    <t>ref_ba-25.MOL</t>
  </si>
  <si>
    <t>ref_ba-30.MOL</t>
  </si>
  <si>
    <t>ref_ba-32.MOL</t>
  </si>
  <si>
    <t>ref_ba-34.MOL</t>
  </si>
  <si>
    <t>ref_ba-36.MOL</t>
  </si>
  <si>
    <t>ref_ba-39.MOL</t>
  </si>
  <si>
    <t>ref_ba-40.MOL</t>
  </si>
  <si>
    <t>ref_ba-45.MOL</t>
  </si>
  <si>
    <t>ref_ba-47.MOL</t>
  </si>
  <si>
    <t>ref_ba-53.MOL</t>
  </si>
  <si>
    <t>ref_ba-54.MOL</t>
  </si>
  <si>
    <t>ref_ba-60.MOL</t>
  </si>
  <si>
    <t>ref_ba_16.MOL</t>
  </si>
  <si>
    <t>ref_bb-2.MOL</t>
  </si>
  <si>
    <t>ref_bc-10.MOL</t>
  </si>
  <si>
    <t>ref_bc-17.MOL</t>
  </si>
  <si>
    <t>ref_bc-19.MOL</t>
  </si>
  <si>
    <t>ref_bc-20.MOL</t>
  </si>
  <si>
    <t>ref_bc-26.MOL</t>
  </si>
  <si>
    <t>ref_bc-27.MOL</t>
  </si>
  <si>
    <t>ref_bc-29.MOL</t>
  </si>
  <si>
    <t>Reposal.mol</t>
  </si>
  <si>
    <t>Reserpine.mol</t>
  </si>
  <si>
    <t>Resmethrin.mol</t>
  </si>
  <si>
    <t>Retinoic_Acid.mol</t>
  </si>
  <si>
    <t>retinol.mol</t>
  </si>
  <si>
    <t>Retinol_acetate.mol</t>
  </si>
  <si>
    <t>Retrorsine.mol</t>
  </si>
  <si>
    <t>Rhodamine_6G.mol</t>
  </si>
  <si>
    <t>Rhodomycin_A.mol</t>
  </si>
  <si>
    <t>Ribavirin.mol</t>
  </si>
  <si>
    <t>Riboflavin.mol</t>
  </si>
  <si>
    <t>Rifamide.mol</t>
  </si>
  <si>
    <t>Rifampicin.mol</t>
  </si>
  <si>
    <t>Rifampin.mol</t>
  </si>
  <si>
    <t>Rifapentine.mol</t>
  </si>
  <si>
    <t>Riluzole.mol</t>
  </si>
  <si>
    <t>Rimazolium.mol</t>
  </si>
  <si>
    <t>Ripazepam.mol</t>
  </si>
  <si>
    <t>Ritanserin.mol</t>
  </si>
  <si>
    <t>Roflumilast.mol</t>
  </si>
  <si>
    <t>Rolipram.mol</t>
  </si>
  <si>
    <t>Ronifibrate.mol</t>
  </si>
  <si>
    <t>Ronnel.mol</t>
  </si>
  <si>
    <t>Rosaramicin.mol</t>
  </si>
  <si>
    <t>Rotenone.mol</t>
  </si>
  <si>
    <t>Roxarsone.mol</t>
  </si>
  <si>
    <t>Roxatidine_Acetate.mol</t>
  </si>
  <si>
    <t>rutin.mol</t>
  </si>
  <si>
    <t>Rutin_sulfate.mol</t>
  </si>
  <si>
    <t>Rutin_trihydrate.mol</t>
  </si>
  <si>
    <t>RU_11679.mol</t>
  </si>
  <si>
    <t>S(+)-2-Methyl-N-nitrosopiperidine.mol</t>
  </si>
  <si>
    <t>S-bioallethrin.mol</t>
  </si>
  <si>
    <t>S-Ethyl-l-cysteine.mol</t>
  </si>
  <si>
    <t>S-ethyl_dipropylthiocarbamate.mol</t>
  </si>
  <si>
    <t>S-trioxane.mol</t>
  </si>
  <si>
    <t>Saccharin.mol</t>
  </si>
  <si>
    <t>Saccharin_sodium_salt_hydrate.mol</t>
  </si>
  <si>
    <t>Safrole.mol</t>
  </si>
  <si>
    <t>Salbutamol.mol</t>
  </si>
  <si>
    <t>Salicylaldehyde.mol</t>
  </si>
  <si>
    <t>Salicylamide.mol</t>
  </si>
  <si>
    <t>Salicylanilide.mol</t>
  </si>
  <si>
    <t>Salicylazosulfapyridine.mol</t>
  </si>
  <si>
    <t>Salicylic_acid_Na+.mol</t>
  </si>
  <si>
    <t>Salinomycin.mol</t>
  </si>
  <si>
    <t>saquinavir.MOL</t>
  </si>
  <si>
    <t>Sarcophytol_A.mol</t>
  </si>
  <si>
    <t>Sarin.mol</t>
  </si>
  <si>
    <t>SC-52121.MOL</t>
  </si>
  <si>
    <t>Schradan.mol</t>
  </si>
  <si>
    <t>Scilliroside.mol</t>
  </si>
  <si>
    <t>Scopolamine_hydrobromide_trihydrate.mol</t>
  </si>
  <si>
    <t>SD_17250.mol</t>
  </si>
  <si>
    <t>SD_7438.mol</t>
  </si>
  <si>
    <t>SD_8339.mol</t>
  </si>
  <si>
    <t>sec-butylbenzene.mol</t>
  </si>
  <si>
    <t>sec-phenethyl_alcohol.mol</t>
  </si>
  <si>
    <t>Secobarbital.mol</t>
  </si>
  <si>
    <t>Semicarbazide_hydrochloride.mol</t>
  </si>
  <si>
    <t>Senkirkine.mol</t>
  </si>
  <si>
    <t>Sesamol.mol</t>
  </si>
  <si>
    <t>Showdomycin.mol</t>
  </si>
  <si>
    <t>Siguazodan.mol</t>
  </si>
  <si>
    <t>Silvex.mol</t>
  </si>
  <si>
    <t>Silvex_butoxyethanol_ester.mol</t>
  </si>
  <si>
    <t>Silvex_propylene_glycol_butyl_etherl_ester.mol</t>
  </si>
  <si>
    <t>Simetride.mol</t>
  </si>
  <si>
    <t>Simetryn.mol</t>
  </si>
  <si>
    <t>Simfibrate.mol</t>
  </si>
  <si>
    <t>simvastatin.mol</t>
  </si>
  <si>
    <t>Sinomenine.mol</t>
  </si>
  <si>
    <t>Sintropium_Bromide.mol</t>
  </si>
  <si>
    <t>sitosterol.MOL</t>
  </si>
  <si>
    <t>Sobuzoxane.mol</t>
  </si>
  <si>
    <t>Sodium_azide_(nominal_conc.).mol</t>
  </si>
  <si>
    <t>Sodium_bithionolate.mol</t>
  </si>
  <si>
    <t>Sodium_dichromate.mol</t>
  </si>
  <si>
    <t>Sodium_diethyldithiocarbamate_trihydrate.mol</t>
  </si>
  <si>
    <t>Sodium_erythorbate.mol</t>
  </si>
  <si>
    <t>Sodium_saccharin.mol</t>
  </si>
  <si>
    <t>Solan.mol</t>
  </si>
  <si>
    <t>Solketal.mol</t>
  </si>
  <si>
    <t>Soman.mol</t>
  </si>
  <si>
    <t>Somatastatin_analogue_1.MOL</t>
  </si>
  <si>
    <t>Somatastatin_analogue_8.MOL</t>
  </si>
  <si>
    <t>Songorine.mol</t>
  </si>
  <si>
    <t>Sorbic_acid.mol</t>
  </si>
  <si>
    <t>Sotalol.HCl.mol</t>
  </si>
  <si>
    <t>Sparsomycin.mol</t>
  </si>
  <si>
    <t>Spiramycin.mol</t>
  </si>
  <si>
    <t>Stearic_3-dimethylaminopropylamide.mol</t>
  </si>
  <si>
    <t>Sterigmatocystin.mol</t>
  </si>
  <si>
    <t>Stevioside.mol</t>
  </si>
  <si>
    <t>Streptolydigin.mol</t>
  </si>
  <si>
    <t>Streptonigrin.mol</t>
  </si>
  <si>
    <t>Streptozocin.mol</t>
  </si>
  <si>
    <t>Streptozotocin.mol</t>
  </si>
  <si>
    <t>Strobane.mol</t>
  </si>
  <si>
    <t>Strychnine_hemisulphate_salt.mol</t>
  </si>
  <si>
    <t>Styrene.mol</t>
  </si>
  <si>
    <t>Styrene_and_beta-nitrostyrene_mixture.mol</t>
  </si>
  <si>
    <t>Styrene_oxide.mol</t>
  </si>
  <si>
    <t>suberic_acid.mol</t>
  </si>
  <si>
    <t>Succinic_anhydride.mol</t>
  </si>
  <si>
    <t>Succinimide.mol</t>
  </si>
  <si>
    <t>Sucrose.mol</t>
  </si>
  <si>
    <t>Sulfacetamide.MOL</t>
  </si>
  <si>
    <t>sulfadiazine.mol</t>
  </si>
  <si>
    <t>Sulfadoxine.mol</t>
  </si>
  <si>
    <t>Sulfalene.mol</t>
  </si>
  <si>
    <t>Sulfallate.mol</t>
  </si>
  <si>
    <t>Sulfamethoxypyridazine.mol</t>
  </si>
  <si>
    <t>Sulfamoxole.mol</t>
  </si>
  <si>
    <t>sulfanilamide.MOL</t>
  </si>
  <si>
    <t>Sulfaphenazole.mol</t>
  </si>
  <si>
    <t>Sulfapyridine.mol</t>
  </si>
  <si>
    <t>Sulfisoxazole.mol</t>
  </si>
  <si>
    <t>Sulfolane.mol</t>
  </si>
  <si>
    <t>Sulfoxide.mol</t>
  </si>
  <si>
    <t>Sulmazole.mol</t>
  </si>
  <si>
    <t>Suloctidil.mol</t>
  </si>
  <si>
    <t>Sulphenone.mol</t>
  </si>
  <si>
    <t>Sulpiride.mol</t>
  </si>
  <si>
    <t>Suprofen.mol</t>
  </si>
  <si>
    <t>Suxibuzone.mol</t>
  </si>
  <si>
    <t>SX_purple.mol</t>
  </si>
  <si>
    <t>sym-Dichloroethyl_Ether.mol</t>
  </si>
  <si>
    <t>Symphytine.mol</t>
  </si>
  <si>
    <t>T-2_toxin.mol</t>
  </si>
  <si>
    <t>t-Butylhydroquinone.mol</t>
  </si>
  <si>
    <t>t-butylstyrene.mol</t>
  </si>
  <si>
    <t>t-butyl_disulfide.mol</t>
  </si>
  <si>
    <t>Tabun.mol</t>
  </si>
  <si>
    <t>tacrine.mol</t>
  </si>
  <si>
    <t>Talbutal.mol</t>
  </si>
  <si>
    <t>Talinolol.mol</t>
  </si>
  <si>
    <t>Talniflumate.mol</t>
  </si>
  <si>
    <t>Taltirelin_tetrahydrate.mol</t>
  </si>
  <si>
    <t>tamezepam.mol</t>
  </si>
  <si>
    <t>tamoxifen_citrate.mol</t>
  </si>
  <si>
    <t>Tanespimycin.mol</t>
  </si>
  <si>
    <t>taxifolin.mol</t>
  </si>
  <si>
    <t>Taxodione.mol</t>
  </si>
  <si>
    <t>TCDD.mol</t>
  </si>
  <si>
    <t>TCP.mol</t>
  </si>
  <si>
    <t>Tefluthrin.mol</t>
  </si>
  <si>
    <t>Tegafur.mol</t>
  </si>
  <si>
    <t>Telodrin.mol</t>
  </si>
  <si>
    <t>Telone_II.mol</t>
  </si>
  <si>
    <t>Temazepam.mol</t>
  </si>
  <si>
    <t>Temephos.mol</t>
  </si>
  <si>
    <t>Terbufos.mol</t>
  </si>
  <si>
    <t>Terbufos_(counter).mol</t>
  </si>
  <si>
    <t>terbulatine.mol</t>
  </si>
  <si>
    <t>Terbutaline.mol</t>
  </si>
  <si>
    <t>Terbutryn.mol</t>
  </si>
  <si>
    <t>Terofenamate.mol</t>
  </si>
  <si>
    <t>Tert-butyl_acetate.mol</t>
  </si>
  <si>
    <t>tert-butyl_acrylate.mol</t>
  </si>
  <si>
    <t>tert-Butyl_alcohol.mol</t>
  </si>
  <si>
    <t>tert-Butyl_hydroperoxide.mol</t>
  </si>
  <si>
    <t>tert-butyl_methyl_ether.mol</t>
  </si>
  <si>
    <t>Tert-butyl_sulfide.mol</t>
  </si>
  <si>
    <t>Tert-octylamine.mol</t>
  </si>
  <si>
    <t>tert-Pentyl_Alcohol.mol</t>
  </si>
  <si>
    <t>Tetrabromoethane.mol</t>
  </si>
  <si>
    <t>Tetrabutyltin.mol</t>
  </si>
  <si>
    <t>Tetracaine.mol</t>
  </si>
  <si>
    <t>Tetrachlorocatechol.mol</t>
  </si>
  <si>
    <t>Tetrachlorodiphenylethane.mol</t>
  </si>
  <si>
    <t>Tetrachloroethane.mol</t>
  </si>
  <si>
    <t>Tetrachloroethylene.mol</t>
  </si>
  <si>
    <t>Tetrachlorvinphos.mol</t>
  </si>
  <si>
    <t>Tetracycline_hydrochloride.mol</t>
  </si>
  <si>
    <t>Tetradecanal.mol</t>
  </si>
  <si>
    <t>Tetradifon.mol</t>
  </si>
  <si>
    <t>Tetraethylenepentamine.mol</t>
  </si>
  <si>
    <t>Tetraethylthiuram_disulfide.mol</t>
  </si>
  <si>
    <t>Tetraethyltin.mol</t>
  </si>
  <si>
    <t>Tetraethyl_Pyrophosphate.mol</t>
  </si>
  <si>
    <t>Tetrafluoro-m-phenylenediamine.2HCl.mol</t>
  </si>
  <si>
    <t>Tetrafluoroethylene.mol</t>
  </si>
  <si>
    <t>Tetraglyme.mol</t>
  </si>
  <si>
    <t>Tetrahydrofuran.mol</t>
  </si>
  <si>
    <t>Tetrahydrofurfuryl_methacrylate.mol</t>
  </si>
  <si>
    <t>Tetrakis(hydroxymethyl)phosphonium_chloride.mol</t>
  </si>
  <si>
    <t>Tetralin.mol</t>
  </si>
  <si>
    <t>Tetralol.mol</t>
  </si>
  <si>
    <t>Tetramethrin.mol</t>
  </si>
  <si>
    <t>Tetramethylammonium_chloride_(nom._Conc.).mol</t>
  </si>
  <si>
    <t>Tetramethylthiouram_disulfide.mol</t>
  </si>
  <si>
    <t>tetramine.mol</t>
  </si>
  <si>
    <t>Tetranitromethane.mol</t>
  </si>
  <si>
    <t>Tetraphenyltin.mol</t>
  </si>
  <si>
    <t>Tetrasul.mol</t>
  </si>
  <si>
    <t>Tetrazepam.mol</t>
  </si>
  <si>
    <t>Tetrodotoxin.mol</t>
  </si>
  <si>
    <t>Tetroxoprim.mol</t>
  </si>
  <si>
    <t>thalidomide.mol</t>
  </si>
  <si>
    <t>Thanite.mol</t>
  </si>
  <si>
    <t>Thenyldiamine.mol</t>
  </si>
  <si>
    <t>Theofibrate.mol</t>
  </si>
  <si>
    <t>theophylline.mol</t>
  </si>
  <si>
    <t>Thermorubin.mol</t>
  </si>
  <si>
    <t>Thiabendazole.mol</t>
  </si>
  <si>
    <t>Thiambutene.mol</t>
  </si>
  <si>
    <t>Thiamphenicol.mol</t>
  </si>
  <si>
    <t>Thiazolinobutazone.mol</t>
  </si>
  <si>
    <t>Thioacetamide.mol</t>
  </si>
  <si>
    <t>thioanisole.mol</t>
  </si>
  <si>
    <t>thiobenzamide.mol</t>
  </si>
  <si>
    <t>Thiocarbanilide.mol</t>
  </si>
  <si>
    <t>Thiodicarb.mol</t>
  </si>
  <si>
    <t>Thiodicarbonic_diamide.mol</t>
  </si>
  <si>
    <t>Thioglycolic_Acid.mol</t>
  </si>
  <si>
    <t>Thiolutin.mol</t>
  </si>
  <si>
    <t>thiometon.mol</t>
  </si>
  <si>
    <t>Thionazin.mol</t>
  </si>
  <si>
    <t>Thiopental.mol</t>
  </si>
  <si>
    <t>Thioquinox.mol</t>
  </si>
  <si>
    <t>Thiosemicarbazide.mol</t>
  </si>
  <si>
    <t>Thiosinamine.mol</t>
  </si>
  <si>
    <t>Thiouracil.mol</t>
  </si>
  <si>
    <t>Thiourea.mol</t>
  </si>
  <si>
    <t>Thiram.mol</t>
  </si>
  <si>
    <t>Thymol.mol</t>
  </si>
  <si>
    <t>Thymol_Violet.mol</t>
  </si>
  <si>
    <t>Tibezonium_Iodide.mol</t>
  </si>
  <si>
    <t>Ticrynafen.mol</t>
  </si>
  <si>
    <t>tiglic_acid_ethyl_ester.mol</t>
  </si>
  <si>
    <t>Tilidine_fumarate.mol</t>
  </si>
  <si>
    <t>Tilisolol.HCl.mol</t>
  </si>
  <si>
    <t>Timiperone.mol</t>
  </si>
  <si>
    <t>timolol.mol</t>
  </si>
  <si>
    <t>Tinoridine.mol</t>
  </si>
  <si>
    <t>Tipepidine.mol</t>
  </si>
  <si>
    <t>Tizanidine.mol</t>
  </si>
  <si>
    <t>TL3.MOL</t>
  </si>
  <si>
    <t>tocainide.mol</t>
  </si>
  <si>
    <t>Tolazamide.mol</t>
  </si>
  <si>
    <t>Tolazoline_hydrochloride.mol</t>
  </si>
  <si>
    <t>tolbutamide.mol</t>
  </si>
  <si>
    <t>Tolciclate.mol</t>
  </si>
  <si>
    <t>Tolclofos-methyl.mol</t>
  </si>
  <si>
    <t>Toloxatone.mol</t>
  </si>
  <si>
    <t>Toluene.mol</t>
  </si>
  <si>
    <t>Toluene_diisocyanate.mol</t>
  </si>
  <si>
    <t>Toluylene_blue.mol</t>
  </si>
  <si>
    <t>toremifene_citrate.mol</t>
  </si>
  <si>
    <t>Toxaphene.mol</t>
  </si>
  <si>
    <t>Toxoflavin.mol</t>
  </si>
  <si>
    <t>Tranilast.mol</t>
  </si>
  <si>
    <t>trans-2-cis-6-nonadienal.mol</t>
  </si>
  <si>
    <t>trans-2-decen-1-al.mol</t>
  </si>
  <si>
    <t>trans-2-methyl-2-butenal.mol</t>
  </si>
  <si>
    <t>Trans-2-phenyl-1-cyclohexanol.mol</t>
  </si>
  <si>
    <t>trans-2-[(Dimethylamino)methylimino]..e.mol</t>
  </si>
  <si>
    <t>trans-3-hexen-1-ol.mol</t>
  </si>
  <si>
    <t>trans-4-hydroxystilbene.mol</t>
  </si>
  <si>
    <t>trans-Cinnamaldehyde.mol</t>
  </si>
  <si>
    <t>trans-ethyl_crotonate.mol</t>
  </si>
  <si>
    <t>trans-Retinoic_acid.mol</t>
  </si>
  <si>
    <t>trans-trans-2-4-heptadienal.mol</t>
  </si>
  <si>
    <t>trans-trans-2-4-nonadienal.mol</t>
  </si>
  <si>
    <t>TRANSCINNAMICACID.mol</t>
  </si>
  <si>
    <t>Trapidil.mol</t>
  </si>
  <si>
    <t>trazodone.mol</t>
  </si>
  <si>
    <t>Trefmid.mol</t>
  </si>
  <si>
    <t>Trenimon.mol</t>
  </si>
  <si>
    <t>Triadimefon.mol</t>
  </si>
  <si>
    <t>Triadimenol.mol</t>
  </si>
  <si>
    <t>Triamcinolone_acetonide.mol</t>
  </si>
  <si>
    <t>Triamterene.mol</t>
  </si>
  <si>
    <t>Trianid.mol</t>
  </si>
  <si>
    <t>Triazamate.mol</t>
  </si>
  <si>
    <t>triazolam.mol</t>
  </si>
  <si>
    <t>Triazophos.mol</t>
  </si>
  <si>
    <t>Tribromomethane.mol</t>
  </si>
  <si>
    <t>tributylphosphate.mol</t>
  </si>
  <si>
    <t>Tributyl_phosphate.mol</t>
  </si>
  <si>
    <t>Tricaprylin.mol</t>
  </si>
  <si>
    <t>Trichlorfon.mol</t>
  </si>
  <si>
    <t>Trichloroacetonitrile.mol</t>
  </si>
  <si>
    <t>Trichloroethylene.mol</t>
  </si>
  <si>
    <t>Trichloroethylene_(with_epichlorohydrin).mol</t>
  </si>
  <si>
    <t>Trichlorofluoromethane.mol</t>
  </si>
  <si>
    <t>trichloromandelic_acid.mol</t>
  </si>
  <si>
    <t>Trichloronate.mol</t>
  </si>
  <si>
    <t>Trichlorosilane.mol</t>
  </si>
  <si>
    <t>Tricresyl_phosphate.mol</t>
  </si>
  <si>
    <t>Tridecylamine.mol</t>
  </si>
  <si>
    <t>Tridiphane.mol</t>
  </si>
  <si>
    <t>Trientine.mol</t>
  </si>
  <si>
    <t>Trietazine.mol</t>
  </si>
  <si>
    <t>Triethanolamine.mol</t>
  </si>
  <si>
    <t>Triethylamine.mol</t>
  </si>
  <si>
    <t>Triethylenemelamine.mol</t>
  </si>
  <si>
    <t>Triethylenephosphoramide.mol</t>
  </si>
  <si>
    <t>Triethylenetetramine.mol</t>
  </si>
  <si>
    <t>Triethylene_glycol.mol</t>
  </si>
  <si>
    <t>Triethyl_nitrilotricarboxylate.mol</t>
  </si>
  <si>
    <t>Triisopropanolamine.mol</t>
  </si>
  <si>
    <t>Trimedlure.mol</t>
  </si>
  <si>
    <t>trimeprazine.MOL</t>
  </si>
  <si>
    <t>Trimethadione.mol</t>
  </si>
  <si>
    <t>trimethoprim.mol</t>
  </si>
  <si>
    <t>Trimethylphosphate.mol</t>
  </si>
  <si>
    <t>Trimethylthiourea.mol</t>
  </si>
  <si>
    <t>Trimoprostil.mol</t>
  </si>
  <si>
    <t>Trinexapac-ethyl.mol</t>
  </si>
  <si>
    <t>Trinitrobenzene.mol</t>
  </si>
  <si>
    <t>Triphenylamine.mol</t>
  </si>
  <si>
    <t>triphenylethylene.mol</t>
  </si>
  <si>
    <t>Triphenylmethyl_azide.mol</t>
  </si>
  <si>
    <t>triphenylphosphate.mol</t>
  </si>
  <si>
    <t>Triphenylphosphine_oxide.mol</t>
  </si>
  <si>
    <t>Triphenyltin_acetate.mol</t>
  </si>
  <si>
    <t>Triphenyltin_hydroxide.mol</t>
  </si>
  <si>
    <t>triphenyl_phosphate.mol</t>
  </si>
  <si>
    <t>Triprolidine_hydrochloride_monohydrate.mol</t>
  </si>
  <si>
    <t>triprolyleneglycolmethylether.mol</t>
  </si>
  <si>
    <t>Tripropargylamine.mol</t>
  </si>
  <si>
    <t>Tripropylamine.mol</t>
  </si>
  <si>
    <t>Tris(2-butoxyethyl)_phosphate.mol</t>
  </si>
  <si>
    <t>tris(2-Chloroethyl)phosphite.mol</t>
  </si>
  <si>
    <t>Tris(2-chloroethyl)_phosphate.mol</t>
  </si>
  <si>
    <t>tris(2-Ethylhexyl)phosphate.mol</t>
  </si>
  <si>
    <t>Tris(5-methyl-2-nitrophenyl)_phosphate.mol</t>
  </si>
  <si>
    <t>Tris(aziridinyl)-phosphine_sulfide.mol</t>
  </si>
  <si>
    <t>Tris(aziridinyl)-phosphine_sulfide_(thio-tepa).mol</t>
  </si>
  <si>
    <t>Tris(m-nitrophenyl)phosphine_oxide.mol</t>
  </si>
  <si>
    <t>Tris(p-dimethylaminophenyl)phosphine_oxide.mol</t>
  </si>
  <si>
    <t>Trisodium_ethylenediaminetetraacetate.mol</t>
  </si>
  <si>
    <t>Trisodium_ethylenediaminetetraacetate_trihydrate_(edta).mol</t>
  </si>
  <si>
    <t>Trithiozine.mol</t>
  </si>
  <si>
    <t>Triton-B.mol</t>
  </si>
  <si>
    <t>Trofosfamide.mol</t>
  </si>
  <si>
    <t>Tropesin.mol</t>
  </si>
  <si>
    <t>Troxipide.mol</t>
  </si>
  <si>
    <t>Trp-P-1_acetate.mol</t>
  </si>
  <si>
    <t>Trp-P-2_acetate.mol</t>
  </si>
  <si>
    <t>Tubocurarine_Chloride.mol</t>
  </si>
  <si>
    <t>Tulobuterol.mol</t>
  </si>
  <si>
    <t>Turmeric_oleoresin_(79%-85%_curcumin).mol</t>
  </si>
  <si>
    <t>Tutin.mol</t>
  </si>
  <si>
    <t>Tylosin_lactate.mol</t>
  </si>
  <si>
    <t>UB_10854.mol</t>
  </si>
  <si>
    <t>Undecylenic_Acid.mol</t>
  </si>
  <si>
    <t>Uracil.mol</t>
  </si>
  <si>
    <t>Urapidil.mol</t>
  </si>
  <si>
    <t>Urethane.mol</t>
  </si>
  <si>
    <t>Urotropine.mol</t>
  </si>
  <si>
    <t>Ursodiol.mol</t>
  </si>
  <si>
    <t>Valeraldehyde.mol</t>
  </si>
  <si>
    <t>Valeronitrile.mol</t>
  </si>
  <si>
    <t>valerophenone.mol</t>
  </si>
  <si>
    <t>valproatic_acid.mol</t>
  </si>
  <si>
    <t>Valproic_Acid.mol</t>
  </si>
  <si>
    <t>Vanguard_GF.mol</t>
  </si>
  <si>
    <t>Vedaprofen.mol</t>
  </si>
  <si>
    <t>Veratridine.mol</t>
  </si>
  <si>
    <t>Veratrole.mol</t>
  </si>
  <si>
    <t>Vidarabine.mol</t>
  </si>
  <si>
    <t>Vinbarbital.mol</t>
  </si>
  <si>
    <t>Vinblastine.mol</t>
  </si>
  <si>
    <t>Vincamine.mol</t>
  </si>
  <si>
    <t>Vincristine.mol</t>
  </si>
  <si>
    <t>Vinpocetine.mol</t>
  </si>
  <si>
    <t>Vinylidene_chloride.mol</t>
  </si>
  <si>
    <t>Vinylidene_fluoride.mol</t>
  </si>
  <si>
    <t>Vinyl_acetate.mol</t>
  </si>
  <si>
    <t>Vinyl_bromide.mol</t>
  </si>
  <si>
    <t>Vinyl_carbamate_(transgenic_LEP).mol</t>
  </si>
  <si>
    <t>vinyl_methacrylate.mol</t>
  </si>
  <si>
    <t>Vinyl_toluene.mol</t>
  </si>
  <si>
    <t>Vinyl_toluene_(65-71%_m-_and_32-35%_p-).mol</t>
  </si>
  <si>
    <t>Visnadine.mol</t>
  </si>
  <si>
    <t>Vitamin_A.mol</t>
  </si>
  <si>
    <t>Voglibose.mol</t>
  </si>
  <si>
    <t>Vomitoxin.mol</t>
  </si>
  <si>
    <t>w-Chloroacetophenone.mol</t>
  </si>
  <si>
    <t>warfarin.mol</t>
  </si>
  <si>
    <t>Watanidipine.2HCl.mol</t>
  </si>
  <si>
    <t>Xanthone.mol</t>
  </si>
  <si>
    <t>Xibenolol.HCl.mol</t>
  </si>
  <si>
    <t>Xylazine.mol</t>
  </si>
  <si>
    <t>Xylenes_(mixed).mol</t>
  </si>
  <si>
    <t>Xylene_mixture.mol</t>
  </si>
  <si>
    <t>Xylitol.mol</t>
  </si>
  <si>
    <t>Zaprinast.mol</t>
  </si>
  <si>
    <t>Zatosetron_maleate.mol</t>
  </si>
  <si>
    <t>zearalanone.mol</t>
  </si>
  <si>
    <t>Zearalenone.mol</t>
  </si>
  <si>
    <t>Zeranol.mol</t>
  </si>
  <si>
    <t>zidovudine.mol</t>
  </si>
  <si>
    <t>Zinostatin.mol</t>
  </si>
  <si>
    <t>Zolimidine.mol</t>
  </si>
  <si>
    <t>Zonisamide.mol</t>
  </si>
  <si>
    <t>Zotepine.mol</t>
  </si>
  <si>
    <t>Zoxazolamine.mol</t>
  </si>
  <si>
    <t>[(1s)-endo]-(-)-borneol.mol</t>
  </si>
  <si>
    <t>[1(r)-endo]-(+)-3-bromocamphor.mol</t>
  </si>
  <si>
    <t>_junk.mol</t>
  </si>
  <si>
    <t>(+-)-4-(2-chlorophenyl)-2-[2-(4-isobutylphenyl)ethyl]-6_9-dimethyl-6H-thieno[3_2-f][1_2_4]triazolo[4_3-a][1_4]diazepine.mol</t>
  </si>
  <si>
    <t>(+-)-4-diethylamino-1_1-dimeth..e.mol</t>
  </si>
  <si>
    <t>(+-)-4-diethylamino-1_1-dimethylbut-2-yn-1-yl_2-cyclohexyl-2-hydroxy-2-phenylacetate.HCl_monohydrate.mol</t>
  </si>
  <si>
    <t>(+-)-7-(3_5_6-trimethyl-1_4-ben..d.mol</t>
  </si>
  <si>
    <t>(+-)-7-(3_5_6-trimethyl-1_4-benzoquinon-2-yl)-7-phenylheptanoic_acid.mol</t>
  </si>
  <si>
    <t>(1r_2s_5r)-(-)-menthol.mol</t>
  </si>
  <si>
    <t>(4-Chloro-6-(2_3-xylidino)-2..d.mol</t>
  </si>
  <si>
    <t>(4-Chloro-6-(2_3-xylidino)-2-pyrimidinylthio)_acetic_acid_(WY-14643).mol</t>
  </si>
  <si>
    <t>(R_R)-Dilevalol.HCl.mol</t>
  </si>
  <si>
    <t>1_1_1_2-Tetrachloroethane.mol</t>
  </si>
  <si>
    <t>1_1_1_3_3_3-hexafluoro-2-propanol.mol</t>
  </si>
  <si>
    <t>1_1_1-Trichloro-2-propanol.mol</t>
  </si>
  <si>
    <t>1_1_1-Trichloroethane__technical_grade.mol</t>
  </si>
  <si>
    <t>1_1_1-trichloroethane.mol</t>
  </si>
  <si>
    <t>1_1_2_2-Tetrachloroethane.mol</t>
  </si>
  <si>
    <t>1_1_2-Trichloro-1_2_2-trifluoroethane.mol</t>
  </si>
  <si>
    <t>1_1_2-Trichloroethane.mol</t>
  </si>
  <si>
    <t>1_1-Bis(tert-butylperoxy)-3_3_5-trimethylcyclohexane.mol</t>
  </si>
  <si>
    <t>1_1-Diallylhydrazine.mol</t>
  </si>
  <si>
    <t>1_1-Dichloroethane.mol</t>
  </si>
  <si>
    <t>1_1-dimethylhydrazine.mol</t>
  </si>
  <si>
    <t>1_1-di-n-Butylhydrazine.mol</t>
  </si>
  <si>
    <t>1_1-diphenyl-2-propyn-1-ol.mol</t>
  </si>
  <si>
    <t>1_2_3_4-Diepoxybutane_DL.mol</t>
  </si>
  <si>
    <t>1_2_3-Benzotriazole.mol</t>
  </si>
  <si>
    <t>1_2_3-Propanetricarboxylic_acid__2-hydroxy-.mol</t>
  </si>
  <si>
    <t>1_2_3-Propanetriol__trinitrate.mol</t>
  </si>
  <si>
    <t>1_2_3-Trichloro-4_6-dinitrobenzene.mol</t>
  </si>
  <si>
    <t>1_2_3-trichloropropane.mol</t>
  </si>
  <si>
    <t>1_2_4-trichlorobenzene.mol</t>
  </si>
  <si>
    <t>1_2_4-trimethylbenzene.mol</t>
  </si>
  <si>
    <t>1_2-bis(4-pyridyl)ethane.mol</t>
  </si>
  <si>
    <t>1_2-Diallylhydrazine.2HCl.mol</t>
  </si>
  <si>
    <t>1_2-diaminopropane.mol</t>
  </si>
  <si>
    <t>1_2-Dibromo-3-chloropropane.mol</t>
  </si>
  <si>
    <t>1_2-dibromobenzene.mol</t>
  </si>
  <si>
    <t>1_2-Dibromoethane.mol</t>
  </si>
  <si>
    <t>1_2-Dichlorobenzene.mol</t>
  </si>
  <si>
    <t>1_2-Dichlorobenzene_(o-dichlorobenzene).mol</t>
  </si>
  <si>
    <t>1_2-Dichloropropane.mol</t>
  </si>
  <si>
    <t>1_2-Dichloropropane_(propylene_dichloride).mol</t>
  </si>
  <si>
    <t>1_2-Diformylhydrazine.mol</t>
  </si>
  <si>
    <t>1_2-Dihydro-2-(5-nitro-2-thienyl)_quinazolin-4(3H)-one.mol</t>
  </si>
  <si>
    <t>1_2-Dimethyl-5-nitroimidazole.mol</t>
  </si>
  <si>
    <t>1_2-Dimethylhydrazine.mol</t>
  </si>
  <si>
    <t>1_2-Dimethylhydrazine_2HCl.mol</t>
  </si>
  <si>
    <t>1_2-dimethylpropylamine.mol</t>
  </si>
  <si>
    <t>1_2-di-n-Butylhydrazine.2HCl.mol</t>
  </si>
  <si>
    <t>1_2-Epoxy-3_3_3-trichloropropane.mol</t>
  </si>
  <si>
    <t>1_2-Epoxybutane.mol</t>
  </si>
  <si>
    <t>1_2-Propylene_glycol.mol</t>
  </si>
  <si>
    <t>1_2-Propylene_oxide.mol</t>
  </si>
  <si>
    <t>1_3_5-Triazine-2_4-diamine__6-chloro-N_..e.mol</t>
  </si>
  <si>
    <t>1_3_5-Triazine-2_4-diamine__6-chloro-N_N-bis(1-methylethyl)-.mol</t>
  </si>
  <si>
    <t>1_3_5-Triazine-2_4-diamine__6-chloro-N_N-diethyl-.mol</t>
  </si>
  <si>
    <t>1_3_5-Triazine-2_4-diamine__6-phenyl-.mol</t>
  </si>
  <si>
    <t>1_3_5-Trichlorobenzene.mol</t>
  </si>
  <si>
    <t>1_3_5-Trinitrobenzene.mol</t>
  </si>
  <si>
    <t>1_3-Butadiene.mol</t>
  </si>
  <si>
    <t>1_3-diaminopropane.mol</t>
  </si>
  <si>
    <t>1_3-dibromopropane.mol</t>
  </si>
  <si>
    <t>1_3-Dibutyl-1-nitrosourea.mol</t>
  </si>
  <si>
    <t>1_3-Dichloro-2-propanol.mol</t>
  </si>
  <si>
    <t>1_3-dichloro-4_6-dinitrobenzene.mol</t>
  </si>
  <si>
    <t>1_3-Dichloro-5_5-dimethylhydantoin.mol</t>
  </si>
  <si>
    <t>1_3-dichlorobenzene.mol</t>
  </si>
  <si>
    <t>1_3-dichloropropane.mol</t>
  </si>
  <si>
    <t>1_3-Dichloropropene.mol</t>
  </si>
  <si>
    <t>1_3-diethyl-2-thiobarbituric_acid.mol</t>
  </si>
  <si>
    <t>1_3-Dimethyl-2-imidazolidinone.mol</t>
  </si>
  <si>
    <t>1_3-Dioxane.mol</t>
  </si>
  <si>
    <t>1_4-Benzenediamine.mol</t>
  </si>
  <si>
    <t>1_4-bis(3-aminopropyl)piperazine.mol</t>
  </si>
  <si>
    <t>1_4-Bis[2-(3_5-dichloropyridyloxy)]benzene.mol</t>
  </si>
  <si>
    <t>1_4-Butanediol_diglycidyl_ether.mol</t>
  </si>
  <si>
    <t>1_4-diazabicyclo[2.2.2]octane.mol</t>
  </si>
  <si>
    <t>1_4-Dichlorobenzene_(p-dichlorobenzene).mol</t>
  </si>
  <si>
    <t>1_4-dichlorobutane.mol</t>
  </si>
  <si>
    <t>1_4-dicyanobutane.mol</t>
  </si>
  <si>
    <t>1_4-diiodobenzene.mol</t>
  </si>
  <si>
    <t>1_4-Dinitroso-2_6-dimethylpiperazine.mol</t>
  </si>
  <si>
    <t>1_4-Dioxane.mol</t>
  </si>
  <si>
    <t>1_4-diphenyl-1_3-butadiene.mol</t>
  </si>
  <si>
    <t>1_5-dichloropentane.mol</t>
  </si>
  <si>
    <t>1_5-hexadien-3-ol.mol</t>
  </si>
  <si>
    <t>1_5-Naphthalenediamine.mol</t>
  </si>
  <si>
    <t>1_5-Pentanediol.mol</t>
  </si>
  <si>
    <t>1_6-dicyanohexane.mol</t>
  </si>
  <si>
    <t>1_6-dimethylnaphthalene.mol</t>
  </si>
  <si>
    <t>1_8-Cineol.mol</t>
  </si>
  <si>
    <t>1_8-diamino-p-menthane.mol</t>
  </si>
  <si>
    <t>1_8-Dihydroxy-4_5-dinitroanthraquinone.mol</t>
  </si>
  <si>
    <t>1_8-octanediol.mol</t>
  </si>
  <si>
    <t>1_9-decadiene.mol</t>
  </si>
  <si>
    <t>1-ACETYL-2-(2-QUINOXALINYLMETHYLENE)HYDRAZINE 1_4DIOXIDE.mol</t>
  </si>
  <si>
    <t>1-Amino-2_4-dibromoanthraquinone.mol</t>
  </si>
  <si>
    <t>1-Chloro-2_4-dinitrobenzene.mol</t>
  </si>
  <si>
    <t>1-Dodecanamine__N_N-dimethyl-__N-oxide.mol</t>
  </si>
  <si>
    <t>1-Fluoro-2_4-dinitrobenzene.mol</t>
  </si>
  <si>
    <t>1H-Pyrazole-3-carboxylic_acid__4_5-dihydro-5-oxo-1-(4-sulfophenyl)-4-[(4-sulfophenyl)azo]-__trisodium_salt.mol</t>
  </si>
  <si>
    <t>1-Methyl-1_4-dihydro-7-[2-(5-..et.mol</t>
  </si>
  <si>
    <t>1-Methyl-1_4-dihydro-7-[2-(5-nitrofuryl)vinyl]-4-oxo-1_8-naphthyridine-3-carboxylate__potassium_salt.mol</t>
  </si>
  <si>
    <t>1-Naphthalenesulfonic_acid__2-amino-.mol</t>
  </si>
  <si>
    <t>1-Nitroso-3_4_5-trimethylpiperazine.mol</t>
  </si>
  <si>
    <t>1-Nitroso-3_5-dimethyl-4-benzoylpiperazine.mol</t>
  </si>
  <si>
    <t>1-Nitroso-5_6-dihydrothymine.mol</t>
  </si>
  <si>
    <t>1-Nitroso-5_6-dihydrouracil.mol</t>
  </si>
  <si>
    <t>1-O-Hexyl-2_3_5-trimethylhydroquinone.mol</t>
  </si>
  <si>
    <t>1-Phenyl-3_3-dimethyltriazene.mol</t>
  </si>
  <si>
    <t>2-(2_2-Dimethylhydrazino)-4-(5-nitro-2-furyl)thiazole.mol</t>
  </si>
  <si>
    <t>2-(2_4_5-Trichlorophenoxy)propionic_acid.mol</t>
  </si>
  <si>
    <t>2_2_2-trichloroethanol.mol</t>
  </si>
  <si>
    <t>2_2_2-trifluoroethanol.mol</t>
  </si>
  <si>
    <t>2_2_2-Trifluoro-N-[4-(5-nitro-2..e.mol</t>
  </si>
  <si>
    <t>2_2_2-Trifluoro-N-[4-(5-nitro-2-furyl)-2-thiazolyl]acetamide.mol</t>
  </si>
  <si>
    <t>2_2'_4_4'-tetrachlorobiphenyl.mol</t>
  </si>
  <si>
    <t>2_2'_4_4'-tetrahydroxybenzil.mol</t>
  </si>
  <si>
    <t>2_2_5_5-Tetrachlorobenzidine.mol</t>
  </si>
  <si>
    <t>2_2_5_5-tetramethyltetrahydrofuran.mol</t>
  </si>
  <si>
    <t>2_2-[(4-Aminophenyl)imino]bisethanol_sulfate.mol</t>
  </si>
  <si>
    <t>2_2-Bis(bromomethyl)-1_3-propanediol__technical_grade.mol</t>
  </si>
  <si>
    <t>2_2-dichloroacetamide.mol</t>
  </si>
  <si>
    <t>2_2-Dichloroacetyl_Chloride.mol</t>
  </si>
  <si>
    <t>2_2'-dihydroxy_benzophenone.mol</t>
  </si>
  <si>
    <t>2_2'-dihydroxy-4-methoxy_benzophenone.mol</t>
  </si>
  <si>
    <t>2_2-dimethyl-1-propylamine.mol</t>
  </si>
  <si>
    <t>2_2-Dithiobis-benzothiazole.mol</t>
  </si>
  <si>
    <t>2_2'-methylene_bis(3_4_6-trichlorophenol).mol</t>
  </si>
  <si>
    <t>2_2'-methylenebis(4-chlorophenol).mol</t>
  </si>
  <si>
    <t>2_2-Thiobis(4_6-dichlorophenol).mol</t>
  </si>
  <si>
    <t>2_3_4_5_6-pentabromoethylbenzene.mol</t>
  </si>
  <si>
    <t>2_3_4_5_6-pentafluoroaniline.mol</t>
  </si>
  <si>
    <t>2_3_4_5-tetrachloro-4'-biphenylol.mol</t>
  </si>
  <si>
    <t>2_3_4_5-tetrachlorophenol.mol</t>
  </si>
  <si>
    <t>2'_3'_4'-trichloroacetophenone.mol</t>
  </si>
  <si>
    <t>2_3_4-trichloroaniline.mol</t>
  </si>
  <si>
    <t>2'_3'_4'-trimethoxyacetophenone.mol</t>
  </si>
  <si>
    <t>2_3_5_6-Tetrachloro-4-nitroanisole.mol</t>
  </si>
  <si>
    <t>2_3_5_6-tetrachloroaniline.mol</t>
  </si>
  <si>
    <t>2_3_5_6-Tetrachloronitrobenzene.mol</t>
  </si>
  <si>
    <t>2_3_6-trimethylphenol.mol</t>
  </si>
  <si>
    <t>2_3_7_8-Tetrachlorodibenzo-p-dioxin.mol</t>
  </si>
  <si>
    <t>2_3-benzofluorene.mol</t>
  </si>
  <si>
    <t>2_3-benzofuran.mol</t>
  </si>
  <si>
    <t>2_3-Dibromo-1-propanol.mol</t>
  </si>
  <si>
    <t>2_3-Dibromo-2-butene-1_4-diol.mol</t>
  </si>
  <si>
    <t>2_3-dibromopropanol.mol</t>
  </si>
  <si>
    <t>2_3-Dichloro-1_4-naphthoquinone.mol</t>
  </si>
  <si>
    <t>2_3-Dichloronitrobenzene.mol</t>
  </si>
  <si>
    <t>2_3-Dichloro-p-dioxane.mol</t>
  </si>
  <si>
    <t>2_3-dihydrobenzofuran.mol</t>
  </si>
  <si>
    <t>2_3-dimethyl-1_3-butadiene.mol</t>
  </si>
  <si>
    <t>2_3-dimethylvaleraldehyde.mol</t>
  </si>
  <si>
    <t>2'_4_4'-trihydroxychalcone.mol</t>
  </si>
  <si>
    <t>2_4_5_4-Tetrachlorodiphenyl_sulfone.mol</t>
  </si>
  <si>
    <t>2_4_5-T.mol</t>
  </si>
  <si>
    <t>2_4_5-tribromoimidazole_(nominal).mol</t>
  </si>
  <si>
    <t>2_4_5-Trichlorophenoxyacetic_acid.mol</t>
  </si>
  <si>
    <t>2_4_5-trichlorophenyl_disulfide.mol</t>
  </si>
  <si>
    <t>2_4_5-Trihydroxybutyrophenone.mol</t>
  </si>
  <si>
    <t>2_4_5-trimethoxybenzaldehyde.mol</t>
  </si>
  <si>
    <t>2_4_5-Trimethylaniline.HCl.mol</t>
  </si>
  <si>
    <t>2_4_5-Trimethylaniline.mol</t>
  </si>
  <si>
    <t>2_4_5-trimethyloxazole.mol</t>
  </si>
  <si>
    <t>2_4_5-triphenylimidazole.mol</t>
  </si>
  <si>
    <t>2_4_6-tribromophenol.mol</t>
  </si>
  <si>
    <t>2_4_6-Trichloroaniline.mol</t>
  </si>
  <si>
    <t>2_4_6-triiodophenol.mol</t>
  </si>
  <si>
    <t>2_4_6-Trimethylaniline.HCl.mol</t>
  </si>
  <si>
    <t>2_4_6-trimethylphenol.mol</t>
  </si>
  <si>
    <t>2_4_6-Trinitro-1_3-dimethyl-5-tert-butylbenzene.mol</t>
  </si>
  <si>
    <t>2_4_6-tri-tert-butylphenol.mol</t>
  </si>
  <si>
    <t>2_4-D_isooctyl_ester.mol</t>
  </si>
  <si>
    <t>2_4-Diaminoanisole.mol</t>
  </si>
  <si>
    <t>2_4-Diaminoanisole_sulfate.mol</t>
  </si>
  <si>
    <t>2_4-Diaminophenol_dihydrochloride.mol</t>
  </si>
  <si>
    <t>2_4-Diaminotoluene.2HCl.mol</t>
  </si>
  <si>
    <t>2_4-Diaminotoluene_(2_4-toluene_diamine).mol</t>
  </si>
  <si>
    <t>2'_4'-dichloroacetophenone.mol</t>
  </si>
  <si>
    <t>2_4-dichlorobenzaldehyde.mol</t>
  </si>
  <si>
    <t>2_4-dichlorobenzamide.mol</t>
  </si>
  <si>
    <t>2_4'-dichlorobiphenyl.mol</t>
  </si>
  <si>
    <t>2_4-Dichloronitrobenzene.mol</t>
  </si>
  <si>
    <t>2_4-dichlorophenol.mol</t>
  </si>
  <si>
    <t>2_4-Dichlorophenoxyacetic_ acid.mol</t>
  </si>
  <si>
    <t>2_4-Dichlorophenoxyacetic_acid__isopropyl_ester.mol</t>
  </si>
  <si>
    <t>2_4-Dichlorophenoxyacetic_acid.mol</t>
  </si>
  <si>
    <t>2_4-Dichlorophenylbenzene_sulfonate.mol</t>
  </si>
  <si>
    <t>2_4-dihydroxy_benzophenone.mol</t>
  </si>
  <si>
    <t>2_4-dihydroxybenzaldehyde.mol</t>
  </si>
  <si>
    <t>2_4-Dimethoxyaniline_hydrochloride.mol</t>
  </si>
  <si>
    <t>2_4-dimethoxybenzaldehyde.mol</t>
  </si>
  <si>
    <t>2_4-dimethyl-3-pentanol.mol</t>
  </si>
  <si>
    <t>2_4-dimethylphenol.mol</t>
  </si>
  <si>
    <t>2_4-dinitro-1-naphthol_sodium_salt_dihydrate_(martius_yellow).mol</t>
  </si>
  <si>
    <t>2_4-Dinitro-6-tert-buty..e.mol</t>
  </si>
  <si>
    <t>2_4-Dinitro-6-tert-butylphenylmethanesulfonate.mol</t>
  </si>
  <si>
    <t>2_4-Dinitroaniline.mol</t>
  </si>
  <si>
    <t>2_4-Dinitrophenol__sodium.mol</t>
  </si>
  <si>
    <t>2_4-Dinitrotoluene__practical_grade.mol</t>
  </si>
  <si>
    <t>2_4-Dinitrotoluene.mol</t>
  </si>
  <si>
    <t>2_4-Dinitrotoluene_(containing_0.5%_2_6-dinitrotoluene).mol</t>
  </si>
  <si>
    <t>2_4-Dinitrotoluene_(containing_1.0-1.5%_2_6-dinitrotoluene).mol</t>
  </si>
  <si>
    <t>2_4-Dinitrotoluene_1.mol</t>
  </si>
  <si>
    <t>2_4-Dinitrotoluene_2.mol</t>
  </si>
  <si>
    <t>2_4-hexadiene.mol</t>
  </si>
  <si>
    <t>2_4-pentanedione.mol</t>
  </si>
  <si>
    <t>2_4-Xylidine.HCl.mol</t>
  </si>
  <si>
    <t>2_5-dichloro-4'-biphenylol.mol</t>
  </si>
  <si>
    <t>2_5-Dimethoxy-4-aminostilbene.mol</t>
  </si>
  <si>
    <t>2_5-dimethyl-2_4-hexadiene.mol</t>
  </si>
  <si>
    <t>2_5-dimethylfuran.mol</t>
  </si>
  <si>
    <t>2_5-dinitrophenol.mol</t>
  </si>
  <si>
    <t>2_5-diphenylfuran.mol</t>
  </si>
  <si>
    <t>2_5-Dithiobiurea.mol</t>
  </si>
  <si>
    <t>2_5-Toluenediamine_sulfate.mol</t>
  </si>
  <si>
    <t>2_5-Xylidine.HCl.mol</t>
  </si>
  <si>
    <t>2_6-dichlorobenzamide.mol</t>
  </si>
  <si>
    <t>2_6-Dichloro-p-phenylenediamine.mol</t>
  </si>
  <si>
    <t>2_6-diisopropylaniline.mol</t>
  </si>
  <si>
    <t>2_6-dimethoxytoluene.mol</t>
  </si>
  <si>
    <t>2_6-dimethyl_hexestrol.mol</t>
  </si>
  <si>
    <t>2_6-Dimethyl_morpholine.mol</t>
  </si>
  <si>
    <t>2_6-dimethylmorpholine.mol</t>
  </si>
  <si>
    <t>2_6-dinitrophenol.mol</t>
  </si>
  <si>
    <t>2_6-Dinitrotoluene.mol</t>
  </si>
  <si>
    <t>2_6-diphenylpyridine.mol</t>
  </si>
  <si>
    <t>2_6-di-tert-butyl-4-methylphenol.mol</t>
  </si>
  <si>
    <t>2_6-pyridinedicarboxylic_acid.mol</t>
  </si>
  <si>
    <t>2_6-Toluenediamine_dihydrochlori..e.mol</t>
  </si>
  <si>
    <t>2_6-Toluenediamine_dihydrochloride.mol</t>
  </si>
  <si>
    <t>2_6-Toluenediamine_dihydrochloride_(2_6-diaminotoluene_dihydrochloride).mol</t>
  </si>
  <si>
    <t>2_6-Xylidine.mol</t>
  </si>
  <si>
    <t>2_7-Acetylaminofluorene.mol</t>
  </si>
  <si>
    <t>2_7-Dichlorodibenzo-p-dioxin.mol</t>
  </si>
  <si>
    <t>2_9-dithiadecane.mol</t>
  </si>
  <si>
    <t>2-Amino-5-(5-nitro-2-furyl)-1_3_4-oxadiazole.mol</t>
  </si>
  <si>
    <t>2-Amino-5-(5-nitro-2-furyl)-1_3_4-thiadiazole.mol</t>
  </si>
  <si>
    <t>2-Benzothiazolesulfenamide__N-cyclohexyl-.mol</t>
  </si>
  <si>
    <t>2-Biphenylol__sodium_salt.mol</t>
  </si>
  <si>
    <t>2-Butenoic_acid__2_3-dichloro-4-oxo-__(2Z)-.mol</t>
  </si>
  <si>
    <t>2-butyne-1_4-diol.mol</t>
  </si>
  <si>
    <t>2-Chloro-1_1_1-trifluoroethane.mol</t>
  </si>
  <si>
    <t>2-Chloro-5-(3_5-dimethylpiperidinosulphonyl)benzoic_acid.mol</t>
  </si>
  <si>
    <t>2-Hydroxy-1_4-naphthoquinone.mol</t>
  </si>
  <si>
    <t>2-Mercaptoethanesulfonate__sodium.mol</t>
  </si>
  <si>
    <t>2-methyl-1_4-naphthoquinone.mol</t>
  </si>
  <si>
    <t>2-methyl-2_4-pentanediol.mol</t>
  </si>
  <si>
    <t>2-methyl-3_3_4_4-tetrafluoro-2-butanol.mol</t>
  </si>
  <si>
    <t>2-Nitro-1_1-bis(p-chlorophenyl)propane.mol</t>
  </si>
  <si>
    <t>2-Pyrrolidinone__1-ethenyl-.mol</t>
  </si>
  <si>
    <t>2-sec-butyl-4_6-dinitrophenol_(dinoseb).mol</t>
  </si>
  <si>
    <t>3-((Imino((2_2_2-trifluoroethyl)am..de.mol</t>
  </si>
  <si>
    <t>3-((Imino((2_2_2-trifluoroethyl)amino)methyl)amino)1H-pyrazole-1-pentamide.mol</t>
  </si>
  <si>
    <t>3-(3_4-dichlorophenoxy)benzaldehyde.mol</t>
  </si>
  <si>
    <t>3-(5-Nitro-2-furyl)-imidazo(1_2-alpha)_pyridine.mol</t>
  </si>
  <si>
    <t>3-(Hexahydro-4_7-methanoindan-5-yl)-1_1-dimethylurea.mol</t>
  </si>
  <si>
    <t>3_3_4_4-Tetraaminobiphenyl.4HCl.mol</t>
  </si>
  <si>
    <t>3_3'_4_4'-tetrachlorobiphenyl.mol</t>
  </si>
  <si>
    <t>3_3'_5_5'-tetrachloro-4_4'-biphenyldiol.mol</t>
  </si>
  <si>
    <t>3_3-Dichlorobenzidine.mol</t>
  </si>
  <si>
    <t>3_3-Dichlorobenzidine_dihydrochloride.mol</t>
  </si>
  <si>
    <t>3_3-Dihydroxybenzidine.2HCl.mol</t>
  </si>
  <si>
    <t>3_3'-dihydroxyhexestrol.mol</t>
  </si>
  <si>
    <t>3_3-Dimethoxybenzidine.mol</t>
  </si>
  <si>
    <t>3_3-Dimethoxybenzidine_dihydrochloride.mol</t>
  </si>
  <si>
    <t>3_3-Dimethoxybenzidine-4_4-diisocyanate.mol</t>
  </si>
  <si>
    <t>3_3-dimethyl-2-butanone.mol</t>
  </si>
  <si>
    <t>3_3-Dimethylbenzidine.mol</t>
  </si>
  <si>
    <t>3_3-Dimethylbenzidine_dihydrochloride.mol</t>
  </si>
  <si>
    <t>3_4_4-Triaminodiphenyl_ether.mol</t>
  </si>
  <si>
    <t>3_4_5_6-Tetrahydrouridine.mol</t>
  </si>
  <si>
    <t>3'_4'_7-trihydroxy_isoflavone.mol</t>
  </si>
  <si>
    <t>3_4-dichloro-1-butene.mol</t>
  </si>
  <si>
    <t>3_4-Dichloro-2-methylacrylanilide.mol</t>
  </si>
  <si>
    <t>3_4-dichloroaniline.mol</t>
  </si>
  <si>
    <t>3_4-Dichloronitrobenzene.mol</t>
  </si>
  <si>
    <t>3_4-dichlorotoluene.mol</t>
  </si>
  <si>
    <t>3_4-Dihydrocoumarin.mol</t>
  </si>
  <si>
    <t>3_4-Dihydroxycinnamic_acid.mol</t>
  </si>
  <si>
    <t>3_4-dimethyl-1-pentyn-3-ol.mol</t>
  </si>
  <si>
    <t>3_5-dibromo-4-hydroxybenzonitrile.mol</t>
  </si>
  <si>
    <t>3_5-dibromosalicylaldehyde.mol</t>
  </si>
  <si>
    <t>3_5-Dichloro(N-1_1-dimethyl-2-propynyl)benzamide.mol</t>
  </si>
  <si>
    <t>3_5-dichloro-4-hydroxybenzonitrile.mol</t>
  </si>
  <si>
    <t>3_5-diiodo-4-hydroxybenzonitrile.mol</t>
  </si>
  <si>
    <t>3_6_4'-trihydroxyflavone.mol</t>
  </si>
  <si>
    <t>3_6-Dihydro-2-nitroso-2H-1_2-oxazine.mol</t>
  </si>
  <si>
    <t>3_6-dimethyl-1-heptyn-3-ol.mol</t>
  </si>
  <si>
    <t>3_6-dithiaoctane.mol</t>
  </si>
  <si>
    <t>3_8-dithiadecane.mol</t>
  </si>
  <si>
    <t>3-Acetyl-6-methyl-2_4-pyrandione.mol</t>
  </si>
  <si>
    <t>3-Amino-4-[2-[(2-guanidinothiazol-4-yl)methylthio]__ethylamino]-1_2_5-thiadiazole.mol</t>
  </si>
  <si>
    <t>3-amino-5_6-dimethyl-1_2_4-triazine.mol</t>
  </si>
  <si>
    <t>3-Chloro-1_2-propanediol.mol</t>
  </si>
  <si>
    <t>3-Chloro-2-methylpropene__technical_grade_(containing_5%_dimethylvinyl__chloride).mol</t>
  </si>
  <si>
    <t>3-cyano-4_6-dimethyl-2-hydroxypyridine.mol</t>
  </si>
  <si>
    <t>3-hydroxy-3_7_11-trimethyl-1_6_10-dodecatriene.mol</t>
  </si>
  <si>
    <t>3-hydroxy-estra-1_3_5(10)-trien-16-one.mol</t>
  </si>
  <si>
    <t>3-Iodo-1_2-propanediol.mol</t>
  </si>
  <si>
    <t>4_4'-(1_2-ethanediyl)bisphenol.mol</t>
  </si>
  <si>
    <t>4_4-Diamino-2_2-stilbenedisulfonic_acid__disodium_salt.mol</t>
  </si>
  <si>
    <t>4_4-Diamino-2_2-stilbenedisulfonic_acid.mol</t>
  </si>
  <si>
    <t>4_4-Diaminoazobenzene.mol</t>
  </si>
  <si>
    <t>4_4-Diaminobenzanilide.mol</t>
  </si>
  <si>
    <t>4_4'-diaminostilbene.mol</t>
  </si>
  <si>
    <t>4_4'-dichlorobiphenyl.mol</t>
  </si>
  <si>
    <t>4_4'-dihydoxy-benzophenone.mol</t>
  </si>
  <si>
    <t>4_4'-dihydroxy_stibene.mol</t>
  </si>
  <si>
    <t>4_4'-dihydroxydiphenyl_ether.mol</t>
  </si>
  <si>
    <t>4_4'-isopropylidenebis(2_6-dichlorophenol).mol</t>
  </si>
  <si>
    <t>4_4'-methylenebis(2_6-di-t-butylphenol).mol</t>
  </si>
  <si>
    <t>4_4-Methylene-bis(2-chloroaniline).2HCl.mol</t>
  </si>
  <si>
    <t>4_4-Methylenebis(2-chloroaniline).mol</t>
  </si>
  <si>
    <t>4_4-Methylene-bis(2-methylaniline).mol</t>
  </si>
  <si>
    <t>4_4-Methylenebis(N_N-dimethyl)benzenamine.mol</t>
  </si>
  <si>
    <t>4_4'-methylenebis(N_N-dimethylaniline).mol</t>
  </si>
  <si>
    <t>4_4'-Methylenebis[2-chloroaniline].mol</t>
  </si>
  <si>
    <t>4_4'-methylenedianiline.mol</t>
  </si>
  <si>
    <t>4_4-Methylenedianiline.mol</t>
  </si>
  <si>
    <t>4_4-Methylenedianiline_dihydrochloride.mol</t>
  </si>
  <si>
    <t>4_4-Oxydianiline.mol</t>
  </si>
  <si>
    <t>4_4-Sulfonylbisacetanilide.mol</t>
  </si>
  <si>
    <t>4_4-Sulfonyldianiline_(Dapsone).mol</t>
  </si>
  <si>
    <t>4_4'-sulfonyldiphenol.mol</t>
  </si>
  <si>
    <t>4_4-Thiobis(6-tert-butyl-m-cresol).mol</t>
  </si>
  <si>
    <t>4_4-Thiodianiline.mol</t>
  </si>
  <si>
    <t>4_5-dichlorocatechol.mol</t>
  </si>
  <si>
    <t>4_5-dichloroguaiacol.mol</t>
  </si>
  <si>
    <t>4'_6_7-trihydroxy_isoflavone.mol</t>
  </si>
  <si>
    <t>4_6-Diamino-2-(5-nitro-2-furyl)-s-triazine.mol</t>
  </si>
  <si>
    <t>4'_6-dihydroxyflavone.mol</t>
  </si>
  <si>
    <t>4_6-dimethoxy-2-hydroxybenzaldehyde.mol</t>
  </si>
  <si>
    <t>4_6-Dimethyl-2-(5-nitro-2-furyl)_pyrimidine.mol</t>
  </si>
  <si>
    <t>4_6-dinitro-o-cresol.mol</t>
  </si>
  <si>
    <t>4_7-dithiadecane.mol</t>
  </si>
  <si>
    <t>4_9-dithiadodecane.mol</t>
  </si>
  <si>
    <t>4-bromo-2'_4'-dinitrodiphenyl_ether.mol</t>
  </si>
  <si>
    <t>4-Chloro-6-(2_3-xylidino)-2-..e.mol</t>
  </si>
  <si>
    <t>4-Chloro-6-(2_3-xylidino)-2-pyrimidinylthio(N-beta-hydroxyethyl)acetamide.mol</t>
  </si>
  <si>
    <t>4-Dimethylamino-3_5-xylenol.mol</t>
  </si>
  <si>
    <t>5-(5-Nitro-2-furyl)-1_3_4-oxadiazole-2-ol.mol</t>
  </si>
  <si>
    <t>5_5-(1_1-Biphenyl)-2_5-dylbis(oxy)(2_2-dimethylpentanoic_acid).mol</t>
  </si>
  <si>
    <t>5_5-(1_1-Biphenyl)-2_5-dylbis(oxy)..d.mol</t>
  </si>
  <si>
    <t>5_5-dimethyl-1_3-cyclohexanedione.mol</t>
  </si>
  <si>
    <t>5_5-Dimethylbarbituric_acid.mol</t>
  </si>
  <si>
    <t>5_5-dimethylhydantoin.mol</t>
  </si>
  <si>
    <t>5_5-Diphenylhydantoin.mol</t>
  </si>
  <si>
    <t>5_5-Diphenylhydantoin_(phenytoin).mol</t>
  </si>
  <si>
    <t>5_6-Dihydro-5-azacytidine.mol</t>
  </si>
  <si>
    <t>5_6-Dimethoxysterigmatocystin.mol</t>
  </si>
  <si>
    <t>5_7-Dibromoquinoline.mol</t>
  </si>
  <si>
    <t>5_7-Dimethoxycyclopentene[c]coumarin.mol</t>
  </si>
  <si>
    <t>5_7-Dimethoxycyclopentenone[2_3-c]coumarin.mol</t>
  </si>
  <si>
    <t>5_7-Dimethoxycyclopentenone[3_2-c]_coumarin.mol</t>
  </si>
  <si>
    <t>6-Dimethylamino-4_4-diphenyl-3-heptanolacetate.HCl.mol</t>
  </si>
  <si>
    <t>6-Dimethylamino-4_4-diphenyl-3-heptanolacetate.mol</t>
  </si>
  <si>
    <t>7_12-Dimethylbenzanthracene.mol</t>
  </si>
  <si>
    <t>7-Benzofuranol__2_3-dihydro-2_2-..e.mol</t>
  </si>
  <si>
    <t>7-Benzofuranol__2_3-dihydro-2_2-dimethyl-__methylcarbamate.mol</t>
  </si>
  <si>
    <t>a_a_a'_a'-tetrabromo-o-xylene.mol</t>
  </si>
  <si>
    <t>a_a_a-4-tetrafluoro-m-toluidine.mol</t>
  </si>
  <si>
    <t>a_a_a-4-tetrafluoro-o-toluidine.mol</t>
  </si>
  <si>
    <t>a_a_a-trifluoro-m-tolualdehyde.mol</t>
  </si>
  <si>
    <t>a_a_a-trifluoro-m-tolunitrile.mol</t>
  </si>
  <si>
    <t>a_a_a-trifluoro-o-tolunitrile.mol</t>
  </si>
  <si>
    <t>a_a-2_6-tetrachlorotoluene.mol</t>
  </si>
  <si>
    <t>a_a'-dichloro-p-xylene.mol</t>
  </si>
  <si>
    <t>a_a-Dipyridyl.mol</t>
  </si>
  <si>
    <t>a-bromo-2'_5'-dimethoxyacetophenone.mol</t>
  </si>
  <si>
    <t>Alkylbenzenesulfonate__linear.mol</t>
  </si>
  <si>
    <t>Alkyldimethylamine_oxides__commercial_grade.mol</t>
  </si>
  <si>
    <t>alpha-(2_4-Dichlorophenoxy)propionic_acid.mol</t>
  </si>
  <si>
    <t>alpha-(2_5-Dichlorophenoxy)propionic_acid.mol</t>
  </si>
  <si>
    <t>alpha_alpha-dimethyl-beta-ethyl_allenolic_acid.mol</t>
  </si>
  <si>
    <t>alpha_omega-butylene_..e.mol</t>
  </si>
  <si>
    <t>alpha-1_2_3_4_5_6-Hexachlorocyclohexane.mol</t>
  </si>
  <si>
    <t>Aristolochic_acid__sodium_salt_(77%_AA_I__21%_AA_II).mol</t>
  </si>
  <si>
    <t>Barbital__sodium.mol</t>
  </si>
  <si>
    <t>Benzene__1_2_4-trimethyl-.mol</t>
  </si>
  <si>
    <t>Benzene__1-ethenyl-4-methyl-.mol</t>
  </si>
  <si>
    <t>Benzene__1-methoxy-4-(1E)-1-propenyl-.mol</t>
  </si>
  <si>
    <t>Benzenemethanaminium__N-ethyl-N-[4-[[4-[ethyl[(3-sulfophenyl)methyl]amino]phenyl](2-sulfophenyl)methylene]-2_5-cyclohexadien-1-ylidene]-3-sulfo-__inner_salt__disodium_salt.mol</t>
  </si>
  <si>
    <t>Benzoic_acid__sodium_salt.mol</t>
  </si>
  <si>
    <t>beta-1_2_3_4_5_6-Hexachlorocyclohexane.mol</t>
  </si>
  <si>
    <t>Bis(2_3-dibromopropyl)phosphate__magnesium_salt___.mol</t>
  </si>
  <si>
    <t>Bis(2_3-dibromopropyl)phosphate.mol</t>
  </si>
  <si>
    <t>Bis(2-chloro-1-methylethyl)ether__technical_grade.mol</t>
  </si>
  <si>
    <t>Bis(tri-n-butyltin)oxide__technical_grade.mol</t>
  </si>
  <si>
    <t>Bis-1_2-(chloromethoxy)ethane.mol</t>
  </si>
  <si>
    <t>Bis-1_4-(chloromethoxy)butane.mol</t>
  </si>
  <si>
    <t>Bis-1_4-(chloromethoxy)-p-xylene.mol</t>
  </si>
  <si>
    <t>Bis-1_6-(chloromethoxy)hexane.mol</t>
  </si>
  <si>
    <t>Bis-2-hydroxyethyldithiocarbamic_acid__potassium.mol</t>
  </si>
  <si>
    <t>Butanamide__2_2-[(3_3-dichloro..e.mol</t>
  </si>
  <si>
    <t>Butanamide__2_2-[(3_3-dichloro[1_1-biphenyl]-4_4-diyl)bis(azo)]bis[N-(4-chloro-2_5-dimethoxyphenyl)-3-oxo-.mol</t>
  </si>
  <si>
    <t>Butyl(2_4-dichlorophenoxy)_acetate.mol</t>
  </si>
  <si>
    <t>Carbonic_acid__diphenyl_ester.mol</t>
  </si>
  <si>
    <t>Chlorinated_paraffins_(C12__60%_chlorine).mol</t>
  </si>
  <si>
    <t>Chlorinated_paraffins_(C23__43%_chlorine).mol</t>
  </si>
  <si>
    <t>Cyclamate__sodium.mol</t>
  </si>
  <si>
    <t>Decabromodiphenyl_oxide__technical_grade_(77.4%_DBDPO__21.8%_nonabromodiphenyl_oxide__0.8%_octabromodiphenyl_oxide)_.mol</t>
  </si>
  <si>
    <t>Demeton_o_s.mol</t>
  </si>
  <si>
    <t>Dibenz(a_h)anthracene.mol</t>
  </si>
  <si>
    <t>Diethyl-beta_gamma-epoxypropylphosphonate.mol</t>
  </si>
  <si>
    <t>Diglycidyl_resorcinol_ether__technical_grade.mol</t>
  </si>
  <si>
    <t>Dimethoxane__commercial_grade.mol</t>
  </si>
  <si>
    <t>Dimethylaminoethylnitrosoethylurea__nitrite_salt.mol</t>
  </si>
  <si>
    <t>Dinitro(1-methylheptyl)phenyl_crotonate__commercial_grade_(78%).mol</t>
  </si>
  <si>
    <t>dl-Tocopherol_mixture__natural_(alpha__beta__gamma_and_delta).mol</t>
  </si>
  <si>
    <t>endosulfan__technical_grade.mol</t>
  </si>
  <si>
    <t>Ethane__1_1_1_2-tetrafluoro-.mol</t>
  </si>
  <si>
    <t>Ethane__1_1-dichloro-1-fluoro-.mol</t>
  </si>
  <si>
    <t>Ethane__2_2-dichloro-1_1_1-trifluoro-.mol</t>
  </si>
  <si>
    <t>Ethene__chloro-.mol</t>
  </si>
  <si>
    <t>Ethene__fluoro-.mol</t>
  </si>
  <si>
    <t>Ethylene_glycol__cyclic_sulfate.mol</t>
  </si>
  <si>
    <t>Ethylenebisdithiocarbamate__disodium.mol</t>
  </si>
  <si>
    <t>Geranyl_acetate__food_grade_(71%_geranyl_acetate__29%_citronellyl_acetate).mol</t>
  </si>
  <si>
    <t>Glycerin__natural.mol</t>
  </si>
  <si>
    <t>Glycyrrhizinate__disodium.mol</t>
  </si>
  <si>
    <t>Guanidine__cyano-.mol</t>
  </si>
  <si>
    <t>Hexachloro-1_3-butadiene.mol</t>
  </si>
  <si>
    <t>Iminodiacetic_acid__monosodium.mol</t>
  </si>
  <si>
    <t>IPD_(3_3-iminobis-1-propanol_..e).mol</t>
  </si>
  <si>
    <t>IPD_(3_3-iminobis-1-propanol_dimethanesulfonate_(ester)_hydrochloride).mol</t>
  </si>
  <si>
    <t>l-Ascorbate__sodium.mol</t>
  </si>
  <si>
    <t>meso-p-(alpha_beta-diethyl-p-methyl-phenethyl)-phenol.mol</t>
  </si>
  <si>
    <t>Methane__chlorodifluoro-.mol</t>
  </si>
  <si>
    <t>Methane__dichlorodifluoro-.mol</t>
  </si>
  <si>
    <t>Methyl_2_4-dihydroxybenzoate.mol</t>
  </si>
  <si>
    <t>Methyl_2_5-dichlorobenzoate.mol</t>
  </si>
  <si>
    <t>Methyl_linoleate__native.mol</t>
  </si>
  <si>
    <t>Methylnitrosamino-N_N-dimethylethylamine.mol</t>
  </si>
  <si>
    <t>Mirex__photo-.mol</t>
  </si>
  <si>
    <t>Morpholine__4-(2-benzothiazolylthio)-.mol</t>
  </si>
  <si>
    <t>Morpholine__4-[(4-morpholinylthio)...mol</t>
  </si>
  <si>
    <t>Morpholine__4-[(4-morpholinylthio)thioxomethyl]-.mol</t>
  </si>
  <si>
    <t>N-(2-Fluorenyl)-2_2_2-trifluoroacetamide.mol</t>
  </si>
  <si>
    <t>N-(3-methoxypropyl)-3_4_5-trimethoxybenzylamine.mol</t>
  </si>
  <si>
    <t>N_N_N'_N'_N''_N''-Hexamethyl-1_3_5-triazine-2_4_6-triamine.mol</t>
  </si>
  <si>
    <t>N_N-[6-(5-Nitro-2-furyl)-S-triazine-2_4..e.mol</t>
  </si>
  <si>
    <t>N_N-[6-(5-Nitro-2-furyl)-S-triazine-2_4-diyl]bisacetamide.mol</t>
  </si>
  <si>
    <t>N_N-bis(2_2-diethoxyethyl)methylamine.mol</t>
  </si>
  <si>
    <t>N_N-Di-2-napthyl-p-phenylenediamine.mol</t>
  </si>
  <si>
    <t>N_N-dibutylformamide.mol</t>
  </si>
  <si>
    <t>N_N-Dicyclohexylthiourea.mol</t>
  </si>
  <si>
    <t>N_N-Diethyl-4-(4-[pyridyl-1-_oxide]azo)aniline.mol</t>
  </si>
  <si>
    <t>N_N-diethylaniline.mol</t>
  </si>
  <si>
    <t>N_N-diethylcyclohexylamine.mol</t>
  </si>
  <si>
    <t>N_N-diethylethanolamine.mol</t>
  </si>
  <si>
    <t>N_N-diethyl-m-toluamide.mol</t>
  </si>
  <si>
    <t>N_N-Diethylthiourea.mol</t>
  </si>
  <si>
    <t>N_N-Dimethylacetamide.mol</t>
  </si>
  <si>
    <t>N_N-dimethylbenzylamine.mol</t>
  </si>
  <si>
    <t>N_N-dimethylethanolamine.mol</t>
  </si>
  <si>
    <t>N_N-Dimethylformamide.mol</t>
  </si>
  <si>
    <t>N_N-Dimethyl-N_N-dinitrosophthalamide.mol</t>
  </si>
  <si>
    <t>N_N-Dimethyl-p-nitrosoaniline.mol</t>
  </si>
  <si>
    <t>N_N-dimethyl-p-toluidine.mol</t>
  </si>
  <si>
    <t>N_N-Dinitrosopentamethylenetetramine.mol</t>
  </si>
  <si>
    <t>N_N-diphenylformamide.mol</t>
  </si>
  <si>
    <t>N_N-Diphenyl-p-phenylenediamine.mol</t>
  </si>
  <si>
    <t>N_N-Dipropyl-4-(4-[pyridyl-1-oxide]azo)aniline.mol</t>
  </si>
  <si>
    <t>N_N-prime-Diethylthiourea.mol</t>
  </si>
  <si>
    <t>N_N-prime-methylenebisacrylamide.mol</t>
  </si>
  <si>
    <t>N-[5-(5-Nitro-2-furyl)-1_3_4-thiadiazol-2-yl]acetamide.mol</t>
  </si>
  <si>
    <t>N-{[3-(5-Nitro-2-furyl)-1_2_4-oxadiazole..de.mol</t>
  </si>
  <si>
    <t>N-{[3-(5-Nitro-2-furyl)-1_2_4-oxadiazole-5-yl]-methyl}acetamide.mol</t>
  </si>
  <si>
    <t>Nitroso-1_2_3_6-tetrahydropyridine.mol</t>
  </si>
  <si>
    <t>Nitroso-2_3-dihydroxypropyl-2-oxopropylamine.mol</t>
  </si>
  <si>
    <t>Nitroso-2_6-dimethylmorpholine.mol</t>
  </si>
  <si>
    <t>N-Methyldopamine_O_O-diisobutyroylester.HCl.mol</t>
  </si>
  <si>
    <t>N-Methyl-N_4-dinitrosoaniline.mol</t>
  </si>
  <si>
    <t>N-Nitroso(2_2_2-trifluoroethyl)_ethylamine.mol</t>
  </si>
  <si>
    <t>N-Nitroso-1_3-oxazolidine.mol</t>
  </si>
  <si>
    <t>N-Nitroso-2_2_4-trimethyl-1_2-dihydroquinoline_polymer.mol</t>
  </si>
  <si>
    <t>N-Nitroso-2_3-dihydroxypropyl-2-hydroxypropylamine.mol</t>
  </si>
  <si>
    <t>N-Nitroso-2_3-dihydroxypropylethanolamine.mol</t>
  </si>
  <si>
    <t>N-Nitrosoallyl-2_3-dihydroxypropylamine.mol</t>
  </si>
  <si>
    <t>N-Nitrosobis(2_2_2-trifluoroethyl)_amine.mol</t>
  </si>
  <si>
    <t>N-Nitroso-bis-(4_4_4-trifluoro-N-butyl)amine.mol</t>
  </si>
  <si>
    <t>N-Nitrosomethyl-2_3-dihydroxypropylamine.mol</t>
  </si>
  <si>
    <t>Novadelox_(18%_benzoyl_peroxide__78%_calcium_sulphate__4%_magnesium_carbonate).mol</t>
  </si>
  <si>
    <t>O_O-Dimethyl_S-2(acetylamino)ethyl_dithiophosphate__technical_grade.mol</t>
  </si>
  <si>
    <t>o_p'-DDD.mol</t>
  </si>
  <si>
    <t>o_p-DDD.mol</t>
  </si>
  <si>
    <t>o_p'-DDE.mol</t>
  </si>
  <si>
    <t>o_p'-DDT.mol</t>
  </si>
  <si>
    <t>Oleate__sodium.mol</t>
  </si>
  <si>
    <t>Orotic_acid__monosodium_salt.mol</t>
  </si>
  <si>
    <t>p_p'-DDD.mol</t>
  </si>
  <si>
    <t>p_p'-DDE.mol</t>
  </si>
  <si>
    <t>p_p'-DDT.mol</t>
  </si>
  <si>
    <t>p_p-Dichlorodiphenyl_dichloroethylene.mol</t>
  </si>
  <si>
    <t>p_p'-methoxychlor.mol</t>
  </si>
  <si>
    <t>p_p'-methoxychlor_olefin.mol</t>
  </si>
  <si>
    <t>p_p-prime-Dichlorodiphenyl_dichloroethylene.mol</t>
  </si>
  <si>
    <t>p-Chlorophenyl-2_4_5-trichlorophenyl_sulfide.mol</t>
  </si>
  <si>
    <t>Pentachlorophenol__Dowicide_EC-7.mol</t>
  </si>
  <si>
    <t>Pentachlorophenol__purified.mol</t>
  </si>
  <si>
    <t>Phenobarbital__sodium.mol</t>
  </si>
  <si>
    <t>Phenol__2-(1_1-dimethylethyl)-4-methyl-.mol</t>
  </si>
  <si>
    <t>Phenol__2-(1-methylpropyl)-4_6-dinitro-.mol</t>
  </si>
  <si>
    <t>Phenol__2_2-methylenebis.mol</t>
  </si>
  <si>
    <t>Phenol__2_2-methylenebis[6-(1_1-dimethylethyl)-4-methyl-.mol</t>
  </si>
  <si>
    <t>Phenol__2_4_6-tris(1_1-dimethylethyl)-.mol</t>
  </si>
  <si>
    <t>Phenol__4-(1_1-dimethylethyl)-.mol</t>
  </si>
  <si>
    <t>Piperidine__1_1-(hexathiodicarbonothioyl)bis-.mol</t>
  </si>
  <si>
    <t>Propionic_acid__sodium_salt.mol</t>
  </si>
  <si>
    <t>Saccharin__calcium.mol</t>
  </si>
  <si>
    <t>Secalciferol_(24R_25-Dihydroxyvitamin_D3).mol</t>
  </si>
  <si>
    <t>Secobarbital__sodium_salt.mol</t>
  </si>
  <si>
    <t>Tetrahydro-2-nitroso-2H-1_2-oxazine.mol</t>
  </si>
  <si>
    <t>Thiodicarbonic_diamide_([(H2N)C(S)]2S)__tetramethyl-.mol</t>
  </si>
  <si>
    <t>Thiopental__sodium_salt.mol</t>
  </si>
  <si>
    <t>Toluene_diisocyanate__commercial_grade_(2_4_(80%)-_and_2_6_(20%)-).mol</t>
  </si>
  <si>
    <t>trans_trans-1_4-diphenyl-1_3-butadiene.mol</t>
  </si>
  <si>
    <t>Trans-1_2-dichlorocyclohexane.mol</t>
  </si>
  <si>
    <t>trans-1_4-Dichloro-2-butene.mol</t>
  </si>
  <si>
    <t>trans-2-[(Dimethylamino)methylimino]-5-[2-(5-nitro-2-furyl)vinyl]-1_3_4-oxadiazole.mol</t>
  </si>
  <si>
    <t>trans-5-Amino-3[2-(5-nitro-2-furyl)vinyl]-1_2_4-oxadiazole.mol</t>
  </si>
  <si>
    <t>Trifluralin__technical_grade.mol</t>
  </si>
  <si>
    <t>Tris(2_3-dibromopropyl)_phosphate.mol</t>
  </si>
  <si>
    <t>Tris(2_3-dimethylphenyl)_phosphate.mol</t>
  </si>
  <si>
    <t>Tris(2_6-dichlorophenyl)_phosphate.mol</t>
  </si>
  <si>
    <t>Tris(3_4-dimethylphenyl)_phosphate.mol</t>
  </si>
  <si>
    <t>Tris-1_2_3-(chloromethoxy)propane.mol</t>
  </si>
  <si>
    <t>Urea__N-(3_4-dichlorophenyl)-N_N-dimethyl-.mol</t>
  </si>
  <si>
    <t>Xylene_mixture_(60%_m-xylene__9%_o-xylene__14%_p-xylene__17%_ethylbenzene).mol</t>
  </si>
  <si>
    <t>Z-Ethyl-O_N_N-azoxyethane.mol</t>
  </si>
  <si>
    <t>Z-Ethyl-O_N_N-azoxymethane.mol</t>
  </si>
  <si>
    <t>Z-Methyl-O_N_N-azoxyethane.mol</t>
  </si>
  <si>
    <t>2_4_6-Trichloro-3_5-dimethylphenol</t>
  </si>
  <si>
    <t>2-Bromo-1_4-naphthoquinone</t>
  </si>
  <si>
    <t>2-ethoxyacridin-9-amine</t>
  </si>
  <si>
    <t>4_4_4-triphenylbutanoic_acid</t>
  </si>
  <si>
    <t>4_5-Diazaphenanthrene</t>
  </si>
  <si>
    <t>4-Epiadriamycin</t>
  </si>
  <si>
    <t>4-i-Propyl-N-(3_4_5-trimethoxybenzyl)aniline</t>
  </si>
  <si>
    <t>7-Deoxynogalarol</t>
  </si>
  <si>
    <t>8-p-Tosylaminoquinoline</t>
  </si>
  <si>
    <t>Auriculasin</t>
  </si>
  <si>
    <t>Brahmic_acid</t>
  </si>
  <si>
    <t>clorophene</t>
  </si>
  <si>
    <t>crassin_acetate</t>
  </si>
  <si>
    <t>Dactinomycin</t>
  </si>
  <si>
    <t>ecteinascidin_743</t>
  </si>
  <si>
    <t>Embelin</t>
  </si>
  <si>
    <t>Idarubicin</t>
  </si>
  <si>
    <t>Intramine</t>
  </si>
  <si>
    <t>Kayalon_Fast_Yellow_YL</t>
  </si>
  <si>
    <t>Lichesterinic_acid</t>
  </si>
  <si>
    <t>lycorine</t>
  </si>
  <si>
    <t>n_n-dipropyldecanamide</t>
  </si>
  <si>
    <t>N-benzylthio-Carbanilide</t>
  </si>
  <si>
    <t>N-Methylstearylamine</t>
  </si>
  <si>
    <t>NSC102800</t>
  </si>
  <si>
    <t>NSC108308</t>
  </si>
  <si>
    <t>NSC111712</t>
  </si>
  <si>
    <t>NSC113018</t>
  </si>
  <si>
    <t>NSC115131</t>
  </si>
  <si>
    <t>NSC118430</t>
  </si>
  <si>
    <t>NSC118833</t>
  </si>
  <si>
    <t>NSC119892</t>
  </si>
  <si>
    <t>NSC119910</t>
  </si>
  <si>
    <t>NSC120231</t>
  </si>
  <si>
    <t>NSC121164</t>
  </si>
  <si>
    <t>NSC121411</t>
  </si>
  <si>
    <t>NSC121418</t>
  </si>
  <si>
    <t>NSC121644</t>
  </si>
  <si>
    <t>NSC121794</t>
  </si>
  <si>
    <t>NSC122701</t>
  </si>
  <si>
    <t>NSC122802</t>
  </si>
  <si>
    <t>NSC126133</t>
  </si>
  <si>
    <t>NSC126444</t>
  </si>
  <si>
    <t>NSC129925</t>
  </si>
  <si>
    <t>NSC130810</t>
  </si>
  <si>
    <t>NSC134228</t>
  </si>
  <si>
    <t>NSC135747</t>
  </si>
  <si>
    <t>NSC135923</t>
  </si>
  <si>
    <t>NSC136464</t>
  </si>
  <si>
    <t>NSC136468</t>
  </si>
  <si>
    <t>NSC136939</t>
  </si>
  <si>
    <t>NSC139240</t>
  </si>
  <si>
    <t>NSC140399</t>
  </si>
  <si>
    <t>NSC141336</t>
  </si>
  <si>
    <t>NSC142480</t>
  </si>
  <si>
    <t>NSC142535</t>
  </si>
  <si>
    <t>NSC143340</t>
  </si>
  <si>
    <t>NSC143354</t>
  </si>
  <si>
    <t>NSC143974</t>
  </si>
  <si>
    <t>NSC144198</t>
  </si>
  <si>
    <t>NSC158391</t>
  </si>
  <si>
    <t>NSC163305</t>
  </si>
  <si>
    <t>NSC173905</t>
  </si>
  <si>
    <t>NSC176302</t>
  </si>
  <si>
    <t>NSC177377</t>
  </si>
  <si>
    <t>NSC191250</t>
  </si>
  <si>
    <t>NSC201470</t>
  </si>
  <si>
    <t>NSC201685</t>
  </si>
  <si>
    <t>NSC202554</t>
  </si>
  <si>
    <t>NSC206381</t>
  </si>
  <si>
    <t>NSC219988</t>
  </si>
  <si>
    <t>NSC222703</t>
  </si>
  <si>
    <t>NSC231660</t>
  </si>
  <si>
    <t>NSC234214</t>
  </si>
  <si>
    <t>NSC240587</t>
  </si>
  <si>
    <t>NSC240755</t>
  </si>
  <si>
    <t>NSC245456</t>
  </si>
  <si>
    <t>NSC246112</t>
  </si>
  <si>
    <t>NSC260922</t>
  </si>
  <si>
    <t>NSC267308</t>
  </si>
  <si>
    <t>NSC268918</t>
  </si>
  <si>
    <t>NSC269109</t>
  </si>
  <si>
    <t>NSC269112</t>
  </si>
  <si>
    <t>NSC270904</t>
  </si>
  <si>
    <t>NSC276376</t>
  </si>
  <si>
    <t>NSC289473</t>
  </si>
  <si>
    <t>NSC290700</t>
  </si>
  <si>
    <t>NSC290963</t>
  </si>
  <si>
    <t>NSC290977</t>
  </si>
  <si>
    <t>NSC290979</t>
  </si>
  <si>
    <t>NSC290980</t>
  </si>
  <si>
    <t>NSC290982</t>
  </si>
  <si>
    <t>NSC291065</t>
  </si>
  <si>
    <t>NSC291109</t>
  </si>
  <si>
    <t>NSC295084</t>
  </si>
  <si>
    <t>NSC295466</t>
  </si>
  <si>
    <t>NSC295729</t>
  </si>
  <si>
    <t>NSC297362</t>
  </si>
  <si>
    <t>NSC310618</t>
  </si>
  <si>
    <t>NSC319031</t>
  </si>
  <si>
    <t>NSC319730</t>
  </si>
  <si>
    <t>NSC327333</t>
  </si>
  <si>
    <t>NSC327353</t>
  </si>
  <si>
    <t>NSC328085</t>
  </si>
  <si>
    <t>NSC339606</t>
  </si>
  <si>
    <t>NSC3535</t>
  </si>
  <si>
    <t>NSC363003</t>
  </si>
  <si>
    <t>NSC366134</t>
  </si>
  <si>
    <t>NSC372400</t>
  </si>
  <si>
    <t>NSC373814</t>
  </si>
  <si>
    <t>NSC375164</t>
  </si>
  <si>
    <t>NSC37641</t>
  </si>
  <si>
    <t>NSC377825</t>
  </si>
  <si>
    <t>NSC377892</t>
  </si>
  <si>
    <t>NSC377901</t>
  </si>
  <si>
    <t>NSC378135</t>
  </si>
  <si>
    <t>NSC379963</t>
  </si>
  <si>
    <t>NSC380881</t>
  </si>
  <si>
    <t>NSC381412</t>
  </si>
  <si>
    <t>NSC382830</t>
  </si>
  <si>
    <t>NSC400363</t>
  </si>
  <si>
    <t>NSC400983</t>
  </si>
  <si>
    <t>NSC401142</t>
  </si>
  <si>
    <t>NSC401229</t>
  </si>
  <si>
    <t>NSC401518</t>
  </si>
  <si>
    <t>NSC401990</t>
  </si>
  <si>
    <t>NSC402209</t>
  </si>
  <si>
    <t>NSC402534</t>
  </si>
  <si>
    <t>NSC405159</t>
  </si>
  <si>
    <t>NSC405352</t>
  </si>
  <si>
    <t>NSC405533</t>
  </si>
  <si>
    <t>NSC405643</t>
  </si>
  <si>
    <t>NSC406433</t>
  </si>
  <si>
    <t>NSC406666</t>
  </si>
  <si>
    <t>NSC407075</t>
  </si>
  <si>
    <t>NSC407580</t>
  </si>
  <si>
    <t>NSC407637</t>
  </si>
  <si>
    <t>NSC407638</t>
  </si>
  <si>
    <t>NSC407652</t>
  </si>
  <si>
    <t>NSC407890</t>
  </si>
  <si>
    <t>NSC408378</t>
  </si>
  <si>
    <t>NSC408379</t>
  </si>
  <si>
    <t>NSC408391</t>
  </si>
  <si>
    <t>NSC408590</t>
  </si>
  <si>
    <t>NSC5038</t>
  </si>
  <si>
    <t>NSC509501</t>
  </si>
  <si>
    <t>NSC520114</t>
  </si>
  <si>
    <t>NSC54776</t>
  </si>
  <si>
    <t>NSC55529</t>
  </si>
  <si>
    <t>NSC55844</t>
  </si>
  <si>
    <t>NSC55861</t>
  </si>
  <si>
    <t>NSC57299</t>
  </si>
  <si>
    <t>NSC58150</t>
  </si>
  <si>
    <t>NSC59304</t>
  </si>
  <si>
    <t>NSC60064</t>
  </si>
  <si>
    <t>NSC602409</t>
  </si>
  <si>
    <t>NSC602889</t>
  </si>
  <si>
    <t>NSC603173</t>
  </si>
  <si>
    <t>NSC60474</t>
  </si>
  <si>
    <t>NSC60666</t>
  </si>
  <si>
    <t>NSC61701</t>
  </si>
  <si>
    <t>NSC62088</t>
  </si>
  <si>
    <t>NSC622379</t>
  </si>
  <si>
    <t>NSC623033</t>
  </si>
  <si>
    <t>NSC628343</t>
  </si>
  <si>
    <t>NSC628660</t>
  </si>
  <si>
    <t>NSC633866</t>
  </si>
  <si>
    <t>NSC637291</t>
  </si>
  <si>
    <t>NSC638156</t>
  </si>
  <si>
    <t>NSC63984</t>
  </si>
  <si>
    <t>NSC64054</t>
  </si>
  <si>
    <t>NSC640543</t>
  </si>
  <si>
    <t>NSC641183</t>
  </si>
  <si>
    <t>NSC641595</t>
  </si>
  <si>
    <t>NSC642939</t>
  </si>
  <si>
    <t>NSC642960</t>
  </si>
  <si>
    <t>NSC643172</t>
  </si>
  <si>
    <t>NSC643915</t>
  </si>
  <si>
    <t>NSC645009</t>
  </si>
  <si>
    <t>NSC645155</t>
  </si>
  <si>
    <t>NSC645344</t>
  </si>
  <si>
    <t>NSC645634</t>
  </si>
  <si>
    <t>NSC645656</t>
  </si>
  <si>
    <t>NSC647257</t>
  </si>
  <si>
    <t>NSC647709</t>
  </si>
  <si>
    <t>NSC649232</t>
  </si>
  <si>
    <t>NSC649984</t>
  </si>
  <si>
    <t>NSC650823</t>
  </si>
  <si>
    <t>NSC651559</t>
  </si>
  <si>
    <t>NSC652815</t>
  </si>
  <si>
    <t>NSC656836</t>
  </si>
  <si>
    <t>NSC656980</t>
  </si>
  <si>
    <t>NSC657149</t>
  </si>
  <si>
    <t>NSC657195</t>
  </si>
  <si>
    <t>NSC657340</t>
  </si>
  <si>
    <t>NSC657446</t>
  </si>
  <si>
    <t>NSC657577</t>
  </si>
  <si>
    <t>NSC658139</t>
  </si>
  <si>
    <t>NSC658733</t>
  </si>
  <si>
    <t>NSC658830</t>
  </si>
  <si>
    <t>NSC659275</t>
  </si>
  <si>
    <t>NSC659530</t>
  </si>
  <si>
    <t>NSC659677</t>
  </si>
  <si>
    <t>NSC66081</t>
  </si>
  <si>
    <t>NSC660977</t>
  </si>
  <si>
    <t>NSC661734</t>
  </si>
  <si>
    <t>NSC662455</t>
  </si>
  <si>
    <t>NSC663304</t>
  </si>
  <si>
    <t>NSC663859</t>
  </si>
  <si>
    <t>NSC664976</t>
  </si>
  <si>
    <t>NSC665514</t>
  </si>
  <si>
    <t>NSC665515</t>
  </si>
  <si>
    <t>NSC665602</t>
  </si>
  <si>
    <t>NSC668260</t>
  </si>
  <si>
    <t>NSC668341</t>
  </si>
  <si>
    <t>NSC669160</t>
  </si>
  <si>
    <t>NSC669383</t>
  </si>
  <si>
    <t>NSC669683</t>
  </si>
  <si>
    <t>NSC671401</t>
  </si>
  <si>
    <t>NSC672041</t>
  </si>
  <si>
    <t>NSC674352</t>
  </si>
  <si>
    <t>NSC676363</t>
  </si>
  <si>
    <t>NSC67690</t>
  </si>
  <si>
    <t>NSC677629</t>
  </si>
  <si>
    <t>NSC681286</t>
  </si>
  <si>
    <t>NSC684118</t>
  </si>
  <si>
    <t>NSC686380</t>
  </si>
  <si>
    <t>NSC686574</t>
  </si>
  <si>
    <t>NSC687370</t>
  </si>
  <si>
    <t>NSC73728</t>
  </si>
  <si>
    <t>NSC82772</t>
  </si>
  <si>
    <t>NSC83436</t>
  </si>
  <si>
    <t>NSC83597</t>
  </si>
  <si>
    <t>NSC83598</t>
  </si>
  <si>
    <t>NSC83606</t>
  </si>
  <si>
    <t>NSC86149</t>
  </si>
  <si>
    <t>NSC87596</t>
  </si>
  <si>
    <t>NSC89280</t>
  </si>
  <si>
    <t>NSC92835</t>
  </si>
  <si>
    <t>NSC96399</t>
  </si>
  <si>
    <t>NSC97572</t>
  </si>
  <si>
    <t>NSC97686</t>
  </si>
  <si>
    <t>NSC98992</t>
  </si>
  <si>
    <t>o-Benzenedisulfonyl_azide</t>
  </si>
  <si>
    <t>Perfluorobenzophenone</t>
  </si>
  <si>
    <t>Rhodomycin_A</t>
  </si>
  <si>
    <t>Tanespimycin</t>
  </si>
  <si>
    <t>Taxodione</t>
  </si>
  <si>
    <t>Toluylene_blue</t>
  </si>
  <si>
    <t>Triphenylmethyl_azide</t>
  </si>
  <si>
    <t>1_3-butadiene.mol</t>
  </si>
  <si>
    <t>NSC</t>
  </si>
  <si>
    <t>Name</t>
  </si>
  <si>
    <t>PubMed search term</t>
  </si>
  <si>
    <t>SMILES (From PubChem)</t>
  </si>
  <si>
    <t>CLN2oe</t>
  </si>
  <si>
    <t>SPY50780</t>
  </si>
  <si>
    <t>bub3</t>
  </si>
  <si>
    <t>mec2</t>
  </si>
  <si>
    <t>mgt1</t>
  </si>
  <si>
    <t>mlh1</t>
  </si>
  <si>
    <t>rad14</t>
  </si>
  <si>
    <t>rad18</t>
  </si>
  <si>
    <t>rad50</t>
  </si>
  <si>
    <t>rad50EPP+</t>
  </si>
  <si>
    <t>rad52</t>
  </si>
  <si>
    <t>sgs1</t>
  </si>
  <si>
    <t>wt</t>
  </si>
  <si>
    <t>EC50 (uM)</t>
  </si>
  <si>
    <t>Range</t>
  </si>
  <si>
    <t>Count</t>
  </si>
  <si>
    <t>log(EC50 - mM)</t>
  </si>
  <si>
    <t>COC1=CC(=C(C(=C1)OC)CSCC(C(=O)O)NC(=O)OCC2C3=CC=CC=C3C4=CC=CC=C24)OC</t>
  </si>
  <si>
    <t>CC(=O)NC1=CC=C(C=C1)SC(=O)C</t>
  </si>
  <si>
    <t>CC1CC2=CC=CC=C2C(=C1C3=CC=CC=C3C)CC(=O)O</t>
  </si>
  <si>
    <t>CC1=CC=C(C=C1)S(=O)(=O)[O-].CN1C2=CC=CC=[N+]2C=C1C3=CC=C(C=C3)NC(=O)C4=CC=C(C=C4)C(=O)NC5=CC=C(C=C5)C6=C[N+]7=CC=CC=C7N6C</t>
  </si>
  <si>
    <t>CC1=C(C(=C2C3C4[C@@H]5C6=C(C(N4[C@H](C(N3C)CC2=C1)O)COC(=O)[C@]7(CS5)C8=CC(=C(C=C8CCN7)O)OC)C9=C(C(=C6OC(=O)C)C)OCO9)O)OC</t>
  </si>
  <si>
    <t>C1=CC=C2C(=C1)C(=O)C3=C(C2=O)NNC34C5=CC=CC=C5OC6=CC=CC=C46</t>
  </si>
  <si>
    <t>C1C2=CC=CC=C2C3=C1C=C(C=C3)NC(=O)C4=CC=CC=C4C5=CC=CC=C5C(=O)O</t>
  </si>
  <si>
    <t>CC1CCC(CC1)C2=CSC3CCCCC3N2</t>
  </si>
  <si>
    <t>CC1=C2C(=C(C(=C1)C(=O)O)C)C3=CC=CC=C3S2</t>
  </si>
  <si>
    <t>C1=CC2=C(C=C1Cl)N(C(=N2)CCl)CCCl</t>
  </si>
  <si>
    <t>CCN(CC)C(=S)N/N=C(/C)\C1=NC(=CC=C1)/C(=N\NC(=S)N(CC)CC)/C</t>
  </si>
  <si>
    <t>C1CC(C(=O)C2=CC=CC=C21)(Br)Br</t>
  </si>
  <si>
    <t>C1=CC=C(C=C1)C2=CC=C(C=C2)C=C(C(=O)O)C(=O)O</t>
  </si>
  <si>
    <t>CC1=C(C(=C2C(=C1)C(=O)C(=C(C2=O)Br)N)[N+](=O)[O-])C</t>
  </si>
  <si>
    <t>CCCCCCC(C)S(=O)(=O)C1=CC=C(C=C1)C</t>
  </si>
  <si>
    <t>CC1=C(C(C(=C(N1)C)C(=O)OC)C2=CC(=CC=C2)/[N+](=C/C3=CC=CC=C3)/[O-])C(=O)OC</t>
  </si>
  <si>
    <t>CC1(C=CC2=C3C(=C(C(=C2O1)CCC(=O)O)OC)C=CC(O3)(C)C)C</t>
  </si>
  <si>
    <t>C[C@H]1C[C@@H]([C@@H]([C@H](/C=C(/[C@@H]([C@H](/C=C\C=C(\C(=O)NC2=CC(=O)C(=C(C1)C2=O)NCC=C)/C)OC)OC(=O)N)\C)C)O)OC</t>
  </si>
  <si>
    <t>CC(C)C1=NN(C(=N1)NC2=CC=CC=C2)P(=O)(N(C)C)N(C)C</t>
  </si>
  <si>
    <t>C[N+](C)(CC1=C(C=C2CCC3=CC=CC=C3C2=C1)OC)CSC4=CC=CC=C4.[Br-]</t>
  </si>
  <si>
    <t>C1C(C(OC1N2C=CC(=O)NC2=O)COC(C3=CC=CC=C3)(C4=CC=CC=C4)C5=CC=CC=C5)N=[N+]=[N-]</t>
  </si>
  <si>
    <t>CN(C)C1CCC(CC1)N=NC2=C(C=CC(=C2)[N+](=O)[O-])C(=O)O</t>
  </si>
  <si>
    <t>CCOC(=O)C1=C(NC(=C(C1C2=CC=CC=C2Cl)C(=O)OCC)C)C</t>
  </si>
  <si>
    <t>C1=C(C=C(C=C1Cl)Cl)NC(=O)C(F)(F)F</t>
  </si>
  <si>
    <t>C1CCC2=C(C1)C3=C(S2)N=C(N=C3Cl)C(Cl)Cl</t>
  </si>
  <si>
    <t>CCCCC(C)(C)OC(=O)NC1=CC=C(C=C1)Br</t>
  </si>
  <si>
    <t>CC(=O)C1=C(C(N(C1=O)C(C)(C)C=C)CC2=CNC3=CC=CC=C32)O</t>
  </si>
  <si>
    <t>CC1=C(C(=NN1C(=O)C2=CC=NC=C2)C)N=NC3=CC=CC=C3[N+](=O)[O-]</t>
  </si>
  <si>
    <t>CN(C)CC1=CC2=C(C=C1)N(C3=C2CCCC3)CC4=CC=CC=C4</t>
  </si>
  <si>
    <t>CC1(CC(=O)C(=CNC2=NC(=CS2)C3=CC=C(C=C3)Br)C(=O)C1)C</t>
  </si>
  <si>
    <t>CC(C)CC(C(=O)NC(CC1=CC=CC=C1)C(=O)CCl)NC(=O)C</t>
  </si>
  <si>
    <t>C1=CC=C2C(=C1)C(=O)NC(N2)C3=C(C=CC=C3Cl)Cl</t>
  </si>
  <si>
    <t>C[C@]12C[C@@H]([C@]3([C@H]([C@@H]1C[C@@H]4[C@]2(OC(O4)(C)C5=CC=CC=C5)C(=O)CO)CCC6=CC(=O)C=C[C@@]63C)F)O</t>
  </si>
  <si>
    <t>[B-]1(NC(C(=O)O1)CC2=CC=CC=C2)(C)C3=CC=C(C=C3)C(F)(F)F</t>
  </si>
  <si>
    <t>CCC/C(=N\OC(=O)NC1=CC=C(C=C1)Br)/Cl</t>
  </si>
  <si>
    <t>CC1=CC(=C(C=C1C)[N+](=O)[O-])NC(=S)SCC2=CC=C(C=C2)F</t>
  </si>
  <si>
    <t>CC1(CCCC(C1)C(=O)C2=CC=C(C=C2)N(C)C)C</t>
  </si>
  <si>
    <t>COC(=O)C1=C(C2C3=CC4=CC=CC=C4C=C3C1O2)C(=O)OC</t>
  </si>
  <si>
    <t>C12=C(C(=C(C(=C1Cl)Cl)Cl)Cl)NC(=S)N2</t>
  </si>
  <si>
    <t>C1=CC(=C(C=C1C(F)(F)F)N/C=C/2\C=C(C=C(C2=O)Cl)Cl)Cl</t>
  </si>
  <si>
    <t>CCC(C)(C1=CC(=C(C=C1)O)C)C2=CC(=C(C=C2)O)C</t>
  </si>
  <si>
    <t>C1=CC=C2C(=C1)C(=O)SS2=O</t>
  </si>
  <si>
    <t>C1=CC=C(C(=C1)N)SSC2=CC=CC=C2N</t>
  </si>
  <si>
    <t>dehydroabietic_acid</t>
  </si>
  <si>
    <t>CC(C)C1=CC2=C(C=C1)C3(CCCC(C3CC2)(C)C(=O)O)C</t>
  </si>
  <si>
    <t>CC1CC(=O)N(C1=O)C(=C)C(=O)OC</t>
  </si>
  <si>
    <t>CCOC(=O)C1C2CC3=CC=CC=C3C2C4=C(N1)C=CC(=C4)OC</t>
  </si>
  <si>
    <t>C/C(=N\NC(=S)NCOCCOC(=O)C)/C1=NC=CN=C1</t>
  </si>
  <si>
    <t>CC1=CC(=C(C=C1C)[N+](=O)[O-])NC(=S)SCC2=CC=C(C=C2)OC</t>
  </si>
  <si>
    <t>CC1=C(C(=C(C(=O)C1=O)C)O)CCC(=O)C</t>
  </si>
  <si>
    <t>CCC(C1=CC=C(C=C1)O)C(CC)C2=CC=C(C=C2)OCCN</t>
  </si>
  <si>
    <t>C1=CC=C(C=C1)C(C2=CC=CC=C2)(C3=CC=CC=C3)N=[N+]=[N-]</t>
  </si>
  <si>
    <t>C1=CC=C(C=C1)CC2=CC(=NN2)C3=CC=CC=C3</t>
  </si>
  <si>
    <t>Warfarin</t>
  </si>
  <si>
    <t>CC(=O)CC(C1=CC=CC=C1)C2=C(C3=CC=CC=C3OC2=O)O</t>
  </si>
  <si>
    <t>CC1C(C2=CC3=C(C=C2OC1OC(=O)C)OCO3)C4=CC(=C(C(=C4)OC)OC)OC</t>
  </si>
  <si>
    <t>CCOC(=O)C(=CC1=CC=CC=C1Br)C(=O)OCC</t>
  </si>
  <si>
    <t>COC1=CC=C(C=C1)C(=O)/C=C\C2=CC(=C(C=C2)Cl)Cl</t>
  </si>
  <si>
    <t>CC(C)CN(CC(C)C)C(=O)C1=CC(=C(C=C1)Cl)Cl</t>
  </si>
  <si>
    <t>CC1CCC2(CCC3(C(=CCC4C3(CC(C5C4(CC(C(C5(C)CO)O)O)C)O)C)C2C1C)C)C(=O)O</t>
  </si>
  <si>
    <t>CC(CCOP(=O)(O)OCCC(C)CC(C)(C)C)CC(C)(C)C</t>
  </si>
  <si>
    <t>CC1CC(CC(C1)C(C2CC(CC(C2)C)C)(C(=O)O)O)C</t>
  </si>
  <si>
    <t>C1=CC=C(C=C1)/C=C(\CBr)/C(=O)C2=CC=CC=C2</t>
  </si>
  <si>
    <t>C1=CC=C(C=C1)C(=C2C=CC(=O)C=C2)C3=CC=C(C=C3)O</t>
  </si>
  <si>
    <t>C1CC2=CC=CC=C2C3=NN([C@H]([C@@H]31)C4=CC=C(C=C4)Cl)C(=S)N</t>
  </si>
  <si>
    <t>C1=CC(=CC(=C1)F)/C=C/[N+](=O)[O-]</t>
  </si>
  <si>
    <t>CC1=C(C(=C(C(=C1Cl)O)Cl)C)Cl</t>
  </si>
  <si>
    <t>COC1=CC(=C2C(=C1)C=CC=N2)NC3=CC=C(C=C3)OC4=CC=C(C=C4)O</t>
  </si>
  <si>
    <t>C1=CC=C(C=C1)C2=NC3=CC=CC=C3C(=O)N2NC(=O)C4=CC=C(C=C4)CS</t>
  </si>
  <si>
    <t>C1=CC=C(C=C1)CNC2=CC=C(C=C2)CSC3=CC=C(C=C3)O</t>
  </si>
  <si>
    <t>COC1=C2CCCCC2=C(C(=C1)C(=O)C3=CC=CC=C3C(=O)OC)OC</t>
  </si>
  <si>
    <t>CC12CN3CCN(C1)CC(C3)C2=NN=CC4=CC5=C(C=C4)OCO5</t>
  </si>
  <si>
    <t>C1COCCOCC2=CC(=CC(=C2[O-])COCCOCCO1)[N+]3=C(C=C(C=C3C4=CC=CC=C4)C5=CC=CC=C5)C6=CC=CC=C6</t>
  </si>
  <si>
    <t>CC(=O)/C=C/C1=C(C=CC(=C1)[N+](=O)[O-])O</t>
  </si>
  <si>
    <t>CC1(OC2=C(C(C3=CC4=C(C=C3O1)OCO4)C5=CC(=C(C=C5)OC)OC)C(=O)OC2)C</t>
  </si>
  <si>
    <t>CC1=CC=CC=C1NC2=NC(=O)C(S2)CC(=O)NC3=C(C=C(C=C3)OC)[N+](=O)[O-]</t>
  </si>
  <si>
    <t>C1CC(CCC1CNC(=S)S)CNC(=S)S</t>
  </si>
  <si>
    <t>C1=CC=C(C=C1)C(CCC(=O)O)(C2=CC=CC=C2)C3=CC=CC=C3</t>
  </si>
  <si>
    <t>CC(=O)OC1=CC2=C(C=C1)C3=C(C2)C=C(C=C3)N4C(=O)C=CC4=O</t>
  </si>
  <si>
    <t>C1=CC=C(C=C1)C2=C(C=CC3=CC=CC=C32)CC(=O)O</t>
  </si>
  <si>
    <t>C1CCC(C(C1)C2=C3C=CC(=O)C=C3OC4=C2C=CC(=C4)O)C(=O)O</t>
  </si>
  <si>
    <t>C1=CC=C(C=C1)CC2=C(C=CC(=C2)Cl)O</t>
  </si>
  <si>
    <t>CC(C)(N=NC1=CC=C(C=C1)Cl)[N+](=O)[O-]</t>
  </si>
  <si>
    <t>C1=CC=C(C=C1)CN(C2=CC=CC=C2)C(=S)NC3=CC=CC=C3</t>
  </si>
  <si>
    <t>CC1=CC=C(C=C1)SC2=CC=CC=C2N</t>
  </si>
  <si>
    <t>C1=CC=C2C(=C1)C(=O)OC(S2)C3=CC=C(C=C3)Cl</t>
  </si>
  <si>
    <t>C1=CC(=CC(=C1)Cl)N2C(=O)C=C(C2=O)Cl</t>
  </si>
  <si>
    <t>COC1=CC=CC=C1/C=C\2/C(=O)[N+]3=C(S2)SC=C3C4=CC(=CC=C4)[N+](=O)[O-].[Cl-]</t>
  </si>
  <si>
    <t>CC1=CC=C(C=C1)S(=O)(=O)NC2=CC=CC3=C2N=CC=C3</t>
  </si>
  <si>
    <t>CC(C)C1=CC2=CC(=O)C3C(CCCC3(C2=C(C1=O)O)C)(C)C</t>
  </si>
  <si>
    <t>CC1CCC(CC1)C(C2CCC(CC2)C)(C(=O)O)O</t>
  </si>
  <si>
    <t>CCSC1=NC2=C(S1)C=C(C=C2)N3C(=O)C=CC3=O</t>
  </si>
  <si>
    <t>C1=CC=C(C=C1)N2C3N(C2=NN3C4=CC=CC=C4)C5=CC=CC=C5</t>
  </si>
  <si>
    <t>C1CCC(C1)CC[N+]23CC[N+](C2)(CC3)CCC4CCCC4.[Cl-]</t>
  </si>
  <si>
    <t>C=C1CC(OC1=O)(CN2C=C(C(=O)NC2=O)Br)C3=CC=C(C=C3)C4=CC=CC=C4</t>
  </si>
  <si>
    <t>CC\1=CC(=O)C(=C/C1=C\C=C\C2=CC=CC=C2)O</t>
  </si>
  <si>
    <t>CCC1=CC(=C(C=C1)NS(=O)(=O)C2=CC=CC=C2)[N+](=O)[O-]</t>
  </si>
  <si>
    <t>CCC(=O)NC1=CC=C(C=C1)N=NN(C)C</t>
  </si>
  <si>
    <t>CCN1C(=C(C=N1)N=O)N</t>
  </si>
  <si>
    <t>C1CCC(CC1)C(C2CCCCC2)C(=O)NCCCCN3CC4CCCC4C3</t>
  </si>
  <si>
    <t>CCOC(=O)C1=CN=C2C=C(C=CC2=C1N=[N+]=[N-])C(F)(F)F</t>
  </si>
  <si>
    <t>CC(OC1=C2C(C(C(CCl)=O)=CC=N2)=CC=C1)=O</t>
  </si>
  <si>
    <t>CC1=NC2=C(C=C(C=C2)Br)C(=O)N1C3=CC=C(C=C3)NC4C(C(C(CO4)O)O)O</t>
  </si>
  <si>
    <t>CC(=O)OC1=C(C2=CC=CC=C2C(=C1)C3=CC(=C(C4=CC=CC=C43)OC(=O)C)OC(=O)C)OC(=O)C</t>
  </si>
  <si>
    <t>C1CC(C2=C(C1)C3=CC=CC=C3C=C2)CCCC(=O)O</t>
  </si>
  <si>
    <t>CC1=NC2=C(C=C(C=C2C(=O)N1C3=CC=CC=C3NC4C(C(C(CO4)O)O)O)Br)Br</t>
  </si>
  <si>
    <t>CCCCC(CC)C(=O)OC1=CC(=C(C=C1)C(=O)C2=CC=CC=C2)O</t>
  </si>
  <si>
    <t>CN(C)C1=C(C(=O)C2=CC=CC=C2C1=O)SC3=CC=C(C=C3)OC</t>
  </si>
  <si>
    <t>CC1=CC(=O)C(=C(C2=C1C[C@@H](CC2)C(=C)C)O)O</t>
  </si>
  <si>
    <t>COC(=O)C1=CC=CC=C1N=NNC2=CC(=CC=C2)SC</t>
  </si>
  <si>
    <t>C1CS(=O)(=O)C(C(C2=CC=CC=C21)Br)Br</t>
  </si>
  <si>
    <t>C1=CC=C2C(=C1)C=CC3=CC=CC=C3C2(C4C=CC=C4)O</t>
  </si>
  <si>
    <t>CC1=CC=CC=C1SCC2=NC3=CC=CC=C3C(=[N+]2[O-])C</t>
  </si>
  <si>
    <t>COC1=CC(=CC(=C1OC)OC)C(=O)C=O</t>
  </si>
  <si>
    <t>C1=CC=C2C(=C1)C3=C(C2=O)C=CC=C3N=C4C=CC(=O)O4</t>
  </si>
  <si>
    <t>C1CCC(=CC1)C2=C(C=C3C=CC(=CC3=C2O)Cl)C(=O)O</t>
  </si>
  <si>
    <t>CC[C@]1(C[C@@H](C2=C(C3=C(C(=C2[C@H]1OC4CC(C(C(O4)C)O)N(C)C)O)C(=O)C5=C(C3=O)C(=CC=C5)O)O)OC6CC(C(C(O6)C)O)N(C)C)O</t>
  </si>
  <si>
    <t>CCCCC1=NN=C(S1)NS(=O)(=O)C2=CC=C(C=C2)C</t>
  </si>
  <si>
    <t>C[C@H]1C(C2C1C(=O)C=C(C2=O)OC)C3=CC=C(C=C3)Cl</t>
  </si>
  <si>
    <t>CC(=O)OC1=CC2=C(C=C1)C3=C(C2)C=C(C=C3)N=C4C=CC(=O)O4</t>
  </si>
  <si>
    <t>CC1=CC=C(C=C1)[Si](C2=CC=C(C=C2)C)(C3=CC=C(C=C3)C)O</t>
  </si>
  <si>
    <t>CC1=C(C=CC(=C1)OCC2=CC=CC=C2)[N+](=O)[O-]</t>
  </si>
  <si>
    <t>CC1CCCC(C1)C(C2CCCC(C2)C)(C(=O)O)O</t>
  </si>
  <si>
    <t>C1C(OC(C1O)N2C=NC3=C2N=CN=C3N)CO</t>
  </si>
  <si>
    <t>CC1=NN(C(=O)C1N=NC2=CC=C(C=C2)[N+](=O)[O-])C(=O)CC(=O)N(C3=CC=C(C=C3)Cl)C(=O)C4=CC=CC=C4</t>
  </si>
  <si>
    <t>C[C@H]1[C@@H](C(=O)N[C@@H](C(=O)N2CCC[C@H]2C(=O)N(CC(=O)N([C@H](C(=O)O1)C(C)C)C)C)C(C)C)NC(=O)C3=C4C(=C(C=C3)C)OC5=C(C(=O)C(=C(C5=N4)C(=O)N[C@H]6[C@@H](OC(=O)[C@@H](N(C(=O)CN(C(=O)[C@@H]7CCCN7C(=O)[C@H](NC6=O)C(C)C)C)C)C(C)C)C)N)C</t>
  </si>
  <si>
    <t>CC(=O)OC1=CC(=C(C=C1)C(=O)C2=CC=CC=C2)O</t>
  </si>
  <si>
    <t>C1=CC=C(C=C1)NC(=S)NC2=CSC3=NC(=O)C4(C5=CC=CC=C5C6=CC=CC=C64)NN23</t>
  </si>
  <si>
    <t>CC1=CC(=C(C=C1C)[N+](=O)[O-])N2C(=O)CSC2=S</t>
  </si>
  <si>
    <t>CC(=O)OCC(=O)C1(CCC2C1(CCC3C2CCC4C3(CCCC4)C)C)O</t>
  </si>
  <si>
    <t>CC1=CC(=C(C=C1N)N)N=C2C=CC(=[N+](C)C)C=C2.[Cl-]</t>
  </si>
  <si>
    <t>C1=CC(=C(C=C1NCC(=O)O)Cl)Cl</t>
  </si>
  <si>
    <t>CC1=CC=CC2=C1C3C(CC2)CC(C4=C3C(=CC=C4)C)CC(=O)O</t>
  </si>
  <si>
    <t>C/C/1=C/CCC(C2CC(C(C/C(=C/CC1)/C)OC(=O)C)C(=C)C(=O)O2)(C)O</t>
  </si>
  <si>
    <t>C1CC2C3=CC=CC=C3C1C4=CC=CC=C4C2=O</t>
  </si>
  <si>
    <t>CN1C=CN=C1OC2=CC=C(C=C2)Cl</t>
  </si>
  <si>
    <t>CC(=O)C1=CC=C(C=C1)NCN2C(=O)C3=CC=CC=C3C2=O</t>
  </si>
  <si>
    <t>C1=CC=C(C=C1)CSC(=S)NC2=CC(=C(C=C2)Cl)[N+](=O)[O-]</t>
  </si>
  <si>
    <t>COC1=C(C=C2C=C(C=CC2=C1)/C=C\[N+](=O)[O-])OC</t>
  </si>
  <si>
    <t>CC(CO)(C(=O)O)NC1=C(C=C(C=C1)[N+](=O)[O-])[N+](=O)[O-]</t>
  </si>
  <si>
    <t>C1=CC=C(C=C1)CSC(=S)NC2=CC(=C(C=C2Cl)Cl)Cl</t>
  </si>
  <si>
    <t>CC1=CC(=O)C=CC1=NC2=CC(=C(C(=C2)Cl)O)Cl</t>
  </si>
  <si>
    <t>C1=CC=NC(=C1)C2=C(C3=CC=CC4=C3C(=CC=C4)C2=O)N=[N+]=[N-]</t>
  </si>
  <si>
    <t>CN(C)N=NC1=CC=C(C=C1)NC=O</t>
  </si>
  <si>
    <t>CCOC(=O)C(C(C1=CC=CC=C1Cl)Br)Br</t>
  </si>
  <si>
    <t>C1=CC(=CC(=C1)O)C(=O)/C=C/C2=CC(=CC(=C2O)Cl)Cl</t>
  </si>
  <si>
    <t>COC1=C(C(=C(O1)C(=O)NC2CCCCC2)C3=CC=C(C=C3)Cl)S(=O)(=O)C4=CC=CC=C4</t>
  </si>
  <si>
    <t>C1=CC=C(C=C1)NC2=C(C=C(C=C2)S(=O)(=O)NC3=CC=CC=C3)[N+](=O)[O-]</t>
  </si>
  <si>
    <t>C1=CC=C(C=C1)CC2=NNC(=S)NC2=S</t>
  </si>
  <si>
    <t>CC1=CC2=C(C=C1C)N=C(N2)C(C3=NC4=C(N3)C=C(C(=C4)C)C)NC(=O)C</t>
  </si>
  <si>
    <t>N#CC(NCC/C=C/[Si](C)(C)C)C1=CC=CC=C1</t>
  </si>
  <si>
    <t>CC1=C2C3=CC=CC=C3NC2=C(C4=C1CN(C=C4)C(=O)C)C</t>
  </si>
  <si>
    <t>COC1=C(C=C(C=C1)/C=C/C(=O)C2=CC=CC=C2)OC</t>
  </si>
  <si>
    <t>CCCCCCN(CCCCCC)P(=O)(N1CC1C)N2CC2C</t>
  </si>
  <si>
    <t>C1=CC=C(C=C1)C(=C2C=CC(=NO)C=C2)C#N</t>
  </si>
  <si>
    <t>C1C2=CC=CC=C2C(=N/N=C/3\C4=CC(=CC(=C4C5=C3C=C(C=C5)[N+](=O)[O-])[N+](=O)[O-])[N+](=O)[O-])C6=CC=CC=C61</t>
  </si>
  <si>
    <t>CCC1=NC2=C(N1)C=C(C=C2)N/N=C/3\C(=O)C=CC4=CC=CC=C43</t>
  </si>
  <si>
    <t>C[C@@]12CCC(=O)C=C1CC[C@H]3C2=CC[C@@]4(C3CC[C@@]4(C)O)C</t>
  </si>
  <si>
    <t>CC(=CCC1=C2C(=C(C3=C1OC=C(C3=O)C4=CC(=C(C=C4)O)O)O)C=CC(O2)(C)C)C</t>
  </si>
  <si>
    <t>C1C(C(N=N1)C(=O)C2=CC=C(C=C2)Br)C3=CC=CC=C3</t>
  </si>
  <si>
    <t>COC1=CC2=C(C=C1)C(=O)C(CCC2)Br</t>
  </si>
  <si>
    <t>CC1C(C(CC(O1)OC2CC(CC3=C(C4=C(C(=C23)O)C(=O)C5=CC=CC=C5C4=O)O)(C(=O)C)O)N)O</t>
  </si>
  <si>
    <t>CCN(CC)CCSC1=C2C=CC(=CC2=NC3=CC=CC=C31)NCC(=O)NC4=CC=CC=C4C5=CC=CC=C5NC(=O)CNC6=CC7=NC8=CC=CC=C8C(=C7C=C6)SCCN(CC)CC</t>
  </si>
  <si>
    <t>CC1=C2C(=C(C3=C1C=C[N+](=C3)[O-])C)C4=CC=CC=C4O2</t>
  </si>
  <si>
    <t>CCCCCCCCCCCCCC1C(=C(C(=O)O1)C)C(=O)O</t>
  </si>
  <si>
    <t>CC1=CC=CC=C1NC(=O)C2=C(OC3=C2C(=O)C4=CC=CC=C4C3=O)C</t>
  </si>
  <si>
    <t>CCOC1=CC2=C(C3=CC=CC=C3N=C2C=C1)N</t>
  </si>
  <si>
    <t>CC(C)N1C(=NC2=CC=CC=C2)C3=CC=CC=C3N=N1</t>
  </si>
  <si>
    <t>CC1=C(C(=NO1)C2=CC=CC=C2Cl)C3=N/C(=C/C4=CC(=CC(=C4O)Cl)Cl)/C(=O)O3</t>
  </si>
  <si>
    <t>C1C[C@@H]2[C@@H](C3=C(C=CC(=C3)Cl)N[C@@H]2C(=O)C4=CC=CC=C4)OC1</t>
  </si>
  <si>
    <t>CC1=NN=C(C=C1)SCC2=C(C=C(C=C2)Cl)Cl</t>
  </si>
  <si>
    <t>CC1=CC(=O)C(=O)C=C1CC2=CC=C(C=C2)OC</t>
  </si>
  <si>
    <t>CC1=CC=C(C=C1)N/N=C/2\C=CC(=O)C(=C2)C</t>
  </si>
  <si>
    <t>CSC1=NN=C(N=N1)SC</t>
  </si>
  <si>
    <t>CCCCCCSC1=NC2=C(S1)C=C(C=C2)N/C=C/3\C=CC=CC3=O</t>
  </si>
  <si>
    <t>C1=CC=C2C=[N+](C=CC2=C1)/C=C/C3=CC=C(O3)[N+](=O)[O-].[Br-]</t>
  </si>
  <si>
    <t>C1C(CC1(CNC2=C(C(=NC(=N2)N)Cl)N)CO)CCC3=CC=CC=C3</t>
  </si>
  <si>
    <t>C1=CC=C(C=C1)CC(=O)C2=CC=C(C=C2)O</t>
  </si>
  <si>
    <t>CCCCOC(=O)CSSCC(=O)OCCCC</t>
  </si>
  <si>
    <t>CCCCCCCCCCCC1=C(C(=O)C=C(C1=O)O)O</t>
  </si>
  <si>
    <t>C/C(=C/1\C=CC=CC1=O)/NSC2=CC=CC=C2</t>
  </si>
  <si>
    <t>NC1=CC=C2C(NCCCCCCCCNC3=CC(C)=NC4=CC(N)=CC=C34)=CC(C)=NC2=C1</t>
  </si>
  <si>
    <t>CC1=C(C=CC(=C1)Cl)NC(=O)/C(=C(\C(=O)O)/Cl)/Cl</t>
  </si>
  <si>
    <t>C12C(C3(C(=C(C1(C3(Cl)Cl)Cl)Cl)Cl)Cl)SC(C2(F)F)(F)F</t>
  </si>
  <si>
    <t>CCOC(=O)/C(=C\C1=CC=C(C=C1)F)/C(=O)C</t>
  </si>
  <si>
    <t>C1=CC2=C(C=C1O)C(=O)C3=C(C=CC(=C3C2=O)O)O</t>
  </si>
  <si>
    <t>CC1=NC2=C(O1)C3=C(C=CC(=C3)Cl)NC2=O</t>
  </si>
  <si>
    <t>COC1=CCC23C(=O)C=CC(=O)C2(C1)C(=O)C4=CC=CC=C4C3=O</t>
  </si>
  <si>
    <t>C1CCC(C(C1)C2=C3C=CC(=O)C(=C3OC4=C2C=CC(=C4O)O)O)C(=O)O</t>
  </si>
  <si>
    <t>C1=CC=C2C(=C1)C=CC(=C2C(C3=CC=C(C=C3)Cl)C4=C(C=CC5=CC=CC=C54)O)O</t>
  </si>
  <si>
    <t>CCNC1=NN=C(S1)CSC2=NC(=C(N2)C3=CC=CC=C3)C4=CC=CC=C4</t>
  </si>
  <si>
    <t>CC1=CC=CC=[N+]1C2CCC3=C(C2=O)C=CC4=CC=CC=C34.[Br-]</t>
  </si>
  <si>
    <t>C1CCC2=C(C1)C(=O)C(C(C2=O)Cl)Cl</t>
  </si>
  <si>
    <t>COP(=O)(/C(=C\C1=CN(CN1)C(C2=CC=CC=C2)(C3=CC=CC=C3)C4=CC=CC=C4)/NC=O)OC</t>
  </si>
  <si>
    <t>CC(C)(C)C1=NC2=C(O1)C(=O)C3=CC=CC=C3C2=O</t>
  </si>
  <si>
    <t>C1OC2=C(O1)C=C(C=C2)C3=C(OC(=C3[N+](=O)[O-])/C=N/NC4=CC=CC=C4)C5=CC6=C(C=C5)OCO6</t>
  </si>
  <si>
    <t>CCCCOC1=CC2=C(C=C1)N=C(C=C2N=[N+]=[N-])C</t>
  </si>
  <si>
    <t>C1CCC(=CCOC(=O)C2=CC(=CC(=C2)[N+](=O)[O-])[N+](=O)[O-])C1</t>
  </si>
  <si>
    <t>CC(=O)SC(C[N+](=O)[O-])C1=CC=CC=C1</t>
  </si>
  <si>
    <t>CC1C(C(CC(O1)O[C@H]2C[C@@](CC3=C(C4=C(C(=C23)O)C(=O)C5=C(C4=O)C=CC=C5OC)O)(C(=O)CO)O)N)O</t>
  </si>
  <si>
    <t>COC1=C(C=C(C=C1)/C=C\2/C(=O)N(C(=S)S2)C=C3C(=O)NC(=S)NC3=O)OC</t>
  </si>
  <si>
    <t>COC1=N[N+](=C(C=C1)SSC2=[N+](N=C(C=C2)OC)[O-])[O-]</t>
  </si>
  <si>
    <t>CN1C(=C(N=C1N)C2=CC=C(C=C2)Cl)SSC3=C(N=C(N3C)N)C4=CC=C(C=C4)Cl</t>
  </si>
  <si>
    <t>C[C@]12CC[C@@H](C1(C)C)C[C@H]2OC(=O)CSC#N</t>
  </si>
  <si>
    <t>CCOC(=O)C1=C(ON2C1(C(C3=CC=CC=C32)(C)C)C4=CC=CC=C4)C(=O)OCC</t>
  </si>
  <si>
    <t>CCOC(=O)C1=C(NC(=C(C1C2=CC(=CC=C2)[N+](=O)[O-])C(=O)OCC)C)C</t>
  </si>
  <si>
    <t>C1=CC=C2C(=C1)C=CC=C2/C(=C\3/C=C(/C(=N\O)/C=C3Cl)Br)/C#N</t>
  </si>
  <si>
    <t>C1C2=CC(=C3C=CC=NC3=C2OCN1CC4=CC=CC=C4)Cl</t>
  </si>
  <si>
    <t>C1=CC=C2C(=C1)NC3=CC(=O)C=CC3=N2</t>
  </si>
  <si>
    <t>CCOC1=CC=C(C=C1)N/N=C(\CCC(=O)O)/C(=O)O</t>
  </si>
  <si>
    <t>CCCCCCCCCCCC1C(=C(NC(=N1)N)CCCO)C(=O)OC</t>
  </si>
  <si>
    <t>CC1(CCC2=C(C1C(=O)OC)C=C3C(=C2O)C(=O)C4=C(C=C5C(=C4C3=O)OC6C(C(C(C5(O6)C)O)N(C)C)O)O)O</t>
  </si>
  <si>
    <t>C1=CC=C(C=C1)NNS(=O)(=O)C2=CC=CC=C2</t>
  </si>
  <si>
    <t>C1=CC=C(C=C1)C(=O)NC2=CC=CS2</t>
  </si>
  <si>
    <t>CC(C)CC(C(=O)O)NC1=C(C=CC2=CC=CC=C21)O</t>
  </si>
  <si>
    <t>CCCCCCCSCC1C2CCC3C45COC(C3(C2O)C1=O)(C(C4C(CCC5O)(C)C)O)O</t>
  </si>
  <si>
    <t>C1=CC=C(C(=C1)CC(C(=O)O)O)N</t>
  </si>
  <si>
    <t>C1=C(C=C(C(=C1I)N(CCCl)CCCl)I)CCCC(=O)O</t>
  </si>
  <si>
    <t>C#CC(=O)OCC#CCOC(=O)C#C</t>
  </si>
  <si>
    <t>C1=CC=C2C(=C1)C(C3=CC=CC=C32)C4(C5=CC=CC=C5C6=CC=CC=C64)O</t>
  </si>
  <si>
    <t>CC(=O)N[C@H]1CC[C@@H]2[C@@]1(CC[C@H]3[C@H]2CCC4=CC(=O)CC[C@]34C)C</t>
  </si>
  <si>
    <t>CCCCCCCCCCCC1=NCCO1</t>
  </si>
  <si>
    <t>C[C@]12CC[C@H]3C(=CCC4=C3C=CC(=C4)OCC=C)[C@@H]1CC(=C2N=O)NO</t>
  </si>
  <si>
    <t>CC1=C(C(=CC(=C1)C2=CC(=C(C(=C2)C(C)(C)C)O)C)C(C)(C)C)O</t>
  </si>
  <si>
    <t>C1=CC=C(C(=C1)/C=C\2/C(=O)N(C(=O)N2)/C=C\3/C(=O)C4=CC=CC=C4OC3=O)Br</t>
  </si>
  <si>
    <t>CN1CCN(CC1)C(=O)C2=CC=CC3=C2C(=CC=C3)C(=O)O</t>
  </si>
  <si>
    <t>CCSC1=C2C=CC=CC2=C(N1CCC3=CC=CC=C3)C4=NC(=NC(=N4)F)F</t>
  </si>
  <si>
    <t>CCOC(=O)C(C(=O)C1=CC=CC=C1C(=O)C2=CC=CC=C2)C(=O)OCC</t>
  </si>
  <si>
    <t>C1C(=O)N2C(C3=C(C(=O)C4=CC=CC=C43)N=C2S1)C5=CC=CC=C5</t>
  </si>
  <si>
    <t>COC1=C(C(=O)C(=CC1=O)SC2=CC3=CC=CC=C3C=C2)OC</t>
  </si>
  <si>
    <t>C1=CC(=C(C=C1Cl)[N+](=O)[O-])S(=O)(=O)C2=C(C=C(C=C2)Cl)[N+](=O)[O-]</t>
  </si>
  <si>
    <t>CC1C=CN(C2=C1C(=O)C3=C(C2=O)C=CN=C3)N(C)C</t>
  </si>
  <si>
    <t>C1=CC=C2C(=C1)N(C(=S)S2)CNC3=CC=C(C=C3)O</t>
  </si>
  <si>
    <t>COMPOUND</t>
  </si>
  <si>
    <r>
      <t> </t>
    </r>
    <r>
      <rPr>
        <sz val="11"/>
        <color rgb="FF555555"/>
        <rFont val="Arial"/>
        <family val="2"/>
      </rPr>
      <t>C1=CC=C(C=C1)N=C2C(=S)N(/C(=N/C3=CC=CC=N3)/N2C4=CC=CC=C4)C5=CC=CC=C5</t>
    </r>
  </si>
  <si>
    <r>
      <t> </t>
    </r>
    <r>
      <rPr>
        <sz val="11"/>
        <color rgb="FF555555"/>
        <rFont val="Arial"/>
        <family val="2"/>
      </rPr>
      <t>CC1=CC=CC(=N1)/C=N/NC(=S)N2CCCC2</t>
    </r>
  </si>
  <si>
    <r>
      <t> </t>
    </r>
    <r>
      <rPr>
        <sz val="11"/>
        <color rgb="FF555555"/>
        <rFont val="Arial"/>
        <family val="2"/>
      </rPr>
      <t>CC1=CN=C(C2=C1C(=CC=C2)N)C=NNC(=S)N</t>
    </r>
  </si>
  <si>
    <t>STRAINS SCREENED</t>
  </si>
  <si>
    <t>Log(LD50)</t>
  </si>
  <si>
    <t>log(M)</t>
  </si>
  <si>
    <t>Mol/kg</t>
  </si>
  <si>
    <t>log(TD M)</t>
  </si>
  <si>
    <t>log(IC50) Molar</t>
  </si>
  <si>
    <t>Log (LD50 molar)</t>
  </si>
  <si>
    <t>Endpoint distribution</t>
  </si>
  <si>
    <t>Ub5 distribution</t>
  </si>
  <si>
    <t>Ub6 distribution</t>
  </si>
  <si>
    <t>mean</t>
  </si>
  <si>
    <t>median</t>
  </si>
  <si>
    <t>standard deviation</t>
  </si>
  <si>
    <t>skew</t>
  </si>
  <si>
    <t>maximum</t>
  </si>
  <si>
    <t>minimum</t>
  </si>
  <si>
    <t>log(mols/kg)</t>
  </si>
  <si>
    <t>log(TD50) mols/kg</t>
  </si>
  <si>
    <t>Log(mol/kg)</t>
  </si>
  <si>
    <t>log(EC50) molar</t>
  </si>
  <si>
    <t>log (EC50 molar)</t>
  </si>
  <si>
    <t>Log(EC50 M)</t>
  </si>
  <si>
    <t>Log 1/C{narc}) MOLAR</t>
  </si>
  <si>
    <t>log(Ki) (molar)</t>
  </si>
  <si>
    <t>log(IC50 molar)</t>
  </si>
  <si>
    <t>NB 'Estrogenic potential is calculated</t>
  </si>
  <si>
    <t>The ER_RBA is calculated by dividing the IC50 of E2 (9X10-10M) by the IC50 of the competitor and multiplying by 100 (E2 RBA = 100)</t>
  </si>
  <si>
    <t>https://pubchem.ncbi.nlm.nih.gov/bioassay/1204#section=Protocol</t>
  </si>
  <si>
    <t>The first sheet is the UB5 and Ub6 data, calculated as described.</t>
  </si>
  <si>
    <t>All the others contain toxicity data (in log molar EC50 values, columns shaded red) and the looked up Ub5 and Ub6 values (columns shaded yellow)</t>
  </si>
  <si>
    <t>Many sheets contain other columns related to how the toxicity values were calculated from the original, raw data sets. This is for my tracking purposes,</t>
  </si>
  <si>
    <t>and you can ignore it.</t>
  </si>
  <si>
    <t xml:space="preserve">William Bains. Dec 2015. </t>
  </si>
  <si>
    <t>Ub5</t>
  </si>
  <si>
    <t>Ub6</t>
  </si>
  <si>
    <t>Citation for this data set should be</t>
  </si>
  <si>
    <r>
      <t xml:space="preserve">William Bains (2016) "Low potency toxins reveal dense interaction networks in metabolism". BMC Systems Biology </t>
    </r>
    <r>
      <rPr>
        <i/>
        <sz val="10"/>
        <rFont val="Arial"/>
        <family val="2"/>
      </rPr>
      <t>in press</t>
    </r>
  </si>
</sst>
</file>

<file path=xl/styles.xml><?xml version="1.0" encoding="utf-8"?>
<styleSheet xmlns="http://schemas.openxmlformats.org/spreadsheetml/2006/main">
  <numFmts count="1">
    <numFmt numFmtId="164" formatCode="0.0000E+00"/>
  </numFmts>
  <fonts count="1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1"/>
      <color rgb="FF555555"/>
      <name val="Arial"/>
      <family val="2"/>
    </font>
    <font>
      <b/>
      <sz val="11"/>
      <color rgb="FF555555"/>
      <name val="Arial"/>
      <family val="2"/>
    </font>
    <font>
      <sz val="10"/>
      <color rgb="FF555555"/>
      <name val="Arial"/>
      <family val="2"/>
    </font>
    <font>
      <sz val="10"/>
      <color rgb="FF44444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164" fontId="6" fillId="0" borderId="0" xfId="0" applyNumberFormat="1" applyFont="1" applyFill="1" applyAlignment="1">
      <alignment vertical="top"/>
    </xf>
    <xf numFmtId="0" fontId="6" fillId="0" borderId="0" xfId="1" applyFont="1" applyFill="1" applyAlignment="1">
      <alignment vertical="top"/>
    </xf>
    <xf numFmtId="0" fontId="6" fillId="0" borderId="0" xfId="0" applyNumberFormat="1" applyFont="1" applyFill="1" applyAlignment="1">
      <alignment vertical="top"/>
    </xf>
    <xf numFmtId="1" fontId="6" fillId="0" borderId="0" xfId="0" applyNumberFormat="1" applyFont="1" applyFill="1" applyBorder="1" applyAlignment="1">
      <alignment vertical="top"/>
    </xf>
    <xf numFmtId="0" fontId="7" fillId="0" borderId="0" xfId="0" applyFont="1"/>
    <xf numFmtId="2" fontId="0" fillId="0" borderId="0" xfId="0" applyNumberFormat="1"/>
    <xf numFmtId="0" fontId="6" fillId="0" borderId="0" xfId="0" applyFont="1" applyFill="1" applyAlignment="1">
      <alignment vertical="top" wrapText="1"/>
    </xf>
    <xf numFmtId="0" fontId="8" fillId="0" borderId="0" xfId="0" applyFont="1"/>
    <xf numFmtId="0" fontId="0" fillId="0" borderId="0" xfId="0" applyFill="1" applyBorder="1" applyAlignment="1"/>
    <xf numFmtId="0" fontId="0" fillId="0" borderId="0" xfId="0" applyBorder="1"/>
    <xf numFmtId="0" fontId="7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"/>
    </xf>
    <xf numFmtId="0" fontId="0" fillId="0" borderId="0" xfId="0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ill="1"/>
    <xf numFmtId="0" fontId="1" fillId="0" borderId="0" xfId="0" applyFont="1"/>
    <xf numFmtId="0" fontId="12" fillId="0" borderId="0" xfId="0" applyFont="1"/>
    <xf numFmtId="0" fontId="13" fillId="0" borderId="0" xfId="0" applyFont="1" applyFill="1"/>
    <xf numFmtId="0" fontId="2" fillId="0" borderId="0" xfId="0" applyFont="1" applyFill="1"/>
    <xf numFmtId="0" fontId="0" fillId="2" borderId="0" xfId="0" applyFill="1"/>
    <xf numFmtId="0" fontId="14" fillId="2" borderId="0" xfId="0" applyFont="1" applyFill="1"/>
    <xf numFmtId="0" fontId="2" fillId="2" borderId="0" xfId="0" applyFont="1" applyFill="1"/>
    <xf numFmtId="0" fontId="3" fillId="2" borderId="0" xfId="0" applyFont="1" applyFill="1"/>
    <xf numFmtId="11" fontId="0" fillId="2" borderId="0" xfId="0" applyNumberForma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top"/>
    </xf>
    <xf numFmtId="164" fontId="0" fillId="2" borderId="0" xfId="0" applyNumberFormat="1" applyFill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    <Relationship Id="rId37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6:D15"/>
  <sheetViews>
    <sheetView tabSelected="1" workbookViewId="0">
      <selection activeCell="D14" sqref="D14"/>
    </sheetView>
  </sheetViews>
  <sheetFormatPr defaultRowHeight="12.75"/>
  <sheetData>
    <row r="6" spans="4:4">
      <c r="D6" s="26" t="s">
        <v>14859</v>
      </c>
    </row>
    <row r="7" spans="4:4">
      <c r="D7" s="26" t="s">
        <v>14860</v>
      </c>
    </row>
    <row r="8" spans="4:4">
      <c r="D8" s="26" t="s">
        <v>14861</v>
      </c>
    </row>
    <row r="9" spans="4:4">
      <c r="D9" s="26" t="s">
        <v>14862</v>
      </c>
    </row>
    <row r="11" spans="4:4">
      <c r="D11" s="26" t="s">
        <v>14866</v>
      </c>
    </row>
    <row r="13" spans="4:4">
      <c r="D13" s="26" t="s">
        <v>14867</v>
      </c>
    </row>
    <row r="15" spans="4:4">
      <c r="D15" s="26" t="s">
        <v>14863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C133"/>
  <sheetViews>
    <sheetView workbookViewId="0">
      <selection activeCell="E1" sqref="E1:F1048576"/>
    </sheetView>
  </sheetViews>
  <sheetFormatPr defaultRowHeight="12.75"/>
  <cols>
    <col min="1" max="1" width="20.5703125" customWidth="1"/>
    <col min="4" max="4" width="9.140625" style="30"/>
    <col min="5" max="6" width="9.140625" style="39"/>
  </cols>
  <sheetData>
    <row r="1" spans="1:29">
      <c r="A1" t="s">
        <v>3341</v>
      </c>
      <c r="E1" s="39" t="s">
        <v>7937</v>
      </c>
      <c r="F1" s="39" t="s">
        <v>7938</v>
      </c>
      <c r="K1" t="s">
        <v>14838</v>
      </c>
      <c r="Q1" t="s">
        <v>14839</v>
      </c>
      <c r="W1" t="s">
        <v>14840</v>
      </c>
    </row>
    <row r="2" spans="1:29">
      <c r="A2" t="s">
        <v>1500</v>
      </c>
      <c r="B2">
        <v>1.5062251492669123E-11</v>
      </c>
      <c r="D2" s="30">
        <f>LOG(B2)</f>
        <v>-10.822110105309459</v>
      </c>
      <c r="E2" s="39">
        <f>VLOOKUP($A2,'Ub5 and Ub6 values'!$A$3:$F$7000,3,FALSE)</f>
        <v>6</v>
      </c>
      <c r="F2" s="39">
        <f>VLOOKUP($A2,'Ub5 and Ub6 values'!$A$3:$F$7000,4,FALSE)</f>
        <v>9</v>
      </c>
      <c r="K2" s="26" t="s">
        <v>14841</v>
      </c>
      <c r="L2" s="26" t="s">
        <v>14842</v>
      </c>
      <c r="M2" s="26" t="s">
        <v>14843</v>
      </c>
      <c r="N2" s="26" t="s">
        <v>14844</v>
      </c>
      <c r="O2" s="26" t="s">
        <v>14845</v>
      </c>
      <c r="P2" s="26" t="s">
        <v>14846</v>
      </c>
      <c r="Q2" s="26" t="s">
        <v>14841</v>
      </c>
      <c r="R2" s="26" t="s">
        <v>14842</v>
      </c>
      <c r="S2" s="26" t="s">
        <v>14843</v>
      </c>
      <c r="T2" s="26" t="s">
        <v>14844</v>
      </c>
      <c r="U2" s="26" t="s">
        <v>14845</v>
      </c>
      <c r="V2" s="26" t="s">
        <v>14846</v>
      </c>
      <c r="W2" s="26" t="s">
        <v>14841</v>
      </c>
      <c r="X2" s="26" t="s">
        <v>14842</v>
      </c>
      <c r="Y2" s="26" t="s">
        <v>14843</v>
      </c>
      <c r="Z2" s="26" t="s">
        <v>14844</v>
      </c>
      <c r="AA2" s="26" t="s">
        <v>14845</v>
      </c>
      <c r="AB2" s="26" t="s">
        <v>14846</v>
      </c>
      <c r="AC2" s="26" t="s">
        <v>14846</v>
      </c>
    </row>
    <row r="3" spans="1:29">
      <c r="A3" t="s">
        <v>1567</v>
      </c>
      <c r="B3">
        <v>6.8587758990235777E-11</v>
      </c>
      <c r="D3" s="30">
        <f t="shared" ref="D3:D66" si="0">LOG(B3)</f>
        <v>-10.163753386878708</v>
      </c>
      <c r="E3" s="39">
        <f>VLOOKUP($A3,'Ub5 and Ub6 values'!$A$3:$F$7000,3,FALSE)</f>
        <v>7</v>
      </c>
      <c r="F3" s="39">
        <f>VLOOKUP($A3,'Ub5 and Ub6 values'!$A$3:$F$7000,4,FALSE)</f>
        <v>9</v>
      </c>
      <c r="K3">
        <f>AVERAGE(D2:D3742)</f>
        <v>-6.5576046564317636</v>
      </c>
      <c r="L3">
        <f>MEDIAN(D2:D3742)</f>
        <v>-6.6634336722007284</v>
      </c>
      <c r="M3">
        <f>STDEV(D2:D3742)</f>
        <v>1.6269074027376718</v>
      </c>
      <c r="N3">
        <f>SKEW(D2:D3742)</f>
        <v>-0.11743623555477362</v>
      </c>
      <c r="O3">
        <f>MAX(D2:D3742)</f>
        <v>-3.1994431848510674</v>
      </c>
      <c r="P3">
        <f>MIN(D2:D3742)</f>
        <v>-10.822110105309459</v>
      </c>
      <c r="Q3">
        <f>AVERAGE(E2:E5440)</f>
        <v>8.1439393939393945</v>
      </c>
      <c r="R3">
        <f>MEDIAN(E2:E542)</f>
        <v>8</v>
      </c>
      <c r="S3">
        <f>STDEV(E2:E542)</f>
        <v>1.7082314221787156</v>
      </c>
      <c r="T3">
        <f>SKEW(E2:E542)</f>
        <v>0.4626585466359534</v>
      </c>
      <c r="U3">
        <f>MAX(E2:E542)</f>
        <v>11</v>
      </c>
      <c r="V3">
        <f>MIN(E2:E542)</f>
        <v>6</v>
      </c>
      <c r="W3">
        <f>AVERAGE(F2:F5406)</f>
        <v>9.5681818181818183</v>
      </c>
      <c r="X3">
        <f>MEDIAN(F2:F5406)</f>
        <v>9</v>
      </c>
      <c r="Y3">
        <f>STDEV(F2:F5406)</f>
        <v>1.4733934545915808</v>
      </c>
      <c r="Z3">
        <f>SKEW(F2:F5406)</f>
        <v>-0.1210712287264388</v>
      </c>
      <c r="AA3">
        <f>MAX(F2:F5406)</f>
        <v>12</v>
      </c>
      <c r="AB3">
        <f>MIN(F2:F5406)</f>
        <v>6</v>
      </c>
      <c r="AC3">
        <f>MIN(G2:G5406)</f>
        <v>0</v>
      </c>
    </row>
    <row r="4" spans="1:29">
      <c r="A4" t="s">
        <v>1523</v>
      </c>
      <c r="B4">
        <v>1.937920388135406E-10</v>
      </c>
      <c r="D4" s="30">
        <f t="shared" si="0"/>
        <v>-9.7126640682056173</v>
      </c>
      <c r="E4" s="39">
        <f>VLOOKUP($A4,'Ub5 and Ub6 values'!$A$3:$F$7000,3,FALSE)</f>
        <v>11</v>
      </c>
      <c r="F4" s="39">
        <f>VLOOKUP($A4,'Ub5 and Ub6 values'!$A$3:$F$7000,4,FALSE)</f>
        <v>12</v>
      </c>
    </row>
    <row r="5" spans="1:29">
      <c r="A5" t="s">
        <v>1503</v>
      </c>
      <c r="B5">
        <v>2.9307553182628376E-10</v>
      </c>
      <c r="D5" s="30">
        <f t="shared" si="0"/>
        <v>-9.533020438253482</v>
      </c>
      <c r="E5" s="39">
        <f>VLOOKUP($A5,'Ub5 and Ub6 values'!$A$3:$F$7000,3,FALSE)</f>
        <v>10</v>
      </c>
      <c r="F5" s="39">
        <f>VLOOKUP($A5,'Ub5 and Ub6 values'!$A$3:$F$7000,4,FALSE)</f>
        <v>10</v>
      </c>
    </row>
    <row r="6" spans="1:29">
      <c r="A6" t="s">
        <v>1522</v>
      </c>
      <c r="B6">
        <v>3.0434731675382832E-10</v>
      </c>
      <c r="D6" s="30">
        <f t="shared" si="0"/>
        <v>-9.5166305228058068</v>
      </c>
      <c r="E6" s="39">
        <f>VLOOKUP($A6,'Ub5 and Ub6 values'!$A$3:$F$7000,3,FALSE)</f>
        <v>11</v>
      </c>
      <c r="F6" s="39">
        <f>VLOOKUP($A6,'Ub5 and Ub6 values'!$A$3:$F$7000,4,FALSE)</f>
        <v>12</v>
      </c>
    </row>
    <row r="7" spans="1:29">
      <c r="A7" t="s">
        <v>1611</v>
      </c>
      <c r="B7">
        <v>3.9536126486981316E-10</v>
      </c>
      <c r="D7" s="30">
        <f t="shared" si="0"/>
        <v>-9.4030058825118523</v>
      </c>
      <c r="E7" s="39">
        <f>VLOOKUP($A7,'Ub5 and Ub6 values'!$A$3:$F$7000,3,FALSE)</f>
        <v>6</v>
      </c>
      <c r="F7" s="39">
        <f>VLOOKUP($A7,'Ub5 and Ub6 values'!$A$3:$F$7000,4,FALSE)</f>
        <v>9</v>
      </c>
    </row>
    <row r="8" spans="1:29">
      <c r="A8" t="s">
        <v>1533</v>
      </c>
      <c r="B8">
        <v>5.8486257372389893E-10</v>
      </c>
      <c r="D8" s="30">
        <f t="shared" si="0"/>
        <v>-9.2329461689345713</v>
      </c>
      <c r="E8" s="39">
        <f>VLOOKUP($A8,'Ub5 and Ub6 values'!$A$3:$F$7000,3,FALSE)</f>
        <v>11</v>
      </c>
      <c r="F8" s="39">
        <f>VLOOKUP($A8,'Ub5 and Ub6 values'!$A$3:$F$7000,4,FALSE)</f>
        <v>12</v>
      </c>
    </row>
    <row r="9" spans="1:29">
      <c r="A9" t="s">
        <v>1636</v>
      </c>
      <c r="B9">
        <v>6.1019877707081435E-10</v>
      </c>
      <c r="D9" s="30">
        <f t="shared" si="0"/>
        <v>-9.2145286670835311</v>
      </c>
      <c r="E9" s="39">
        <f>VLOOKUP($A9,'Ub5 and Ub6 values'!$A$3:$F$7000,3,FALSE)</f>
        <v>11</v>
      </c>
      <c r="F9" s="39">
        <f>VLOOKUP($A9,'Ub5 and Ub6 values'!$A$3:$F$7000,4,FALSE)</f>
        <v>11</v>
      </c>
    </row>
    <row r="10" spans="1:29">
      <c r="A10" t="s">
        <v>1585</v>
      </c>
      <c r="B10">
        <v>1.4378341072412351E-9</v>
      </c>
      <c r="D10" s="30">
        <f t="shared" si="0"/>
        <v>-8.8422912185886009</v>
      </c>
      <c r="E10" s="39">
        <f>VLOOKUP($A10,'Ub5 and Ub6 values'!$A$3:$F$7000,3,FALSE)</f>
        <v>10</v>
      </c>
      <c r="F10" s="39">
        <f>VLOOKUP($A10,'Ub5 and Ub6 values'!$A$3:$F$7000,4,FALSE)</f>
        <v>10</v>
      </c>
    </row>
    <row r="11" spans="1:29">
      <c r="A11" t="s">
        <v>1619</v>
      </c>
      <c r="B11">
        <v>1.5202174426960522E-9</v>
      </c>
      <c r="D11" s="30">
        <f t="shared" si="0"/>
        <v>-8.8180942887597951</v>
      </c>
      <c r="E11" s="39">
        <f>VLOOKUP($A11,'Ub5 and Ub6 values'!$A$3:$F$7000,3,FALSE)</f>
        <v>9</v>
      </c>
      <c r="F11" s="39">
        <f>VLOOKUP($A11,'Ub5 and Ub6 values'!$A$3:$F$7000,4,FALSE)</f>
        <v>9</v>
      </c>
    </row>
    <row r="12" spans="1:29">
      <c r="A12" t="s">
        <v>1529</v>
      </c>
      <c r="B12">
        <v>1.8560110385787827E-9</v>
      </c>
      <c r="D12" s="30">
        <f t="shared" si="0"/>
        <v>-8.7314194451540121</v>
      </c>
      <c r="E12" s="39">
        <f>VLOOKUP($A12,'Ub5 and Ub6 values'!$A$3:$F$7000,3,FALSE)</f>
        <v>7</v>
      </c>
      <c r="F12" s="39">
        <f>VLOOKUP($A12,'Ub5 and Ub6 values'!$A$3:$F$7000,4,FALSE)</f>
        <v>8</v>
      </c>
    </row>
    <row r="13" spans="1:29">
      <c r="A13" t="s">
        <v>6355</v>
      </c>
      <c r="B13">
        <v>2.2342195549502351E-9</v>
      </c>
      <c r="D13" s="30">
        <f t="shared" si="0"/>
        <v>-8.6508741513555254</v>
      </c>
      <c r="E13" s="39">
        <f>VLOOKUP($A13,'Ub5 and Ub6 values'!$A$3:$F$7000,3,FALSE)</f>
        <v>7</v>
      </c>
      <c r="F13" s="39">
        <f>VLOOKUP($A13,'Ub5 and Ub6 values'!$A$3:$F$7000,4,FALSE)</f>
        <v>8</v>
      </c>
    </row>
    <row r="14" spans="1:29">
      <c r="A14" t="s">
        <v>1538</v>
      </c>
      <c r="B14">
        <v>2.2626994003846587E-9</v>
      </c>
      <c r="D14" s="30">
        <f t="shared" si="0"/>
        <v>-8.6453731382350743</v>
      </c>
      <c r="E14" s="39">
        <f>VLOOKUP($A14,'Ub5 and Ub6 values'!$A$3:$F$7000,3,FALSE)</f>
        <v>8</v>
      </c>
      <c r="F14" s="39">
        <f>VLOOKUP($A14,'Ub5 and Ub6 values'!$A$3:$F$7000,4,FALSE)</f>
        <v>8</v>
      </c>
    </row>
    <row r="15" spans="1:29">
      <c r="A15" t="s">
        <v>1591</v>
      </c>
      <c r="B15">
        <v>2.2682034902559827E-9</v>
      </c>
      <c r="D15" s="30">
        <f t="shared" si="0"/>
        <v>-8.6443179856120498</v>
      </c>
      <c r="E15" s="39">
        <f>VLOOKUP($A15,'Ub5 and Ub6 values'!$A$3:$F$7000,3,FALSE)</f>
        <v>7</v>
      </c>
      <c r="F15" s="39">
        <f>VLOOKUP($A15,'Ub5 and Ub6 values'!$A$3:$F$7000,4,FALSE)</f>
        <v>8</v>
      </c>
    </row>
    <row r="16" spans="1:29">
      <c r="A16" t="s">
        <v>1612</v>
      </c>
      <c r="B16">
        <v>2.3043509987441282E-9</v>
      </c>
      <c r="D16" s="30">
        <f t="shared" si="0"/>
        <v>-8.6374513684747143</v>
      </c>
      <c r="E16" s="39">
        <f>VLOOKUP($A16,'Ub5 and Ub6 values'!$A$3:$F$7000,3,FALSE)</f>
        <v>11</v>
      </c>
      <c r="F16" s="39">
        <f>VLOOKUP($A16,'Ub5 and Ub6 values'!$A$3:$F$7000,4,FALSE)</f>
        <v>11</v>
      </c>
    </row>
    <row r="17" spans="1:6">
      <c r="A17" t="s">
        <v>6355</v>
      </c>
      <c r="B17">
        <v>2.7927744436877933E-9</v>
      </c>
      <c r="D17" s="30">
        <f t="shared" si="0"/>
        <v>-8.5539641383474692</v>
      </c>
      <c r="E17" s="39">
        <f>VLOOKUP($A17,'Ub5 and Ub6 values'!$A$3:$F$7000,3,FALSE)</f>
        <v>7</v>
      </c>
      <c r="F17" s="39">
        <f>VLOOKUP($A17,'Ub5 and Ub6 values'!$A$3:$F$7000,4,FALSE)</f>
        <v>8</v>
      </c>
    </row>
    <row r="18" spans="1:6">
      <c r="A18" t="s">
        <v>1591</v>
      </c>
      <c r="B18">
        <v>2.8352543628199783E-9</v>
      </c>
      <c r="D18" s="30">
        <f t="shared" si="0"/>
        <v>-8.5474079726039935</v>
      </c>
      <c r="E18" s="39">
        <f>VLOOKUP($A18,'Ub5 and Ub6 values'!$A$3:$F$7000,3,FALSE)</f>
        <v>7</v>
      </c>
      <c r="F18" s="39">
        <f>VLOOKUP($A18,'Ub5 and Ub6 values'!$A$3:$F$7000,4,FALSE)</f>
        <v>8</v>
      </c>
    </row>
    <row r="19" spans="1:6">
      <c r="A19" t="s">
        <v>1678</v>
      </c>
      <c r="B19">
        <v>3.2535687808507229E-9</v>
      </c>
      <c r="D19" s="30">
        <f t="shared" si="0"/>
        <v>-8.4876400077934466</v>
      </c>
      <c r="E19" s="39">
        <f>VLOOKUP($A19,'Ub5 and Ub6 values'!$A$3:$F$7000,3,FALSE)</f>
        <v>9</v>
      </c>
      <c r="F19" s="39">
        <f>VLOOKUP($A19,'Ub5 and Ub6 values'!$A$3:$F$7000,4,FALSE)</f>
        <v>9</v>
      </c>
    </row>
    <row r="20" spans="1:6">
      <c r="A20" t="s">
        <v>1556</v>
      </c>
      <c r="B20">
        <v>3.3787597562672447E-9</v>
      </c>
      <c r="D20" s="30">
        <f t="shared" si="0"/>
        <v>-8.4712426872534365</v>
      </c>
      <c r="E20" s="39">
        <f>VLOOKUP($A20,'Ub5 and Ub6 values'!$A$3:$F$7000,3,FALSE)</f>
        <v>8</v>
      </c>
      <c r="F20" s="39">
        <f>VLOOKUP($A20,'Ub5 and Ub6 values'!$A$3:$F$7000,4,FALSE)</f>
        <v>11</v>
      </c>
    </row>
    <row r="21" spans="1:6">
      <c r="A21" t="s">
        <v>1609</v>
      </c>
      <c r="B21">
        <v>4.3590129607072967E-9</v>
      </c>
      <c r="D21" s="30">
        <f t="shared" si="0"/>
        <v>-8.3606118396872269</v>
      </c>
      <c r="E21" s="39">
        <f>VLOOKUP($A21,'Ub5 and Ub6 values'!$A$3:$F$7000,3,FALSE)</f>
        <v>11</v>
      </c>
      <c r="F21" s="39">
        <f>VLOOKUP($A21,'Ub5 and Ub6 values'!$A$3:$F$7000,4,FALSE)</f>
        <v>12</v>
      </c>
    </row>
    <row r="22" spans="1:6">
      <c r="A22" t="s">
        <v>1557</v>
      </c>
      <c r="B22">
        <v>4.6816966468648236E-9</v>
      </c>
      <c r="D22" s="30">
        <f t="shared" si="0"/>
        <v>-8.3295967300799791</v>
      </c>
      <c r="E22" s="39">
        <f>VLOOKUP($A22,'Ub5 and Ub6 values'!$A$3:$F$7000,3,FALSE)</f>
        <v>11</v>
      </c>
      <c r="F22" s="39">
        <f>VLOOKUP($A22,'Ub5 and Ub6 values'!$A$3:$F$7000,4,FALSE)</f>
        <v>11</v>
      </c>
    </row>
    <row r="23" spans="1:6">
      <c r="A23" t="s">
        <v>1591</v>
      </c>
      <c r="B23">
        <v>5.3869832893579593E-9</v>
      </c>
      <c r="D23" s="30">
        <f t="shared" si="0"/>
        <v>-8.2686543716511647</v>
      </c>
      <c r="E23" s="39">
        <f>VLOOKUP($A23,'Ub5 and Ub6 values'!$A$3:$F$7000,3,FALSE)</f>
        <v>7</v>
      </c>
      <c r="F23" s="39">
        <f>VLOOKUP($A23,'Ub5 and Ub6 values'!$A$3:$F$7000,4,FALSE)</f>
        <v>8</v>
      </c>
    </row>
    <row r="24" spans="1:6">
      <c r="A24" t="s">
        <v>1615</v>
      </c>
      <c r="B24">
        <v>5.9876268967616299E-9</v>
      </c>
      <c r="D24" s="30">
        <f t="shared" si="0"/>
        <v>-8.222745269405463</v>
      </c>
      <c r="E24" s="39">
        <f>VLOOKUP($A24,'Ub5 and Ub6 values'!$A$3:$F$7000,3,FALSE)</f>
        <v>9</v>
      </c>
      <c r="F24" s="39">
        <f>VLOOKUP($A24,'Ub5 and Ub6 values'!$A$3:$F$7000,4,FALSE)</f>
        <v>9</v>
      </c>
    </row>
    <row r="25" spans="1:6">
      <c r="A25" t="s">
        <v>1595</v>
      </c>
      <c r="B25">
        <v>7.4950385187205607E-9</v>
      </c>
      <c r="D25" s="30">
        <f t="shared" si="0"/>
        <v>-8.1252261308710985</v>
      </c>
      <c r="E25" s="39">
        <f>VLOOKUP($A25,'Ub5 and Ub6 values'!$A$3:$F$7000,3,FALSE)</f>
        <v>9</v>
      </c>
      <c r="F25" s="39">
        <f>VLOOKUP($A25,'Ub5 and Ub6 values'!$A$3:$F$7000,4,FALSE)</f>
        <v>11</v>
      </c>
    </row>
    <row r="26" spans="1:6">
      <c r="A26" t="s">
        <v>1556</v>
      </c>
      <c r="B26">
        <v>7.7971378990782573E-9</v>
      </c>
      <c r="D26" s="30">
        <f t="shared" si="0"/>
        <v>-8.1080647848406109</v>
      </c>
      <c r="E26" s="39">
        <f>VLOOKUP($A26,'Ub5 and Ub6 values'!$A$3:$F$7000,3,FALSE)</f>
        <v>8</v>
      </c>
      <c r="F26" s="39">
        <f>VLOOKUP($A26,'Ub5 and Ub6 values'!$A$3:$F$7000,4,FALSE)</f>
        <v>11</v>
      </c>
    </row>
    <row r="27" spans="1:6">
      <c r="A27" t="s">
        <v>1616</v>
      </c>
      <c r="B27">
        <v>8.008320083984856E-9</v>
      </c>
      <c r="D27" s="30">
        <f t="shared" si="0"/>
        <v>-8.0964585768960866</v>
      </c>
      <c r="E27" s="39">
        <f>VLOOKUP($A27,'Ub5 and Ub6 values'!$A$3:$F$7000,3,FALSE)</f>
        <v>9</v>
      </c>
      <c r="F27" s="39">
        <f>VLOOKUP($A27,'Ub5 and Ub6 values'!$A$3:$F$7000,4,FALSE)</f>
        <v>10</v>
      </c>
    </row>
    <row r="28" spans="1:6">
      <c r="A28" t="s">
        <v>1498</v>
      </c>
      <c r="B28">
        <v>9.7955919260121645E-9</v>
      </c>
      <c r="D28" s="30">
        <f t="shared" si="0"/>
        <v>-8.0089693154187565</v>
      </c>
      <c r="E28" s="39">
        <f>VLOOKUP($A28,'Ub5 and Ub6 values'!$A$3:$F$7000,3,FALSE)</f>
        <v>9</v>
      </c>
      <c r="F28" s="39">
        <f>VLOOKUP($A28,'Ub5 and Ub6 values'!$A$3:$F$7000,4,FALSE)</f>
        <v>9</v>
      </c>
    </row>
    <row r="29" spans="1:6">
      <c r="A29" t="s">
        <v>1563</v>
      </c>
      <c r="B29">
        <v>1.024290307881181E-8</v>
      </c>
      <c r="D29" s="30">
        <f t="shared" si="0"/>
        <v>-7.9895769366782794</v>
      </c>
      <c r="E29" s="39">
        <f>VLOOKUP($A29,'Ub5 and Ub6 values'!$A$3:$F$7000,3,FALSE)</f>
        <v>11</v>
      </c>
      <c r="F29" s="39">
        <f>VLOOKUP($A29,'Ub5 and Ub6 values'!$A$3:$F$7000,4,FALSE)</f>
        <v>11</v>
      </c>
    </row>
    <row r="30" spans="1:6">
      <c r="A30" t="s">
        <v>1609</v>
      </c>
      <c r="B30">
        <v>1.1735804124981182E-8</v>
      </c>
      <c r="D30" s="30">
        <f t="shared" si="0"/>
        <v>-7.9304871476437881</v>
      </c>
      <c r="E30" s="39">
        <f>VLOOKUP($A30,'Ub5 and Ub6 values'!$A$3:$F$7000,3,FALSE)</f>
        <v>11</v>
      </c>
      <c r="F30" s="39">
        <f>VLOOKUP($A30,'Ub5 and Ub6 values'!$A$3:$F$7000,4,FALSE)</f>
        <v>12</v>
      </c>
    </row>
    <row r="31" spans="1:6">
      <c r="A31" t="s">
        <v>1592</v>
      </c>
      <c r="B31">
        <v>1.2944011167178426E-8</v>
      </c>
      <c r="D31" s="30">
        <f t="shared" si="0"/>
        <v>-7.8879311210530423</v>
      </c>
      <c r="E31" s="39">
        <f>VLOOKUP($A31,'Ub5 and Ub6 values'!$A$3:$F$7000,3,FALSE)</f>
        <v>10</v>
      </c>
      <c r="F31" s="39">
        <f>VLOOKUP($A31,'Ub5 and Ub6 values'!$A$3:$F$7000,4,FALSE)</f>
        <v>10</v>
      </c>
    </row>
    <row r="32" spans="1:6">
      <c r="A32" t="s">
        <v>1563</v>
      </c>
      <c r="B32">
        <v>1.3657204105082411E-8</v>
      </c>
      <c r="D32" s="30">
        <f t="shared" si="0"/>
        <v>-7.8646382000699795</v>
      </c>
      <c r="E32" s="39">
        <f>VLOOKUP($A32,'Ub5 and Ub6 values'!$A$3:$F$7000,3,FALSE)</f>
        <v>11</v>
      </c>
      <c r="F32" s="39">
        <f>VLOOKUP($A32,'Ub5 and Ub6 values'!$A$3:$F$7000,4,FALSE)</f>
        <v>11</v>
      </c>
    </row>
    <row r="33" spans="1:6">
      <c r="A33" t="s">
        <v>1554</v>
      </c>
      <c r="B33">
        <v>1.3683111138416168E-8</v>
      </c>
      <c r="D33" s="30">
        <f t="shared" si="0"/>
        <v>-7.8638151455523824</v>
      </c>
      <c r="E33" s="39">
        <f>VLOOKUP($A33,'Ub5 and Ub6 values'!$A$3:$F$7000,3,FALSE)</f>
        <v>8</v>
      </c>
      <c r="F33" s="39">
        <f>VLOOKUP($A33,'Ub5 and Ub6 values'!$A$3:$F$7000,4,FALSE)</f>
        <v>11</v>
      </c>
    </row>
    <row r="34" spans="1:6">
      <c r="A34" t="s">
        <v>1554</v>
      </c>
      <c r="B34">
        <v>1.4154942556982242E-8</v>
      </c>
      <c r="D34" s="30">
        <f t="shared" si="0"/>
        <v>-7.8490918887316763</v>
      </c>
      <c r="E34" s="39">
        <f>VLOOKUP($A34,'Ub5 and Ub6 values'!$A$3:$F$7000,3,FALSE)</f>
        <v>8</v>
      </c>
      <c r="F34" s="39">
        <f>VLOOKUP($A34,'Ub5 and Ub6 values'!$A$3:$F$7000,4,FALSE)</f>
        <v>11</v>
      </c>
    </row>
    <row r="35" spans="1:6">
      <c r="A35" t="s">
        <v>1517</v>
      </c>
      <c r="B35">
        <v>1.4407990501202685E-8</v>
      </c>
      <c r="D35" s="30">
        <f t="shared" si="0"/>
        <v>-7.8413965865069999</v>
      </c>
      <c r="E35" s="39">
        <f>VLOOKUP($A35,'Ub5 and Ub6 values'!$A$3:$F$7000,3,FALSE)</f>
        <v>11</v>
      </c>
      <c r="F35" s="39">
        <f>VLOOKUP($A35,'Ub5 and Ub6 values'!$A$3:$F$7000,4,FALSE)</f>
        <v>11</v>
      </c>
    </row>
    <row r="36" spans="1:6">
      <c r="A36" t="s">
        <v>1642</v>
      </c>
      <c r="B36">
        <v>1.4570373593121152E-8</v>
      </c>
      <c r="D36" s="30">
        <f t="shared" si="0"/>
        <v>-7.836529312516153</v>
      </c>
      <c r="E36" s="39">
        <f>VLOOKUP($A36,'Ub5 and Ub6 values'!$A$3:$F$7000,3,FALSE)</f>
        <v>8</v>
      </c>
      <c r="F36" s="39">
        <f>VLOOKUP($A36,'Ub5 and Ub6 values'!$A$3:$F$7000,4,FALSE)</f>
        <v>11</v>
      </c>
    </row>
    <row r="37" spans="1:6">
      <c r="A37" t="s">
        <v>1550</v>
      </c>
      <c r="B37">
        <v>1.8837754364444833E-8</v>
      </c>
      <c r="D37" s="30">
        <f t="shared" si="0"/>
        <v>-7.72497087039973</v>
      </c>
      <c r="E37" s="39">
        <f>VLOOKUP($A37,'Ub5 and Ub6 values'!$A$3:$F$7000,3,FALSE)</f>
        <v>11</v>
      </c>
      <c r="F37" s="39">
        <f>VLOOKUP($A37,'Ub5 and Ub6 values'!$A$3:$F$7000,4,FALSE)</f>
        <v>11</v>
      </c>
    </row>
    <row r="38" spans="1:6">
      <c r="A38" t="s">
        <v>6061</v>
      </c>
      <c r="B38">
        <v>2.0967502221630197E-8</v>
      </c>
      <c r="D38" s="30">
        <f t="shared" si="0"/>
        <v>-7.6784533022944457</v>
      </c>
      <c r="E38" s="39">
        <f>VLOOKUP($A38,'Ub5 and Ub6 values'!$A$3:$F$7000,3,FALSE)</f>
        <v>9</v>
      </c>
      <c r="F38" s="39">
        <f>VLOOKUP($A38,'Ub5 and Ub6 values'!$A$3:$F$7000,4,FALSE)</f>
        <v>9</v>
      </c>
    </row>
    <row r="39" spans="1:6">
      <c r="A39" t="s">
        <v>1520</v>
      </c>
      <c r="B39">
        <v>2.4562677545440953E-8</v>
      </c>
      <c r="D39" s="30">
        <f t="shared" si="0"/>
        <v>-7.6097242930753435</v>
      </c>
      <c r="E39" s="39">
        <f>VLOOKUP($A39,'Ub5 and Ub6 values'!$A$3:$F$7000,3,FALSE)</f>
        <v>10</v>
      </c>
      <c r="F39" s="39">
        <f>VLOOKUP($A39,'Ub5 and Ub6 values'!$A$3:$F$7000,4,FALSE)</f>
        <v>10</v>
      </c>
    </row>
    <row r="40" spans="1:6">
      <c r="A40" t="s">
        <v>1517</v>
      </c>
      <c r="B40">
        <v>2.7707674040774397E-8</v>
      </c>
      <c r="D40" s="30">
        <f t="shared" si="0"/>
        <v>-7.5573999301417993</v>
      </c>
      <c r="E40" s="39">
        <f>VLOOKUP($A40,'Ub5 and Ub6 values'!$A$3:$F$7000,3,FALSE)</f>
        <v>11</v>
      </c>
      <c r="F40" s="39">
        <f>VLOOKUP($A40,'Ub5 and Ub6 values'!$A$3:$F$7000,4,FALSE)</f>
        <v>11</v>
      </c>
    </row>
    <row r="41" spans="1:6">
      <c r="A41" t="s">
        <v>1565</v>
      </c>
      <c r="B41">
        <v>2.8538627681171643E-8</v>
      </c>
      <c r="D41" s="30">
        <f t="shared" si="0"/>
        <v>-7.5445669143616607</v>
      </c>
      <c r="E41" s="39">
        <f>VLOOKUP($A41,'Ub5 and Ub6 values'!$A$3:$F$7000,3,FALSE)</f>
        <v>11</v>
      </c>
      <c r="F41" s="39">
        <f>VLOOKUP($A41,'Ub5 and Ub6 values'!$A$3:$F$7000,4,FALSE)</f>
        <v>12</v>
      </c>
    </row>
    <row r="42" spans="1:6">
      <c r="A42" t="s">
        <v>1566</v>
      </c>
      <c r="B42">
        <v>2.9274812451496075E-8</v>
      </c>
      <c r="D42" s="30">
        <f t="shared" si="0"/>
        <v>-7.5335058785456503</v>
      </c>
      <c r="E42" s="39">
        <f>VLOOKUP($A42,'Ub5 and Ub6 values'!$A$3:$F$7000,3,FALSE)</f>
        <v>11</v>
      </c>
      <c r="F42" s="39">
        <f>VLOOKUP($A42,'Ub5 and Ub6 values'!$A$3:$F$7000,4,FALSE)</f>
        <v>11</v>
      </c>
    </row>
    <row r="43" spans="1:6">
      <c r="A43" t="s">
        <v>1593</v>
      </c>
      <c r="B43">
        <v>3.1796740647305596E-8</v>
      </c>
      <c r="D43" s="30">
        <f t="shared" si="0"/>
        <v>-7.497617395469554</v>
      </c>
      <c r="E43" s="39">
        <f>VLOOKUP($A43,'Ub5 and Ub6 values'!$A$3:$F$7000,3,FALSE)</f>
        <v>9</v>
      </c>
      <c r="F43" s="39">
        <f>VLOOKUP($A43,'Ub5 and Ub6 values'!$A$3:$F$7000,4,FALSE)</f>
        <v>9</v>
      </c>
    </row>
    <row r="44" spans="1:6">
      <c r="A44" t="s">
        <v>1584</v>
      </c>
      <c r="B44">
        <v>3.4040523489611656E-8</v>
      </c>
      <c r="D44" s="30">
        <f t="shared" si="0"/>
        <v>-7.4680037697713058</v>
      </c>
      <c r="E44" s="39">
        <f>VLOOKUP($A44,'Ub5 and Ub6 values'!$A$3:$F$7000,3,FALSE)</f>
        <v>8</v>
      </c>
      <c r="F44" s="39">
        <f>VLOOKUP($A44,'Ub5 and Ub6 values'!$A$3:$F$7000,4,FALSE)</f>
        <v>10</v>
      </c>
    </row>
    <row r="45" spans="1:6">
      <c r="A45" t="s">
        <v>1515</v>
      </c>
      <c r="B45">
        <v>3.4439704277739272E-8</v>
      </c>
      <c r="D45" s="30">
        <f t="shared" si="0"/>
        <v>-7.4629405863443239</v>
      </c>
      <c r="E45" s="39">
        <f>VLOOKUP($A45,'Ub5 and Ub6 values'!$A$3:$F$7000,3,FALSE)</f>
        <v>8</v>
      </c>
      <c r="F45" s="39">
        <f>VLOOKUP($A45,'Ub5 and Ub6 values'!$A$3:$F$7000,4,FALSE)</f>
        <v>10</v>
      </c>
    </row>
    <row r="46" spans="1:6">
      <c r="A46" t="s">
        <v>1601</v>
      </c>
      <c r="B46">
        <v>4.2543837879615113E-8</v>
      </c>
      <c r="D46" s="30">
        <f t="shared" si="0"/>
        <v>-7.371163334960861</v>
      </c>
      <c r="E46" s="39">
        <f>VLOOKUP($A46,'Ub5 and Ub6 values'!$A$3:$F$7000,3,FALSE)</f>
        <v>9</v>
      </c>
      <c r="F46" s="39">
        <f>VLOOKUP($A46,'Ub5 and Ub6 values'!$A$3:$F$7000,4,FALSE)</f>
        <v>9</v>
      </c>
    </row>
    <row r="47" spans="1:6">
      <c r="A47" t="s">
        <v>1645</v>
      </c>
      <c r="B47">
        <v>5.2828524463458256E-8</v>
      </c>
      <c r="D47" s="30">
        <f t="shared" si="0"/>
        <v>-7.2771315192832873</v>
      </c>
      <c r="E47" s="39">
        <f>VLOOKUP($A47,'Ub5 and Ub6 values'!$A$3:$F$7000,3,FALSE)</f>
        <v>8</v>
      </c>
      <c r="F47" s="39">
        <f>VLOOKUP($A47,'Ub5 and Ub6 values'!$A$3:$F$7000,4,FALSE)</f>
        <v>8</v>
      </c>
    </row>
    <row r="48" spans="1:6">
      <c r="A48" t="s">
        <v>565</v>
      </c>
      <c r="B48">
        <v>5.375830884630879E-8</v>
      </c>
      <c r="D48" s="30">
        <f t="shared" si="0"/>
        <v>-7.2695544019755944</v>
      </c>
      <c r="E48" s="39">
        <f>VLOOKUP($A48,'Ub5 and Ub6 values'!$A$3:$F$7000,3,FALSE)</f>
        <v>8</v>
      </c>
      <c r="F48" s="39">
        <f>VLOOKUP($A48,'Ub5 and Ub6 values'!$A$3:$F$7000,4,FALSE)</f>
        <v>8</v>
      </c>
    </row>
    <row r="49" spans="1:6">
      <c r="A49" t="s">
        <v>1640</v>
      </c>
      <c r="B49">
        <v>7.4918613412962373E-8</v>
      </c>
      <c r="D49" s="30">
        <f t="shared" si="0"/>
        <v>-7.1254102691060863</v>
      </c>
      <c r="E49" s="39">
        <f>VLOOKUP($A49,'Ub5 and Ub6 values'!$A$3:$F$7000,3,FALSE)</f>
        <v>8</v>
      </c>
      <c r="F49" s="39">
        <f>VLOOKUP($A49,'Ub5 and Ub6 values'!$A$3:$F$7000,4,FALSE)</f>
        <v>8</v>
      </c>
    </row>
    <row r="50" spans="1:6">
      <c r="A50" t="s">
        <v>1552</v>
      </c>
      <c r="B50">
        <v>7.4998906721476352E-8</v>
      </c>
      <c r="D50" s="30">
        <f t="shared" si="0"/>
        <v>-7.124945067385509</v>
      </c>
      <c r="E50" s="39">
        <f>VLOOKUP($A50,'Ub5 and Ub6 values'!$A$3:$F$7000,3,FALSE)</f>
        <v>11</v>
      </c>
      <c r="F50" s="39">
        <f>VLOOKUP($A50,'Ub5 and Ub6 values'!$A$3:$F$7000,4,FALSE)</f>
        <v>12</v>
      </c>
    </row>
    <row r="51" spans="1:6">
      <c r="A51" t="s">
        <v>1576</v>
      </c>
      <c r="B51">
        <v>7.6905006111416631E-8</v>
      </c>
      <c r="D51" s="30">
        <f t="shared" si="0"/>
        <v>-7.1140453889918014</v>
      </c>
      <c r="E51" s="39">
        <f>VLOOKUP($A51,'Ub5 and Ub6 values'!$A$3:$F$7000,3,FALSE)</f>
        <v>8</v>
      </c>
      <c r="F51" s="39">
        <f>VLOOKUP($A51,'Ub5 and Ub6 values'!$A$3:$F$7000,4,FALSE)</f>
        <v>11</v>
      </c>
    </row>
    <row r="52" spans="1:6">
      <c r="A52" t="s">
        <v>1531</v>
      </c>
      <c r="B52">
        <v>8.1555191429731521E-8</v>
      </c>
      <c r="D52" s="30">
        <f t="shared" si="0"/>
        <v>-7.0885483885473715</v>
      </c>
      <c r="E52" s="39">
        <f>VLOOKUP($A52,'Ub5 and Ub6 values'!$A$3:$F$7000,3,FALSE)</f>
        <v>6</v>
      </c>
      <c r="F52" s="39">
        <f>VLOOKUP($A52,'Ub5 and Ub6 values'!$A$3:$F$7000,4,FALSE)</f>
        <v>6</v>
      </c>
    </row>
    <row r="53" spans="1:6">
      <c r="A53" t="s">
        <v>1518</v>
      </c>
      <c r="B53">
        <v>9.7613677472305528E-8</v>
      </c>
      <c r="D53" s="30">
        <f t="shared" si="0"/>
        <v>-7.0104893254216893</v>
      </c>
      <c r="E53" s="39">
        <f>VLOOKUP($A53,'Ub5 and Ub6 values'!$A$3:$F$7000,3,FALSE)</f>
        <v>8</v>
      </c>
      <c r="F53" s="39">
        <f>VLOOKUP($A53,'Ub5 and Ub6 values'!$A$3:$F$7000,4,FALSE)</f>
        <v>11</v>
      </c>
    </row>
    <row r="54" spans="1:6">
      <c r="A54" t="s">
        <v>1576</v>
      </c>
      <c r="B54">
        <v>1.060758704985057E-7</v>
      </c>
      <c r="D54" s="30">
        <f t="shared" si="0"/>
        <v>-6.9743833955627954</v>
      </c>
      <c r="E54" s="39">
        <f>VLOOKUP($A54,'Ub5 and Ub6 values'!$A$3:$F$7000,3,FALSE)</f>
        <v>8</v>
      </c>
      <c r="F54" s="39">
        <f>VLOOKUP($A54,'Ub5 and Ub6 values'!$A$3:$F$7000,4,FALSE)</f>
        <v>11</v>
      </c>
    </row>
    <row r="55" spans="1:6">
      <c r="A55" t="s">
        <v>1515</v>
      </c>
      <c r="B55">
        <v>1.0823907058718056E-7</v>
      </c>
      <c r="D55" s="30">
        <f t="shared" si="0"/>
        <v>-6.9656159455363742</v>
      </c>
      <c r="E55" s="39">
        <f>VLOOKUP($A55,'Ub5 and Ub6 values'!$A$3:$F$7000,3,FALSE)</f>
        <v>8</v>
      </c>
      <c r="F55" s="39">
        <f>VLOOKUP($A55,'Ub5 and Ub6 values'!$A$3:$F$7000,4,FALSE)</f>
        <v>10</v>
      </c>
    </row>
    <row r="56" spans="1:6">
      <c r="A56" t="s">
        <v>1509</v>
      </c>
      <c r="B56">
        <v>1.1229634436421938E-7</v>
      </c>
      <c r="D56" s="30">
        <f t="shared" si="0"/>
        <v>-6.9496343813012169</v>
      </c>
      <c r="E56" s="39">
        <f>VLOOKUP($A56,'Ub5 and Ub6 values'!$A$3:$F$7000,3,FALSE)</f>
        <v>6</v>
      </c>
      <c r="F56" s="39">
        <f>VLOOKUP($A56,'Ub5 and Ub6 values'!$A$3:$F$7000,4,FALSE)</f>
        <v>10</v>
      </c>
    </row>
    <row r="57" spans="1:6">
      <c r="A57" t="s">
        <v>1515</v>
      </c>
      <c r="B57">
        <v>1.2791890160303156E-7</v>
      </c>
      <c r="D57" s="30">
        <f t="shared" si="0"/>
        <v>-6.8930652783877626</v>
      </c>
      <c r="E57" s="39">
        <f>VLOOKUP($A57,'Ub5 and Ub6 values'!$A$3:$F$7000,3,FALSE)</f>
        <v>8</v>
      </c>
      <c r="F57" s="39">
        <f>VLOOKUP($A57,'Ub5 and Ub6 values'!$A$3:$F$7000,4,FALSE)</f>
        <v>10</v>
      </c>
    </row>
    <row r="58" spans="1:6">
      <c r="A58" t="s">
        <v>1498</v>
      </c>
      <c r="B58">
        <v>1.4117176599252826E-7</v>
      </c>
      <c r="D58" s="30">
        <f t="shared" si="0"/>
        <v>-6.850252152432498</v>
      </c>
      <c r="E58" s="39">
        <f>VLOOKUP($A58,'Ub5 and Ub6 values'!$A$3:$F$7000,3,FALSE)</f>
        <v>9</v>
      </c>
      <c r="F58" s="39">
        <f>VLOOKUP($A58,'Ub5 and Ub6 values'!$A$3:$F$7000,4,FALSE)</f>
        <v>9</v>
      </c>
    </row>
    <row r="59" spans="1:6">
      <c r="A59" t="s">
        <v>1645</v>
      </c>
      <c r="B59">
        <v>1.5227045286526202E-7</v>
      </c>
      <c r="D59" s="30">
        <f t="shared" si="0"/>
        <v>-6.8173843606330475</v>
      </c>
      <c r="E59" s="39">
        <f>VLOOKUP($A59,'Ub5 and Ub6 values'!$A$3:$F$7000,3,FALSE)</f>
        <v>8</v>
      </c>
      <c r="F59" s="39">
        <f>VLOOKUP($A59,'Ub5 and Ub6 values'!$A$3:$F$7000,4,FALSE)</f>
        <v>8</v>
      </c>
    </row>
    <row r="60" spans="1:6">
      <c r="A60" t="s">
        <v>1569</v>
      </c>
      <c r="B60">
        <v>1.5341937666516623E-7</v>
      </c>
      <c r="D60" s="30">
        <f t="shared" si="0"/>
        <v>-6.8141197861020055</v>
      </c>
      <c r="E60" s="39">
        <f>VLOOKUP($A60,'Ub5 and Ub6 values'!$A$3:$F$7000,3,FALSE)</f>
        <v>7</v>
      </c>
      <c r="F60" s="39">
        <f>VLOOKUP($A60,'Ub5 and Ub6 values'!$A$3:$F$7000,4,FALSE)</f>
        <v>9</v>
      </c>
    </row>
    <row r="61" spans="1:6">
      <c r="A61" t="s">
        <v>1501</v>
      </c>
      <c r="B61">
        <v>1.6126203910711956E-7</v>
      </c>
      <c r="D61" s="30">
        <f t="shared" si="0"/>
        <v>-6.7924678529865536</v>
      </c>
      <c r="E61" s="39">
        <f>VLOOKUP($A61,'Ub5 and Ub6 values'!$A$3:$F$7000,3,FALSE)</f>
        <v>8</v>
      </c>
      <c r="F61" s="39">
        <f>VLOOKUP($A61,'Ub5 and Ub6 values'!$A$3:$F$7000,4,FALSE)</f>
        <v>9</v>
      </c>
    </row>
    <row r="62" spans="1:6">
      <c r="A62" t="s">
        <v>1596</v>
      </c>
      <c r="B62">
        <v>1.6195532624280921E-7</v>
      </c>
      <c r="D62" s="30">
        <f t="shared" si="0"/>
        <v>-6.7906047647280596</v>
      </c>
      <c r="E62" s="39">
        <f>VLOOKUP($A62,'Ub5 and Ub6 values'!$A$3:$F$7000,3,FALSE)</f>
        <v>9</v>
      </c>
      <c r="F62" s="39">
        <f>VLOOKUP($A62,'Ub5 and Ub6 values'!$A$3:$F$7000,4,FALSE)</f>
        <v>9</v>
      </c>
    </row>
    <row r="63" spans="1:6">
      <c r="A63" t="s">
        <v>1532</v>
      </c>
      <c r="B63">
        <v>1.7465462483414342E-7</v>
      </c>
      <c r="D63" s="30">
        <f t="shared" si="0"/>
        <v>-6.7578199098067238</v>
      </c>
      <c r="E63" s="39">
        <f>VLOOKUP($A63,'Ub5 and Ub6 values'!$A$3:$F$7000,3,FALSE)</f>
        <v>10</v>
      </c>
      <c r="F63" s="39">
        <f>VLOOKUP($A63,'Ub5 and Ub6 values'!$A$3:$F$7000,4,FALSE)</f>
        <v>12</v>
      </c>
    </row>
    <row r="64" spans="1:6">
      <c r="A64" t="s">
        <v>1536</v>
      </c>
      <c r="B64">
        <v>1.7769136843965413E-7</v>
      </c>
      <c r="D64" s="30">
        <f t="shared" si="0"/>
        <v>-6.7503336680307937</v>
      </c>
      <c r="E64" s="39">
        <f>VLOOKUP($A64,'Ub5 and Ub6 values'!$A$3:$F$7000,3,FALSE)</f>
        <v>11</v>
      </c>
      <c r="F64" s="39">
        <f>VLOOKUP($A64,'Ub5 and Ub6 values'!$A$3:$F$7000,4,FALSE)</f>
        <v>12</v>
      </c>
    </row>
    <row r="65" spans="1:6">
      <c r="A65" t="s">
        <v>1596</v>
      </c>
      <c r="B65">
        <v>1.8624862517923054E-7</v>
      </c>
      <c r="D65" s="30">
        <f t="shared" si="0"/>
        <v>-6.7299069243744478</v>
      </c>
      <c r="E65" s="39">
        <f>VLOOKUP($A65,'Ub5 and Ub6 values'!$A$3:$F$7000,3,FALSE)</f>
        <v>9</v>
      </c>
      <c r="F65" s="39">
        <f>VLOOKUP($A65,'Ub5 and Ub6 values'!$A$3:$F$7000,4,FALSE)</f>
        <v>9</v>
      </c>
    </row>
    <row r="66" spans="1:6">
      <c r="A66" t="s">
        <v>1635</v>
      </c>
      <c r="B66">
        <v>2.0257041543880745E-7</v>
      </c>
      <c r="D66" s="30">
        <f t="shared" si="0"/>
        <v>-6.6934239812356502</v>
      </c>
      <c r="E66" s="39">
        <f>VLOOKUP($A66,'Ub5 and Ub6 values'!$A$3:$F$7000,3,FALSE)</f>
        <v>10</v>
      </c>
      <c r="F66" s="39">
        <f>VLOOKUP($A66,'Ub5 and Ub6 values'!$A$3:$F$7000,4,FALSE)</f>
        <v>10</v>
      </c>
    </row>
    <row r="67" spans="1:6">
      <c r="A67" t="s">
        <v>1656</v>
      </c>
      <c r="B67">
        <v>2.0492166486604509E-7</v>
      </c>
      <c r="D67" s="30">
        <f t="shared" ref="D67:D130" si="1">LOG(B67)</f>
        <v>-6.6884121243982761</v>
      </c>
      <c r="E67" s="39">
        <f>VLOOKUP($A67,'Ub5 and Ub6 values'!$A$3:$F$7000,3,FALSE)</f>
        <v>7</v>
      </c>
      <c r="F67" s="39">
        <f>VLOOKUP($A67,'Ub5 and Ub6 values'!$A$3:$F$7000,4,FALSE)</f>
        <v>9</v>
      </c>
    </row>
    <row r="68" spans="1:6">
      <c r="A68" t="s">
        <v>1622</v>
      </c>
      <c r="B68">
        <v>2.2990307495362751E-7</v>
      </c>
      <c r="D68" s="30">
        <f t="shared" si="1"/>
        <v>-6.6384552200031797</v>
      </c>
      <c r="E68" s="39">
        <f>VLOOKUP($A68,'Ub5 and Ub6 values'!$A$3:$F$7000,3,FALSE)</f>
        <v>6</v>
      </c>
      <c r="F68" s="39">
        <f>VLOOKUP($A68,'Ub5 and Ub6 values'!$A$3:$F$7000,4,FALSE)</f>
        <v>7</v>
      </c>
    </row>
    <row r="69" spans="1:6">
      <c r="A69" t="s">
        <v>1584</v>
      </c>
      <c r="B69">
        <v>2.9955660670858259E-7</v>
      </c>
      <c r="D69" s="30">
        <f t="shared" si="1"/>
        <v>-6.5235210976211375</v>
      </c>
      <c r="E69" s="39">
        <f>VLOOKUP($A69,'Ub5 and Ub6 values'!$A$3:$F$7000,3,FALSE)</f>
        <v>8</v>
      </c>
      <c r="F69" s="39">
        <f>VLOOKUP($A69,'Ub5 and Ub6 values'!$A$3:$F$7000,4,FALSE)</f>
        <v>10</v>
      </c>
    </row>
    <row r="70" spans="1:6">
      <c r="A70" t="s">
        <v>1531</v>
      </c>
      <c r="B70">
        <v>3.0205626455456125E-7</v>
      </c>
      <c r="D70" s="30">
        <f t="shared" si="1"/>
        <v>-6.5199121527063593</v>
      </c>
      <c r="E70" s="39">
        <f>VLOOKUP($A70,'Ub5 and Ub6 values'!$A$3:$F$7000,3,FALSE)</f>
        <v>6</v>
      </c>
      <c r="F70" s="39">
        <f>VLOOKUP($A70,'Ub5 and Ub6 values'!$A$3:$F$7000,4,FALSE)</f>
        <v>6</v>
      </c>
    </row>
    <row r="71" spans="1:6">
      <c r="A71" t="s">
        <v>1639</v>
      </c>
      <c r="B71">
        <v>3.117523560614094E-7</v>
      </c>
      <c r="D71" s="30">
        <f t="shared" si="1"/>
        <v>-6.5061902556662519</v>
      </c>
      <c r="E71" s="39">
        <f>VLOOKUP($A71,'Ub5 and Ub6 values'!$A$3:$F$7000,3,FALSE)</f>
        <v>7</v>
      </c>
      <c r="F71" s="39">
        <f>VLOOKUP($A71,'Ub5 and Ub6 values'!$A$3:$F$7000,4,FALSE)</f>
        <v>9</v>
      </c>
    </row>
    <row r="72" spans="1:6">
      <c r="A72" t="s">
        <v>1519</v>
      </c>
      <c r="B72">
        <v>3.3018341077017518E-7</v>
      </c>
      <c r="D72" s="30">
        <f t="shared" si="1"/>
        <v>-6.4812447505522002</v>
      </c>
      <c r="E72" s="39">
        <f>VLOOKUP($A72,'Ub5 and Ub6 values'!$A$3:$F$7000,3,FALSE)</f>
        <v>8</v>
      </c>
      <c r="F72" s="39">
        <f>VLOOKUP($A72,'Ub5 and Ub6 values'!$A$3:$F$7000,4,FALSE)</f>
        <v>11</v>
      </c>
    </row>
    <row r="73" spans="1:6">
      <c r="A73" t="s">
        <v>1536</v>
      </c>
      <c r="B73">
        <v>3.49036616577892E-7</v>
      </c>
      <c r="D73" s="30">
        <f t="shared" si="1"/>
        <v>-6.457129009878769</v>
      </c>
      <c r="E73" s="39">
        <f>VLOOKUP($A73,'Ub5 and Ub6 values'!$A$3:$F$7000,3,FALSE)</f>
        <v>11</v>
      </c>
      <c r="F73" s="39">
        <f>VLOOKUP($A73,'Ub5 and Ub6 values'!$A$3:$F$7000,4,FALSE)</f>
        <v>12</v>
      </c>
    </row>
    <row r="74" spans="1:6">
      <c r="A74" t="s">
        <v>1566</v>
      </c>
      <c r="B74">
        <v>3.8336063924578202E-7</v>
      </c>
      <c r="D74" s="30">
        <f t="shared" si="1"/>
        <v>-6.416392479449307</v>
      </c>
      <c r="E74" s="39">
        <f>VLOOKUP($A74,'Ub5 and Ub6 values'!$A$3:$F$7000,3,FALSE)</f>
        <v>11</v>
      </c>
      <c r="F74" s="39">
        <f>VLOOKUP($A74,'Ub5 and Ub6 values'!$A$3:$F$7000,4,FALSE)</f>
        <v>11</v>
      </c>
    </row>
    <row r="75" spans="1:6">
      <c r="A75" t="s">
        <v>1682</v>
      </c>
      <c r="B75">
        <v>4.0904279919132511E-7</v>
      </c>
      <c r="D75" s="30">
        <f t="shared" si="1"/>
        <v>-6.3882312482758801</v>
      </c>
      <c r="E75" s="39">
        <f>VLOOKUP($A75,'Ub5 and Ub6 values'!$A$3:$F$7000,3,FALSE)</f>
        <v>8</v>
      </c>
      <c r="F75" s="39">
        <f>VLOOKUP($A75,'Ub5 and Ub6 values'!$A$3:$F$7000,4,FALSE)</f>
        <v>9</v>
      </c>
    </row>
    <row r="76" spans="1:6">
      <c r="A76" t="s">
        <v>1685</v>
      </c>
      <c r="B76">
        <v>5.3788045517237047E-7</v>
      </c>
      <c r="D76" s="30">
        <f t="shared" si="1"/>
        <v>-6.2693142362814642</v>
      </c>
      <c r="E76" s="39">
        <f>VLOOKUP($A76,'Ub5 and Ub6 values'!$A$3:$F$7000,3,FALSE)</f>
        <v>6</v>
      </c>
      <c r="F76" s="39">
        <f>VLOOKUP($A76,'Ub5 and Ub6 values'!$A$3:$F$7000,4,FALSE)</f>
        <v>10</v>
      </c>
    </row>
    <row r="77" spans="1:6">
      <c r="A77" t="s">
        <v>1553</v>
      </c>
      <c r="B77">
        <v>6.5210862756875025E-7</v>
      </c>
      <c r="D77" s="30">
        <f t="shared" si="1"/>
        <v>-6.1856800539242469</v>
      </c>
      <c r="E77" s="39">
        <f>VLOOKUP($A77,'Ub5 and Ub6 values'!$A$3:$F$7000,3,FALSE)</f>
        <v>6</v>
      </c>
      <c r="F77" s="39">
        <f>VLOOKUP($A77,'Ub5 and Ub6 values'!$A$3:$F$7000,4,FALSE)</f>
        <v>9</v>
      </c>
    </row>
    <row r="78" spans="1:6">
      <c r="A78" t="s">
        <v>1544</v>
      </c>
      <c r="B78">
        <v>8.4621026542820047E-7</v>
      </c>
      <c r="D78" s="30">
        <f t="shared" si="1"/>
        <v>-6.0725217105199922</v>
      </c>
      <c r="E78" s="39">
        <f>VLOOKUP($A78,'Ub5 and Ub6 values'!$A$3:$F$7000,3,FALSE)</f>
        <v>11</v>
      </c>
      <c r="F78" s="39">
        <f>VLOOKUP($A78,'Ub5 and Ub6 values'!$A$3:$F$7000,4,FALSE)</f>
        <v>12</v>
      </c>
    </row>
    <row r="79" spans="1:6">
      <c r="A79" t="s">
        <v>1490</v>
      </c>
      <c r="B79">
        <v>8.4932479923804858E-7</v>
      </c>
      <c r="D79" s="30">
        <f t="shared" si="1"/>
        <v>-6.0709261948661348</v>
      </c>
      <c r="E79" s="39">
        <f>VLOOKUP($A79,'Ub5 and Ub6 values'!$A$3:$F$7000,3,FALSE)</f>
        <v>7</v>
      </c>
      <c r="F79" s="39">
        <f>VLOOKUP($A79,'Ub5 and Ub6 values'!$A$3:$F$7000,4,FALSE)</f>
        <v>10</v>
      </c>
    </row>
    <row r="80" spans="1:6">
      <c r="A80" t="s">
        <v>1499</v>
      </c>
      <c r="B80">
        <v>9.3096081689361787E-7</v>
      </c>
      <c r="D80" s="30">
        <f t="shared" si="1"/>
        <v>-6.0310685976061915</v>
      </c>
      <c r="E80" s="39">
        <f>VLOOKUP($A80,'Ub5 and Ub6 values'!$A$3:$F$7000,3,FALSE)</f>
        <v>8</v>
      </c>
      <c r="F80" s="39">
        <f>VLOOKUP($A80,'Ub5 and Ub6 values'!$A$3:$F$7000,4,FALSE)</f>
        <v>8</v>
      </c>
    </row>
    <row r="81" spans="1:6">
      <c r="A81" t="s">
        <v>1588</v>
      </c>
      <c r="B81">
        <v>1.0652857407064915E-6</v>
      </c>
      <c r="D81" s="30">
        <f t="shared" si="1"/>
        <v>-5.9725338861524122</v>
      </c>
      <c r="E81" s="39">
        <f>VLOOKUP($A81,'Ub5 and Ub6 values'!$A$3:$F$7000,3,FALSE)</f>
        <v>8</v>
      </c>
      <c r="F81" s="39">
        <f>VLOOKUP($A81,'Ub5 and Ub6 values'!$A$3:$F$7000,4,FALSE)</f>
        <v>8</v>
      </c>
    </row>
    <row r="82" spans="1:6">
      <c r="A82" t="s">
        <v>1543</v>
      </c>
      <c r="B82">
        <v>1.0762303441417289E-6</v>
      </c>
      <c r="D82" s="30">
        <f t="shared" si="1"/>
        <v>-5.9680947672537235</v>
      </c>
      <c r="E82" s="39">
        <f>VLOOKUP($A82,'Ub5 and Ub6 values'!$A$3:$F$7000,3,FALSE)</f>
        <v>7</v>
      </c>
      <c r="F82" s="39">
        <f>VLOOKUP($A82,'Ub5 and Ub6 values'!$A$3:$F$7000,4,FALSE)</f>
        <v>9</v>
      </c>
    </row>
    <row r="83" spans="1:6">
      <c r="A83" t="s">
        <v>1679</v>
      </c>
      <c r="B83">
        <v>1.086164770335871E-6</v>
      </c>
      <c r="D83" s="30">
        <f t="shared" si="1"/>
        <v>-5.9641042876204082</v>
      </c>
      <c r="E83" s="39">
        <f>VLOOKUP($A83,'Ub5 and Ub6 values'!$A$3:$F$7000,3,FALSE)</f>
        <v>7</v>
      </c>
      <c r="F83" s="39">
        <f>VLOOKUP($A83,'Ub5 and Ub6 values'!$A$3:$F$7000,4,FALSE)</f>
        <v>9</v>
      </c>
    </row>
    <row r="84" spans="1:6">
      <c r="A84" t="s">
        <v>1599</v>
      </c>
      <c r="B84">
        <v>1.1650676859515243E-6</v>
      </c>
      <c r="D84" s="30">
        <f t="shared" si="1"/>
        <v>-5.9336488430659911</v>
      </c>
      <c r="E84" s="39">
        <f>VLOOKUP($A84,'Ub5 and Ub6 values'!$A$3:$F$7000,3,FALSE)</f>
        <v>9</v>
      </c>
      <c r="F84" s="39">
        <f>VLOOKUP($A84,'Ub5 and Ub6 values'!$A$3:$F$7000,4,FALSE)</f>
        <v>10</v>
      </c>
    </row>
    <row r="85" spans="1:6">
      <c r="A85" t="s">
        <v>1542</v>
      </c>
      <c r="B85">
        <v>1.3389014130135442E-6</v>
      </c>
      <c r="D85" s="30">
        <f t="shared" si="1"/>
        <v>-5.8732514001056071</v>
      </c>
      <c r="E85" s="39">
        <f>VLOOKUP($A85,'Ub5 and Ub6 values'!$A$3:$F$7000,3,FALSE)</f>
        <v>8</v>
      </c>
      <c r="F85" s="39">
        <f>VLOOKUP($A85,'Ub5 and Ub6 values'!$A$3:$F$7000,4,FALSE)</f>
        <v>11</v>
      </c>
    </row>
    <row r="86" spans="1:6">
      <c r="A86" t="s">
        <v>1541</v>
      </c>
      <c r="B86">
        <v>1.8213239085442438E-6</v>
      </c>
      <c r="D86" s="30">
        <f t="shared" si="1"/>
        <v>-5.7396128113802742</v>
      </c>
      <c r="E86" s="39">
        <f>VLOOKUP($A86,'Ub5 and Ub6 values'!$A$3:$F$7000,3,FALSE)</f>
        <v>9</v>
      </c>
      <c r="F86" s="39">
        <f>VLOOKUP($A86,'Ub5 and Ub6 values'!$A$3:$F$7000,4,FALSE)</f>
        <v>10</v>
      </c>
    </row>
    <row r="87" spans="1:6">
      <c r="A87" t="s">
        <v>1513</v>
      </c>
      <c r="B87">
        <v>1.8334906315504316E-6</v>
      </c>
      <c r="D87" s="30">
        <f t="shared" si="1"/>
        <v>-5.7367213047796515</v>
      </c>
      <c r="E87" s="39">
        <f>VLOOKUP($A87,'Ub5 and Ub6 values'!$A$3:$F$7000,3,FALSE)</f>
        <v>6</v>
      </c>
      <c r="F87" s="39">
        <f>VLOOKUP($A87,'Ub5 and Ub6 values'!$A$3:$F$7000,4,FALSE)</f>
        <v>6</v>
      </c>
    </row>
    <row r="88" spans="1:6">
      <c r="A88" t="s">
        <v>1606</v>
      </c>
      <c r="B88">
        <v>2.0301710953894932E-6</v>
      </c>
      <c r="D88" s="30">
        <f t="shared" si="1"/>
        <v>-5.6924673597949944</v>
      </c>
      <c r="E88" s="39">
        <f>VLOOKUP($A88,'Ub5 and Ub6 values'!$A$3:$F$7000,3,FALSE)</f>
        <v>9</v>
      </c>
      <c r="F88" s="39">
        <f>VLOOKUP($A88,'Ub5 and Ub6 values'!$A$3:$F$7000,4,FALSE)</f>
        <v>11</v>
      </c>
    </row>
    <row r="89" spans="1:6">
      <c r="A89" t="s">
        <v>1684</v>
      </c>
      <c r="B89">
        <v>2.2331819258616752E-6</v>
      </c>
      <c r="D89" s="30">
        <f t="shared" si="1"/>
        <v>-5.6510758957465157</v>
      </c>
      <c r="E89" s="39">
        <f>VLOOKUP($A89,'Ub5 and Ub6 values'!$A$3:$F$7000,3,FALSE)</f>
        <v>6</v>
      </c>
      <c r="F89" s="39">
        <f>VLOOKUP($A89,'Ub5 and Ub6 values'!$A$3:$F$7000,4,FALSE)</f>
        <v>8</v>
      </c>
    </row>
    <row r="90" spans="1:6">
      <c r="A90" t="s">
        <v>1521</v>
      </c>
      <c r="B90">
        <v>2.3124054751369777E-6</v>
      </c>
      <c r="D90" s="30">
        <f t="shared" si="1"/>
        <v>-5.6359360110064181</v>
      </c>
      <c r="E90" s="39">
        <f>VLOOKUP($A90,'Ub5 and Ub6 values'!$A$3:$F$7000,3,FALSE)</f>
        <v>7</v>
      </c>
      <c r="F90" s="39">
        <f>VLOOKUP($A90,'Ub5 and Ub6 values'!$A$3:$F$7000,4,FALSE)</f>
        <v>7</v>
      </c>
    </row>
    <row r="91" spans="1:6">
      <c r="A91" t="s">
        <v>1537</v>
      </c>
      <c r="B91">
        <v>2.4224426361179324E-6</v>
      </c>
      <c r="D91" s="30">
        <f t="shared" si="1"/>
        <v>-5.6157464983277272</v>
      </c>
      <c r="E91" s="39">
        <f>VLOOKUP($A91,'Ub5 and Ub6 values'!$A$3:$F$7000,3,FALSE)</f>
        <v>6</v>
      </c>
      <c r="F91" s="39">
        <f>VLOOKUP($A91,'Ub5 and Ub6 values'!$A$3:$F$7000,4,FALSE)</f>
        <v>8</v>
      </c>
    </row>
    <row r="92" spans="1:6">
      <c r="A92" t="s">
        <v>1504</v>
      </c>
      <c r="B92">
        <v>2.5575428189502174E-6</v>
      </c>
      <c r="D92" s="30">
        <f t="shared" si="1"/>
        <v>-5.5921770865002092</v>
      </c>
      <c r="E92" s="39">
        <f>VLOOKUP($A92,'Ub5 and Ub6 values'!$A$3:$F$7000,3,FALSE)</f>
        <v>8</v>
      </c>
      <c r="F92" s="39">
        <f>VLOOKUP($A92,'Ub5 and Ub6 values'!$A$3:$F$7000,4,FALSE)</f>
        <v>8</v>
      </c>
    </row>
    <row r="93" spans="1:6">
      <c r="A93" t="s">
        <v>1602</v>
      </c>
      <c r="B93">
        <v>2.8066741849908775E-6</v>
      </c>
      <c r="D93" s="30">
        <f t="shared" si="1"/>
        <v>-5.5518079998605074</v>
      </c>
      <c r="E93" s="39">
        <f>VLOOKUP($A93,'Ub5 and Ub6 values'!$A$3:$F$7000,3,FALSE)</f>
        <v>7</v>
      </c>
      <c r="F93" s="39">
        <f>VLOOKUP($A93,'Ub5 and Ub6 values'!$A$3:$F$7000,4,FALSE)</f>
        <v>9</v>
      </c>
    </row>
    <row r="94" spans="1:6">
      <c r="A94" t="s">
        <v>1625</v>
      </c>
      <c r="B94">
        <v>2.9004821747369118E-6</v>
      </c>
      <c r="D94" s="30">
        <f t="shared" si="1"/>
        <v>-5.5375297991973103</v>
      </c>
      <c r="E94" s="39">
        <f>VLOOKUP($A94,'Ub5 and Ub6 values'!$A$3:$F$7000,3,FALSE)</f>
        <v>8</v>
      </c>
      <c r="F94" s="39">
        <f>VLOOKUP($A94,'Ub5 and Ub6 values'!$A$3:$F$7000,4,FALSE)</f>
        <v>12</v>
      </c>
    </row>
    <row r="95" spans="1:6">
      <c r="A95" t="s">
        <v>1676</v>
      </c>
      <c r="B95">
        <v>3.2612514496412416E-6</v>
      </c>
      <c r="D95" s="30">
        <f t="shared" si="1"/>
        <v>-5.4866157148457892</v>
      </c>
      <c r="E95" s="39">
        <f>VLOOKUP($A95,'Ub5 and Ub6 values'!$A$3:$F$7000,3,FALSE)</f>
        <v>7</v>
      </c>
      <c r="F95" s="39">
        <f>VLOOKUP($A95,'Ub5 and Ub6 values'!$A$3:$F$7000,4,FALSE)</f>
        <v>9</v>
      </c>
    </row>
    <row r="96" spans="1:6">
      <c r="A96" t="s">
        <v>1505</v>
      </c>
      <c r="B96">
        <v>3.3457989837278974E-6</v>
      </c>
      <c r="D96" s="30">
        <f t="shared" si="1"/>
        <v>-5.4755001550891658</v>
      </c>
      <c r="E96" s="39">
        <f>VLOOKUP($A96,'Ub5 and Ub6 values'!$A$3:$F$7000,3,FALSE)</f>
        <v>11</v>
      </c>
      <c r="F96" s="39">
        <f>VLOOKUP($A96,'Ub5 and Ub6 values'!$A$3:$F$7000,4,FALSE)</f>
        <v>11</v>
      </c>
    </row>
    <row r="97" spans="1:6">
      <c r="A97" t="s">
        <v>1674</v>
      </c>
      <c r="B97">
        <v>4.8252051432365743E-6</v>
      </c>
      <c r="D97" s="30">
        <f t="shared" si="1"/>
        <v>-5.3164842179301921</v>
      </c>
      <c r="E97" s="39">
        <f>VLOOKUP($A97,'Ub5 and Ub6 values'!$A$3:$F$7000,3,FALSE)</f>
        <v>7</v>
      </c>
      <c r="F97" s="39">
        <f>VLOOKUP($A97,'Ub5 and Ub6 values'!$A$3:$F$7000,4,FALSE)</f>
        <v>8</v>
      </c>
    </row>
    <row r="98" spans="1:6">
      <c r="A98" t="s">
        <v>1603</v>
      </c>
      <c r="B98">
        <v>6.1621062133011713E-6</v>
      </c>
      <c r="D98" s="30">
        <f t="shared" si="1"/>
        <v>-5.210270820226631</v>
      </c>
      <c r="E98" s="39">
        <f>VLOOKUP($A98,'Ub5 and Ub6 values'!$A$3:$F$7000,3,FALSE)</f>
        <v>6</v>
      </c>
      <c r="F98" s="39">
        <f>VLOOKUP($A98,'Ub5 and Ub6 values'!$A$3:$F$7000,4,FALSE)</f>
        <v>7</v>
      </c>
    </row>
    <row r="99" spans="1:6">
      <c r="A99" t="s">
        <v>1647</v>
      </c>
      <c r="B99">
        <v>6.1963777550531932E-6</v>
      </c>
      <c r="D99" s="30">
        <f t="shared" si="1"/>
        <v>-5.2078621138414567</v>
      </c>
      <c r="E99" s="39">
        <f>VLOOKUP($A99,'Ub5 and Ub6 values'!$A$3:$F$7000,3,FALSE)</f>
        <v>7</v>
      </c>
      <c r="F99" s="39">
        <f>VLOOKUP($A99,'Ub5 and Ub6 values'!$A$3:$F$7000,4,FALSE)</f>
        <v>9</v>
      </c>
    </row>
    <row r="100" spans="1:6">
      <c r="A100" t="s">
        <v>1572</v>
      </c>
      <c r="B100">
        <v>6.2493211378845552E-6</v>
      </c>
      <c r="D100" s="30">
        <f t="shared" si="1"/>
        <v>-5.2041671573892962</v>
      </c>
      <c r="E100" s="39">
        <f>VLOOKUP($A100,'Ub5 and Ub6 values'!$A$3:$F$7000,3,FALSE)</f>
        <v>7</v>
      </c>
      <c r="F100" s="39">
        <f>VLOOKUP($A100,'Ub5 and Ub6 values'!$A$3:$F$7000,4,FALSE)</f>
        <v>10</v>
      </c>
    </row>
    <row r="101" spans="1:6">
      <c r="A101" t="s">
        <v>1679</v>
      </c>
      <c r="B101">
        <v>6.8022440162448487E-6</v>
      </c>
      <c r="D101" s="30">
        <f t="shared" si="1"/>
        <v>-5.1673477927197045</v>
      </c>
      <c r="E101" s="39">
        <f>VLOOKUP($A101,'Ub5 and Ub6 values'!$A$3:$F$7000,3,FALSE)</f>
        <v>7</v>
      </c>
      <c r="F101" s="39">
        <f>VLOOKUP($A101,'Ub5 and Ub6 values'!$A$3:$F$7000,4,FALSE)</f>
        <v>9</v>
      </c>
    </row>
    <row r="102" spans="1:6">
      <c r="A102" t="s">
        <v>1573</v>
      </c>
      <c r="B102">
        <v>7.4184586627971973E-6</v>
      </c>
      <c r="D102" s="30">
        <f t="shared" si="1"/>
        <v>-5.1296863189497222</v>
      </c>
      <c r="E102" s="39">
        <f>VLOOKUP($A102,'Ub5 and Ub6 values'!$A$3:$F$7000,3,FALSE)</f>
        <v>6</v>
      </c>
      <c r="F102" s="39">
        <f>VLOOKUP($A102,'Ub5 and Ub6 values'!$A$3:$F$7000,4,FALSE)</f>
        <v>9</v>
      </c>
    </row>
    <row r="103" spans="1:6">
      <c r="A103" t="s">
        <v>549</v>
      </c>
      <c r="B103">
        <v>7.5446481499444932E-6</v>
      </c>
      <c r="D103" s="30">
        <f t="shared" si="1"/>
        <v>-5.1223610090495084</v>
      </c>
      <c r="E103" s="39">
        <f>VLOOKUP($A103,'Ub5 and Ub6 values'!$A$3:$F$7000,3,FALSE)</f>
        <v>6</v>
      </c>
      <c r="F103" s="39">
        <f>VLOOKUP($A103,'Ub5 and Ub6 values'!$A$3:$F$7000,4,FALSE)</f>
        <v>9</v>
      </c>
    </row>
    <row r="104" spans="1:6">
      <c r="A104" t="s">
        <v>1526</v>
      </c>
      <c r="B104">
        <v>8.3093497800847498E-6</v>
      </c>
      <c r="D104" s="30">
        <f t="shared" si="1"/>
        <v>-5.0804329591243782</v>
      </c>
      <c r="E104" s="39">
        <f>VLOOKUP($A104,'Ub5 and Ub6 values'!$A$3:$F$7000,3,FALSE)</f>
        <v>11</v>
      </c>
      <c r="F104" s="39">
        <f>VLOOKUP($A104,'Ub5 and Ub6 values'!$A$3:$F$7000,4,FALSE)</f>
        <v>12</v>
      </c>
    </row>
    <row r="105" spans="1:6">
      <c r="A105" t="s">
        <v>1541</v>
      </c>
      <c r="B105">
        <v>8.7693373374352465E-6</v>
      </c>
      <c r="D105" s="30">
        <f t="shared" si="1"/>
        <v>-5.0570332232324242</v>
      </c>
      <c r="E105" s="39">
        <f>VLOOKUP($A105,'Ub5 and Ub6 values'!$A$3:$F$7000,3,FALSE)</f>
        <v>9</v>
      </c>
      <c r="F105" s="39">
        <f>VLOOKUP($A105,'Ub5 and Ub6 values'!$A$3:$F$7000,4,FALSE)</f>
        <v>10</v>
      </c>
    </row>
    <row r="106" spans="1:6">
      <c r="A106" t="s">
        <v>1614</v>
      </c>
      <c r="B106">
        <v>1.0177133894365728E-5</v>
      </c>
      <c r="D106" s="30">
        <f t="shared" si="1"/>
        <v>-4.9923745116964442</v>
      </c>
      <c r="E106" s="39">
        <f>VLOOKUP($A106,'Ub5 and Ub6 values'!$A$3:$F$7000,3,FALSE)</f>
        <v>9</v>
      </c>
      <c r="F106" s="39">
        <f>VLOOKUP($A106,'Ub5 and Ub6 values'!$A$3:$F$7000,4,FALSE)</f>
        <v>9</v>
      </c>
    </row>
    <row r="107" spans="1:6">
      <c r="A107" t="s">
        <v>1608</v>
      </c>
      <c r="B107">
        <v>1.0266026180699948E-5</v>
      </c>
      <c r="D107" s="30">
        <f t="shared" si="1"/>
        <v>-4.9885976325242121</v>
      </c>
      <c r="E107" s="39">
        <f>VLOOKUP($A107,'Ub5 and Ub6 values'!$A$3:$F$7000,3,FALSE)</f>
        <v>6</v>
      </c>
      <c r="F107" s="39">
        <f>VLOOKUP($A107,'Ub5 and Ub6 values'!$A$3:$F$7000,4,FALSE)</f>
        <v>11</v>
      </c>
    </row>
    <row r="108" spans="1:6">
      <c r="A108" t="s">
        <v>1496</v>
      </c>
      <c r="B108">
        <v>1.0605357070040737E-5</v>
      </c>
      <c r="D108" s="30">
        <f t="shared" si="1"/>
        <v>-4.9744747047110458</v>
      </c>
      <c r="E108" s="39">
        <f>VLOOKUP($A108,'Ub5 and Ub6 values'!$A$3:$F$7000,3,FALSE)</f>
        <v>8</v>
      </c>
      <c r="F108" s="39">
        <f>VLOOKUP($A108,'Ub5 and Ub6 values'!$A$3:$F$7000,4,FALSE)</f>
        <v>11</v>
      </c>
    </row>
    <row r="109" spans="1:6">
      <c r="A109" t="s">
        <v>1681</v>
      </c>
      <c r="B109">
        <v>1.0873291187755188E-5</v>
      </c>
      <c r="D109" s="30">
        <f t="shared" si="1"/>
        <v>-4.9636389813655741</v>
      </c>
      <c r="E109" s="39">
        <f>VLOOKUP($A109,'Ub5 and Ub6 values'!$A$3:$F$7000,3,FALSE)</f>
        <v>7</v>
      </c>
      <c r="F109" s="39">
        <f>VLOOKUP($A109,'Ub5 and Ub6 values'!$A$3:$F$7000,4,FALSE)</f>
        <v>9</v>
      </c>
    </row>
    <row r="110" spans="1:6">
      <c r="A110" t="s">
        <v>1581</v>
      </c>
      <c r="B110">
        <v>1.1268964806590078E-5</v>
      </c>
      <c r="D110" s="30">
        <f t="shared" si="1"/>
        <v>-4.9481159774263581</v>
      </c>
      <c r="E110" s="39">
        <f>VLOOKUP($A110,'Ub5 and Ub6 values'!$A$3:$F$7000,3,FALSE)</f>
        <v>9</v>
      </c>
      <c r="F110" s="39">
        <f>VLOOKUP($A110,'Ub5 and Ub6 values'!$A$3:$F$7000,4,FALSE)</f>
        <v>9</v>
      </c>
    </row>
    <row r="111" spans="1:6">
      <c r="A111" t="s">
        <v>1525</v>
      </c>
      <c r="B111">
        <v>1.1669087442395878E-5</v>
      </c>
      <c r="D111" s="30">
        <f t="shared" si="1"/>
        <v>-4.9329631057565271</v>
      </c>
      <c r="E111" s="39">
        <f>VLOOKUP($A111,'Ub5 and Ub6 values'!$A$3:$F$7000,3,FALSE)</f>
        <v>7</v>
      </c>
      <c r="F111" s="39">
        <f>VLOOKUP($A111,'Ub5 and Ub6 values'!$A$3:$F$7000,4,FALSE)</f>
        <v>8</v>
      </c>
    </row>
    <row r="112" spans="1:6">
      <c r="A112" t="s">
        <v>1680</v>
      </c>
      <c r="B112">
        <v>1.2749519458216255E-5</v>
      </c>
      <c r="D112" s="30">
        <f t="shared" si="1"/>
        <v>-4.8945061839028057</v>
      </c>
      <c r="E112" s="39">
        <f>VLOOKUP($A112,'Ub5 and Ub6 values'!$A$3:$F$7000,3,FALSE)</f>
        <v>6</v>
      </c>
      <c r="F112" s="39">
        <f>VLOOKUP($A112,'Ub5 and Ub6 values'!$A$3:$F$7000,4,FALSE)</f>
        <v>8</v>
      </c>
    </row>
    <row r="113" spans="1:6">
      <c r="A113" t="s">
        <v>1624</v>
      </c>
      <c r="B113">
        <v>1.3372930435219441E-5</v>
      </c>
      <c r="D113" s="30">
        <f t="shared" si="1"/>
        <v>-4.8737734145485083</v>
      </c>
      <c r="E113" s="39">
        <f>VLOOKUP($A113,'Ub5 and Ub6 values'!$A$3:$F$7000,3,FALSE)</f>
        <v>10</v>
      </c>
      <c r="F113" s="39">
        <f>VLOOKUP($A113,'Ub5 and Ub6 values'!$A$3:$F$7000,4,FALSE)</f>
        <v>10</v>
      </c>
    </row>
    <row r="114" spans="1:6">
      <c r="A114" t="s">
        <v>1561</v>
      </c>
      <c r="B114">
        <v>1.4363840216519298E-5</v>
      </c>
      <c r="D114" s="30">
        <f t="shared" si="1"/>
        <v>-4.8427294346146033</v>
      </c>
      <c r="E114" s="39">
        <f>VLOOKUP($A114,'Ub5 and Ub6 values'!$A$3:$F$7000,3,FALSE)</f>
        <v>6</v>
      </c>
      <c r="F114" s="39">
        <f>VLOOKUP($A114,'Ub5 and Ub6 values'!$A$3:$F$7000,4,FALSE)</f>
        <v>8</v>
      </c>
    </row>
    <row r="115" spans="1:6">
      <c r="A115" t="s">
        <v>1686</v>
      </c>
      <c r="B115">
        <v>1.5300528036029485E-5</v>
      </c>
      <c r="D115" s="30">
        <f t="shared" si="1"/>
        <v>-4.8152935810009163</v>
      </c>
      <c r="E115" s="39">
        <f>VLOOKUP($A115,'Ub5 and Ub6 values'!$A$3:$F$7000,3,FALSE)</f>
        <v>6</v>
      </c>
      <c r="F115" s="39">
        <f>VLOOKUP($A115,'Ub5 and Ub6 values'!$A$3:$F$7000,4,FALSE)</f>
        <v>9</v>
      </c>
    </row>
    <row r="116" spans="1:6">
      <c r="A116" t="s">
        <v>1677</v>
      </c>
      <c r="B116">
        <v>2.2389338151941058E-5</v>
      </c>
      <c r="D116" s="30">
        <f t="shared" si="1"/>
        <v>-4.6499587443489849</v>
      </c>
      <c r="E116" s="39">
        <f>VLOOKUP($A116,'Ub5 and Ub6 values'!$A$3:$F$7000,3,FALSE)</f>
        <v>6</v>
      </c>
      <c r="F116" s="39">
        <f>VLOOKUP($A116,'Ub5 and Ub6 values'!$A$3:$F$7000,4,FALSE)</f>
        <v>9</v>
      </c>
    </row>
    <row r="117" spans="1:6">
      <c r="A117" t="s">
        <v>1598</v>
      </c>
      <c r="B117">
        <v>2.354481560778886E-5</v>
      </c>
      <c r="D117" s="30">
        <f t="shared" si="1"/>
        <v>-4.628104706403394</v>
      </c>
      <c r="E117" s="39">
        <f>VLOOKUP($A117,'Ub5 and Ub6 values'!$A$3:$F$7000,3,FALSE)</f>
        <v>7</v>
      </c>
      <c r="F117" s="39">
        <f>VLOOKUP($A117,'Ub5 and Ub6 values'!$A$3:$F$7000,4,FALSE)</f>
        <v>10</v>
      </c>
    </row>
    <row r="118" spans="1:6">
      <c r="A118" t="s">
        <v>1493</v>
      </c>
      <c r="B118">
        <v>2.5111912433565542E-5</v>
      </c>
      <c r="D118" s="30">
        <f t="shared" si="1"/>
        <v>-4.6001202117109123</v>
      </c>
      <c r="E118" s="39">
        <f>VLOOKUP($A118,'Ub5 and Ub6 values'!$A$3:$F$7000,3,FALSE)</f>
        <v>6</v>
      </c>
      <c r="F118" s="39">
        <f>VLOOKUP($A118,'Ub5 and Ub6 values'!$A$3:$F$7000,4,FALSE)</f>
        <v>8</v>
      </c>
    </row>
    <row r="119" spans="1:6">
      <c r="A119" t="s">
        <v>1535</v>
      </c>
      <c r="B119">
        <v>3.1974699292487105E-5</v>
      </c>
      <c r="D119" s="30">
        <f t="shared" si="1"/>
        <v>-4.4951935311722986</v>
      </c>
      <c r="E119" s="39">
        <f>VLOOKUP($A119,'Ub5 and Ub6 values'!$A$3:$F$7000,3,FALSE)</f>
        <v>6</v>
      </c>
      <c r="F119" s="39">
        <f>VLOOKUP($A119,'Ub5 and Ub6 values'!$A$3:$F$7000,4,FALSE)</f>
        <v>7</v>
      </c>
    </row>
    <row r="120" spans="1:6">
      <c r="A120" t="s">
        <v>1683</v>
      </c>
      <c r="B120">
        <v>4.6718667658348247E-5</v>
      </c>
      <c r="D120" s="30">
        <f t="shared" si="1"/>
        <v>-4.3305095511028071</v>
      </c>
      <c r="E120" s="39">
        <f>VLOOKUP($A120,'Ub5 and Ub6 values'!$A$3:$F$7000,3,FALSE)</f>
        <v>7</v>
      </c>
      <c r="F120" s="39">
        <f>VLOOKUP($A120,'Ub5 and Ub6 values'!$A$3:$F$7000,4,FALSE)</f>
        <v>10</v>
      </c>
    </row>
    <row r="121" spans="1:6">
      <c r="A121" t="s">
        <v>1512</v>
      </c>
      <c r="B121">
        <v>4.9592536130094749E-5</v>
      </c>
      <c r="D121" s="30">
        <f t="shared" si="1"/>
        <v>-4.3045836816031846</v>
      </c>
      <c r="E121" s="39">
        <f>VLOOKUP($A121,'Ub5 and Ub6 values'!$A$3:$F$7000,3,FALSE)</f>
        <v>7</v>
      </c>
      <c r="F121" s="39">
        <f>VLOOKUP($A121,'Ub5 and Ub6 values'!$A$3:$F$7000,4,FALSE)</f>
        <v>10</v>
      </c>
    </row>
    <row r="122" spans="1:6">
      <c r="A122" t="s">
        <v>1675</v>
      </c>
      <c r="B122">
        <v>6.2835415766713298E-5</v>
      </c>
      <c r="D122" s="30">
        <f t="shared" si="1"/>
        <v>-4.2017955069522888</v>
      </c>
      <c r="E122" s="39">
        <f>VLOOKUP($A122,'Ub5 and Ub6 values'!$A$3:$F$7000,3,FALSE)</f>
        <v>6</v>
      </c>
      <c r="F122" s="39">
        <f>VLOOKUP($A122,'Ub5 and Ub6 values'!$A$3:$F$7000,4,FALSE)</f>
        <v>7</v>
      </c>
    </row>
    <row r="123" spans="1:6">
      <c r="A123" t="s">
        <v>1649</v>
      </c>
      <c r="B123">
        <v>6.6783105978986235E-5</v>
      </c>
      <c r="D123" s="30">
        <f t="shared" si="1"/>
        <v>-4.1753333864471722</v>
      </c>
      <c r="E123" s="39">
        <f>VLOOKUP($A123,'Ub5 and Ub6 values'!$A$3:$F$7000,3,FALSE)</f>
        <v>7</v>
      </c>
      <c r="F123" s="39">
        <f>VLOOKUP($A123,'Ub5 and Ub6 values'!$A$3:$F$7000,4,FALSE)</f>
        <v>10</v>
      </c>
    </row>
    <row r="124" spans="1:6">
      <c r="A124" t="s">
        <v>1618</v>
      </c>
      <c r="B124">
        <v>6.765117521708221E-5</v>
      </c>
      <c r="D124" s="30">
        <f t="shared" si="1"/>
        <v>-4.1697246545599187</v>
      </c>
      <c r="E124" s="39">
        <f>VLOOKUP($A124,'Ub5 and Ub6 values'!$A$3:$F$7000,3,FALSE)</f>
        <v>7</v>
      </c>
      <c r="F124" s="39">
        <f>VLOOKUP($A124,'Ub5 and Ub6 values'!$A$3:$F$7000,4,FALSE)</f>
        <v>9</v>
      </c>
    </row>
    <row r="125" spans="1:6">
      <c r="A125" t="s">
        <v>1620</v>
      </c>
      <c r="B125">
        <v>7.3367618632917331E-5</v>
      </c>
      <c r="D125" s="30">
        <f t="shared" si="1"/>
        <v>-4.1344955770321841</v>
      </c>
      <c r="E125" s="39">
        <f>VLOOKUP($A125,'Ub5 and Ub6 values'!$A$3:$F$7000,3,FALSE)</f>
        <v>6</v>
      </c>
      <c r="F125" s="39">
        <f>VLOOKUP($A125,'Ub5 and Ub6 values'!$A$3:$F$7000,4,FALSE)</f>
        <v>8</v>
      </c>
    </row>
    <row r="126" spans="1:6">
      <c r="A126" t="s">
        <v>1687</v>
      </c>
      <c r="B126">
        <v>7.6444413228944988E-5</v>
      </c>
      <c r="D126" s="30">
        <f t="shared" si="1"/>
        <v>-4.1166542485446529</v>
      </c>
      <c r="E126" s="39">
        <f>VLOOKUP($A126,'Ub5 and Ub6 values'!$A$3:$F$7000,3,FALSE)</f>
        <v>6</v>
      </c>
      <c r="F126" s="39">
        <f>VLOOKUP($A126,'Ub5 and Ub6 values'!$A$3:$F$7000,4,FALSE)</f>
        <v>9</v>
      </c>
    </row>
    <row r="127" spans="1:6">
      <c r="A127" t="s">
        <v>5034</v>
      </c>
      <c r="B127">
        <v>1.0179509119499128E-4</v>
      </c>
      <c r="D127" s="30">
        <f t="shared" si="1"/>
        <v>-3.992273164222532</v>
      </c>
      <c r="E127" s="39">
        <f>VLOOKUP($A127,'Ub5 and Ub6 values'!$A$3:$F$7000,3,FALSE)</f>
        <v>7</v>
      </c>
      <c r="F127" s="39">
        <f>VLOOKUP($A127,'Ub5 and Ub6 values'!$A$3:$F$7000,4,FALSE)</f>
        <v>9</v>
      </c>
    </row>
    <row r="128" spans="1:6">
      <c r="A128" t="s">
        <v>1575</v>
      </c>
      <c r="B128">
        <v>1.0427443502966625E-4</v>
      </c>
      <c r="D128" s="30">
        <f t="shared" si="1"/>
        <v>-3.981822154530926</v>
      </c>
      <c r="E128" s="39">
        <f>VLOOKUP($A128,'Ub5 and Ub6 values'!$A$3:$F$7000,3,FALSE)</f>
        <v>6</v>
      </c>
      <c r="F128" s="39">
        <f>VLOOKUP($A128,'Ub5 and Ub6 values'!$A$3:$F$7000,4,FALSE)</f>
        <v>7</v>
      </c>
    </row>
    <row r="129" spans="1:6">
      <c r="A129" t="s">
        <v>1621</v>
      </c>
      <c r="B129">
        <v>1.0601748551968545E-4</v>
      </c>
      <c r="D129" s="30">
        <f t="shared" si="1"/>
        <v>-3.9746225004102476</v>
      </c>
      <c r="E129" s="39">
        <f>VLOOKUP($A129,'Ub5 and Ub6 values'!$A$3:$F$7000,3,FALSE)</f>
        <v>7</v>
      </c>
      <c r="F129" s="39">
        <f>VLOOKUP($A129,'Ub5 and Ub6 values'!$A$3:$F$7000,4,FALSE)</f>
        <v>11</v>
      </c>
    </row>
    <row r="130" spans="1:6">
      <c r="A130" t="s">
        <v>1618</v>
      </c>
      <c r="B130">
        <v>1.1070192308249816E-4</v>
      </c>
      <c r="D130" s="30">
        <f t="shared" si="1"/>
        <v>-3.9558448346148376</v>
      </c>
      <c r="E130" s="39">
        <f>VLOOKUP($A130,'Ub5 and Ub6 values'!$A$3:$F$7000,3,FALSE)</f>
        <v>7</v>
      </c>
      <c r="F130" s="39">
        <f>VLOOKUP($A130,'Ub5 and Ub6 values'!$A$3:$F$7000,4,FALSE)</f>
        <v>9</v>
      </c>
    </row>
    <row r="131" spans="1:6">
      <c r="A131" t="s">
        <v>6063</v>
      </c>
      <c r="B131">
        <v>3.416473869362659E-4</v>
      </c>
      <c r="D131" s="30">
        <f>LOG(B131)</f>
        <v>-3.4664218965964979</v>
      </c>
      <c r="E131" s="39">
        <f>VLOOKUP($A131,'Ub5 and Ub6 values'!$A$3:$F$7000,3,FALSE)</f>
        <v>7</v>
      </c>
      <c r="F131" s="39">
        <f>VLOOKUP($A131,'Ub5 and Ub6 values'!$A$3:$F$7000,4,FALSE)</f>
        <v>10</v>
      </c>
    </row>
    <row r="132" spans="1:6">
      <c r="A132" t="s">
        <v>1551</v>
      </c>
      <c r="B132">
        <v>4.1786405611947701E-4</v>
      </c>
      <c r="D132" s="30">
        <f>LOG(B132)</f>
        <v>-3.3789649844446279</v>
      </c>
      <c r="E132" s="39">
        <f>VLOOKUP($A132,'Ub5 and Ub6 values'!$A$3:$F$7000,3,FALSE)</f>
        <v>7</v>
      </c>
      <c r="F132" s="39">
        <f>VLOOKUP($A132,'Ub5 and Ub6 values'!$A$3:$F$7000,4,FALSE)</f>
        <v>9</v>
      </c>
    </row>
    <row r="133" spans="1:6">
      <c r="A133" t="s">
        <v>1634</v>
      </c>
      <c r="B133">
        <v>6.3176682270083982E-4</v>
      </c>
      <c r="D133" s="30">
        <f>LOG(B133)</f>
        <v>-3.1994431848510674</v>
      </c>
      <c r="E133" s="39">
        <f>VLOOKUP($A133,'Ub5 and Ub6 values'!$A$3:$F$7000,3,FALSE)</f>
        <v>11</v>
      </c>
      <c r="F133" s="39">
        <f>VLOOKUP($A133,'Ub5 and Ub6 values'!$A$3:$F$7000,4,FALSE)</f>
        <v>12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579"/>
  <sheetViews>
    <sheetView workbookViewId="0">
      <selection activeCell="I1" sqref="I1:J1048576"/>
    </sheetView>
  </sheetViews>
  <sheetFormatPr defaultRowHeight="12.75"/>
  <cols>
    <col min="1" max="1" width="10" customWidth="1"/>
    <col min="8" max="8" width="9.5703125" style="30" bestFit="1" customWidth="1"/>
    <col min="9" max="10" width="9.140625" style="39"/>
  </cols>
  <sheetData>
    <row r="1" spans="1:33" s="3" customFormat="1">
      <c r="A1" s="3" t="s">
        <v>6100</v>
      </c>
      <c r="B1" s="3" t="s">
        <v>6101</v>
      </c>
      <c r="C1" s="3" t="s">
        <v>8898</v>
      </c>
      <c r="D1" s="3" t="s">
        <v>6102</v>
      </c>
      <c r="E1" s="3" t="s">
        <v>6103</v>
      </c>
      <c r="F1" s="3" t="s">
        <v>5675</v>
      </c>
      <c r="H1" s="33" t="s">
        <v>14832</v>
      </c>
      <c r="I1" s="42" t="s">
        <v>7937</v>
      </c>
      <c r="J1" s="42" t="s">
        <v>7938</v>
      </c>
      <c r="O1" t="s">
        <v>14838</v>
      </c>
      <c r="P1"/>
      <c r="Q1"/>
      <c r="R1"/>
      <c r="S1"/>
      <c r="T1"/>
      <c r="U1" t="s">
        <v>14839</v>
      </c>
      <c r="V1"/>
      <c r="W1"/>
      <c r="X1"/>
      <c r="Y1"/>
      <c r="Z1"/>
      <c r="AA1" t="s">
        <v>14840</v>
      </c>
      <c r="AB1"/>
      <c r="AC1"/>
      <c r="AD1"/>
      <c r="AE1"/>
      <c r="AF1"/>
      <c r="AG1"/>
    </row>
    <row r="2" spans="1:33">
      <c r="A2" t="s">
        <v>5406</v>
      </c>
      <c r="B2" t="s">
        <v>6275</v>
      </c>
      <c r="C2" t="e">
        <f>VLOOKUP(A2,'Ub5 and Ub6 values'!$A$3:$B$7000,3,FALSE)</f>
        <v>#REF!</v>
      </c>
      <c r="D2">
        <v>8.75</v>
      </c>
      <c r="E2" s="1">
        <v>4.3499999999999997E-2</v>
      </c>
      <c r="F2" t="s">
        <v>5684</v>
      </c>
      <c r="G2">
        <f>LOG(D2)</f>
        <v>0.94200805302231327</v>
      </c>
      <c r="H2" s="34">
        <f>LOG(E2)-3</f>
        <v>-4.361510743045363</v>
      </c>
      <c r="I2" s="39">
        <f>VLOOKUP($A2,'Ub5 and Ub6 values'!$A$2:$F$7000,3,FALSE)</f>
        <v>8</v>
      </c>
      <c r="J2" s="39">
        <f>VLOOKUP($A2,'Ub5 and Ub6 values'!$A$2:$F$7000,4,FALSE)</f>
        <v>10</v>
      </c>
      <c r="O2" s="26" t="s">
        <v>14841</v>
      </c>
      <c r="P2" s="26" t="s">
        <v>14842</v>
      </c>
      <c r="Q2" s="26" t="s">
        <v>14843</v>
      </c>
      <c r="R2" s="26" t="s">
        <v>14844</v>
      </c>
      <c r="S2" s="26" t="s">
        <v>14845</v>
      </c>
      <c r="T2" s="26" t="s">
        <v>14846</v>
      </c>
      <c r="U2" s="26" t="s">
        <v>14841</v>
      </c>
      <c r="V2" s="26" t="s">
        <v>14842</v>
      </c>
      <c r="W2" s="26" t="s">
        <v>14843</v>
      </c>
      <c r="X2" s="26" t="s">
        <v>14844</v>
      </c>
      <c r="Y2" s="26" t="s">
        <v>14845</v>
      </c>
      <c r="Z2" s="26" t="s">
        <v>14846</v>
      </c>
      <c r="AA2" s="26" t="s">
        <v>14841</v>
      </c>
      <c r="AB2" s="26" t="s">
        <v>14842</v>
      </c>
      <c r="AC2" s="26" t="s">
        <v>14843</v>
      </c>
      <c r="AD2" s="26" t="s">
        <v>14844</v>
      </c>
      <c r="AE2" s="26" t="s">
        <v>14845</v>
      </c>
      <c r="AF2" s="26" t="s">
        <v>14846</v>
      </c>
      <c r="AG2" s="26" t="s">
        <v>14846</v>
      </c>
    </row>
    <row r="3" spans="1:33">
      <c r="A3" t="s">
        <v>2811</v>
      </c>
      <c r="B3" t="s">
        <v>2324</v>
      </c>
      <c r="C3" t="e">
        <f>VLOOKUP(A3,'Ub5 and Ub6 values'!$A$3:$B$7000,3,FALSE)</f>
        <v>#REF!</v>
      </c>
      <c r="D3">
        <v>6.4000000000000001E-2</v>
      </c>
      <c r="E3" s="1">
        <v>2.02E-4</v>
      </c>
      <c r="F3" t="s">
        <v>5684</v>
      </c>
      <c r="G3">
        <f t="shared" ref="G3:G66" si="0">LOG(D3)</f>
        <v>-1.1938200260161129</v>
      </c>
      <c r="H3" s="34">
        <f t="shared" ref="H3:H66" si="1">LOG(E3)-3</f>
        <v>-6.6946486305533757</v>
      </c>
      <c r="I3" s="39">
        <f>VLOOKUP($A3,'Ub5 and Ub6 values'!$A$2:$F$7000,3,FALSE)</f>
        <v>10</v>
      </c>
      <c r="J3" s="39">
        <f>VLOOKUP($A3,'Ub5 and Ub6 values'!$A$2:$F$7000,4,FALSE)</f>
        <v>10</v>
      </c>
      <c r="O3">
        <f>AVERAGE(H2:H3742)</f>
        <v>-3.8300036009188849</v>
      </c>
      <c r="P3">
        <f>MEDIAN(H2:H3742)</f>
        <v>-3.8153085691824011</v>
      </c>
      <c r="Q3">
        <f>STDEV(H2:H3742)</f>
        <v>1.3756836143513083</v>
      </c>
      <c r="R3">
        <f>SKEW(H2:H3742)</f>
        <v>-0.14792171336591539</v>
      </c>
      <c r="S3">
        <f>MAX(H2:H3742)</f>
        <v>-3.763066432997908E-2</v>
      </c>
      <c r="T3">
        <f>MIN(H2:H3742)</f>
        <v>-9.3757179041643326</v>
      </c>
      <c r="U3">
        <f>AVERAGE(I2:I5440)</f>
        <v>5.5899653979238755</v>
      </c>
      <c r="V3">
        <f>MEDIAN(I2:I542)</f>
        <v>5</v>
      </c>
      <c r="W3">
        <f>STDEV(I2:I542)</f>
        <v>1.4142547092218962</v>
      </c>
      <c r="X3">
        <f>SKEW(I2:I542)</f>
        <v>1.0679100440773948</v>
      </c>
      <c r="Y3">
        <f>MAX(I2:I542)</f>
        <v>11</v>
      </c>
      <c r="Z3">
        <f>MIN(I2:I542)</f>
        <v>2</v>
      </c>
      <c r="AA3">
        <f>AVERAGE(J2:J5406)</f>
        <v>7.0674740484429064</v>
      </c>
      <c r="AB3">
        <f>MEDIAN(J2:J5406)</f>
        <v>7</v>
      </c>
      <c r="AC3">
        <f>STDEV(J2:J5406)</f>
        <v>1.747674122659425</v>
      </c>
      <c r="AD3">
        <f>SKEW(J2:J5406)</f>
        <v>0.18573083046157934</v>
      </c>
      <c r="AE3">
        <f>MAX(J2:J5406)</f>
        <v>12</v>
      </c>
      <c r="AF3">
        <f>MIN(J2:J5406)</f>
        <v>2</v>
      </c>
      <c r="AG3">
        <f>MIN(K2:K5406)</f>
        <v>0</v>
      </c>
    </row>
    <row r="4" spans="1:33">
      <c r="A4" t="s">
        <v>3750</v>
      </c>
      <c r="B4" t="s">
        <v>8330</v>
      </c>
      <c r="C4" t="e">
        <f>VLOOKUP(A4,'Ub5 and Ub6 values'!$A$3:$B$7000,3,FALSE)</f>
        <v>#REF!</v>
      </c>
      <c r="D4">
        <v>8.8000000000000007</v>
      </c>
      <c r="E4" s="1">
        <v>4.2099999999999999E-2</v>
      </c>
      <c r="F4" t="s">
        <v>5684</v>
      </c>
      <c r="G4">
        <f t="shared" si="0"/>
        <v>0.94448267215016868</v>
      </c>
      <c r="H4" s="34">
        <f t="shared" si="1"/>
        <v>-4.3757179041643317</v>
      </c>
      <c r="I4" s="39">
        <f>VLOOKUP($A4,'Ub5 and Ub6 values'!$A$2:$F$7000,3,FALSE)</f>
        <v>8</v>
      </c>
      <c r="J4" s="39">
        <f>VLOOKUP($A4,'Ub5 and Ub6 values'!$A$2:$F$7000,4,FALSE)</f>
        <v>8</v>
      </c>
    </row>
    <row r="5" spans="1:33">
      <c r="A5" t="s">
        <v>3691</v>
      </c>
      <c r="B5" t="s">
        <v>8334</v>
      </c>
      <c r="C5" t="e">
        <f>VLOOKUP(A5,'Ub5 and Ub6 values'!$A$3:$B$7000,3,FALSE)</f>
        <v>#REF!</v>
      </c>
      <c r="D5">
        <v>43.2</v>
      </c>
      <c r="E5" s="1">
        <v>0.14000000000000001</v>
      </c>
      <c r="F5" t="s">
        <v>5684</v>
      </c>
      <c r="G5">
        <f t="shared" si="0"/>
        <v>1.6354837468149122</v>
      </c>
      <c r="H5" s="34">
        <f t="shared" si="1"/>
        <v>-3.8538719643217618</v>
      </c>
      <c r="I5" s="39">
        <f>VLOOKUP($A5,'Ub5 and Ub6 values'!$A$2:$F$7000,3,FALSE)</f>
        <v>11</v>
      </c>
      <c r="J5" s="39">
        <f>VLOOKUP($A5,'Ub5 and Ub6 values'!$A$2:$F$7000,4,FALSE)</f>
        <v>12</v>
      </c>
    </row>
    <row r="6" spans="1:33">
      <c r="A6" t="s">
        <v>1460</v>
      </c>
      <c r="B6" t="s">
        <v>8335</v>
      </c>
      <c r="C6" t="e">
        <f>VLOOKUP(A6,'Ub5 and Ub6 values'!$A$3:$B$7000,3,FALSE)</f>
        <v>#REF!</v>
      </c>
      <c r="D6">
        <v>0.86099999999999999</v>
      </c>
      <c r="E6" s="1">
        <v>4.5199999999999997E-3</v>
      </c>
      <c r="F6" t="s">
        <v>5684</v>
      </c>
      <c r="G6">
        <f t="shared" si="0"/>
        <v>-6.4996848546345243E-2</v>
      </c>
      <c r="H6" s="34">
        <f t="shared" si="1"/>
        <v>-5.3448615651886175</v>
      </c>
      <c r="I6" s="39">
        <f>VLOOKUP($A6,'Ub5 and Ub6 values'!$A$2:$F$7000,3,FALSE)</f>
        <v>8</v>
      </c>
      <c r="J6" s="39">
        <f>VLOOKUP($A6,'Ub5 and Ub6 values'!$A$2:$F$7000,4,FALSE)</f>
        <v>8</v>
      </c>
    </row>
    <row r="7" spans="1:33">
      <c r="A7" t="s">
        <v>1242</v>
      </c>
      <c r="B7" t="s">
        <v>8347</v>
      </c>
      <c r="C7" t="e">
        <f>VLOOKUP(A7,'Ub5 and Ub6 values'!$A$3:$B$7000,3,FALSE)</f>
        <v>#REF!</v>
      </c>
      <c r="D7">
        <v>14.1</v>
      </c>
      <c r="E7" s="1">
        <v>4.2700000000000002E-2</v>
      </c>
      <c r="F7" t="s">
        <v>5684</v>
      </c>
      <c r="G7">
        <f t="shared" si="0"/>
        <v>1.1492191126553799</v>
      </c>
      <c r="H7" s="34">
        <f t="shared" si="1"/>
        <v>-4.3695721249749759</v>
      </c>
      <c r="I7" s="39">
        <f>VLOOKUP($A7,'Ub5 and Ub6 values'!$A$2:$F$7000,3,FALSE)</f>
        <v>10</v>
      </c>
      <c r="J7" s="39">
        <f>VLOOKUP($A7,'Ub5 and Ub6 values'!$A$2:$F$7000,4,FALSE)</f>
        <v>10</v>
      </c>
    </row>
    <row r="8" spans="1:33">
      <c r="A8" t="s">
        <v>8702</v>
      </c>
      <c r="B8" t="s">
        <v>6626</v>
      </c>
      <c r="C8" t="e">
        <f>VLOOKUP(A8,'Ub5 and Ub6 values'!$A$3:$B$7000,3,FALSE)</f>
        <v>#REF!</v>
      </c>
      <c r="D8">
        <v>2.73</v>
      </c>
      <c r="E8" s="1">
        <v>9.9500000000000005E-3</v>
      </c>
      <c r="F8" t="s">
        <v>5684</v>
      </c>
      <c r="G8">
        <f t="shared" si="0"/>
        <v>0.43616264704075602</v>
      </c>
      <c r="H8" s="34">
        <f t="shared" si="1"/>
        <v>-5.0021769192542749</v>
      </c>
      <c r="I8" s="39">
        <f>VLOOKUP($A8,'Ub5 and Ub6 values'!$A$2:$F$7000,3,FALSE)</f>
        <v>11</v>
      </c>
      <c r="J8" s="39">
        <f>VLOOKUP($A8,'Ub5 and Ub6 values'!$A$2:$F$7000,4,FALSE)</f>
        <v>12</v>
      </c>
    </row>
    <row r="9" spans="1:33">
      <c r="A9" t="s">
        <v>6387</v>
      </c>
      <c r="B9" t="s">
        <v>6327</v>
      </c>
      <c r="C9" t="e">
        <f>VLOOKUP(A9,'Ub5 and Ub6 values'!$A$3:$B$7000,3,FALSE)</f>
        <v>#REF!</v>
      </c>
      <c r="D9">
        <v>9.35</v>
      </c>
      <c r="E9" s="1">
        <v>3.0700000000000002E-2</v>
      </c>
      <c r="F9" t="s">
        <v>5684</v>
      </c>
      <c r="G9">
        <f t="shared" si="0"/>
        <v>0.97081161087251777</v>
      </c>
      <c r="H9" s="34">
        <f t="shared" si="1"/>
        <v>-4.512861624522813</v>
      </c>
      <c r="I9" s="39">
        <f>VLOOKUP($A9,'Ub5 and Ub6 values'!$A$2:$F$7000,3,FALSE)</f>
        <v>11</v>
      </c>
      <c r="J9" s="39">
        <f>VLOOKUP($A9,'Ub5 and Ub6 values'!$A$2:$F$7000,4,FALSE)</f>
        <v>12</v>
      </c>
    </row>
    <row r="10" spans="1:33">
      <c r="A10" t="s">
        <v>5411</v>
      </c>
      <c r="B10" t="s">
        <v>9586</v>
      </c>
      <c r="C10" t="e">
        <f>VLOOKUP(A10,'Ub5 and Ub6 values'!$A$3:$B$7000,3,FALSE)</f>
        <v>#REF!</v>
      </c>
      <c r="D10">
        <v>0.24</v>
      </c>
      <c r="E10" s="1">
        <v>6.9999999999999999E-4</v>
      </c>
      <c r="F10" t="s">
        <v>5684</v>
      </c>
      <c r="G10">
        <f t="shared" si="0"/>
        <v>-0.61978875828839397</v>
      </c>
      <c r="H10" s="34">
        <f t="shared" si="1"/>
        <v>-6.1549019599857431</v>
      </c>
      <c r="I10" s="39">
        <f>VLOOKUP($A10,'Ub5 and Ub6 values'!$A$2:$F$7000,3,FALSE)</f>
        <v>11</v>
      </c>
      <c r="J10" s="39">
        <f>VLOOKUP($A10,'Ub5 and Ub6 values'!$A$2:$F$7000,4,FALSE)</f>
        <v>11</v>
      </c>
    </row>
    <row r="11" spans="1:33">
      <c r="A11" t="s">
        <v>5409</v>
      </c>
      <c r="B11" t="s">
        <v>7368</v>
      </c>
      <c r="C11" t="e">
        <f>VLOOKUP(A11,'Ub5 and Ub6 values'!$A$3:$B$7000,3,FALSE)</f>
        <v>#REF!</v>
      </c>
      <c r="D11">
        <v>0.84399999999999997</v>
      </c>
      <c r="E11" s="1">
        <v>3.81E-3</v>
      </c>
      <c r="F11" t="s">
        <v>5684</v>
      </c>
      <c r="G11">
        <f t="shared" si="0"/>
        <v>-7.3657553374344958E-2</v>
      </c>
      <c r="H11" s="34">
        <f t="shared" si="1"/>
        <v>-5.4190750243243802</v>
      </c>
      <c r="I11" s="39">
        <f>VLOOKUP($A11,'Ub5 and Ub6 values'!$A$2:$F$7000,3,FALSE)</f>
        <v>9</v>
      </c>
      <c r="J11" s="39">
        <f>VLOOKUP($A11,'Ub5 and Ub6 values'!$A$2:$F$7000,4,FALSE)</f>
        <v>9</v>
      </c>
    </row>
    <row r="12" spans="1:33">
      <c r="A12" t="s">
        <v>4071</v>
      </c>
      <c r="B12" t="s">
        <v>7380</v>
      </c>
      <c r="C12" t="e">
        <f>VLOOKUP(A12,'Ub5 and Ub6 values'!$A$3:$B$7000,3,FALSE)</f>
        <v>#REF!</v>
      </c>
      <c r="D12">
        <v>1.95</v>
      </c>
      <c r="E12" s="1">
        <v>9.3600000000000003E-3</v>
      </c>
      <c r="F12" t="s">
        <v>5684</v>
      </c>
      <c r="G12">
        <f t="shared" si="0"/>
        <v>0.29003461136251801</v>
      </c>
      <c r="H12" s="34">
        <f t="shared" si="1"/>
        <v>-5.0287241512618941</v>
      </c>
      <c r="I12" s="39">
        <f>VLOOKUP($A12,'Ub5 and Ub6 values'!$A$2:$F$7000,3,FALSE)</f>
        <v>9</v>
      </c>
      <c r="J12" s="39">
        <f>VLOOKUP($A12,'Ub5 and Ub6 values'!$A$2:$F$7000,4,FALSE)</f>
        <v>9</v>
      </c>
    </row>
    <row r="13" spans="1:33">
      <c r="A13" t="s">
        <v>7168</v>
      </c>
      <c r="B13" t="s">
        <v>7382</v>
      </c>
      <c r="C13" t="e">
        <f>VLOOKUP(A13,'Ub5 and Ub6 values'!$A$3:$B$7000,3,FALSE)</f>
        <v>#REF!</v>
      </c>
      <c r="D13">
        <v>7.8600000000000003E-2</v>
      </c>
      <c r="E13" s="1">
        <v>2.43E-4</v>
      </c>
      <c r="F13" t="s">
        <v>5684</v>
      </c>
      <c r="G13">
        <f t="shared" si="0"/>
        <v>-1.1045774539605921</v>
      </c>
      <c r="H13" s="34">
        <f t="shared" si="1"/>
        <v>-6.6143937264016879</v>
      </c>
      <c r="I13" s="39">
        <f>VLOOKUP($A13,'Ub5 and Ub6 values'!$A$2:$F$7000,3,FALSE)</f>
        <v>9</v>
      </c>
      <c r="J13" s="39">
        <f>VLOOKUP($A13,'Ub5 and Ub6 values'!$A$2:$F$7000,4,FALSE)</f>
        <v>9</v>
      </c>
    </row>
    <row r="14" spans="1:33">
      <c r="A14" t="s">
        <v>7406</v>
      </c>
      <c r="B14" t="s">
        <v>7407</v>
      </c>
      <c r="C14" t="e">
        <f>VLOOKUP(A14,'Ub5 and Ub6 values'!$A$3:$B$7000,3,FALSE)</f>
        <v>#REF!</v>
      </c>
      <c r="D14">
        <v>0.318</v>
      </c>
      <c r="E14" s="1">
        <v>9.0700000000000004E-4</v>
      </c>
      <c r="F14" t="s">
        <v>5684</v>
      </c>
      <c r="G14">
        <f t="shared" si="0"/>
        <v>-0.49757288001556732</v>
      </c>
      <c r="H14" s="34">
        <f t="shared" si="1"/>
        <v>-6.0423927129399049</v>
      </c>
      <c r="I14" s="39">
        <f>VLOOKUP($A14,'Ub5 and Ub6 values'!$A$2:$F$7000,3,FALSE)</f>
        <v>11</v>
      </c>
      <c r="J14" s="39">
        <f>VLOOKUP($A14,'Ub5 and Ub6 values'!$A$2:$F$7000,4,FALSE)</f>
        <v>12</v>
      </c>
    </row>
    <row r="15" spans="1:33">
      <c r="A15" t="s">
        <v>1817</v>
      </c>
      <c r="B15" t="s">
        <v>5316</v>
      </c>
      <c r="C15" t="e">
        <f>VLOOKUP(A15,'Ub5 and Ub6 values'!$A$3:$B$7000,3,FALSE)</f>
        <v>#REF!</v>
      </c>
      <c r="D15">
        <v>1.3299999999999999E-2</v>
      </c>
      <c r="E15" s="1">
        <v>4.6100000000000002E-5</v>
      </c>
      <c r="F15" t="s">
        <v>5684</v>
      </c>
      <c r="G15">
        <f t="shared" si="0"/>
        <v>-1.8761483590329142</v>
      </c>
      <c r="H15" s="34">
        <f t="shared" si="1"/>
        <v>-7.336299074610352</v>
      </c>
      <c r="I15" s="39">
        <f>VLOOKUP($A15,'Ub5 and Ub6 values'!$A$2:$F$7000,3,FALSE)</f>
        <v>11</v>
      </c>
      <c r="J15" s="39">
        <f>VLOOKUP($A15,'Ub5 and Ub6 values'!$A$2:$F$7000,4,FALSE)</f>
        <v>11</v>
      </c>
    </row>
    <row r="16" spans="1:33">
      <c r="A16" t="s">
        <v>6180</v>
      </c>
      <c r="B16" t="s">
        <v>5327</v>
      </c>
      <c r="C16" t="e">
        <f>VLOOKUP(A16,'Ub5 and Ub6 values'!$A$3:$B$7000,3,FALSE)</f>
        <v>#REF!</v>
      </c>
      <c r="D16">
        <v>2.11</v>
      </c>
      <c r="E16" s="1">
        <v>1.2999999999999999E-2</v>
      </c>
      <c r="F16" t="s">
        <v>5684</v>
      </c>
      <c r="G16">
        <f t="shared" si="0"/>
        <v>0.32428245529769262</v>
      </c>
      <c r="H16" s="34">
        <f t="shared" si="1"/>
        <v>-4.8860566476931631</v>
      </c>
      <c r="I16" s="39">
        <f>VLOOKUP($A16,'Ub5 and Ub6 values'!$A$2:$F$7000,3,FALSE)</f>
        <v>8</v>
      </c>
      <c r="J16" s="39">
        <f>VLOOKUP($A16,'Ub5 and Ub6 values'!$A$2:$F$7000,4,FALSE)</f>
        <v>8</v>
      </c>
    </row>
    <row r="17" spans="1:10">
      <c r="A17" t="s">
        <v>7195</v>
      </c>
      <c r="B17" t="s">
        <v>5336</v>
      </c>
      <c r="C17" t="e">
        <f>VLOOKUP(A17,'Ub5 and Ub6 values'!$A$3:$B$7000,3,FALSE)</f>
        <v>#REF!</v>
      </c>
      <c r="D17">
        <v>6.78</v>
      </c>
      <c r="E17" s="1">
        <v>3.09E-2</v>
      </c>
      <c r="F17" t="s">
        <v>5684</v>
      </c>
      <c r="G17">
        <f t="shared" si="0"/>
        <v>0.83122969386706336</v>
      </c>
      <c r="H17" s="34">
        <f t="shared" si="1"/>
        <v>-4.5100415205751654</v>
      </c>
      <c r="I17" s="39">
        <f>VLOOKUP($A17,'Ub5 and Ub6 values'!$A$2:$F$7000,3,FALSE)</f>
        <v>9</v>
      </c>
      <c r="J17" s="39">
        <f>VLOOKUP($A17,'Ub5 and Ub6 values'!$A$2:$F$7000,4,FALSE)</f>
        <v>9</v>
      </c>
    </row>
    <row r="18" spans="1:10">
      <c r="A18" t="s">
        <v>9638</v>
      </c>
      <c r="B18" t="s">
        <v>5673</v>
      </c>
      <c r="C18" t="e">
        <f>VLOOKUP(A18,'Ub5 and Ub6 values'!$A$3:$B$7000,3,FALSE)</f>
        <v>#REF!</v>
      </c>
      <c r="D18">
        <v>16</v>
      </c>
      <c r="E18" s="1">
        <v>6.1899999999999997E-2</v>
      </c>
      <c r="F18" t="s">
        <v>5684</v>
      </c>
      <c r="G18">
        <f t="shared" si="0"/>
        <v>1.2041199826559248</v>
      </c>
      <c r="H18" s="34">
        <f t="shared" si="1"/>
        <v>-4.2083093509798823</v>
      </c>
      <c r="I18" s="39">
        <f>VLOOKUP($A18,'Ub5 and Ub6 values'!$A$2:$F$7000,3,FALSE)</f>
        <v>10</v>
      </c>
      <c r="J18" s="39">
        <f>VLOOKUP($A18,'Ub5 and Ub6 values'!$A$2:$F$7000,4,FALSE)</f>
        <v>12</v>
      </c>
    </row>
    <row r="19" spans="1:10">
      <c r="A19" t="s">
        <v>7323</v>
      </c>
      <c r="B19" t="s">
        <v>2320</v>
      </c>
      <c r="C19" t="e">
        <f>VLOOKUP(A19,'Ub5 and Ub6 values'!$A$3:$B$7000,3,FALSE)</f>
        <v>#REF!</v>
      </c>
      <c r="D19">
        <v>5.1999999999999998E-3</v>
      </c>
      <c r="E19" s="1">
        <v>1.3200000000000001E-5</v>
      </c>
      <c r="F19" t="s">
        <v>5687</v>
      </c>
      <c r="G19">
        <f t="shared" si="0"/>
        <v>-2.283996656365201</v>
      </c>
      <c r="H19" s="34">
        <f t="shared" si="1"/>
        <v>-7.8794260687941504</v>
      </c>
      <c r="I19" s="39">
        <f>VLOOKUP($A19,'Ub5 and Ub6 values'!$A$2:$F$7000,3,FALSE)</f>
        <v>8</v>
      </c>
      <c r="J19" s="39">
        <f>VLOOKUP($A19,'Ub5 and Ub6 values'!$A$2:$F$7000,4,FALSE)</f>
        <v>12</v>
      </c>
    </row>
    <row r="20" spans="1:10">
      <c r="A20" t="s">
        <v>5449</v>
      </c>
      <c r="B20" t="s">
        <v>2445</v>
      </c>
      <c r="C20" t="e">
        <f>VLOOKUP(A20,'Ub5 and Ub6 values'!$A$3:$B$7000,3,FALSE)</f>
        <v>#REF!</v>
      </c>
      <c r="D20">
        <v>1.35</v>
      </c>
      <c r="E20" s="1">
        <v>1.78E-2</v>
      </c>
      <c r="F20" t="s">
        <v>5687</v>
      </c>
      <c r="G20">
        <f t="shared" si="0"/>
        <v>0.13033376849500614</v>
      </c>
      <c r="H20" s="34">
        <f t="shared" si="1"/>
        <v>-4.7495799976911055</v>
      </c>
      <c r="I20" s="39">
        <f>VLOOKUP($A20,'Ub5 and Ub6 values'!$A$2:$F$7000,3,FALSE)</f>
        <v>4</v>
      </c>
      <c r="J20" s="39">
        <f>VLOOKUP($A20,'Ub5 and Ub6 values'!$A$2:$F$7000,4,FALSE)</f>
        <v>4</v>
      </c>
    </row>
    <row r="21" spans="1:10">
      <c r="A21" t="s">
        <v>1246</v>
      </c>
      <c r="B21" t="s">
        <v>2467</v>
      </c>
      <c r="C21" t="e">
        <f>VLOOKUP(A21,'Ub5 and Ub6 values'!$A$3:$B$7000,3,FALSE)</f>
        <v>#REF!</v>
      </c>
      <c r="D21">
        <v>0.56000000000000005</v>
      </c>
      <c r="E21" s="1">
        <v>8.4799999999999997E-3</v>
      </c>
      <c r="F21" t="s">
        <v>5687</v>
      </c>
      <c r="G21">
        <f t="shared" si="0"/>
        <v>-0.25181197299379954</v>
      </c>
      <c r="H21" s="34">
        <f t="shared" si="1"/>
        <v>-5.0716041477432867</v>
      </c>
      <c r="I21" s="39">
        <f>VLOOKUP($A21,'Ub5 and Ub6 values'!$A$2:$F$7000,3,FALSE)</f>
        <v>5</v>
      </c>
      <c r="J21" s="39">
        <f>VLOOKUP($A21,'Ub5 and Ub6 values'!$A$2:$F$7000,4,FALSE)</f>
        <v>5</v>
      </c>
    </row>
    <row r="22" spans="1:10">
      <c r="A22" t="s">
        <v>7353</v>
      </c>
      <c r="B22" t="s">
        <v>5338</v>
      </c>
      <c r="C22" t="e">
        <f>VLOOKUP(A22,'Ub5 and Ub6 values'!$A$3:$B$7000,3,FALSE)</f>
        <v>#REF!</v>
      </c>
      <c r="D22">
        <v>5.46</v>
      </c>
      <c r="E22" s="1">
        <v>8.4000000000000005E-2</v>
      </c>
      <c r="F22" t="s">
        <v>5687</v>
      </c>
      <c r="G22">
        <f t="shared" si="0"/>
        <v>0.73719264270473728</v>
      </c>
      <c r="H22" s="34">
        <f t="shared" si="1"/>
        <v>-4.075720713938118</v>
      </c>
      <c r="I22" s="39">
        <f>VLOOKUP($A22,'Ub5 and Ub6 values'!$A$2:$F$7000,3,FALSE)</f>
        <v>3</v>
      </c>
      <c r="J22" s="39">
        <f>VLOOKUP($A22,'Ub5 and Ub6 values'!$A$2:$F$7000,4,FALSE)</f>
        <v>3</v>
      </c>
    </row>
    <row r="23" spans="1:10">
      <c r="A23" t="s">
        <v>9639</v>
      </c>
      <c r="B23" t="s">
        <v>6111</v>
      </c>
      <c r="C23" t="e">
        <f>VLOOKUP(A23,'Ub5 and Ub6 values'!$A$3:$B$7000,3,FALSE)</f>
        <v>#REF!</v>
      </c>
      <c r="D23">
        <v>2.99</v>
      </c>
      <c r="E23" s="1">
        <v>1.4500000000000001E-2</v>
      </c>
      <c r="F23" t="s">
        <v>5678</v>
      </c>
      <c r="G23">
        <f t="shared" si="0"/>
        <v>0.47567118832442967</v>
      </c>
      <c r="H23" s="34">
        <f t="shared" si="1"/>
        <v>-4.8386319977650256</v>
      </c>
      <c r="I23" s="39">
        <f>VLOOKUP($A23,'Ub5 and Ub6 values'!$A$2:$F$7000,3,FALSE)</f>
        <v>4</v>
      </c>
      <c r="J23" s="39">
        <f>VLOOKUP($A23,'Ub5 and Ub6 values'!$A$2:$F$7000,4,FALSE)</f>
        <v>5</v>
      </c>
    </row>
    <row r="24" spans="1:10">
      <c r="A24" t="s">
        <v>5455</v>
      </c>
      <c r="B24" t="s">
        <v>6285</v>
      </c>
      <c r="C24" t="e">
        <f>VLOOKUP(A24,'Ub5 and Ub6 values'!$A$3:$B$7000,3,FALSE)</f>
        <v>#REF!</v>
      </c>
      <c r="D24">
        <v>70.7</v>
      </c>
      <c r="E24" s="1">
        <v>0.59199999999999997</v>
      </c>
      <c r="F24" t="s">
        <v>5678</v>
      </c>
      <c r="G24">
        <f t="shared" si="0"/>
        <v>1.8494194137968993</v>
      </c>
      <c r="H24" s="34">
        <f t="shared" si="1"/>
        <v>-3.2276782932770804</v>
      </c>
      <c r="I24" s="39">
        <f>VLOOKUP($A24,'Ub5 and Ub6 values'!$A$2:$F$7000,3,FALSE)</f>
        <v>4</v>
      </c>
      <c r="J24" s="39">
        <f>VLOOKUP($A24,'Ub5 and Ub6 values'!$A$2:$F$7000,4,FALSE)</f>
        <v>4</v>
      </c>
    </row>
    <row r="25" spans="1:10">
      <c r="A25" t="s">
        <v>2780</v>
      </c>
      <c r="B25" t="s">
        <v>6291</v>
      </c>
      <c r="C25" t="e">
        <f>VLOOKUP(A25,'Ub5 and Ub6 values'!$A$3:$B$7000,3,FALSE)</f>
        <v>#REF!</v>
      </c>
      <c r="D25">
        <v>17.600000000000001</v>
      </c>
      <c r="E25" s="1">
        <v>0.22500000000000001</v>
      </c>
      <c r="F25" t="s">
        <v>5678</v>
      </c>
      <c r="G25">
        <f t="shared" si="0"/>
        <v>1.2455126678141499</v>
      </c>
      <c r="H25" s="34">
        <f t="shared" si="1"/>
        <v>-3.6478174818886373</v>
      </c>
      <c r="I25" s="39">
        <f>VLOOKUP($A25,'Ub5 and Ub6 values'!$A$2:$F$7000,3,FALSE)</f>
        <v>4</v>
      </c>
      <c r="J25" s="39">
        <f>VLOOKUP($A25,'Ub5 and Ub6 values'!$A$2:$F$7000,4,FALSE)</f>
        <v>6</v>
      </c>
    </row>
    <row r="26" spans="1:10">
      <c r="A26" t="s">
        <v>1905</v>
      </c>
      <c r="B26" t="s">
        <v>2294</v>
      </c>
      <c r="C26" t="e">
        <f>VLOOKUP(A26,'Ub5 and Ub6 values'!$A$3:$B$7000,3,FALSE)</f>
        <v>#REF!</v>
      </c>
      <c r="D26">
        <v>2.92</v>
      </c>
      <c r="E26" s="1">
        <v>7.4200000000000004E-3</v>
      </c>
      <c r="F26" t="s">
        <v>5678</v>
      </c>
      <c r="G26">
        <f t="shared" si="0"/>
        <v>0.46538285144841829</v>
      </c>
      <c r="H26" s="34">
        <f t="shared" si="1"/>
        <v>-5.1295960947209736</v>
      </c>
      <c r="I26" s="39">
        <f>VLOOKUP($A26,'Ub5 and Ub6 values'!$A$2:$F$7000,3,FALSE)</f>
        <v>3</v>
      </c>
      <c r="J26" s="39">
        <f>VLOOKUP($A26,'Ub5 and Ub6 values'!$A$2:$F$7000,4,FALSE)</f>
        <v>3</v>
      </c>
    </row>
    <row r="27" spans="1:10">
      <c r="A27" t="s">
        <v>9640</v>
      </c>
      <c r="B27" t="s">
        <v>2394</v>
      </c>
      <c r="C27" t="e">
        <f>VLOOKUP(A27,'Ub5 and Ub6 values'!$A$3:$B$7000,3,FALSE)</f>
        <v>#REF!</v>
      </c>
      <c r="D27">
        <v>9.4700000000000006</v>
      </c>
      <c r="E27" s="1">
        <v>6.4000000000000001E-2</v>
      </c>
      <c r="F27" t="s">
        <v>5678</v>
      </c>
      <c r="G27">
        <f t="shared" si="0"/>
        <v>0.97634997900327347</v>
      </c>
      <c r="H27" s="34">
        <f t="shared" si="1"/>
        <v>-4.1938200260161125</v>
      </c>
      <c r="I27" s="39">
        <f>VLOOKUP($A27,'Ub5 and Ub6 values'!$A$2:$F$7000,3,FALSE)</f>
        <v>6</v>
      </c>
      <c r="J27" s="39">
        <f>VLOOKUP($A27,'Ub5 and Ub6 values'!$A$2:$F$7000,4,FALSE)</f>
        <v>7</v>
      </c>
    </row>
    <row r="28" spans="1:10">
      <c r="A28" t="s">
        <v>9641</v>
      </c>
      <c r="B28" t="s">
        <v>2396</v>
      </c>
      <c r="C28" t="e">
        <f>VLOOKUP(A28,'Ub5 and Ub6 values'!$A$3:$B$7000,3,FALSE)</f>
        <v>#REF!</v>
      </c>
      <c r="D28">
        <v>2.91</v>
      </c>
      <c r="E28" s="1">
        <v>1.8100000000000002E-2</v>
      </c>
      <c r="F28" t="s">
        <v>5678</v>
      </c>
      <c r="G28">
        <f t="shared" si="0"/>
        <v>0.46389298898590731</v>
      </c>
      <c r="H28" s="34">
        <f t="shared" si="1"/>
        <v>-4.7423214251308154</v>
      </c>
      <c r="I28" s="39">
        <f>VLOOKUP($A28,'Ub5 and Ub6 values'!$A$2:$F$7000,3,FALSE)</f>
        <v>6</v>
      </c>
      <c r="J28" s="39">
        <f>VLOOKUP($A28,'Ub5 and Ub6 values'!$A$2:$F$7000,4,FALSE)</f>
        <v>7</v>
      </c>
    </row>
    <row r="29" spans="1:10">
      <c r="A29" t="s">
        <v>7124</v>
      </c>
      <c r="B29" t="s">
        <v>2401</v>
      </c>
      <c r="C29" t="e">
        <f>VLOOKUP(A29,'Ub5 and Ub6 values'!$A$3:$B$7000,3,FALSE)</f>
        <v>#REF!</v>
      </c>
      <c r="D29">
        <v>843</v>
      </c>
      <c r="E29" s="1">
        <v>9.68</v>
      </c>
      <c r="F29" t="s">
        <v>5678</v>
      </c>
      <c r="G29">
        <f t="shared" si="0"/>
        <v>2.9258275746247424</v>
      </c>
      <c r="H29" s="34">
        <f t="shared" si="1"/>
        <v>-2.0141246426916064</v>
      </c>
      <c r="I29" s="39">
        <f>VLOOKUP($A29,'Ub5 and Ub6 values'!$A$2:$F$7000,3,FALSE)</f>
        <v>6</v>
      </c>
      <c r="J29" s="39">
        <f>VLOOKUP($A29,'Ub5 and Ub6 values'!$A$2:$F$7000,4,FALSE)</f>
        <v>6</v>
      </c>
    </row>
    <row r="30" spans="1:10">
      <c r="A30" t="s">
        <v>2413</v>
      </c>
      <c r="B30" t="s">
        <v>2414</v>
      </c>
      <c r="C30" t="e">
        <f>VLOOKUP(A30,'Ub5 and Ub6 values'!$A$3:$B$7000,3,FALSE)</f>
        <v>#REF!</v>
      </c>
      <c r="D30">
        <v>125</v>
      </c>
      <c r="E30" s="1">
        <v>0.90500000000000003</v>
      </c>
      <c r="F30" t="s">
        <v>5678</v>
      </c>
      <c r="G30">
        <f t="shared" si="0"/>
        <v>2.0969100130080562</v>
      </c>
      <c r="H30" s="34">
        <f t="shared" si="1"/>
        <v>-3.0433514207947967</v>
      </c>
      <c r="I30" s="39">
        <f>VLOOKUP($A30,'Ub5 and Ub6 values'!$A$2:$F$7000,3,FALSE)</f>
        <v>7</v>
      </c>
      <c r="J30" s="39">
        <f>VLOOKUP($A30,'Ub5 and Ub6 values'!$A$2:$F$7000,4,FALSE)</f>
        <v>9</v>
      </c>
    </row>
    <row r="31" spans="1:10">
      <c r="A31" t="s">
        <v>9642</v>
      </c>
      <c r="B31" t="s">
        <v>4201</v>
      </c>
      <c r="C31" t="e">
        <f>VLOOKUP(A31,'Ub5 and Ub6 values'!$A$3:$B$7000,3,FALSE)</f>
        <v>#REF!</v>
      </c>
      <c r="D31">
        <v>0.71</v>
      </c>
      <c r="E31" s="1">
        <v>4.2199999999999998E-3</v>
      </c>
      <c r="F31" t="s">
        <v>5678</v>
      </c>
      <c r="G31">
        <f t="shared" si="0"/>
        <v>-0.14874165128092473</v>
      </c>
      <c r="H31" s="34">
        <f t="shared" si="1"/>
        <v>-5.3746875490383257</v>
      </c>
      <c r="I31" s="39">
        <f>VLOOKUP($A31,'Ub5 and Ub6 values'!$A$2:$F$7000,3,FALSE)</f>
        <v>7</v>
      </c>
      <c r="J31" s="39">
        <f>VLOOKUP($A31,'Ub5 and Ub6 values'!$A$2:$F$7000,4,FALSE)</f>
        <v>9</v>
      </c>
    </row>
    <row r="32" spans="1:10">
      <c r="A32" t="s">
        <v>2596</v>
      </c>
      <c r="B32" t="s">
        <v>2420</v>
      </c>
      <c r="C32" t="e">
        <f>VLOOKUP(A32,'Ub5 and Ub6 values'!$A$3:$B$7000,3,FALSE)</f>
        <v>#REF!</v>
      </c>
      <c r="D32">
        <v>208</v>
      </c>
      <c r="E32" s="1">
        <v>1.84</v>
      </c>
      <c r="F32" t="s">
        <v>5678</v>
      </c>
      <c r="G32">
        <f t="shared" si="0"/>
        <v>2.3180633349627615</v>
      </c>
      <c r="H32" s="34">
        <f t="shared" si="1"/>
        <v>-2.7351821769904636</v>
      </c>
      <c r="I32" s="39">
        <f>VLOOKUP($A32,'Ub5 and Ub6 values'!$A$2:$F$7000,3,FALSE)</f>
        <v>6</v>
      </c>
      <c r="J32" s="39">
        <f>VLOOKUP($A32,'Ub5 and Ub6 values'!$A$2:$F$7000,4,FALSE)</f>
        <v>6</v>
      </c>
    </row>
    <row r="33" spans="1:10">
      <c r="A33" t="s">
        <v>7307</v>
      </c>
      <c r="B33" t="s">
        <v>7212</v>
      </c>
      <c r="C33" t="e">
        <f>VLOOKUP(A33,'Ub5 and Ub6 values'!$A$3:$B$7000,3,FALSE)</f>
        <v>#REF!</v>
      </c>
      <c r="D33">
        <v>16.5</v>
      </c>
      <c r="E33" s="1">
        <v>0.153</v>
      </c>
      <c r="F33" t="s">
        <v>5678</v>
      </c>
      <c r="G33">
        <f t="shared" si="0"/>
        <v>1.2174839442139063</v>
      </c>
      <c r="H33" s="34">
        <f t="shared" si="1"/>
        <v>-3.8153085691824011</v>
      </c>
      <c r="I33" s="39">
        <f>VLOOKUP($A33,'Ub5 and Ub6 values'!$A$2:$F$7000,3,FALSE)</f>
        <v>5</v>
      </c>
      <c r="J33" s="39">
        <f>VLOOKUP($A33,'Ub5 and Ub6 values'!$A$2:$F$7000,4,FALSE)</f>
        <v>6</v>
      </c>
    </row>
    <row r="34" spans="1:10">
      <c r="A34" t="s">
        <v>4141</v>
      </c>
      <c r="B34" t="s">
        <v>2446</v>
      </c>
      <c r="C34" t="e">
        <f>VLOOKUP(A34,'Ub5 and Ub6 values'!$A$3:$B$7000,3,FALSE)</f>
        <v>#REF!</v>
      </c>
      <c r="D34">
        <v>220</v>
      </c>
      <c r="E34" s="1">
        <v>3.66</v>
      </c>
      <c r="F34" t="s">
        <v>5678</v>
      </c>
      <c r="G34">
        <f t="shared" si="0"/>
        <v>2.3424226808222062</v>
      </c>
      <c r="H34" s="34">
        <f t="shared" si="1"/>
        <v>-2.4365189146055894</v>
      </c>
      <c r="I34" s="39">
        <f>VLOOKUP($A34,'Ub5 and Ub6 values'!$A$2:$F$7000,3,FALSE)</f>
        <v>4</v>
      </c>
      <c r="J34" s="39">
        <f>VLOOKUP($A34,'Ub5 and Ub6 values'!$A$2:$F$7000,4,FALSE)</f>
        <v>4</v>
      </c>
    </row>
    <row r="35" spans="1:10">
      <c r="A35" t="s">
        <v>1438</v>
      </c>
      <c r="B35" t="s">
        <v>2449</v>
      </c>
      <c r="C35" t="e">
        <f>VLOOKUP(A35,'Ub5 and Ub6 values'!$A$3:$B$7000,3,FALSE)</f>
        <v>#REF!</v>
      </c>
      <c r="D35">
        <v>76</v>
      </c>
      <c r="E35" s="1">
        <v>1.29</v>
      </c>
      <c r="F35" t="s">
        <v>5678</v>
      </c>
      <c r="G35">
        <f t="shared" si="0"/>
        <v>1.8808135922807914</v>
      </c>
      <c r="H35" s="34">
        <f t="shared" si="1"/>
        <v>-2.8894102897007512</v>
      </c>
      <c r="I35" s="39">
        <f>VLOOKUP($A35,'Ub5 and Ub6 values'!$A$2:$F$7000,3,FALSE)</f>
        <v>4</v>
      </c>
      <c r="J35" s="39">
        <f>VLOOKUP($A35,'Ub5 and Ub6 values'!$A$2:$F$7000,4,FALSE)</f>
        <v>4</v>
      </c>
    </row>
    <row r="36" spans="1:10">
      <c r="A36" t="s">
        <v>3181</v>
      </c>
      <c r="B36" t="s">
        <v>5620</v>
      </c>
      <c r="C36" t="e">
        <f>VLOOKUP(A36,'Ub5 and Ub6 values'!$A$3:$B$7000,3,FALSE)</f>
        <v>#REF!</v>
      </c>
      <c r="D36">
        <v>1240</v>
      </c>
      <c r="E36" s="1">
        <v>14.4</v>
      </c>
      <c r="F36" t="s">
        <v>5678</v>
      </c>
      <c r="G36">
        <f t="shared" si="0"/>
        <v>3.0934216851622351</v>
      </c>
      <c r="H36" s="34">
        <f t="shared" si="1"/>
        <v>-1.8416375079047502</v>
      </c>
      <c r="I36" s="39">
        <f>VLOOKUP($A36,'Ub5 and Ub6 values'!$A$2:$F$7000,3,FALSE)</f>
        <v>4</v>
      </c>
      <c r="J36" s="39">
        <f>VLOOKUP($A36,'Ub5 and Ub6 values'!$A$2:$F$7000,4,FALSE)</f>
        <v>5</v>
      </c>
    </row>
    <row r="37" spans="1:10">
      <c r="A37" t="s">
        <v>5450</v>
      </c>
      <c r="B37" t="s">
        <v>2457</v>
      </c>
      <c r="C37" t="e">
        <f>VLOOKUP(A37,'Ub5 and Ub6 values'!$A$3:$B$7000,3,FALSE)</f>
        <v>#REF!</v>
      </c>
      <c r="D37">
        <v>16.899999999999999</v>
      </c>
      <c r="E37" s="1">
        <v>0.15</v>
      </c>
      <c r="F37" t="s">
        <v>5678</v>
      </c>
      <c r="G37">
        <f t="shared" si="0"/>
        <v>1.2278867046136734</v>
      </c>
      <c r="H37" s="34">
        <f t="shared" si="1"/>
        <v>-3.8239087409443187</v>
      </c>
      <c r="I37" s="39">
        <f>VLOOKUP($A37,'Ub5 and Ub6 values'!$A$2:$F$7000,3,FALSE)</f>
        <v>5</v>
      </c>
      <c r="J37" s="39">
        <f>VLOOKUP($A37,'Ub5 and Ub6 values'!$A$2:$F$7000,4,FALSE)</f>
        <v>6</v>
      </c>
    </row>
    <row r="38" spans="1:10">
      <c r="A38" t="s">
        <v>1474</v>
      </c>
      <c r="B38" t="s">
        <v>2465</v>
      </c>
      <c r="C38" t="e">
        <f>VLOOKUP(A38,'Ub5 and Ub6 values'!$A$3:$B$7000,3,FALSE)</f>
        <v>#REF!</v>
      </c>
      <c r="D38">
        <v>182</v>
      </c>
      <c r="E38" s="1">
        <v>2.71</v>
      </c>
      <c r="F38" t="s">
        <v>5678</v>
      </c>
      <c r="G38">
        <f t="shared" si="0"/>
        <v>2.2600713879850747</v>
      </c>
      <c r="H38" s="34">
        <f t="shared" si="1"/>
        <v>-2.5670307091255942</v>
      </c>
      <c r="I38" s="39">
        <f>VLOOKUP($A38,'Ub5 and Ub6 values'!$A$2:$F$7000,3,FALSE)</f>
        <v>5</v>
      </c>
      <c r="J38" s="39">
        <f>VLOOKUP($A38,'Ub5 and Ub6 values'!$A$2:$F$7000,4,FALSE)</f>
        <v>5</v>
      </c>
    </row>
    <row r="39" spans="1:10">
      <c r="A39" t="s">
        <v>2701</v>
      </c>
      <c r="B39" t="s">
        <v>8333</v>
      </c>
      <c r="C39" t="e">
        <f>VLOOKUP(A39,'Ub5 and Ub6 values'!$A$3:$B$7000,3,FALSE)</f>
        <v>#REF!</v>
      </c>
      <c r="D39">
        <v>0.87</v>
      </c>
      <c r="E39" s="1">
        <v>2.66E-3</v>
      </c>
      <c r="F39" t="s">
        <v>5678</v>
      </c>
      <c r="G39">
        <f t="shared" si="0"/>
        <v>-6.0480747381381476E-2</v>
      </c>
      <c r="H39" s="34">
        <f t="shared" si="1"/>
        <v>-5.575118363368933</v>
      </c>
      <c r="I39" s="39">
        <f>VLOOKUP($A39,'Ub5 and Ub6 values'!$A$2:$F$7000,3,FALSE)</f>
        <v>9</v>
      </c>
      <c r="J39" s="39">
        <f>VLOOKUP($A39,'Ub5 and Ub6 values'!$A$2:$F$7000,4,FALSE)</f>
        <v>9</v>
      </c>
    </row>
    <row r="40" spans="1:10">
      <c r="A40" t="s">
        <v>7296</v>
      </c>
      <c r="B40" t="s">
        <v>7296</v>
      </c>
      <c r="C40" t="e">
        <f>VLOOKUP(A40,'Ub5 and Ub6 values'!$A$3:$B$7000,3,FALSE)</f>
        <v>#REF!</v>
      </c>
      <c r="D40">
        <v>10.4</v>
      </c>
      <c r="E40" s="1">
        <v>8.5099999999999995E-2</v>
      </c>
      <c r="F40" t="s">
        <v>5678</v>
      </c>
      <c r="G40">
        <f t="shared" si="0"/>
        <v>1.0170333392987803</v>
      </c>
      <c r="H40" s="34">
        <f t="shared" si="1"/>
        <v>-4.070070439915412</v>
      </c>
      <c r="I40" s="39">
        <f>VLOOKUP($A40,'Ub5 and Ub6 values'!$A$2:$F$7000,3,FALSE)</f>
        <v>5</v>
      </c>
      <c r="J40" s="39">
        <f>VLOOKUP($A40,'Ub5 and Ub6 values'!$A$2:$F$7000,4,FALSE)</f>
        <v>7</v>
      </c>
    </row>
    <row r="41" spans="1:10">
      <c r="A41" t="s">
        <v>6389</v>
      </c>
      <c r="B41" t="s">
        <v>8364</v>
      </c>
      <c r="C41" t="e">
        <f>VLOOKUP(A41,'Ub5 and Ub6 values'!$A$3:$B$7000,3,FALSE)</f>
        <v>#REF!</v>
      </c>
      <c r="D41">
        <v>1.5</v>
      </c>
      <c r="E41" s="1">
        <v>8.9200000000000008E-3</v>
      </c>
      <c r="F41" t="s">
        <v>5678</v>
      </c>
      <c r="G41">
        <f t="shared" si="0"/>
        <v>0.17609125905568124</v>
      </c>
      <c r="H41" s="34">
        <f t="shared" si="1"/>
        <v>-5.0496351456238768</v>
      </c>
      <c r="I41" s="39">
        <f>VLOOKUP($A41,'Ub5 and Ub6 values'!$A$2:$F$7000,3,FALSE)</f>
        <v>5</v>
      </c>
      <c r="J41" s="39">
        <f>VLOOKUP($A41,'Ub5 and Ub6 values'!$A$2:$F$7000,4,FALSE)</f>
        <v>11</v>
      </c>
    </row>
    <row r="42" spans="1:10">
      <c r="A42" t="s">
        <v>9643</v>
      </c>
      <c r="B42" t="s">
        <v>4198</v>
      </c>
      <c r="C42" t="e">
        <f>VLOOKUP(A42,'Ub5 and Ub6 values'!$A$3:$B$7000,3,FALSE)</f>
        <v>#REF!</v>
      </c>
      <c r="D42">
        <v>1730</v>
      </c>
      <c r="E42" s="1">
        <v>15.4</v>
      </c>
      <c r="F42" t="s">
        <v>5678</v>
      </c>
      <c r="G42">
        <f t="shared" si="0"/>
        <v>3.2380461031287955</v>
      </c>
      <c r="H42" s="34">
        <f t="shared" si="1"/>
        <v>-1.8124792791635369</v>
      </c>
      <c r="I42" s="39">
        <f>VLOOKUP($A42,'Ub5 and Ub6 values'!$A$2:$F$7000,3,FALSE)</f>
        <v>4</v>
      </c>
      <c r="J42" s="39">
        <f>VLOOKUP($A42,'Ub5 and Ub6 values'!$A$2:$F$7000,4,FALSE)</f>
        <v>8</v>
      </c>
    </row>
    <row r="43" spans="1:10">
      <c r="A43" t="s">
        <v>1843</v>
      </c>
      <c r="B43" t="s">
        <v>6625</v>
      </c>
      <c r="C43" t="e">
        <f>VLOOKUP(A43,'Ub5 and Ub6 values'!$A$3:$B$7000,3,FALSE)</f>
        <v>#REF!</v>
      </c>
      <c r="D43">
        <v>0.28000000000000003</v>
      </c>
      <c r="E43" s="1">
        <v>2.0600000000000002E-3</v>
      </c>
      <c r="F43" t="s">
        <v>5678</v>
      </c>
      <c r="G43">
        <f t="shared" si="0"/>
        <v>-0.55284196865778079</v>
      </c>
      <c r="H43" s="34">
        <f t="shared" si="1"/>
        <v>-5.6861327796308467</v>
      </c>
      <c r="I43" s="39">
        <f>VLOOKUP($A43,'Ub5 and Ub6 values'!$A$2:$F$7000,3,FALSE)</f>
        <v>4</v>
      </c>
      <c r="J43" s="39">
        <f>VLOOKUP($A43,'Ub5 and Ub6 values'!$A$2:$F$7000,4,FALSE)</f>
        <v>5</v>
      </c>
    </row>
    <row r="44" spans="1:10">
      <c r="A44" t="s">
        <v>8897</v>
      </c>
      <c r="B44" t="s">
        <v>9522</v>
      </c>
      <c r="C44" t="e">
        <f>VLOOKUP(A44,'Ub5 and Ub6 values'!$A$3:$B$7000,3,FALSE)</f>
        <v>#REF!</v>
      </c>
      <c r="D44">
        <v>63.2</v>
      </c>
      <c r="E44" s="1">
        <v>0.41</v>
      </c>
      <c r="F44" t="s">
        <v>5678</v>
      </c>
      <c r="G44">
        <f t="shared" si="0"/>
        <v>1.8007170782823851</v>
      </c>
      <c r="H44" s="34">
        <f t="shared" si="1"/>
        <v>-3.3872161432802645</v>
      </c>
      <c r="I44" s="39">
        <f>VLOOKUP($A44,'Ub5 and Ub6 values'!$A$2:$F$7000,3,FALSE)</f>
        <v>4</v>
      </c>
      <c r="J44" s="39">
        <f>VLOOKUP($A44,'Ub5 and Ub6 values'!$A$2:$F$7000,4,FALSE)</f>
        <v>6</v>
      </c>
    </row>
    <row r="45" spans="1:10">
      <c r="A45" t="s">
        <v>4174</v>
      </c>
      <c r="B45" t="s">
        <v>9523</v>
      </c>
      <c r="C45" t="e">
        <f>VLOOKUP(A45,'Ub5 and Ub6 values'!$A$3:$B$7000,3,FALSE)</f>
        <v>#REF!</v>
      </c>
      <c r="D45">
        <v>17</v>
      </c>
      <c r="E45" s="1">
        <v>0.112</v>
      </c>
      <c r="F45" t="s">
        <v>5678</v>
      </c>
      <c r="G45">
        <f t="shared" si="0"/>
        <v>1.2304489213782739</v>
      </c>
      <c r="H45" s="34">
        <f t="shared" si="1"/>
        <v>-3.9507819773298185</v>
      </c>
      <c r="I45" s="39">
        <f>VLOOKUP($A45,'Ub5 and Ub6 values'!$A$2:$F$7000,3,FALSE)</f>
        <v>4</v>
      </c>
      <c r="J45" s="39">
        <f>VLOOKUP($A45,'Ub5 and Ub6 values'!$A$2:$F$7000,4,FALSE)</f>
        <v>6</v>
      </c>
    </row>
    <row r="46" spans="1:10">
      <c r="A46" t="s">
        <v>3672</v>
      </c>
      <c r="B46" t="s">
        <v>9527</v>
      </c>
      <c r="C46" t="e">
        <f>VLOOKUP(A46,'Ub5 and Ub6 values'!$A$3:$B$7000,3,FALSE)</f>
        <v>#REF!</v>
      </c>
      <c r="D46">
        <v>228</v>
      </c>
      <c r="E46" s="1">
        <v>2.0299999999999998</v>
      </c>
      <c r="F46" t="s">
        <v>5678</v>
      </c>
      <c r="G46">
        <f t="shared" si="0"/>
        <v>2.357934847000454</v>
      </c>
      <c r="H46" s="34">
        <f t="shared" si="1"/>
        <v>-2.692503962086787</v>
      </c>
      <c r="I46" s="39">
        <f>VLOOKUP($A46,'Ub5 and Ub6 values'!$A$2:$F$7000,3,FALSE)</f>
        <v>4</v>
      </c>
      <c r="J46" s="39">
        <f>VLOOKUP($A46,'Ub5 and Ub6 values'!$A$2:$F$7000,4,FALSE)</f>
        <v>5</v>
      </c>
    </row>
    <row r="47" spans="1:10">
      <c r="A47" t="s">
        <v>4745</v>
      </c>
      <c r="B47" t="s">
        <v>9528</v>
      </c>
      <c r="C47" t="e">
        <f>VLOOKUP(A47,'Ub5 and Ub6 values'!$A$3:$B$7000,3,FALSE)</f>
        <v>#REF!</v>
      </c>
      <c r="D47">
        <v>10</v>
      </c>
      <c r="E47" s="1">
        <v>0.106</v>
      </c>
      <c r="F47" t="s">
        <v>5678</v>
      </c>
      <c r="G47">
        <f t="shared" si="0"/>
        <v>1</v>
      </c>
      <c r="H47" s="34">
        <f t="shared" si="1"/>
        <v>-3.9746941347352296</v>
      </c>
      <c r="I47" s="39">
        <f>VLOOKUP($A47,'Ub5 and Ub6 values'!$A$2:$F$7000,3,FALSE)</f>
        <v>4</v>
      </c>
      <c r="J47" s="39">
        <f>VLOOKUP($A47,'Ub5 and Ub6 values'!$A$2:$F$7000,4,FALSE)</f>
        <v>5</v>
      </c>
    </row>
    <row r="48" spans="1:10">
      <c r="A48" t="s">
        <v>9644</v>
      </c>
      <c r="B48" t="s">
        <v>9529</v>
      </c>
      <c r="C48" t="e">
        <f>VLOOKUP(A48,'Ub5 and Ub6 values'!$A$3:$B$7000,3,FALSE)</f>
        <v>#REF!</v>
      </c>
      <c r="D48">
        <v>322</v>
      </c>
      <c r="E48" s="1">
        <v>1.93</v>
      </c>
      <c r="F48" t="s">
        <v>5678</v>
      </c>
      <c r="G48">
        <f t="shared" si="0"/>
        <v>2.5078558716958308</v>
      </c>
      <c r="H48" s="34">
        <f t="shared" si="1"/>
        <v>-2.7144426909922261</v>
      </c>
      <c r="I48" s="39">
        <f>VLOOKUP($A48,'Ub5 and Ub6 values'!$A$2:$F$7000,3,FALSE)</f>
        <v>5</v>
      </c>
      <c r="J48" s="39">
        <f>VLOOKUP($A48,'Ub5 and Ub6 values'!$A$2:$F$7000,4,FALSE)</f>
        <v>7</v>
      </c>
    </row>
    <row r="49" spans="1:10">
      <c r="A49" t="s">
        <v>9645</v>
      </c>
      <c r="B49" t="s">
        <v>4194</v>
      </c>
      <c r="C49" t="e">
        <f>VLOOKUP(A49,'Ub5 and Ub6 values'!$A$3:$B$7000,3,FALSE)</f>
        <v>#REF!</v>
      </c>
      <c r="D49">
        <v>8.0299999999999994</v>
      </c>
      <c r="E49" s="1">
        <v>5.4600000000000003E-2</v>
      </c>
      <c r="F49" t="s">
        <v>5678</v>
      </c>
      <c r="G49">
        <f t="shared" si="0"/>
        <v>0.90471554527868092</v>
      </c>
      <c r="H49" s="34">
        <f t="shared" si="1"/>
        <v>-4.2628073572952623</v>
      </c>
      <c r="I49" s="39">
        <f>VLOOKUP($A49,'Ub5 and Ub6 values'!$A$2:$F$7000,3,FALSE)</f>
        <v>6</v>
      </c>
      <c r="J49" s="39">
        <f>VLOOKUP($A49,'Ub5 and Ub6 values'!$A$2:$F$7000,4,FALSE)</f>
        <v>7</v>
      </c>
    </row>
    <row r="50" spans="1:10">
      <c r="A50" t="s">
        <v>4479</v>
      </c>
      <c r="B50" t="s">
        <v>9542</v>
      </c>
      <c r="C50" t="e">
        <f>VLOOKUP(A50,'Ub5 and Ub6 values'!$A$3:$B$7000,3,FALSE)</f>
        <v>#REF!</v>
      </c>
      <c r="D50">
        <v>3.58</v>
      </c>
      <c r="E50" s="1">
        <v>2.4500000000000001E-2</v>
      </c>
      <c r="F50" t="s">
        <v>5678</v>
      </c>
      <c r="G50">
        <f t="shared" si="0"/>
        <v>0.55388302664387434</v>
      </c>
      <c r="H50" s="34">
        <f t="shared" si="1"/>
        <v>-4.6108339156354674</v>
      </c>
      <c r="I50" s="39">
        <f>VLOOKUP($A50,'Ub5 and Ub6 values'!$A$2:$F$7000,3,FALSE)</f>
        <v>4</v>
      </c>
      <c r="J50" s="39">
        <f>VLOOKUP($A50,'Ub5 and Ub6 values'!$A$2:$F$7000,4,FALSE)</f>
        <v>5</v>
      </c>
    </row>
    <row r="51" spans="1:10">
      <c r="A51" t="s">
        <v>1247</v>
      </c>
      <c r="B51" t="s">
        <v>9551</v>
      </c>
      <c r="C51" t="e">
        <f>VLOOKUP(A51,'Ub5 and Ub6 values'!$A$3:$B$7000,3,FALSE)</f>
        <v>#REF!</v>
      </c>
      <c r="D51">
        <v>0.12</v>
      </c>
      <c r="E51" s="1">
        <v>4.1300000000000001E-4</v>
      </c>
      <c r="F51" t="s">
        <v>5678</v>
      </c>
      <c r="G51">
        <f t="shared" si="0"/>
        <v>-0.92081875395237522</v>
      </c>
      <c r="H51" s="34">
        <f t="shared" si="1"/>
        <v>-6.3840499483435984</v>
      </c>
      <c r="I51" s="39">
        <f>VLOOKUP($A51,'Ub5 and Ub6 values'!$A$2:$F$7000,3,FALSE)</f>
        <v>5</v>
      </c>
      <c r="J51" s="39">
        <f>VLOOKUP($A51,'Ub5 and Ub6 values'!$A$2:$F$7000,4,FALSE)</f>
        <v>6</v>
      </c>
    </row>
    <row r="52" spans="1:10">
      <c r="A52" t="s">
        <v>737</v>
      </c>
      <c r="B52" t="s">
        <v>9568</v>
      </c>
      <c r="C52" t="e">
        <f>VLOOKUP(A52,'Ub5 and Ub6 values'!$A$3:$B$7000,3,FALSE)</f>
        <v>#REF!</v>
      </c>
      <c r="D52">
        <v>0.77</v>
      </c>
      <c r="E52" s="1">
        <v>4.9199999999999999E-3</v>
      </c>
      <c r="F52" t="s">
        <v>5678</v>
      </c>
      <c r="G52">
        <f t="shared" si="0"/>
        <v>-0.11350927482751812</v>
      </c>
      <c r="H52" s="34">
        <f t="shared" si="1"/>
        <v>-5.3080348972326394</v>
      </c>
      <c r="I52" s="39">
        <f>VLOOKUP($A52,'Ub5 and Ub6 values'!$A$2:$F$7000,3,FALSE)</f>
        <v>5</v>
      </c>
      <c r="J52" s="39">
        <f>VLOOKUP($A52,'Ub5 and Ub6 values'!$A$2:$F$7000,4,FALSE)</f>
        <v>7</v>
      </c>
    </row>
    <row r="53" spans="1:10">
      <c r="A53" t="s">
        <v>727</v>
      </c>
      <c r="B53" t="s">
        <v>727</v>
      </c>
      <c r="C53" t="e">
        <f>VLOOKUP(A53,'Ub5 and Ub6 values'!$A$3:$B$7000,3,FALSE)</f>
        <v>#REF!</v>
      </c>
      <c r="D53">
        <v>11</v>
      </c>
      <c r="E53" s="1">
        <v>8.0799999999999997E-2</v>
      </c>
      <c r="F53" t="s">
        <v>5678</v>
      </c>
      <c r="G53">
        <f t="shared" si="0"/>
        <v>1.0413926851582251</v>
      </c>
      <c r="H53" s="34">
        <f t="shared" si="1"/>
        <v>-4.092588639225414</v>
      </c>
      <c r="I53" s="39">
        <f>VLOOKUP($A53,'Ub5 and Ub6 values'!$A$2:$F$7000,3,FALSE)</f>
        <v>5</v>
      </c>
      <c r="J53" s="39">
        <f>VLOOKUP($A53,'Ub5 and Ub6 values'!$A$2:$F$7000,4,FALSE)</f>
        <v>8</v>
      </c>
    </row>
    <row r="54" spans="1:10">
      <c r="A54" t="s">
        <v>4976</v>
      </c>
      <c r="B54" t="s">
        <v>9575</v>
      </c>
      <c r="C54" t="e">
        <f>VLOOKUP(A54,'Ub5 and Ub6 values'!$A$3:$B$7000,3,FALSE)</f>
        <v>#REF!</v>
      </c>
      <c r="D54">
        <v>60.8</v>
      </c>
      <c r="E54" s="1">
        <v>0.40500000000000003</v>
      </c>
      <c r="F54" t="s">
        <v>5678</v>
      </c>
      <c r="G54">
        <f t="shared" si="0"/>
        <v>1.7839035792727349</v>
      </c>
      <c r="H54" s="34">
        <f t="shared" si="1"/>
        <v>-3.3925449767853313</v>
      </c>
      <c r="I54" s="39">
        <f>VLOOKUP($A54,'Ub5 and Ub6 values'!$A$2:$F$7000,3,FALSE)</f>
        <v>4</v>
      </c>
      <c r="J54" s="39">
        <f>VLOOKUP($A54,'Ub5 and Ub6 values'!$A$2:$F$7000,4,FALSE)</f>
        <v>5</v>
      </c>
    </row>
    <row r="55" spans="1:10">
      <c r="A55" t="s">
        <v>9646</v>
      </c>
      <c r="B55" t="s">
        <v>9579</v>
      </c>
      <c r="C55" t="e">
        <f>VLOOKUP(A55,'Ub5 and Ub6 values'!$A$3:$B$7000,3,FALSE)</f>
        <v>#REF!</v>
      </c>
      <c r="D55">
        <v>6.0900000000000003E-2</v>
      </c>
      <c r="E55" s="1">
        <v>2.32E-4</v>
      </c>
      <c r="F55" t="s">
        <v>5678</v>
      </c>
      <c r="G55">
        <f t="shared" si="0"/>
        <v>-1.2153827073671246</v>
      </c>
      <c r="H55" s="34">
        <f t="shared" si="1"/>
        <v>-6.6345120151091006</v>
      </c>
      <c r="I55" s="39">
        <f>VLOOKUP($A55,'Ub5 and Ub6 values'!$A$2:$F$7000,3,FALSE)</f>
        <v>6</v>
      </c>
      <c r="J55" s="39">
        <f>VLOOKUP($A55,'Ub5 and Ub6 values'!$A$2:$F$7000,4,FALSE)</f>
        <v>8</v>
      </c>
    </row>
    <row r="56" spans="1:10">
      <c r="A56" t="s">
        <v>4219</v>
      </c>
      <c r="B56" t="s">
        <v>9583</v>
      </c>
      <c r="C56" t="e">
        <f>VLOOKUP(A56,'Ub5 and Ub6 values'!$A$3:$B$7000,3,FALSE)</f>
        <v>#REF!</v>
      </c>
      <c r="D56">
        <v>25</v>
      </c>
      <c r="E56" s="1">
        <v>0.16500000000000001</v>
      </c>
      <c r="F56" t="s">
        <v>5678</v>
      </c>
      <c r="G56">
        <f t="shared" si="0"/>
        <v>1.3979400086720377</v>
      </c>
      <c r="H56" s="34">
        <f t="shared" si="1"/>
        <v>-3.7825160557860937</v>
      </c>
      <c r="I56" s="39">
        <f>VLOOKUP($A56,'Ub5 and Ub6 values'!$A$2:$F$7000,3,FALSE)</f>
        <v>5</v>
      </c>
      <c r="J56" s="39">
        <f>VLOOKUP($A56,'Ub5 and Ub6 values'!$A$2:$F$7000,4,FALSE)</f>
        <v>6</v>
      </c>
    </row>
    <row r="57" spans="1:10">
      <c r="A57" t="s">
        <v>4977</v>
      </c>
      <c r="B57" t="s">
        <v>7374</v>
      </c>
      <c r="C57" t="e">
        <f>VLOOKUP(A57,'Ub5 and Ub6 values'!$A$3:$B$7000,3,FALSE)</f>
        <v>#REF!</v>
      </c>
      <c r="D57">
        <v>15</v>
      </c>
      <c r="E57" s="1">
        <v>0.112</v>
      </c>
      <c r="F57" t="s">
        <v>5678</v>
      </c>
      <c r="G57">
        <f t="shared" si="0"/>
        <v>1.1760912590556813</v>
      </c>
      <c r="H57" s="34">
        <f t="shared" si="1"/>
        <v>-3.9507819773298185</v>
      </c>
      <c r="I57" s="39">
        <f>VLOOKUP($A57,'Ub5 and Ub6 values'!$A$2:$F$7000,3,FALSE)</f>
        <v>6</v>
      </c>
      <c r="J57" s="39">
        <f>VLOOKUP($A57,'Ub5 and Ub6 values'!$A$2:$F$7000,4,FALSE)</f>
        <v>7</v>
      </c>
    </row>
    <row r="58" spans="1:10">
      <c r="A58" t="s">
        <v>732</v>
      </c>
      <c r="B58" t="s">
        <v>7375</v>
      </c>
      <c r="C58" t="e">
        <f>VLOOKUP(A58,'Ub5 and Ub6 values'!$A$3:$B$7000,3,FALSE)</f>
        <v>#REF!</v>
      </c>
      <c r="D58">
        <v>1.3</v>
      </c>
      <c r="E58" s="1">
        <v>6.4599999999999996E-3</v>
      </c>
      <c r="F58" t="s">
        <v>5678</v>
      </c>
      <c r="G58">
        <f t="shared" si="0"/>
        <v>0.11394335230683679</v>
      </c>
      <c r="H58" s="34">
        <f t="shared" si="1"/>
        <v>-5.1897674820049158</v>
      </c>
      <c r="I58" s="39">
        <f>VLOOKUP($A58,'Ub5 and Ub6 values'!$A$2:$F$7000,3,FALSE)</f>
        <v>5</v>
      </c>
      <c r="J58" s="39">
        <f>VLOOKUP($A58,'Ub5 and Ub6 values'!$A$2:$F$7000,4,FALSE)</f>
        <v>7</v>
      </c>
    </row>
    <row r="59" spans="1:10">
      <c r="A59" t="s">
        <v>4215</v>
      </c>
      <c r="B59" t="s">
        <v>7388</v>
      </c>
      <c r="C59" t="e">
        <f>VLOOKUP(A59,'Ub5 and Ub6 values'!$A$3:$B$7000,3,FALSE)</f>
        <v>#REF!</v>
      </c>
      <c r="D59">
        <v>41.8</v>
      </c>
      <c r="E59" s="1">
        <v>0.188</v>
      </c>
      <c r="F59" t="s">
        <v>5678</v>
      </c>
      <c r="G59">
        <f t="shared" si="0"/>
        <v>1.6211762817750353</v>
      </c>
      <c r="H59" s="34">
        <f t="shared" si="1"/>
        <v>-3.7258421507363204</v>
      </c>
      <c r="I59" s="39">
        <f>VLOOKUP($A59,'Ub5 and Ub6 values'!$A$2:$F$7000,3,FALSE)</f>
        <v>8</v>
      </c>
      <c r="J59" s="39">
        <f>VLOOKUP($A59,'Ub5 and Ub6 values'!$A$2:$F$7000,4,FALSE)</f>
        <v>9</v>
      </c>
    </row>
    <row r="60" spans="1:10">
      <c r="A60" t="s">
        <v>1869</v>
      </c>
      <c r="B60" t="s">
        <v>7399</v>
      </c>
      <c r="C60" t="e">
        <f>VLOOKUP(A60,'Ub5 and Ub6 values'!$A$3:$B$7000,3,FALSE)</f>
        <v>#REF!</v>
      </c>
      <c r="D60">
        <v>1.1100000000000001</v>
      </c>
      <c r="E60" s="1">
        <v>7.1000000000000004E-3</v>
      </c>
      <c r="F60" t="s">
        <v>5678</v>
      </c>
      <c r="G60">
        <f t="shared" si="0"/>
        <v>4.5322978786657475E-2</v>
      </c>
      <c r="H60" s="34">
        <f t="shared" si="1"/>
        <v>-5.1487416512809245</v>
      </c>
      <c r="I60" s="39">
        <f>VLOOKUP($A60,'Ub5 and Ub6 values'!$A$2:$F$7000,3,FALSE)</f>
        <v>6</v>
      </c>
      <c r="J60" s="39">
        <f>VLOOKUP($A60,'Ub5 and Ub6 values'!$A$2:$F$7000,4,FALSE)</f>
        <v>7</v>
      </c>
    </row>
    <row r="61" spans="1:10">
      <c r="A61" t="s">
        <v>7142</v>
      </c>
      <c r="B61" t="s">
        <v>5173</v>
      </c>
      <c r="C61" t="e">
        <f>VLOOKUP(A61,'Ub5 and Ub6 values'!$A$3:$B$7000,3,FALSE)</f>
        <v>#REF!</v>
      </c>
      <c r="D61">
        <v>1.07</v>
      </c>
      <c r="E61" s="1">
        <v>6.94E-3</v>
      </c>
      <c r="F61" t="s">
        <v>5678</v>
      </c>
      <c r="G61">
        <f t="shared" si="0"/>
        <v>2.9383777685209667E-2</v>
      </c>
      <c r="H61" s="34">
        <f t="shared" si="1"/>
        <v>-5.1586405295451456</v>
      </c>
      <c r="I61" s="39">
        <f>VLOOKUP($A61,'Ub5 and Ub6 values'!$A$2:$F$7000,3,FALSE)</f>
        <v>5</v>
      </c>
      <c r="J61" s="39">
        <f>VLOOKUP($A61,'Ub5 and Ub6 values'!$A$2:$F$7000,4,FALSE)</f>
        <v>7</v>
      </c>
    </row>
    <row r="62" spans="1:10">
      <c r="A62" t="s">
        <v>7132</v>
      </c>
      <c r="B62" t="s">
        <v>7132</v>
      </c>
      <c r="C62" t="e">
        <f>VLOOKUP(A62,'Ub5 and Ub6 values'!$A$3:$B$7000,3,FALSE)</f>
        <v>#REF!</v>
      </c>
      <c r="D62">
        <v>15.1</v>
      </c>
      <c r="E62" s="1">
        <v>9.9599999999999994E-2</v>
      </c>
      <c r="F62" t="s">
        <v>5678</v>
      </c>
      <c r="G62">
        <f t="shared" si="0"/>
        <v>1.1789769472931695</v>
      </c>
      <c r="H62" s="34">
        <f t="shared" si="1"/>
        <v>-4.0017406615763012</v>
      </c>
      <c r="I62" s="39">
        <f>VLOOKUP($A62,'Ub5 and Ub6 values'!$A$2:$F$7000,3,FALSE)</f>
        <v>6</v>
      </c>
      <c r="J62" s="39">
        <f>VLOOKUP($A62,'Ub5 and Ub6 values'!$A$2:$F$7000,4,FALSE)</f>
        <v>7</v>
      </c>
    </row>
    <row r="63" spans="1:10">
      <c r="A63" t="s">
        <v>9647</v>
      </c>
      <c r="B63" t="s">
        <v>5342</v>
      </c>
      <c r="C63" t="e">
        <f>VLOOKUP(A63,'Ub5 and Ub6 values'!$A$3:$B$7000,3,FALSE)</f>
        <v>#REF!</v>
      </c>
      <c r="D63">
        <v>136</v>
      </c>
      <c r="E63" s="1">
        <v>0.505</v>
      </c>
      <c r="F63" t="s">
        <v>5678</v>
      </c>
      <c r="G63">
        <f t="shared" si="0"/>
        <v>2.1335389083702174</v>
      </c>
      <c r="H63" s="34">
        <f t="shared" si="1"/>
        <v>-3.2967086218813386</v>
      </c>
      <c r="I63" s="39">
        <f>VLOOKUP($A63,'Ub5 and Ub6 values'!$A$2:$F$7000,3,FALSE)</f>
        <v>7</v>
      </c>
      <c r="J63" s="39">
        <f>VLOOKUP($A63,'Ub5 and Ub6 values'!$A$2:$F$7000,4,FALSE)</f>
        <v>9</v>
      </c>
    </row>
    <row r="64" spans="1:10">
      <c r="A64" t="s">
        <v>741</v>
      </c>
      <c r="B64" t="s">
        <v>741</v>
      </c>
      <c r="C64" t="e">
        <f>VLOOKUP(A64,'Ub5 and Ub6 values'!$A$3:$B$7000,3,FALSE)</f>
        <v>#REF!</v>
      </c>
      <c r="D64">
        <v>41.9</v>
      </c>
      <c r="E64" s="1">
        <v>0.251</v>
      </c>
      <c r="F64" t="s">
        <v>5678</v>
      </c>
      <c r="G64">
        <f t="shared" si="0"/>
        <v>1.6222140229662954</v>
      </c>
      <c r="H64" s="34">
        <f t="shared" si="1"/>
        <v>-3.6003262785189616</v>
      </c>
      <c r="I64" s="39">
        <f>VLOOKUP($A64,'Ub5 and Ub6 values'!$A$2:$F$7000,3,FALSE)</f>
        <v>7</v>
      </c>
      <c r="J64" s="39">
        <f>VLOOKUP($A64,'Ub5 and Ub6 values'!$A$2:$F$7000,4,FALSE)</f>
        <v>9</v>
      </c>
    </row>
    <row r="65" spans="1:10">
      <c r="A65" t="s">
        <v>9648</v>
      </c>
      <c r="B65" t="s">
        <v>5351</v>
      </c>
      <c r="C65" t="e">
        <f>VLOOKUP(A65,'Ub5 and Ub6 values'!$A$3:$B$7000,3,FALSE)</f>
        <v>#REF!</v>
      </c>
      <c r="D65">
        <v>10.1</v>
      </c>
      <c r="E65" s="1">
        <v>5.6599999999999998E-2</v>
      </c>
      <c r="F65" t="s">
        <v>5678</v>
      </c>
      <c r="G65">
        <f t="shared" si="0"/>
        <v>1.0043213737826426</v>
      </c>
      <c r="H65" s="34">
        <f t="shared" si="1"/>
        <v>-4.2471835688117281</v>
      </c>
      <c r="I65" s="39">
        <f>VLOOKUP($A65,'Ub5 and Ub6 values'!$A$2:$F$7000,3,FALSE)</f>
        <v>4</v>
      </c>
      <c r="J65" s="39">
        <f>VLOOKUP($A65,'Ub5 and Ub6 values'!$A$2:$F$7000,4,FALSE)</f>
        <v>5</v>
      </c>
    </row>
    <row r="66" spans="1:10">
      <c r="A66" t="s">
        <v>4227</v>
      </c>
      <c r="B66" t="s">
        <v>5353</v>
      </c>
      <c r="C66" t="e">
        <f>VLOOKUP(A66,'Ub5 and Ub6 values'!$A$3:$B$7000,3,FALSE)</f>
        <v>#REF!</v>
      </c>
      <c r="D66">
        <v>2410</v>
      </c>
      <c r="E66" s="1">
        <v>9.67</v>
      </c>
      <c r="F66" t="s">
        <v>5678</v>
      </c>
      <c r="G66">
        <f t="shared" si="0"/>
        <v>3.3820170425748683</v>
      </c>
      <c r="H66" s="34">
        <f t="shared" si="1"/>
        <v>-2.0145735259169983</v>
      </c>
      <c r="I66" s="39">
        <f>VLOOKUP($A66,'Ub5 and Ub6 values'!$A$2:$F$7000,3,FALSE)</f>
        <v>7</v>
      </c>
      <c r="J66" s="39">
        <f>VLOOKUP($A66,'Ub5 and Ub6 values'!$A$2:$F$7000,4,FALSE)</f>
        <v>9</v>
      </c>
    </row>
    <row r="67" spans="1:10">
      <c r="A67" t="s">
        <v>7210</v>
      </c>
      <c r="B67" t="s">
        <v>6106</v>
      </c>
      <c r="C67" t="e">
        <f>VLOOKUP(A67,'Ub5 and Ub6 values'!$A$3:$B$7000,3,FALSE)</f>
        <v>#REF!</v>
      </c>
      <c r="D67">
        <v>1.92</v>
      </c>
      <c r="E67" s="1">
        <v>7.6899999999999998E-3</v>
      </c>
      <c r="F67" t="s">
        <v>5677</v>
      </c>
      <c r="G67">
        <f t="shared" ref="G67:G130" si="2">LOG(D67)</f>
        <v>0.28330122870354957</v>
      </c>
      <c r="H67" s="34">
        <f t="shared" ref="H67:H130" si="3">LOG(E67)-3</f>
        <v>-5.114073660198569</v>
      </c>
      <c r="I67" s="39">
        <f>VLOOKUP($A67,'Ub5 and Ub6 values'!$A$2:$F$7000,3,FALSE)</f>
        <v>7</v>
      </c>
      <c r="J67" s="39">
        <f>VLOOKUP($A67,'Ub5 and Ub6 values'!$A$2:$F$7000,4,FALSE)</f>
        <v>9</v>
      </c>
    </row>
    <row r="68" spans="1:10">
      <c r="A68" t="s">
        <v>3190</v>
      </c>
      <c r="B68" t="s">
        <v>6107</v>
      </c>
      <c r="C68" t="e">
        <f>VLOOKUP(A68,'Ub5 and Ub6 values'!$A$3:$B$7000,3,FALSE)</f>
        <v>#REF!</v>
      </c>
      <c r="D68">
        <v>46.6</v>
      </c>
      <c r="E68" s="1">
        <v>0.27500000000000002</v>
      </c>
      <c r="F68" t="s">
        <v>5677</v>
      </c>
      <c r="G68">
        <f t="shared" si="2"/>
        <v>1.6683859166900001</v>
      </c>
      <c r="H68" s="34">
        <f t="shared" si="3"/>
        <v>-3.5606673061697371</v>
      </c>
      <c r="I68" s="39">
        <f>VLOOKUP($A68,'Ub5 and Ub6 values'!$A$2:$F$7000,3,FALSE)</f>
        <v>5</v>
      </c>
      <c r="J68" s="39">
        <f>VLOOKUP($A68,'Ub5 and Ub6 values'!$A$2:$F$7000,4,FALSE)</f>
        <v>8</v>
      </c>
    </row>
    <row r="69" spans="1:10">
      <c r="A69" t="s">
        <v>6374</v>
      </c>
      <c r="B69" t="s">
        <v>6108</v>
      </c>
      <c r="C69" t="e">
        <f>VLOOKUP(A69,'Ub5 and Ub6 values'!$A$3:$B$7000,3,FALSE)</f>
        <v>#REF!</v>
      </c>
      <c r="D69">
        <v>0.9</v>
      </c>
      <c r="E69" s="1">
        <v>3.2299999999999998E-3</v>
      </c>
      <c r="F69" t="s">
        <v>5677</v>
      </c>
      <c r="G69">
        <f t="shared" si="2"/>
        <v>-4.5757490560675115E-2</v>
      </c>
      <c r="H69" s="34">
        <f t="shared" si="3"/>
        <v>-5.490797477668897</v>
      </c>
      <c r="I69" s="39">
        <f>VLOOKUP($A69,'Ub5 and Ub6 values'!$A$2:$F$7000,3,FALSE)</f>
        <v>6</v>
      </c>
      <c r="J69" s="39">
        <f>VLOOKUP($A69,'Ub5 and Ub6 values'!$A$2:$F$7000,4,FALSE)</f>
        <v>9</v>
      </c>
    </row>
    <row r="70" spans="1:10">
      <c r="A70" t="s">
        <v>9649</v>
      </c>
      <c r="B70" t="s">
        <v>6109</v>
      </c>
      <c r="C70" t="e">
        <f>VLOOKUP(A70,'Ub5 and Ub6 values'!$A$3:$B$7000,3,FALSE)</f>
        <v>#REF!</v>
      </c>
      <c r="D70">
        <v>11.1</v>
      </c>
      <c r="E70" s="1">
        <v>5.33E-2</v>
      </c>
      <c r="F70" t="s">
        <v>5677</v>
      </c>
      <c r="G70">
        <f t="shared" si="2"/>
        <v>1.0453229787866574</v>
      </c>
      <c r="H70" s="34">
        <f t="shared" si="3"/>
        <v>-4.2732727909734276</v>
      </c>
      <c r="I70" s="39">
        <f>VLOOKUP($A70,'Ub5 and Ub6 values'!$A$2:$F$7000,3,FALSE)</f>
        <v>7</v>
      </c>
      <c r="J70" s="39">
        <f>VLOOKUP($A70,'Ub5 and Ub6 values'!$A$2:$F$7000,4,FALSE)</f>
        <v>9</v>
      </c>
    </row>
    <row r="71" spans="1:10">
      <c r="A71" t="s">
        <v>9650</v>
      </c>
      <c r="B71" t="s">
        <v>6110</v>
      </c>
      <c r="C71" t="e">
        <f>VLOOKUP(A71,'Ub5 and Ub6 values'!$A$3:$B$7000,3,FALSE)</f>
        <v>#REF!</v>
      </c>
      <c r="D71">
        <v>7.52</v>
      </c>
      <c r="E71" s="1">
        <v>4.2200000000000001E-2</v>
      </c>
      <c r="F71" t="s">
        <v>5677</v>
      </c>
      <c r="G71">
        <f t="shared" si="2"/>
        <v>0.87621784059164221</v>
      </c>
      <c r="H71" s="34">
        <f t="shared" si="3"/>
        <v>-4.3746875490383257</v>
      </c>
      <c r="I71" s="39">
        <f>VLOOKUP($A71,'Ub5 and Ub6 values'!$A$2:$F$7000,3,FALSE)</f>
        <v>6</v>
      </c>
      <c r="J71" s="39">
        <f>VLOOKUP($A71,'Ub5 and Ub6 values'!$A$2:$F$7000,4,FALSE)</f>
        <v>7</v>
      </c>
    </row>
    <row r="72" spans="1:10">
      <c r="A72" t="s">
        <v>2721</v>
      </c>
      <c r="B72" t="s">
        <v>6115</v>
      </c>
      <c r="C72" t="e">
        <f>VLOOKUP(A72,'Ub5 and Ub6 values'!$A$3:$B$7000,3,FALSE)</f>
        <v>#REF!</v>
      </c>
      <c r="D72">
        <v>5240</v>
      </c>
      <c r="E72" s="1">
        <v>58.8</v>
      </c>
      <c r="F72" t="s">
        <v>5677</v>
      </c>
      <c r="G72">
        <f t="shared" si="2"/>
        <v>3.7193312869837265</v>
      </c>
      <c r="H72" s="34">
        <f t="shared" si="3"/>
        <v>-1.2306226739238615</v>
      </c>
      <c r="I72" s="39">
        <f>VLOOKUP($A72,'Ub5 and Ub6 values'!$A$2:$F$7000,3,FALSE)</f>
        <v>6</v>
      </c>
      <c r="J72" s="39">
        <f>VLOOKUP($A72,'Ub5 and Ub6 values'!$A$2:$F$7000,4,FALSE)</f>
        <v>6</v>
      </c>
    </row>
    <row r="73" spans="1:10">
      <c r="A73" t="s">
        <v>2778</v>
      </c>
      <c r="B73" t="s">
        <v>6117</v>
      </c>
      <c r="C73" t="e">
        <f>VLOOKUP(A73,'Ub5 and Ub6 values'!$A$3:$B$7000,3,FALSE)</f>
        <v>#REF!</v>
      </c>
      <c r="D73">
        <v>661</v>
      </c>
      <c r="E73" s="1">
        <v>5.46</v>
      </c>
      <c r="F73" t="s">
        <v>5677</v>
      </c>
      <c r="G73">
        <f t="shared" si="2"/>
        <v>2.8202014594856402</v>
      </c>
      <c r="H73" s="34">
        <f t="shared" si="3"/>
        <v>-2.2628073572952627</v>
      </c>
      <c r="I73" s="39">
        <f>VLOOKUP($A73,'Ub5 and Ub6 values'!$A$2:$F$7000,3,FALSE)</f>
        <v>6</v>
      </c>
      <c r="J73" s="39">
        <f>VLOOKUP($A73,'Ub5 and Ub6 values'!$A$2:$F$7000,4,FALSE)</f>
        <v>8</v>
      </c>
    </row>
    <row r="74" spans="1:10">
      <c r="A74" t="s">
        <v>9651</v>
      </c>
      <c r="B74" t="s">
        <v>194</v>
      </c>
      <c r="C74" t="e">
        <f>VLOOKUP(A74,'Ub5 and Ub6 values'!$A$3:$B$7000,3,FALSE)</f>
        <v>#REF!</v>
      </c>
      <c r="D74">
        <v>1.03</v>
      </c>
      <c r="E74" s="1">
        <v>4.4400000000000004E-3</v>
      </c>
      <c r="F74" t="s">
        <v>5677</v>
      </c>
      <c r="G74">
        <f t="shared" si="2"/>
        <v>1.2837224705172217E-2</v>
      </c>
      <c r="H74" s="34">
        <f t="shared" si="3"/>
        <v>-5.3526170298853799</v>
      </c>
      <c r="I74" s="39">
        <f>VLOOKUP($A74,'Ub5 and Ub6 values'!$A$2:$F$7000,3,FALSE)</f>
        <v>6</v>
      </c>
      <c r="J74" s="39">
        <f>VLOOKUP($A74,'Ub5 and Ub6 values'!$A$2:$F$7000,4,FALSE)</f>
        <v>9</v>
      </c>
    </row>
    <row r="75" spans="1:10">
      <c r="A75" t="s">
        <v>2654</v>
      </c>
      <c r="B75" t="s">
        <v>6270</v>
      </c>
      <c r="C75" t="e">
        <f>VLOOKUP(A75,'Ub5 and Ub6 values'!$A$3:$B$7000,3,FALSE)</f>
        <v>#REF!</v>
      </c>
      <c r="D75">
        <v>354</v>
      </c>
      <c r="E75" s="1">
        <v>1.8</v>
      </c>
      <c r="F75" t="s">
        <v>5677</v>
      </c>
      <c r="G75">
        <f t="shared" si="2"/>
        <v>2.5490032620257876</v>
      </c>
      <c r="H75" s="34">
        <f t="shared" si="3"/>
        <v>-2.744727494896694</v>
      </c>
      <c r="I75" s="39">
        <f>VLOOKUP($A75,'Ub5 and Ub6 values'!$A$2:$F$7000,3,FALSE)</f>
        <v>6</v>
      </c>
      <c r="J75" s="39">
        <f>VLOOKUP($A75,'Ub5 and Ub6 values'!$A$2:$F$7000,4,FALSE)</f>
        <v>8</v>
      </c>
    </row>
    <row r="76" spans="1:10">
      <c r="A76" t="s">
        <v>6427</v>
      </c>
      <c r="B76" t="s">
        <v>6272</v>
      </c>
      <c r="C76" t="e">
        <f>VLOOKUP(A76,'Ub5 and Ub6 values'!$A$3:$B$7000,3,FALSE)</f>
        <v>#REF!</v>
      </c>
      <c r="D76">
        <v>2560</v>
      </c>
      <c r="E76" s="1">
        <v>34.5</v>
      </c>
      <c r="F76" t="s">
        <v>5677</v>
      </c>
      <c r="G76">
        <f t="shared" si="2"/>
        <v>3.4082399653118496</v>
      </c>
      <c r="H76" s="34">
        <f t="shared" si="3"/>
        <v>-1.4621809049267258</v>
      </c>
      <c r="I76" s="39">
        <f>VLOOKUP($A76,'Ub5 and Ub6 values'!$A$2:$F$7000,3,FALSE)</f>
        <v>4</v>
      </c>
      <c r="J76" s="39">
        <f>VLOOKUP($A76,'Ub5 and Ub6 values'!$A$2:$F$7000,4,FALSE)</f>
        <v>5</v>
      </c>
    </row>
    <row r="77" spans="1:10">
      <c r="A77" t="s">
        <v>4123</v>
      </c>
      <c r="B77" t="s">
        <v>6276</v>
      </c>
      <c r="C77" t="e">
        <f>VLOOKUP(A77,'Ub5 and Ub6 values'!$A$3:$B$7000,3,FALSE)</f>
        <v>#REF!</v>
      </c>
      <c r="D77">
        <v>14700</v>
      </c>
      <c r="E77" s="1">
        <v>319</v>
      </c>
      <c r="F77" t="s">
        <v>5677</v>
      </c>
      <c r="G77">
        <f t="shared" si="2"/>
        <v>4.1673173347481764</v>
      </c>
      <c r="H77" s="34">
        <f t="shared" si="3"/>
        <v>-0.496209316942819</v>
      </c>
      <c r="I77" s="39">
        <f>VLOOKUP($A77,'Ub5 and Ub6 values'!$A$2:$F$7000,3,FALSE)</f>
        <v>3</v>
      </c>
      <c r="J77" s="39">
        <f>VLOOKUP($A77,'Ub5 and Ub6 values'!$A$2:$F$7000,4,FALSE)</f>
        <v>3</v>
      </c>
    </row>
    <row r="78" spans="1:10">
      <c r="A78" t="s">
        <v>3009</v>
      </c>
      <c r="B78" t="s">
        <v>3009</v>
      </c>
      <c r="C78" t="e">
        <f>VLOOKUP(A78,'Ub5 and Ub6 values'!$A$3:$B$7000,3,FALSE)</f>
        <v>#REF!</v>
      </c>
      <c r="D78">
        <v>101</v>
      </c>
      <c r="E78" s="1">
        <v>0.73599999999999999</v>
      </c>
      <c r="F78" t="s">
        <v>5677</v>
      </c>
      <c r="G78">
        <f t="shared" si="2"/>
        <v>2.0043213737826426</v>
      </c>
      <c r="H78" s="34">
        <f t="shared" si="3"/>
        <v>-3.1331221856625011</v>
      </c>
      <c r="I78" s="39">
        <f>VLOOKUP($A78,'Ub5 and Ub6 values'!$A$2:$F$7000,3,FALSE)</f>
        <v>6</v>
      </c>
      <c r="J78" s="39">
        <f>VLOOKUP($A78,'Ub5 and Ub6 values'!$A$2:$F$7000,4,FALSE)</f>
        <v>8</v>
      </c>
    </row>
    <row r="79" spans="1:10">
      <c r="A79" t="s">
        <v>1974</v>
      </c>
      <c r="B79" t="s">
        <v>6281</v>
      </c>
      <c r="C79" t="e">
        <f>VLOOKUP(A79,'Ub5 and Ub6 values'!$A$3:$B$7000,3,FALSE)</f>
        <v>#REF!</v>
      </c>
      <c r="D79">
        <v>4.5999999999999996</v>
      </c>
      <c r="E79" s="1">
        <v>2.3199999999999998E-2</v>
      </c>
      <c r="F79" t="s">
        <v>5677</v>
      </c>
      <c r="G79">
        <f t="shared" si="2"/>
        <v>0.66275783168157409</v>
      </c>
      <c r="H79" s="34">
        <f t="shared" si="3"/>
        <v>-4.6345120151091006</v>
      </c>
      <c r="I79" s="39">
        <f>VLOOKUP($A79,'Ub5 and Ub6 values'!$A$2:$F$7000,3,FALSE)</f>
        <v>6</v>
      </c>
      <c r="J79" s="39">
        <f>VLOOKUP($A79,'Ub5 and Ub6 values'!$A$2:$F$7000,4,FALSE)</f>
        <v>7</v>
      </c>
    </row>
    <row r="80" spans="1:10">
      <c r="A80" t="s">
        <v>6170</v>
      </c>
      <c r="B80" t="s">
        <v>6282</v>
      </c>
      <c r="C80" t="e">
        <f>VLOOKUP(A80,'Ub5 and Ub6 values'!$A$3:$B$7000,3,FALSE)</f>
        <v>#REF!</v>
      </c>
      <c r="D80">
        <v>29400</v>
      </c>
      <c r="E80" s="1">
        <v>917</v>
      </c>
      <c r="F80" t="s">
        <v>5677</v>
      </c>
      <c r="G80">
        <f t="shared" si="2"/>
        <v>4.4683473304121577</v>
      </c>
      <c r="H80" s="34">
        <f t="shared" si="3"/>
        <v>-3.763066432997908E-2</v>
      </c>
      <c r="I80" s="39">
        <f>VLOOKUP($A80,'Ub5 and Ub6 values'!$A$2:$F$7000,3,FALSE)</f>
        <v>2</v>
      </c>
      <c r="J80" s="39">
        <f>VLOOKUP($A80,'Ub5 and Ub6 values'!$A$2:$F$7000,4,FALSE)</f>
        <v>2</v>
      </c>
    </row>
    <row r="81" spans="1:10">
      <c r="A81" t="s">
        <v>3186</v>
      </c>
      <c r="B81" t="s">
        <v>6283</v>
      </c>
      <c r="C81" t="e">
        <f>VLOOKUP(A81,'Ub5 and Ub6 values'!$A$3:$B$7000,3,FALSE)</f>
        <v>#REF!</v>
      </c>
      <c r="D81">
        <v>8680</v>
      </c>
      <c r="E81" s="1">
        <v>144</v>
      </c>
      <c r="F81" t="s">
        <v>5677</v>
      </c>
      <c r="G81">
        <f t="shared" si="2"/>
        <v>3.9385197251764921</v>
      </c>
      <c r="H81" s="34">
        <f t="shared" si="3"/>
        <v>-0.84163750790475023</v>
      </c>
      <c r="I81" s="39">
        <f>VLOOKUP($A81,'Ub5 and Ub6 values'!$A$2:$F$7000,3,FALSE)</f>
        <v>4</v>
      </c>
      <c r="J81" s="39">
        <f>VLOOKUP($A81,'Ub5 and Ub6 values'!$A$2:$F$7000,4,FALSE)</f>
        <v>4</v>
      </c>
    </row>
    <row r="82" spans="1:10">
      <c r="A82" t="s">
        <v>1448</v>
      </c>
      <c r="B82" t="s">
        <v>6284</v>
      </c>
      <c r="C82" t="e">
        <f>VLOOKUP(A82,'Ub5 and Ub6 values'!$A$3:$B$7000,3,FALSE)</f>
        <v>#REF!</v>
      </c>
      <c r="D82">
        <v>7160</v>
      </c>
      <c r="E82" s="1">
        <v>123</v>
      </c>
      <c r="F82" t="s">
        <v>5677</v>
      </c>
      <c r="G82">
        <f t="shared" si="2"/>
        <v>3.8549130223078554</v>
      </c>
      <c r="H82" s="34">
        <f t="shared" si="3"/>
        <v>-0.91009488856060194</v>
      </c>
      <c r="I82" s="39">
        <f>VLOOKUP($A82,'Ub5 and Ub6 values'!$A$2:$F$7000,3,FALSE)</f>
        <v>4</v>
      </c>
      <c r="J82" s="39">
        <f>VLOOKUP($A82,'Ub5 and Ub6 values'!$A$2:$F$7000,4,FALSE)</f>
        <v>4</v>
      </c>
    </row>
    <row r="83" spans="1:10">
      <c r="A83" t="s">
        <v>6216</v>
      </c>
      <c r="B83" t="s">
        <v>6286</v>
      </c>
      <c r="C83" t="e">
        <f>VLOOKUP(A83,'Ub5 and Ub6 values'!$A$3:$B$7000,3,FALSE)</f>
        <v>#REF!</v>
      </c>
      <c r="D83">
        <v>34000</v>
      </c>
      <c r="E83" s="1">
        <v>435</v>
      </c>
      <c r="F83" t="s">
        <v>5677</v>
      </c>
      <c r="G83">
        <f t="shared" si="2"/>
        <v>4.5314789170422554</v>
      </c>
      <c r="H83" s="34">
        <f t="shared" si="3"/>
        <v>-0.36151074304536257</v>
      </c>
      <c r="I83" s="39">
        <f>VLOOKUP($A83,'Ub5 and Ub6 values'!$A$2:$F$7000,3,FALSE)</f>
        <v>4</v>
      </c>
      <c r="J83" s="39">
        <f>VLOOKUP($A83,'Ub5 and Ub6 values'!$A$2:$F$7000,4,FALSE)</f>
        <v>4</v>
      </c>
    </row>
    <row r="84" spans="1:10">
      <c r="A84" t="s">
        <v>3631</v>
      </c>
      <c r="B84" t="s">
        <v>6287</v>
      </c>
      <c r="C84" t="e">
        <f>VLOOKUP(A84,'Ub5 and Ub6 values'!$A$3:$B$7000,3,FALSE)</f>
        <v>#REF!</v>
      </c>
      <c r="D84">
        <v>1.42</v>
      </c>
      <c r="E84" s="1">
        <v>6.0000000000000001E-3</v>
      </c>
      <c r="F84" t="s">
        <v>5677</v>
      </c>
      <c r="G84">
        <f t="shared" si="2"/>
        <v>0.15228834438305647</v>
      </c>
      <c r="H84" s="34">
        <f t="shared" si="3"/>
        <v>-5.2218487496163561</v>
      </c>
      <c r="I84" s="39">
        <f>VLOOKUP($A84,'Ub5 and Ub6 values'!$A$2:$F$7000,3,FALSE)</f>
        <v>8</v>
      </c>
      <c r="J84" s="39">
        <f>VLOOKUP($A84,'Ub5 and Ub6 values'!$A$2:$F$7000,4,FALSE)</f>
        <v>8</v>
      </c>
    </row>
    <row r="85" spans="1:10">
      <c r="A85" t="s">
        <v>5035</v>
      </c>
      <c r="B85" t="s">
        <v>6289</v>
      </c>
      <c r="C85" t="e">
        <f>VLOOKUP(A85,'Ub5 and Ub6 values'!$A$3:$B$7000,3,FALSE)</f>
        <v>#REF!</v>
      </c>
      <c r="D85">
        <v>146</v>
      </c>
      <c r="E85" s="1">
        <v>0.97899999999999998</v>
      </c>
      <c r="F85" t="s">
        <v>5677</v>
      </c>
      <c r="G85">
        <f t="shared" si="2"/>
        <v>2.1643528557844371</v>
      </c>
      <c r="H85" s="34">
        <f t="shared" si="3"/>
        <v>-3.0092173081968623</v>
      </c>
      <c r="I85" s="39">
        <f>VLOOKUP($A85,'Ub5 and Ub6 values'!$A$2:$F$7000,3,FALSE)</f>
        <v>6</v>
      </c>
      <c r="J85" s="39">
        <f>VLOOKUP($A85,'Ub5 and Ub6 values'!$A$2:$F$7000,4,FALSE)</f>
        <v>8</v>
      </c>
    </row>
    <row r="86" spans="1:10">
      <c r="A86" t="s">
        <v>183</v>
      </c>
      <c r="B86" t="s">
        <v>3734</v>
      </c>
      <c r="C86" t="e">
        <f>VLOOKUP(A86,'Ub5 and Ub6 values'!$A$3:$B$7000,3,FALSE)</f>
        <v>#REF!</v>
      </c>
      <c r="D86">
        <v>4550</v>
      </c>
      <c r="E86" s="1">
        <v>75.7</v>
      </c>
      <c r="F86" t="s">
        <v>5677</v>
      </c>
      <c r="G86">
        <f t="shared" si="2"/>
        <v>3.6580113966571126</v>
      </c>
      <c r="H86" s="34">
        <f t="shared" si="3"/>
        <v>-1.1209041204999273</v>
      </c>
      <c r="I86" s="39">
        <f>VLOOKUP($A86,'Ub5 and Ub6 values'!$A$2:$F$7000,3,FALSE)</f>
        <v>4</v>
      </c>
      <c r="J86" s="39">
        <f>VLOOKUP($A86,'Ub5 and Ub6 values'!$A$2:$F$7000,4,FALSE)</f>
        <v>4</v>
      </c>
    </row>
    <row r="87" spans="1:10">
      <c r="A87" t="s">
        <v>4233</v>
      </c>
      <c r="B87" t="s">
        <v>6290</v>
      </c>
      <c r="C87" t="e">
        <f>VLOOKUP(A87,'Ub5 and Ub6 values'!$A$3:$B$7000,3,FALSE)</f>
        <v>#REF!</v>
      </c>
      <c r="D87">
        <v>1730</v>
      </c>
      <c r="E87" s="1">
        <v>23.3</v>
      </c>
      <c r="F87" t="s">
        <v>5677</v>
      </c>
      <c r="G87">
        <f t="shared" si="2"/>
        <v>3.2380461031287955</v>
      </c>
      <c r="H87" s="34">
        <f t="shared" si="3"/>
        <v>-1.6326440789739811</v>
      </c>
      <c r="I87" s="39">
        <f>VLOOKUP($A87,'Ub5 and Ub6 values'!$A$2:$F$7000,3,FALSE)</f>
        <v>4</v>
      </c>
      <c r="J87" s="39">
        <f>VLOOKUP($A87,'Ub5 and Ub6 values'!$A$2:$F$7000,4,FALSE)</f>
        <v>5</v>
      </c>
    </row>
    <row r="88" spans="1:10">
      <c r="A88" t="s">
        <v>182</v>
      </c>
      <c r="B88" t="s">
        <v>5619</v>
      </c>
      <c r="C88" t="e">
        <f>VLOOKUP(A88,'Ub5 and Ub6 values'!$A$3:$B$7000,3,FALSE)</f>
        <v>#REF!</v>
      </c>
      <c r="D88">
        <v>472</v>
      </c>
      <c r="E88" s="1">
        <v>5.36</v>
      </c>
      <c r="F88" t="s">
        <v>5677</v>
      </c>
      <c r="G88">
        <f t="shared" si="2"/>
        <v>2.673941998634088</v>
      </c>
      <c r="H88" s="34">
        <f t="shared" si="3"/>
        <v>-2.2708352103072298</v>
      </c>
      <c r="I88" s="39">
        <f>VLOOKUP($A88,'Ub5 and Ub6 values'!$A$2:$F$7000,3,FALSE)</f>
        <v>4</v>
      </c>
      <c r="J88" s="39">
        <f>VLOOKUP($A88,'Ub5 and Ub6 values'!$A$2:$F$7000,4,FALSE)</f>
        <v>5</v>
      </c>
    </row>
    <row r="89" spans="1:10">
      <c r="A89" t="s">
        <v>9652</v>
      </c>
      <c r="B89" t="s">
        <v>4178</v>
      </c>
      <c r="C89" t="e">
        <f>VLOOKUP(A89,'Ub5 and Ub6 values'!$A$3:$B$7000,3,FALSE)</f>
        <v>#REF!</v>
      </c>
      <c r="D89">
        <v>47.3</v>
      </c>
      <c r="E89" s="1">
        <v>0.35499999999999998</v>
      </c>
      <c r="F89" t="s">
        <v>5677</v>
      </c>
      <c r="G89">
        <f t="shared" si="2"/>
        <v>1.6748611407378116</v>
      </c>
      <c r="H89" s="34">
        <f t="shared" si="3"/>
        <v>-3.4497716469449058</v>
      </c>
      <c r="I89" s="39">
        <f>VLOOKUP($A89,'Ub5 and Ub6 values'!$A$2:$F$7000,3,FALSE)</f>
        <v>5</v>
      </c>
      <c r="J89" s="39">
        <f>VLOOKUP($A89,'Ub5 and Ub6 values'!$A$2:$F$7000,4,FALSE)</f>
        <v>5</v>
      </c>
    </row>
    <row r="90" spans="1:10">
      <c r="A90" t="s">
        <v>1451</v>
      </c>
      <c r="B90" t="s">
        <v>6293</v>
      </c>
      <c r="C90" t="e">
        <f>VLOOKUP(A90,'Ub5 and Ub6 values'!$A$3:$B$7000,3,FALSE)</f>
        <v>#REF!</v>
      </c>
      <c r="D90">
        <v>1644</v>
      </c>
      <c r="E90" s="1">
        <v>40.1</v>
      </c>
      <c r="F90" t="s">
        <v>5677</v>
      </c>
      <c r="G90">
        <f t="shared" si="2"/>
        <v>3.2159018132040318</v>
      </c>
      <c r="H90" s="34">
        <f t="shared" si="3"/>
        <v>-1.3968556273798176</v>
      </c>
      <c r="I90" s="39">
        <f>VLOOKUP($A90,'Ub5 and Ub6 values'!$A$2:$F$7000,3,FALSE)</f>
        <v>3</v>
      </c>
      <c r="J90" s="39">
        <f>VLOOKUP($A90,'Ub5 and Ub6 values'!$A$2:$F$7000,4,FALSE)</f>
        <v>3</v>
      </c>
    </row>
    <row r="91" spans="1:10">
      <c r="A91" t="s">
        <v>6406</v>
      </c>
      <c r="B91" t="s">
        <v>2293</v>
      </c>
      <c r="C91" t="e">
        <f>VLOOKUP(A91,'Ub5 and Ub6 values'!$A$3:$B$7000,3,FALSE)</f>
        <v>#REF!</v>
      </c>
      <c r="D91">
        <v>330</v>
      </c>
      <c r="E91" s="1">
        <v>3.89</v>
      </c>
      <c r="F91" t="s">
        <v>5677</v>
      </c>
      <c r="G91">
        <f t="shared" si="2"/>
        <v>2.5185139398778875</v>
      </c>
      <c r="H91" s="34">
        <f t="shared" si="3"/>
        <v>-2.4100503986742923</v>
      </c>
      <c r="I91" s="39">
        <f>VLOOKUP($A91,'Ub5 and Ub6 values'!$A$2:$F$7000,3,FALSE)</f>
        <v>3</v>
      </c>
      <c r="J91" s="39">
        <f>VLOOKUP($A91,'Ub5 and Ub6 values'!$A$2:$F$7000,4,FALSE)</f>
        <v>3</v>
      </c>
    </row>
    <row r="92" spans="1:10">
      <c r="A92" t="s">
        <v>3022</v>
      </c>
      <c r="B92" t="s">
        <v>2296</v>
      </c>
      <c r="C92" t="e">
        <f>VLOOKUP(A92,'Ub5 and Ub6 values'!$A$3:$B$7000,3,FALSE)</f>
        <v>#REF!</v>
      </c>
      <c r="D92">
        <v>6410</v>
      </c>
      <c r="E92" s="1">
        <v>86.5</v>
      </c>
      <c r="F92" t="s">
        <v>5677</v>
      </c>
      <c r="G92">
        <f t="shared" si="2"/>
        <v>3.8068580295188172</v>
      </c>
      <c r="H92" s="34">
        <f t="shared" si="3"/>
        <v>-1.0629838925351858</v>
      </c>
      <c r="I92" s="39">
        <f>VLOOKUP($A92,'Ub5 and Ub6 values'!$A$2:$F$7000,3,FALSE)</f>
        <v>4</v>
      </c>
      <c r="J92" s="39">
        <f>VLOOKUP($A92,'Ub5 and Ub6 values'!$A$2:$F$7000,4,FALSE)</f>
        <v>5</v>
      </c>
    </row>
    <row r="93" spans="1:10">
      <c r="A93" t="s">
        <v>9653</v>
      </c>
      <c r="B93" t="s">
        <v>2297</v>
      </c>
      <c r="C93" t="e">
        <f>VLOOKUP(A93,'Ub5 and Ub6 values'!$A$3:$B$7000,3,FALSE)</f>
        <v>#REF!</v>
      </c>
      <c r="D93">
        <v>87</v>
      </c>
      <c r="E93" s="1">
        <v>0.86899999999999999</v>
      </c>
      <c r="F93" t="s">
        <v>5677</v>
      </c>
      <c r="G93">
        <f t="shared" si="2"/>
        <v>1.9395192526186185</v>
      </c>
      <c r="H93" s="34">
        <f t="shared" si="3"/>
        <v>-3.0609802235513337</v>
      </c>
      <c r="I93" s="39">
        <f>VLOOKUP($A93,'Ub5 and Ub6 values'!$A$2:$F$7000,3,FALSE)</f>
        <v>4</v>
      </c>
      <c r="J93" s="39">
        <f>VLOOKUP($A93,'Ub5 and Ub6 values'!$A$2:$F$7000,4,FALSE)</f>
        <v>6</v>
      </c>
    </row>
    <row r="94" spans="1:10">
      <c r="A94" t="s">
        <v>5614</v>
      </c>
      <c r="B94" t="s">
        <v>2298</v>
      </c>
      <c r="C94" t="e">
        <f>VLOOKUP(A94,'Ub5 and Ub6 values'!$A$3:$B$7000,3,FALSE)</f>
        <v>#REF!</v>
      </c>
      <c r="D94">
        <v>7.53</v>
      </c>
      <c r="E94" s="1">
        <v>3.7199999999999997E-2</v>
      </c>
      <c r="F94" t="s">
        <v>5677</v>
      </c>
      <c r="G94">
        <f t="shared" si="2"/>
        <v>0.87679497620070057</v>
      </c>
      <c r="H94" s="34">
        <f t="shared" si="3"/>
        <v>-4.4294570601181027</v>
      </c>
      <c r="I94" s="39">
        <f>VLOOKUP($A94,'Ub5 and Ub6 values'!$A$2:$F$7000,3,FALSE)</f>
        <v>7</v>
      </c>
      <c r="J94" s="39">
        <f>VLOOKUP($A94,'Ub5 and Ub6 values'!$A$2:$F$7000,4,FALSE)</f>
        <v>7</v>
      </c>
    </row>
    <row r="95" spans="1:10">
      <c r="A95" t="s">
        <v>7249</v>
      </c>
      <c r="B95" t="s">
        <v>2300</v>
      </c>
      <c r="C95" t="e">
        <f>VLOOKUP(A95,'Ub5 and Ub6 values'!$A$3:$B$7000,3,FALSE)</f>
        <v>#REF!</v>
      </c>
      <c r="D95">
        <v>672</v>
      </c>
      <c r="E95" s="1">
        <v>6.58</v>
      </c>
      <c r="F95" t="s">
        <v>5677</v>
      </c>
      <c r="G95">
        <f t="shared" si="2"/>
        <v>2.8273692730538253</v>
      </c>
      <c r="H95" s="34">
        <f t="shared" si="3"/>
        <v>-2.1817741063860447</v>
      </c>
      <c r="I95" s="39">
        <f>VLOOKUP($A95,'Ub5 and Ub6 values'!$A$2:$F$7000,3,FALSE)</f>
        <v>4</v>
      </c>
      <c r="J95" s="39">
        <f>VLOOKUP($A95,'Ub5 and Ub6 values'!$A$2:$F$7000,4,FALSE)</f>
        <v>5</v>
      </c>
    </row>
    <row r="96" spans="1:10">
      <c r="A96" t="s">
        <v>7247</v>
      </c>
      <c r="B96" t="s">
        <v>2301</v>
      </c>
      <c r="C96" t="e">
        <f>VLOOKUP(A96,'Ub5 and Ub6 values'!$A$3:$B$7000,3,FALSE)</f>
        <v>#REF!</v>
      </c>
      <c r="D96">
        <v>1220</v>
      </c>
      <c r="E96" s="1">
        <v>12.4</v>
      </c>
      <c r="F96" t="s">
        <v>5677</v>
      </c>
      <c r="G96">
        <f t="shared" si="2"/>
        <v>3.0863598306747484</v>
      </c>
      <c r="H96" s="34">
        <f t="shared" si="3"/>
        <v>-1.9065783148377649</v>
      </c>
      <c r="I96" s="39">
        <f>VLOOKUP($A96,'Ub5 and Ub6 values'!$A$2:$F$7000,3,FALSE)</f>
        <v>5</v>
      </c>
      <c r="J96" s="39">
        <f>VLOOKUP($A96,'Ub5 and Ub6 values'!$A$2:$F$7000,4,FALSE)</f>
        <v>6</v>
      </c>
    </row>
    <row r="97" spans="1:10">
      <c r="A97" t="s">
        <v>4243</v>
      </c>
      <c r="B97" t="s">
        <v>2302</v>
      </c>
      <c r="C97" t="e">
        <f>VLOOKUP(A97,'Ub5 and Ub6 values'!$A$3:$B$7000,3,FALSE)</f>
        <v>#REF!</v>
      </c>
      <c r="D97">
        <v>256</v>
      </c>
      <c r="E97" s="1">
        <v>2.06</v>
      </c>
      <c r="F97" t="s">
        <v>5677</v>
      </c>
      <c r="G97">
        <f t="shared" si="2"/>
        <v>2.4082399653118496</v>
      </c>
      <c r="H97" s="34">
        <f t="shared" si="3"/>
        <v>-2.6861327796308467</v>
      </c>
      <c r="I97" s="39">
        <f>VLOOKUP($A97,'Ub5 and Ub6 values'!$A$2:$F$7000,3,FALSE)</f>
        <v>5</v>
      </c>
      <c r="J97" s="39">
        <f>VLOOKUP($A97,'Ub5 and Ub6 values'!$A$2:$F$7000,4,FALSE)</f>
        <v>6</v>
      </c>
    </row>
    <row r="98" spans="1:10">
      <c r="A98" t="s">
        <v>2704</v>
      </c>
      <c r="B98" t="s">
        <v>2303</v>
      </c>
      <c r="C98" t="e">
        <f>VLOOKUP(A98,'Ub5 and Ub6 values'!$A$3:$B$7000,3,FALSE)</f>
        <v>#REF!</v>
      </c>
      <c r="D98">
        <v>11.2</v>
      </c>
      <c r="E98" s="1">
        <v>2.81E-2</v>
      </c>
      <c r="F98" t="s">
        <v>5677</v>
      </c>
      <c r="G98">
        <f t="shared" si="2"/>
        <v>1.0492180226701815</v>
      </c>
      <c r="H98" s="34">
        <f t="shared" si="3"/>
        <v>-4.5512936800949202</v>
      </c>
      <c r="I98" s="39">
        <f>VLOOKUP($A98,'Ub5 and Ub6 values'!$A$2:$F$7000,3,FALSE)</f>
        <v>10</v>
      </c>
      <c r="J98" s="39">
        <f>VLOOKUP($A98,'Ub5 and Ub6 values'!$A$2:$F$7000,4,FALSE)</f>
        <v>10</v>
      </c>
    </row>
    <row r="99" spans="1:10">
      <c r="A99" t="s">
        <v>3021</v>
      </c>
      <c r="B99" t="s">
        <v>2304</v>
      </c>
      <c r="C99" t="e">
        <f>VLOOKUP(A99,'Ub5 and Ub6 values'!$A$3:$B$7000,3,FALSE)</f>
        <v>#REF!</v>
      </c>
      <c r="D99">
        <v>1430</v>
      </c>
      <c r="E99" s="1">
        <v>19.3</v>
      </c>
      <c r="F99" t="s">
        <v>5677</v>
      </c>
      <c r="G99">
        <f t="shared" si="2"/>
        <v>3.1553360374650619</v>
      </c>
      <c r="H99" s="34">
        <f t="shared" si="3"/>
        <v>-1.7144426909922261</v>
      </c>
      <c r="I99" s="39">
        <f>VLOOKUP($A99,'Ub5 and Ub6 values'!$A$2:$F$7000,3,FALSE)</f>
        <v>4</v>
      </c>
      <c r="J99" s="39">
        <f>VLOOKUP($A99,'Ub5 and Ub6 values'!$A$2:$F$7000,4,FALSE)</f>
        <v>5</v>
      </c>
    </row>
    <row r="100" spans="1:10">
      <c r="A100" t="s">
        <v>9654</v>
      </c>
      <c r="B100" t="s">
        <v>2305</v>
      </c>
      <c r="C100" t="e">
        <f>VLOOKUP(A100,'Ub5 and Ub6 values'!$A$3:$B$7000,3,FALSE)</f>
        <v>#REF!</v>
      </c>
      <c r="D100">
        <v>127</v>
      </c>
      <c r="E100" s="1">
        <v>1.1200000000000001</v>
      </c>
      <c r="F100" t="s">
        <v>5677</v>
      </c>
      <c r="G100">
        <f t="shared" si="2"/>
        <v>2.1038037209559568</v>
      </c>
      <c r="H100" s="34">
        <f t="shared" si="3"/>
        <v>-2.9507819773298185</v>
      </c>
      <c r="I100" s="39">
        <f>VLOOKUP($A100,'Ub5 and Ub6 values'!$A$2:$F$7000,3,FALSE)</f>
        <v>5</v>
      </c>
      <c r="J100" s="39">
        <f>VLOOKUP($A100,'Ub5 and Ub6 values'!$A$2:$F$7000,4,FALSE)</f>
        <v>5</v>
      </c>
    </row>
    <row r="101" spans="1:10">
      <c r="A101" t="s">
        <v>4997</v>
      </c>
      <c r="B101" t="s">
        <v>2762</v>
      </c>
      <c r="C101" t="e">
        <f>VLOOKUP(A101,'Ub5 and Ub6 values'!$A$3:$B$7000,3,FALSE)</f>
        <v>#REF!</v>
      </c>
      <c r="D101">
        <v>3670</v>
      </c>
      <c r="E101" s="1">
        <v>49.5</v>
      </c>
      <c r="F101" t="s">
        <v>5677</v>
      </c>
      <c r="G101">
        <f t="shared" si="2"/>
        <v>3.5646660642520893</v>
      </c>
      <c r="H101" s="34">
        <f t="shared" si="3"/>
        <v>-1.3053948010664314</v>
      </c>
      <c r="I101" s="39">
        <f>VLOOKUP($A101,'Ub5 and Ub6 values'!$A$2:$F$7000,3,FALSE)</f>
        <v>4</v>
      </c>
      <c r="J101" s="39">
        <f>VLOOKUP($A101,'Ub5 and Ub6 values'!$A$2:$F$7000,4,FALSE)</f>
        <v>5</v>
      </c>
    </row>
    <row r="102" spans="1:10">
      <c r="A102" t="s">
        <v>7123</v>
      </c>
      <c r="B102" t="s">
        <v>2307</v>
      </c>
      <c r="C102" t="e">
        <f>VLOOKUP(A102,'Ub5 and Ub6 values'!$A$3:$B$7000,3,FALSE)</f>
        <v>#REF!</v>
      </c>
      <c r="D102">
        <v>3220</v>
      </c>
      <c r="E102" s="1">
        <v>44.7</v>
      </c>
      <c r="F102" t="s">
        <v>5677</v>
      </c>
      <c r="G102">
        <f t="shared" si="2"/>
        <v>3.5078558716958308</v>
      </c>
      <c r="H102" s="34">
        <f t="shared" si="3"/>
        <v>-1.3496924768680636</v>
      </c>
      <c r="I102" s="39">
        <f>VLOOKUP($A102,'Ub5 and Ub6 values'!$A$2:$F$7000,3,FALSE)</f>
        <v>4</v>
      </c>
      <c r="J102" s="39">
        <f>VLOOKUP($A102,'Ub5 and Ub6 values'!$A$2:$F$7000,4,FALSE)</f>
        <v>5</v>
      </c>
    </row>
    <row r="103" spans="1:10">
      <c r="A103" t="s">
        <v>9655</v>
      </c>
      <c r="B103" t="s">
        <v>2309</v>
      </c>
      <c r="C103" t="e">
        <f>VLOOKUP(A103,'Ub5 and Ub6 values'!$A$3:$B$7000,3,FALSE)</f>
        <v>#REF!</v>
      </c>
      <c r="D103">
        <v>81.599999999999994</v>
      </c>
      <c r="E103" s="1">
        <v>0.61199999999999999</v>
      </c>
      <c r="F103" t="s">
        <v>5677</v>
      </c>
      <c r="G103">
        <f t="shared" si="2"/>
        <v>1.9116901587538611</v>
      </c>
      <c r="H103" s="34">
        <f t="shared" si="3"/>
        <v>-3.2132485778544386</v>
      </c>
      <c r="I103" s="39">
        <f>VLOOKUP($A103,'Ub5 and Ub6 values'!$A$2:$F$7000,3,FALSE)</f>
        <v>5</v>
      </c>
      <c r="J103" s="39">
        <f>VLOOKUP($A103,'Ub5 and Ub6 values'!$A$2:$F$7000,4,FALSE)</f>
        <v>5</v>
      </c>
    </row>
    <row r="104" spans="1:10">
      <c r="A104" t="s">
        <v>2679</v>
      </c>
      <c r="B104" t="s">
        <v>2310</v>
      </c>
      <c r="C104" t="e">
        <f>VLOOKUP(A104,'Ub5 and Ub6 values'!$A$3:$B$7000,3,FALSE)</f>
        <v>#REF!</v>
      </c>
      <c r="D104">
        <v>44.1</v>
      </c>
      <c r="E104" s="1">
        <v>0.33600000000000002</v>
      </c>
      <c r="F104" t="s">
        <v>5677</v>
      </c>
      <c r="G104">
        <f t="shared" si="2"/>
        <v>1.6444385894678386</v>
      </c>
      <c r="H104" s="34">
        <f t="shared" si="3"/>
        <v>-3.4736607226101559</v>
      </c>
      <c r="I104" s="39">
        <f>VLOOKUP($A104,'Ub5 and Ub6 values'!$A$2:$F$7000,3,FALSE)</f>
        <v>5</v>
      </c>
      <c r="J104" s="39">
        <f>VLOOKUP($A104,'Ub5 and Ub6 values'!$A$2:$F$7000,4,FALSE)</f>
        <v>5</v>
      </c>
    </row>
    <row r="105" spans="1:10">
      <c r="A105" t="s">
        <v>9656</v>
      </c>
      <c r="B105" t="s">
        <v>2312</v>
      </c>
      <c r="C105" t="e">
        <f>VLOOKUP(A105,'Ub5 and Ub6 values'!$A$3:$B$7000,3,FALSE)</f>
        <v>#REF!</v>
      </c>
      <c r="D105">
        <v>20.3</v>
      </c>
      <c r="E105" s="1">
        <v>0.121</v>
      </c>
      <c r="F105" t="s">
        <v>5677</v>
      </c>
      <c r="G105">
        <f t="shared" si="2"/>
        <v>1.307496037913213</v>
      </c>
      <c r="H105" s="34">
        <f t="shared" si="3"/>
        <v>-3.9172146296835502</v>
      </c>
      <c r="I105" s="39">
        <f>VLOOKUP($A105,'Ub5 and Ub6 values'!$A$2:$F$7000,3,FALSE)</f>
        <v>6</v>
      </c>
      <c r="J105" s="39">
        <f>VLOOKUP($A105,'Ub5 and Ub6 values'!$A$2:$F$7000,4,FALSE)</f>
        <v>6</v>
      </c>
    </row>
    <row r="106" spans="1:10">
      <c r="A106" t="s">
        <v>2764</v>
      </c>
      <c r="B106" t="s">
        <v>2313</v>
      </c>
      <c r="C106" t="e">
        <f>VLOOKUP(A106,'Ub5 and Ub6 values'!$A$3:$B$7000,3,FALSE)</f>
        <v>#REF!</v>
      </c>
      <c r="D106">
        <v>5.09</v>
      </c>
      <c r="E106" s="1">
        <v>2.6499999999999999E-2</v>
      </c>
      <c r="F106" t="s">
        <v>5677</v>
      </c>
      <c r="G106">
        <f t="shared" si="2"/>
        <v>0.70671778233675875</v>
      </c>
      <c r="H106" s="34">
        <f t="shared" si="3"/>
        <v>-4.5767541260631921</v>
      </c>
      <c r="I106" s="39">
        <f>VLOOKUP($A106,'Ub5 and Ub6 values'!$A$2:$F$7000,3,FALSE)</f>
        <v>6</v>
      </c>
      <c r="J106" s="39">
        <f>VLOOKUP($A106,'Ub5 and Ub6 values'!$A$2:$F$7000,4,FALSE)</f>
        <v>7</v>
      </c>
    </row>
    <row r="107" spans="1:10">
      <c r="A107" t="s">
        <v>9657</v>
      </c>
      <c r="B107" t="s">
        <v>2314</v>
      </c>
      <c r="C107" t="e">
        <f>VLOOKUP(A107,'Ub5 and Ub6 values'!$A$3:$B$7000,3,FALSE)</f>
        <v>#REF!</v>
      </c>
      <c r="D107">
        <v>1.33</v>
      </c>
      <c r="E107" s="1">
        <v>3.63E-3</v>
      </c>
      <c r="F107" t="s">
        <v>5677</v>
      </c>
      <c r="G107">
        <f t="shared" si="2"/>
        <v>0.12385164096708581</v>
      </c>
      <c r="H107" s="34">
        <f t="shared" si="3"/>
        <v>-5.4400933749638876</v>
      </c>
      <c r="I107" s="39">
        <f>VLOOKUP($A107,'Ub5 and Ub6 values'!$A$2:$F$7000,3,FALSE)</f>
        <v>7</v>
      </c>
      <c r="J107" s="39">
        <f>VLOOKUP($A107,'Ub5 and Ub6 values'!$A$2:$F$7000,4,FALSE)</f>
        <v>8</v>
      </c>
    </row>
    <row r="108" spans="1:10">
      <c r="A108" t="s">
        <v>9658</v>
      </c>
      <c r="B108" t="s">
        <v>2317</v>
      </c>
      <c r="C108" t="e">
        <f>VLOOKUP(A108,'Ub5 and Ub6 values'!$A$3:$B$7000,3,FALSE)</f>
        <v>#REF!</v>
      </c>
      <c r="D108">
        <v>0.97</v>
      </c>
      <c r="E108" s="1">
        <v>4.2199999999999998E-3</v>
      </c>
      <c r="F108" t="s">
        <v>5677</v>
      </c>
      <c r="G108">
        <f t="shared" si="2"/>
        <v>-1.322826573375516E-2</v>
      </c>
      <c r="H108" s="34">
        <f t="shared" si="3"/>
        <v>-5.3746875490383257</v>
      </c>
      <c r="I108" s="39">
        <f>VLOOKUP($A108,'Ub5 and Ub6 values'!$A$2:$F$7000,3,FALSE)</f>
        <v>6</v>
      </c>
      <c r="J108" s="39">
        <f>VLOOKUP($A108,'Ub5 and Ub6 values'!$A$2:$F$7000,4,FALSE)</f>
        <v>7</v>
      </c>
    </row>
    <row r="109" spans="1:10">
      <c r="A109" t="s">
        <v>1432</v>
      </c>
      <c r="B109" t="s">
        <v>2318</v>
      </c>
      <c r="C109" t="e">
        <f>VLOOKUP(A109,'Ub5 and Ub6 values'!$A$3:$B$7000,3,FALSE)</f>
        <v>#REF!</v>
      </c>
      <c r="D109">
        <v>1.73</v>
      </c>
      <c r="E109" s="1">
        <v>1.12E-2</v>
      </c>
      <c r="F109" t="s">
        <v>5677</v>
      </c>
      <c r="G109">
        <f t="shared" si="2"/>
        <v>0.2380461031287954</v>
      </c>
      <c r="H109" s="34">
        <f t="shared" si="3"/>
        <v>-4.9507819773298181</v>
      </c>
      <c r="I109" s="39">
        <f>VLOOKUP($A109,'Ub5 and Ub6 values'!$A$2:$F$7000,3,FALSE)</f>
        <v>5</v>
      </c>
      <c r="J109" s="39">
        <f>VLOOKUP($A109,'Ub5 and Ub6 values'!$A$2:$F$7000,4,FALSE)</f>
        <v>10</v>
      </c>
    </row>
    <row r="110" spans="1:10">
      <c r="A110" t="s">
        <v>6431</v>
      </c>
      <c r="B110" t="s">
        <v>2322</v>
      </c>
      <c r="C110" t="e">
        <f>VLOOKUP(A110,'Ub5 and Ub6 values'!$A$3:$B$7000,3,FALSE)</f>
        <v>#REF!</v>
      </c>
      <c r="D110">
        <v>31.8</v>
      </c>
      <c r="E110" s="1">
        <v>0.14299999999999999</v>
      </c>
      <c r="F110" t="s">
        <v>5677</v>
      </c>
      <c r="G110">
        <f t="shared" si="2"/>
        <v>1.5024271199844328</v>
      </c>
      <c r="H110" s="34">
        <f t="shared" si="3"/>
        <v>-3.8446639625349381</v>
      </c>
      <c r="I110" s="39">
        <f>VLOOKUP($A110,'Ub5 and Ub6 values'!$A$2:$F$7000,3,FALSE)</f>
        <v>6</v>
      </c>
      <c r="J110" s="39">
        <f>VLOOKUP($A110,'Ub5 and Ub6 values'!$A$2:$F$7000,4,FALSE)</f>
        <v>9</v>
      </c>
    </row>
    <row r="111" spans="1:10">
      <c r="A111" t="s">
        <v>6375</v>
      </c>
      <c r="B111" t="s">
        <v>2323</v>
      </c>
      <c r="C111" t="e">
        <f>VLOOKUP(A111,'Ub5 and Ub6 values'!$A$3:$B$7000,3,FALSE)</f>
        <v>#REF!</v>
      </c>
      <c r="D111">
        <v>1</v>
      </c>
      <c r="E111" s="1">
        <v>3.5899999999999999E-3</v>
      </c>
      <c r="F111" t="s">
        <v>5677</v>
      </c>
      <c r="G111">
        <f t="shared" si="2"/>
        <v>0</v>
      </c>
      <c r="H111" s="34">
        <f t="shared" si="3"/>
        <v>-5.4449055514216811</v>
      </c>
      <c r="I111" s="39">
        <f>VLOOKUP($A111,'Ub5 and Ub6 values'!$A$2:$F$7000,3,FALSE)</f>
        <v>6</v>
      </c>
      <c r="J111" s="39">
        <f>VLOOKUP($A111,'Ub5 and Ub6 values'!$A$2:$F$7000,4,FALSE)</f>
        <v>9</v>
      </c>
    </row>
    <row r="112" spans="1:10">
      <c r="A112" t="s">
        <v>7334</v>
      </c>
      <c r="B112" t="s">
        <v>2325</v>
      </c>
      <c r="C112" t="e">
        <f>VLOOKUP(A112,'Ub5 and Ub6 values'!$A$3:$B$7000,3,FALSE)</f>
        <v>#REF!</v>
      </c>
      <c r="D112">
        <v>3.95</v>
      </c>
      <c r="E112" s="1">
        <v>1.8499999999999999E-2</v>
      </c>
      <c r="F112" t="s">
        <v>5677</v>
      </c>
      <c r="G112">
        <f t="shared" si="2"/>
        <v>0.59659709562646024</v>
      </c>
      <c r="H112" s="34">
        <f t="shared" si="3"/>
        <v>-4.7328282715969863</v>
      </c>
      <c r="I112" s="39">
        <f>VLOOKUP($A112,'Ub5 and Ub6 values'!$A$2:$F$7000,3,FALSE)</f>
        <v>7</v>
      </c>
      <c r="J112" s="39">
        <f>VLOOKUP($A112,'Ub5 and Ub6 values'!$A$2:$F$7000,4,FALSE)</f>
        <v>9</v>
      </c>
    </row>
    <row r="113" spans="1:10">
      <c r="A113" t="s">
        <v>4094</v>
      </c>
      <c r="B113" t="s">
        <v>2330</v>
      </c>
      <c r="C113" t="e">
        <f>VLOOKUP(A113,'Ub5 and Ub6 values'!$A$3:$B$7000,3,FALSE)</f>
        <v>#REF!</v>
      </c>
      <c r="D113">
        <v>395</v>
      </c>
      <c r="E113" s="1">
        <v>2.9</v>
      </c>
      <c r="F113" t="s">
        <v>5677</v>
      </c>
      <c r="G113">
        <f t="shared" si="2"/>
        <v>2.5965970956264601</v>
      </c>
      <c r="H113" s="34">
        <f t="shared" si="3"/>
        <v>-2.5376020021010439</v>
      </c>
      <c r="I113" s="39">
        <f>VLOOKUP($A113,'Ub5 and Ub6 values'!$A$2:$F$7000,3,FALSE)</f>
        <v>6</v>
      </c>
      <c r="J113" s="39">
        <f>VLOOKUP($A113,'Ub5 and Ub6 values'!$A$2:$F$7000,4,FALSE)</f>
        <v>8</v>
      </c>
    </row>
    <row r="114" spans="1:10">
      <c r="A114" t="s">
        <v>4594</v>
      </c>
      <c r="B114" t="s">
        <v>2387</v>
      </c>
      <c r="C114" t="e">
        <f>VLOOKUP(A114,'Ub5 and Ub6 values'!$A$3:$B$7000,3,FALSE)</f>
        <v>#REF!</v>
      </c>
      <c r="D114">
        <v>6.14</v>
      </c>
      <c r="E114" s="1">
        <v>4.7899999999999998E-2</v>
      </c>
      <c r="F114" t="s">
        <v>5677</v>
      </c>
      <c r="G114">
        <f t="shared" si="2"/>
        <v>0.78816837114116767</v>
      </c>
      <c r="H114" s="34">
        <f t="shared" si="3"/>
        <v>-4.3196644865854363</v>
      </c>
      <c r="I114" s="39">
        <f>VLOOKUP($A114,'Ub5 and Ub6 values'!$A$2:$F$7000,3,FALSE)</f>
        <v>5</v>
      </c>
      <c r="J114" s="39">
        <f>VLOOKUP($A114,'Ub5 and Ub6 values'!$A$2:$F$7000,4,FALSE)</f>
        <v>10</v>
      </c>
    </row>
    <row r="115" spans="1:10">
      <c r="A115" t="s">
        <v>9659</v>
      </c>
      <c r="B115" t="s">
        <v>4456</v>
      </c>
      <c r="C115" t="e">
        <f>VLOOKUP(A115,'Ub5 and Ub6 values'!$A$3:$B$7000,3,FALSE)</f>
        <v>#REF!</v>
      </c>
      <c r="D115">
        <v>16.399999999999999</v>
      </c>
      <c r="E115" s="1">
        <v>0.11</v>
      </c>
      <c r="F115" t="s">
        <v>5677</v>
      </c>
      <c r="G115">
        <f t="shared" si="2"/>
        <v>1.2148438480476977</v>
      </c>
      <c r="H115" s="34">
        <f t="shared" si="3"/>
        <v>-3.9586073148417751</v>
      </c>
      <c r="I115" s="39">
        <f>VLOOKUP($A115,'Ub5 and Ub6 values'!$A$2:$F$7000,3,FALSE)</f>
        <v>5</v>
      </c>
      <c r="J115" s="39">
        <f>VLOOKUP($A115,'Ub5 and Ub6 values'!$A$2:$F$7000,4,FALSE)</f>
        <v>9</v>
      </c>
    </row>
    <row r="116" spans="1:10">
      <c r="A116" t="s">
        <v>4971</v>
      </c>
      <c r="B116" t="s">
        <v>2390</v>
      </c>
      <c r="C116" t="e">
        <f>VLOOKUP(A116,'Ub5 and Ub6 values'!$A$3:$B$7000,3,FALSE)</f>
        <v>#REF!</v>
      </c>
      <c r="D116">
        <v>52.9</v>
      </c>
      <c r="E116" s="1">
        <v>0.29499999999999998</v>
      </c>
      <c r="F116" t="s">
        <v>5677</v>
      </c>
      <c r="G116">
        <f t="shared" si="2"/>
        <v>1.7234556720351857</v>
      </c>
      <c r="H116" s="34">
        <f t="shared" si="3"/>
        <v>-3.530177984021837</v>
      </c>
      <c r="I116" s="39">
        <f>VLOOKUP($A116,'Ub5 and Ub6 values'!$A$2:$F$7000,3,FALSE)</f>
        <v>5</v>
      </c>
      <c r="J116" s="39">
        <f>VLOOKUP($A116,'Ub5 and Ub6 values'!$A$2:$F$7000,4,FALSE)</f>
        <v>9</v>
      </c>
    </row>
    <row r="117" spans="1:10">
      <c r="A117" t="s">
        <v>5558</v>
      </c>
      <c r="B117" t="s">
        <v>2393</v>
      </c>
      <c r="C117" t="e">
        <f>VLOOKUP(A117,'Ub5 and Ub6 values'!$A$3:$B$7000,3,FALSE)</f>
        <v>#REF!</v>
      </c>
      <c r="D117">
        <v>7.84</v>
      </c>
      <c r="E117" s="1">
        <v>2.75E-2</v>
      </c>
      <c r="F117" t="s">
        <v>5677</v>
      </c>
      <c r="G117">
        <f t="shared" si="2"/>
        <v>0.89431606268443842</v>
      </c>
      <c r="H117" s="34">
        <f t="shared" si="3"/>
        <v>-4.5606673061697371</v>
      </c>
      <c r="I117" s="39">
        <f>VLOOKUP($A117,'Ub5 and Ub6 values'!$A$2:$F$7000,3,FALSE)</f>
        <v>7</v>
      </c>
      <c r="J117" s="39">
        <f>VLOOKUP($A117,'Ub5 and Ub6 values'!$A$2:$F$7000,4,FALSE)</f>
        <v>9</v>
      </c>
    </row>
    <row r="118" spans="1:10">
      <c r="A118" t="s">
        <v>7183</v>
      </c>
      <c r="B118" t="s">
        <v>7183</v>
      </c>
      <c r="C118" t="e">
        <f>VLOOKUP(A118,'Ub5 and Ub6 values'!$A$3:$B$7000,3,FALSE)</f>
        <v>#REF!</v>
      </c>
      <c r="D118">
        <v>16.399999999999999</v>
      </c>
      <c r="E118" s="1">
        <v>0.154</v>
      </c>
      <c r="F118" t="s">
        <v>5677</v>
      </c>
      <c r="G118">
        <f t="shared" si="2"/>
        <v>1.2148438480476977</v>
      </c>
      <c r="H118" s="34">
        <f t="shared" si="3"/>
        <v>-3.8124792791635369</v>
      </c>
      <c r="I118" s="39">
        <f>VLOOKUP($A118,'Ub5 and Ub6 values'!$A$2:$F$7000,3,FALSE)</f>
        <v>5</v>
      </c>
      <c r="J118" s="39">
        <f>VLOOKUP($A118,'Ub5 and Ub6 values'!$A$2:$F$7000,4,FALSE)</f>
        <v>6</v>
      </c>
    </row>
    <row r="119" spans="1:10">
      <c r="A119" t="s">
        <v>9660</v>
      </c>
      <c r="B119" t="s">
        <v>4183</v>
      </c>
      <c r="C119" t="e">
        <f>VLOOKUP(A119,'Ub5 and Ub6 values'!$A$3:$B$7000,3,FALSE)</f>
        <v>#REF!</v>
      </c>
      <c r="D119">
        <v>7.72</v>
      </c>
      <c r="E119" s="1">
        <v>6.4199999999999993E-2</v>
      </c>
      <c r="F119" t="s">
        <v>5677</v>
      </c>
      <c r="G119">
        <f t="shared" si="2"/>
        <v>0.88761730033573616</v>
      </c>
      <c r="H119" s="34">
        <f t="shared" si="3"/>
        <v>-4.1924649719311464</v>
      </c>
      <c r="I119" s="39">
        <f>VLOOKUP($A119,'Ub5 and Ub6 values'!$A$2:$F$7000,3,FALSE)</f>
        <v>5</v>
      </c>
      <c r="J119" s="39">
        <f>VLOOKUP($A119,'Ub5 and Ub6 values'!$A$2:$F$7000,4,FALSE)</f>
        <v>6</v>
      </c>
    </row>
    <row r="120" spans="1:10">
      <c r="A120" t="s">
        <v>9661</v>
      </c>
      <c r="B120" t="s">
        <v>2400</v>
      </c>
      <c r="C120" t="e">
        <f>VLOOKUP(A120,'Ub5 and Ub6 values'!$A$3:$B$7000,3,FALSE)</f>
        <v>#REF!</v>
      </c>
      <c r="D120">
        <v>57.7</v>
      </c>
      <c r="E120" s="1">
        <v>0.39100000000000001</v>
      </c>
      <c r="F120" t="s">
        <v>5677</v>
      </c>
      <c r="G120">
        <f t="shared" si="2"/>
        <v>1.7611758131557314</v>
      </c>
      <c r="H120" s="34">
        <f t="shared" si="3"/>
        <v>-3.4078232426041333</v>
      </c>
      <c r="I120" s="39">
        <f>VLOOKUP($A120,'Ub5 and Ub6 values'!$A$2:$F$7000,3,FALSE)</f>
        <v>6</v>
      </c>
      <c r="J120" s="39">
        <f>VLOOKUP($A120,'Ub5 and Ub6 values'!$A$2:$F$7000,4,FALSE)</f>
        <v>6</v>
      </c>
    </row>
    <row r="121" spans="1:10">
      <c r="A121" t="s">
        <v>5031</v>
      </c>
      <c r="B121" t="s">
        <v>5621</v>
      </c>
      <c r="C121" t="e">
        <f>VLOOKUP(A121,'Ub5 and Ub6 values'!$A$3:$B$7000,3,FALSE)</f>
        <v>#REF!</v>
      </c>
      <c r="D121">
        <v>1540</v>
      </c>
      <c r="E121" s="1">
        <v>17.899999999999999</v>
      </c>
      <c r="F121" t="s">
        <v>5677</v>
      </c>
      <c r="G121">
        <f t="shared" si="2"/>
        <v>3.1875207208364631</v>
      </c>
      <c r="H121" s="34">
        <f t="shared" si="3"/>
        <v>-1.7471469690201069</v>
      </c>
      <c r="I121" s="39">
        <f>VLOOKUP($A121,'Ub5 and Ub6 values'!$A$2:$F$7000,3,FALSE)</f>
        <v>4</v>
      </c>
      <c r="J121" s="39">
        <f>VLOOKUP($A121,'Ub5 and Ub6 values'!$A$2:$F$7000,4,FALSE)</f>
        <v>5</v>
      </c>
    </row>
    <row r="122" spans="1:10">
      <c r="A122" t="s">
        <v>4969</v>
      </c>
      <c r="B122" t="s">
        <v>2402</v>
      </c>
      <c r="C122" t="e">
        <f>VLOOKUP(A122,'Ub5 and Ub6 values'!$A$3:$B$7000,3,FALSE)</f>
        <v>#REF!</v>
      </c>
      <c r="D122">
        <v>201</v>
      </c>
      <c r="E122" s="1">
        <v>1.38</v>
      </c>
      <c r="F122" t="s">
        <v>5677</v>
      </c>
      <c r="G122">
        <f t="shared" si="2"/>
        <v>2.3031960574204891</v>
      </c>
      <c r="H122" s="34">
        <f t="shared" si="3"/>
        <v>-2.8601209135987635</v>
      </c>
      <c r="I122" s="39">
        <f>VLOOKUP($A122,'Ub5 and Ub6 values'!$A$2:$F$7000,3,FALSE)</f>
        <v>4</v>
      </c>
      <c r="J122" s="39">
        <f>VLOOKUP($A122,'Ub5 and Ub6 values'!$A$2:$F$7000,4,FALSE)</f>
        <v>7</v>
      </c>
    </row>
    <row r="123" spans="1:10">
      <c r="A123" t="s">
        <v>1453</v>
      </c>
      <c r="B123" t="s">
        <v>2408</v>
      </c>
      <c r="C123" t="e">
        <f>VLOOKUP(A123,'Ub5 and Ub6 values'!$A$3:$B$7000,3,FALSE)</f>
        <v>#REF!</v>
      </c>
      <c r="D123">
        <v>162</v>
      </c>
      <c r="E123" s="1">
        <v>1.35</v>
      </c>
      <c r="F123" t="s">
        <v>5677</v>
      </c>
      <c r="G123">
        <f t="shared" si="2"/>
        <v>2.2095150145426308</v>
      </c>
      <c r="H123" s="34">
        <f t="shared" si="3"/>
        <v>-2.8696662315049939</v>
      </c>
      <c r="I123" s="39">
        <f>VLOOKUP($A123,'Ub5 and Ub6 values'!$A$2:$F$7000,3,FALSE)</f>
        <v>6</v>
      </c>
      <c r="J123" s="39">
        <f>VLOOKUP($A123,'Ub5 and Ub6 values'!$A$2:$F$7000,4,FALSE)</f>
        <v>8</v>
      </c>
    </row>
    <row r="124" spans="1:10">
      <c r="A124" t="s">
        <v>8939</v>
      </c>
      <c r="B124" t="s">
        <v>2409</v>
      </c>
      <c r="C124" t="e">
        <f>VLOOKUP(A124,'Ub5 and Ub6 values'!$A$3:$B$7000,3,FALSE)</f>
        <v>#REF!</v>
      </c>
      <c r="D124">
        <v>119</v>
      </c>
      <c r="E124" s="1">
        <v>0.96699999999999997</v>
      </c>
      <c r="F124" t="s">
        <v>5677</v>
      </c>
      <c r="G124">
        <f t="shared" si="2"/>
        <v>2.0755469613925306</v>
      </c>
      <c r="H124" s="34">
        <f t="shared" si="3"/>
        <v>-3.0145735259169983</v>
      </c>
      <c r="I124" s="39">
        <f>VLOOKUP($A124,'Ub5 and Ub6 values'!$A$2:$F$7000,3,FALSE)</f>
        <v>7</v>
      </c>
      <c r="J124" s="39">
        <f>VLOOKUP($A124,'Ub5 and Ub6 values'!$A$2:$F$7000,4,FALSE)</f>
        <v>9</v>
      </c>
    </row>
    <row r="125" spans="1:10">
      <c r="A125" t="s">
        <v>1231</v>
      </c>
      <c r="B125" t="s">
        <v>2410</v>
      </c>
      <c r="C125" t="e">
        <f>VLOOKUP(A125,'Ub5 and Ub6 values'!$A$3:$B$7000,3,FALSE)</f>
        <v>#REF!</v>
      </c>
      <c r="D125">
        <v>382</v>
      </c>
      <c r="E125" s="1">
        <v>2.83</v>
      </c>
      <c r="F125" t="s">
        <v>5677</v>
      </c>
      <c r="G125">
        <f t="shared" si="2"/>
        <v>2.5820633629117089</v>
      </c>
      <c r="H125" s="34">
        <f t="shared" si="3"/>
        <v>-2.5482135644757098</v>
      </c>
      <c r="I125" s="39">
        <f>VLOOKUP($A125,'Ub5 and Ub6 values'!$A$2:$F$7000,3,FALSE)</f>
        <v>6</v>
      </c>
      <c r="J125" s="39">
        <f>VLOOKUP($A125,'Ub5 and Ub6 values'!$A$2:$F$7000,4,FALSE)</f>
        <v>8</v>
      </c>
    </row>
    <row r="126" spans="1:10">
      <c r="A126" t="s">
        <v>1237</v>
      </c>
      <c r="B126" t="s">
        <v>2411</v>
      </c>
      <c r="C126" t="e">
        <f>VLOOKUP(A126,'Ub5 and Ub6 values'!$A$3:$B$7000,3,FALSE)</f>
        <v>#REF!</v>
      </c>
      <c r="D126">
        <v>25.6</v>
      </c>
      <c r="E126" s="1">
        <v>0.187</v>
      </c>
      <c r="F126" t="s">
        <v>5677</v>
      </c>
      <c r="G126">
        <f t="shared" si="2"/>
        <v>1.4082399653118496</v>
      </c>
      <c r="H126" s="34">
        <f t="shared" si="3"/>
        <v>-3.728158393463501</v>
      </c>
      <c r="I126" s="39">
        <f>VLOOKUP($A126,'Ub5 and Ub6 values'!$A$2:$F$7000,3,FALSE)</f>
        <v>7</v>
      </c>
      <c r="J126" s="39">
        <f>VLOOKUP($A126,'Ub5 and Ub6 values'!$A$2:$F$7000,4,FALSE)</f>
        <v>9</v>
      </c>
    </row>
    <row r="127" spans="1:10">
      <c r="A127" t="s">
        <v>9662</v>
      </c>
      <c r="B127" t="s">
        <v>2412</v>
      </c>
      <c r="C127" t="e">
        <f>VLOOKUP(A127,'Ub5 and Ub6 values'!$A$3:$B$7000,3,FALSE)</f>
        <v>#REF!</v>
      </c>
      <c r="D127">
        <v>48.9</v>
      </c>
      <c r="E127" s="1">
        <v>0.36199999999999999</v>
      </c>
      <c r="F127" t="s">
        <v>5677</v>
      </c>
      <c r="G127">
        <f t="shared" si="2"/>
        <v>1.6893088591236203</v>
      </c>
      <c r="H127" s="34">
        <f t="shared" si="3"/>
        <v>-3.4412914294668342</v>
      </c>
      <c r="I127" s="39">
        <f>VLOOKUP($A127,'Ub5 and Ub6 values'!$A$2:$F$7000,3,FALSE)</f>
        <v>5</v>
      </c>
      <c r="J127" s="39">
        <f>VLOOKUP($A127,'Ub5 and Ub6 values'!$A$2:$F$7000,4,FALSE)</f>
        <v>8</v>
      </c>
    </row>
    <row r="128" spans="1:10">
      <c r="A128" t="s">
        <v>7215</v>
      </c>
      <c r="B128" t="s">
        <v>2415</v>
      </c>
      <c r="C128" t="e">
        <f>VLOOKUP(A128,'Ub5 and Ub6 values'!$A$3:$B$7000,3,FALSE)</f>
        <v>#REF!</v>
      </c>
      <c r="D128">
        <v>45.7</v>
      </c>
      <c r="E128" s="1">
        <v>0.30599999999999999</v>
      </c>
      <c r="F128" t="s">
        <v>5677</v>
      </c>
      <c r="G128">
        <f t="shared" si="2"/>
        <v>1.6599162000698502</v>
      </c>
      <c r="H128" s="34">
        <f t="shared" si="3"/>
        <v>-3.5142785735184199</v>
      </c>
      <c r="I128" s="39">
        <f>VLOOKUP($A128,'Ub5 and Ub6 values'!$A$2:$F$7000,3,FALSE)</f>
        <v>5</v>
      </c>
      <c r="J128" s="39">
        <f>VLOOKUP($A128,'Ub5 and Ub6 values'!$A$2:$F$7000,4,FALSE)</f>
        <v>8</v>
      </c>
    </row>
    <row r="129" spans="1:10">
      <c r="A129" t="s">
        <v>9663</v>
      </c>
      <c r="B129" t="s">
        <v>2416</v>
      </c>
      <c r="C129" t="e">
        <f>VLOOKUP(A129,'Ub5 and Ub6 values'!$A$3:$B$7000,3,FALSE)</f>
        <v>#REF!</v>
      </c>
      <c r="D129">
        <v>1780</v>
      </c>
      <c r="E129" s="1">
        <v>15.2</v>
      </c>
      <c r="F129" t="s">
        <v>5677</v>
      </c>
      <c r="G129">
        <f t="shared" si="2"/>
        <v>3.2504200023088941</v>
      </c>
      <c r="H129" s="34">
        <f t="shared" si="3"/>
        <v>-1.8181564120552274</v>
      </c>
      <c r="I129" s="39">
        <f>VLOOKUP($A129,'Ub5 and Ub6 values'!$A$2:$F$7000,3,FALSE)</f>
        <v>4</v>
      </c>
      <c r="J129" s="39">
        <f>VLOOKUP($A129,'Ub5 and Ub6 values'!$A$2:$F$7000,4,FALSE)</f>
        <v>7</v>
      </c>
    </row>
    <row r="130" spans="1:10">
      <c r="A130" t="s">
        <v>4140</v>
      </c>
      <c r="B130" t="s">
        <v>2417</v>
      </c>
      <c r="C130" t="e">
        <f>VLOOKUP(A130,'Ub5 and Ub6 values'!$A$3:$B$7000,3,FALSE)</f>
        <v>#REF!</v>
      </c>
      <c r="D130">
        <v>10.5</v>
      </c>
      <c r="E130" s="1">
        <v>9.8900000000000002E-2</v>
      </c>
      <c r="F130" t="s">
        <v>5677</v>
      </c>
      <c r="G130">
        <f t="shared" si="2"/>
        <v>1.0211892990699381</v>
      </c>
      <c r="H130" s="34">
        <f t="shared" si="3"/>
        <v>-4.0048037084028207</v>
      </c>
      <c r="I130" s="39">
        <f>VLOOKUP($A130,'Ub5 and Ub6 values'!$A$2:$F$7000,3,FALSE)</f>
        <v>5</v>
      </c>
      <c r="J130" s="39">
        <f>VLOOKUP($A130,'Ub5 and Ub6 values'!$A$2:$F$7000,4,FALSE)</f>
        <v>7</v>
      </c>
    </row>
    <row r="131" spans="1:10">
      <c r="A131" t="s">
        <v>7151</v>
      </c>
      <c r="B131" t="s">
        <v>7151</v>
      </c>
      <c r="C131" t="e">
        <f>VLOOKUP(A131,'Ub5 and Ub6 values'!$A$3:$B$7000,3,FALSE)</f>
        <v>#REF!</v>
      </c>
      <c r="D131">
        <v>414</v>
      </c>
      <c r="E131" s="1">
        <v>3.86</v>
      </c>
      <c r="F131" t="s">
        <v>5677</v>
      </c>
      <c r="G131">
        <f t="shared" ref="G131:G194" si="4">LOG(D131)</f>
        <v>2.6170003411208991</v>
      </c>
      <c r="H131" s="34">
        <f t="shared" ref="H131:H194" si="5">LOG(E131)-3</f>
        <v>-2.4134126953282449</v>
      </c>
      <c r="I131" s="39">
        <f>VLOOKUP($A131,'Ub5 and Ub6 values'!$A$2:$F$7000,3,FALSE)</f>
        <v>5</v>
      </c>
      <c r="J131" s="39">
        <f>VLOOKUP($A131,'Ub5 and Ub6 values'!$A$2:$F$7000,4,FALSE)</f>
        <v>7</v>
      </c>
    </row>
    <row r="132" spans="1:10">
      <c r="A132" t="s">
        <v>7356</v>
      </c>
      <c r="B132" t="s">
        <v>2422</v>
      </c>
      <c r="C132" t="e">
        <f>VLOOKUP(A132,'Ub5 and Ub6 values'!$A$3:$B$7000,3,FALSE)</f>
        <v>#REF!</v>
      </c>
      <c r="D132">
        <v>16700</v>
      </c>
      <c r="E132" s="1">
        <v>126</v>
      </c>
      <c r="F132" t="s">
        <v>5677</v>
      </c>
      <c r="G132">
        <f t="shared" si="4"/>
        <v>4.2227164711475833</v>
      </c>
      <c r="H132" s="34">
        <f t="shared" si="5"/>
        <v>-0.89962945488243706</v>
      </c>
      <c r="I132" s="39">
        <f>VLOOKUP($A132,'Ub5 and Ub6 values'!$A$2:$F$7000,3,FALSE)</f>
        <v>6</v>
      </c>
      <c r="J132" s="39">
        <f>VLOOKUP($A132,'Ub5 and Ub6 values'!$A$2:$F$7000,4,FALSE)</f>
        <v>7</v>
      </c>
    </row>
    <row r="133" spans="1:10">
      <c r="A133" t="s">
        <v>5530</v>
      </c>
      <c r="B133" t="s">
        <v>2424</v>
      </c>
      <c r="C133" t="e">
        <f>VLOOKUP(A133,'Ub5 and Ub6 values'!$A$3:$B$7000,3,FALSE)</f>
        <v>#REF!</v>
      </c>
      <c r="D133">
        <v>4</v>
      </c>
      <c r="E133" s="1">
        <v>2.35E-2</v>
      </c>
      <c r="F133" t="s">
        <v>5677</v>
      </c>
      <c r="G133">
        <f t="shared" si="4"/>
        <v>0.6020599913279624</v>
      </c>
      <c r="H133" s="34">
        <f t="shared" si="5"/>
        <v>-4.6289321377282633</v>
      </c>
      <c r="I133" s="39">
        <f>VLOOKUP($A133,'Ub5 and Ub6 values'!$A$2:$F$7000,3,FALSE)</f>
        <v>6</v>
      </c>
      <c r="J133" s="39">
        <f>VLOOKUP($A133,'Ub5 and Ub6 values'!$A$2:$F$7000,4,FALSE)</f>
        <v>7</v>
      </c>
    </row>
    <row r="134" spans="1:10">
      <c r="A134" t="s">
        <v>4484</v>
      </c>
      <c r="B134" t="s">
        <v>2425</v>
      </c>
      <c r="C134" t="e">
        <f>VLOOKUP(A134,'Ub5 and Ub6 values'!$A$3:$B$7000,3,FALSE)</f>
        <v>#REF!</v>
      </c>
      <c r="D134">
        <v>49.5</v>
      </c>
      <c r="E134" s="1">
        <v>0.36599999999999999</v>
      </c>
      <c r="F134" t="s">
        <v>5677</v>
      </c>
      <c r="G134">
        <f t="shared" si="4"/>
        <v>1.6946051989335686</v>
      </c>
      <c r="H134" s="34">
        <f t="shared" si="5"/>
        <v>-3.4365189146055894</v>
      </c>
      <c r="I134" s="39">
        <f>VLOOKUP($A134,'Ub5 and Ub6 values'!$A$2:$F$7000,3,FALSE)</f>
        <v>5</v>
      </c>
      <c r="J134" s="39">
        <f>VLOOKUP($A134,'Ub5 and Ub6 values'!$A$2:$F$7000,4,FALSE)</f>
        <v>7</v>
      </c>
    </row>
    <row r="135" spans="1:10">
      <c r="A135" t="s">
        <v>2792</v>
      </c>
      <c r="B135" t="s">
        <v>2428</v>
      </c>
      <c r="C135" t="e">
        <f>VLOOKUP(A135,'Ub5 and Ub6 values'!$A$3:$B$7000,3,FALSE)</f>
        <v>#REF!</v>
      </c>
      <c r="D135">
        <v>66.400000000000006</v>
      </c>
      <c r="E135" s="1">
        <v>0.40400000000000003</v>
      </c>
      <c r="F135" t="s">
        <v>5677</v>
      </c>
      <c r="G135">
        <f t="shared" si="4"/>
        <v>1.8221680793680175</v>
      </c>
      <c r="H135" s="34">
        <f t="shared" si="5"/>
        <v>-3.3936186348893949</v>
      </c>
      <c r="I135" s="39">
        <f>VLOOKUP($A135,'Ub5 and Ub6 values'!$A$2:$F$7000,3,FALSE)</f>
        <v>5</v>
      </c>
      <c r="J135" s="39">
        <f>VLOOKUP($A135,'Ub5 and Ub6 values'!$A$2:$F$7000,4,FALSE)</f>
        <v>9</v>
      </c>
    </row>
    <row r="136" spans="1:10">
      <c r="A136" t="s">
        <v>7149</v>
      </c>
      <c r="B136" t="s">
        <v>2432</v>
      </c>
      <c r="C136" t="e">
        <f>VLOOKUP(A136,'Ub5 and Ub6 values'!$A$3:$B$7000,3,FALSE)</f>
        <v>#REF!</v>
      </c>
      <c r="D136">
        <v>28.2</v>
      </c>
      <c r="E136" s="1">
        <v>0.217</v>
      </c>
      <c r="F136" t="s">
        <v>5677</v>
      </c>
      <c r="G136">
        <f t="shared" si="4"/>
        <v>1.4502491083193612</v>
      </c>
      <c r="H136" s="34">
        <f t="shared" si="5"/>
        <v>-3.6635402661514704</v>
      </c>
      <c r="I136" s="39">
        <f>VLOOKUP($A136,'Ub5 and Ub6 values'!$A$2:$F$7000,3,FALSE)</f>
        <v>4</v>
      </c>
      <c r="J136" s="39">
        <f>VLOOKUP($A136,'Ub5 and Ub6 values'!$A$2:$F$7000,4,FALSE)</f>
        <v>5</v>
      </c>
    </row>
    <row r="137" spans="1:10">
      <c r="A137" t="s">
        <v>739</v>
      </c>
      <c r="B137" t="s">
        <v>739</v>
      </c>
      <c r="C137" t="e">
        <f>VLOOKUP(A137,'Ub5 and Ub6 values'!$A$3:$B$7000,3,FALSE)</f>
        <v>#REF!</v>
      </c>
      <c r="D137">
        <v>81.099999999999994</v>
      </c>
      <c r="E137" s="1">
        <v>0.66900000000000004</v>
      </c>
      <c r="F137" t="s">
        <v>5677</v>
      </c>
      <c r="G137">
        <f t="shared" si="4"/>
        <v>1.909020854211156</v>
      </c>
      <c r="H137" s="34">
        <f t="shared" si="5"/>
        <v>-3.1745738822321767</v>
      </c>
      <c r="I137" s="39">
        <f>VLOOKUP($A137,'Ub5 and Ub6 values'!$A$2:$F$7000,3,FALSE)</f>
        <v>6</v>
      </c>
      <c r="J137" s="39">
        <f>VLOOKUP($A137,'Ub5 and Ub6 values'!$A$2:$F$7000,4,FALSE)</f>
        <v>7</v>
      </c>
    </row>
    <row r="138" spans="1:10">
      <c r="A138" t="s">
        <v>7221</v>
      </c>
      <c r="B138" t="s">
        <v>7221</v>
      </c>
      <c r="C138" t="e">
        <f>VLOOKUP(A138,'Ub5 and Ub6 values'!$A$3:$B$7000,3,FALSE)</f>
        <v>#REF!</v>
      </c>
      <c r="D138">
        <v>8.8699999999999992</v>
      </c>
      <c r="E138" s="1">
        <v>8.3500000000000005E-2</v>
      </c>
      <c r="F138" t="s">
        <v>5677</v>
      </c>
      <c r="G138">
        <f t="shared" si="4"/>
        <v>0.94792361983172635</v>
      </c>
      <c r="H138" s="34">
        <f t="shared" si="5"/>
        <v>-4.0783135245163979</v>
      </c>
      <c r="I138" s="39">
        <f>VLOOKUP($A138,'Ub5 and Ub6 values'!$A$2:$F$7000,3,FALSE)</f>
        <v>4</v>
      </c>
      <c r="J138" s="39">
        <f>VLOOKUP($A138,'Ub5 and Ub6 values'!$A$2:$F$7000,4,FALSE)</f>
        <v>6</v>
      </c>
    </row>
    <row r="139" spans="1:10">
      <c r="A139" t="s">
        <v>4232</v>
      </c>
      <c r="B139" t="s">
        <v>4232</v>
      </c>
      <c r="C139" t="e">
        <f>VLOOKUP(A139,'Ub5 and Ub6 values'!$A$3:$B$7000,3,FALSE)</f>
        <v>#REF!</v>
      </c>
      <c r="D139">
        <v>67.3</v>
      </c>
      <c r="E139" s="1">
        <v>0.54700000000000004</v>
      </c>
      <c r="F139" t="s">
        <v>5677</v>
      </c>
      <c r="G139">
        <f t="shared" si="4"/>
        <v>1.8280150642239767</v>
      </c>
      <c r="H139" s="34">
        <f t="shared" si="5"/>
        <v>-3.2620126736665691</v>
      </c>
      <c r="I139" s="39">
        <f>VLOOKUP($A139,'Ub5 and Ub6 values'!$A$2:$F$7000,3,FALSE)</f>
        <v>4</v>
      </c>
      <c r="J139" s="39">
        <f>VLOOKUP($A139,'Ub5 and Ub6 values'!$A$2:$F$7000,4,FALSE)</f>
        <v>4</v>
      </c>
    </row>
    <row r="140" spans="1:10">
      <c r="A140" t="s">
        <v>9664</v>
      </c>
      <c r="B140" t="s">
        <v>2441</v>
      </c>
      <c r="C140" t="e">
        <f>VLOOKUP(A140,'Ub5 and Ub6 values'!$A$3:$B$7000,3,FALSE)</f>
        <v>#REF!</v>
      </c>
      <c r="D140">
        <v>136</v>
      </c>
      <c r="E140" s="1">
        <v>1.37</v>
      </c>
      <c r="F140" t="s">
        <v>5677</v>
      </c>
      <c r="G140">
        <f t="shared" si="4"/>
        <v>2.1335389083702174</v>
      </c>
      <c r="H140" s="34">
        <f t="shared" si="5"/>
        <v>-2.8632794328435933</v>
      </c>
      <c r="I140" s="39">
        <f>VLOOKUP($A140,'Ub5 and Ub6 values'!$A$2:$F$7000,3,FALSE)</f>
        <v>4</v>
      </c>
      <c r="J140" s="39">
        <f>VLOOKUP($A140,'Ub5 and Ub6 values'!$A$2:$F$7000,4,FALSE)</f>
        <v>4</v>
      </c>
    </row>
    <row r="141" spans="1:10">
      <c r="A141" t="s">
        <v>3748</v>
      </c>
      <c r="B141" t="s">
        <v>2444</v>
      </c>
      <c r="C141" t="e">
        <f>VLOOKUP(A141,'Ub5 and Ub6 values'!$A$3:$B$7000,3,FALSE)</f>
        <v>#REF!</v>
      </c>
      <c r="D141">
        <v>1520</v>
      </c>
      <c r="E141" s="1">
        <v>27.6</v>
      </c>
      <c r="F141" t="s">
        <v>5677</v>
      </c>
      <c r="G141">
        <f t="shared" si="4"/>
        <v>3.1818435879447726</v>
      </c>
      <c r="H141" s="34">
        <f t="shared" si="5"/>
        <v>-1.5590909179347823</v>
      </c>
      <c r="I141" s="39">
        <f>VLOOKUP($A141,'Ub5 and Ub6 values'!$A$2:$F$7000,3,FALSE)</f>
        <v>4</v>
      </c>
      <c r="J141" s="39">
        <f>VLOOKUP($A141,'Ub5 and Ub6 values'!$A$2:$F$7000,4,FALSE)</f>
        <v>4</v>
      </c>
    </row>
    <row r="142" spans="1:10">
      <c r="A142" t="s">
        <v>9665</v>
      </c>
      <c r="B142" t="s">
        <v>2450</v>
      </c>
      <c r="C142" t="e">
        <f>VLOOKUP(A142,'Ub5 and Ub6 values'!$A$3:$B$7000,3,FALSE)</f>
        <v>#REF!</v>
      </c>
      <c r="D142">
        <v>10700</v>
      </c>
      <c r="E142" s="1">
        <v>90.5</v>
      </c>
      <c r="F142" t="s">
        <v>5677</v>
      </c>
      <c r="G142">
        <f t="shared" si="4"/>
        <v>4.0293837776852097</v>
      </c>
      <c r="H142" s="34">
        <f t="shared" si="5"/>
        <v>-1.0433514207947967</v>
      </c>
      <c r="I142" s="39">
        <f>VLOOKUP($A142,'Ub5 and Ub6 values'!$A$2:$F$7000,3,FALSE)</f>
        <v>4</v>
      </c>
      <c r="J142" s="39">
        <f>VLOOKUP($A142,'Ub5 and Ub6 values'!$A$2:$F$7000,4,FALSE)</f>
        <v>5</v>
      </c>
    </row>
    <row r="143" spans="1:10">
      <c r="A143" t="s">
        <v>1824</v>
      </c>
      <c r="B143" t="s">
        <v>2452</v>
      </c>
      <c r="C143" t="e">
        <f>VLOOKUP(A143,'Ub5 and Ub6 values'!$A$3:$B$7000,3,FALSE)</f>
        <v>#REF!</v>
      </c>
      <c r="D143">
        <v>29.1</v>
      </c>
      <c r="E143" s="1">
        <v>0.19900000000000001</v>
      </c>
      <c r="F143" t="s">
        <v>5677</v>
      </c>
      <c r="G143">
        <f t="shared" si="4"/>
        <v>1.4638929889859074</v>
      </c>
      <c r="H143" s="34">
        <f t="shared" si="5"/>
        <v>-3.7011469235902932</v>
      </c>
      <c r="I143" s="39">
        <f>VLOOKUP($A143,'Ub5 and Ub6 values'!$A$2:$F$7000,3,FALSE)</f>
        <v>6</v>
      </c>
      <c r="J143" s="39">
        <f>VLOOKUP($A143,'Ub5 and Ub6 values'!$A$2:$F$7000,4,FALSE)</f>
        <v>8</v>
      </c>
    </row>
    <row r="144" spans="1:10">
      <c r="A144" t="s">
        <v>7305</v>
      </c>
      <c r="B144" t="s">
        <v>2453</v>
      </c>
      <c r="C144" t="e">
        <f>VLOOKUP(A144,'Ub5 and Ub6 values'!$A$3:$B$7000,3,FALSE)</f>
        <v>#REF!</v>
      </c>
      <c r="D144">
        <v>522</v>
      </c>
      <c r="E144" s="1">
        <v>5.21</v>
      </c>
      <c r="F144" t="s">
        <v>5677</v>
      </c>
      <c r="G144">
        <f t="shared" si="4"/>
        <v>2.7176705030022621</v>
      </c>
      <c r="H144" s="34">
        <f t="shared" si="5"/>
        <v>-2.2831622767004758</v>
      </c>
      <c r="I144" s="39">
        <f>VLOOKUP($A144,'Ub5 and Ub6 values'!$A$2:$F$7000,3,FALSE)</f>
        <v>4</v>
      </c>
      <c r="J144" s="39">
        <f>VLOOKUP($A144,'Ub5 and Ub6 values'!$A$2:$F$7000,4,FALSE)</f>
        <v>5</v>
      </c>
    </row>
    <row r="145" spans="1:10">
      <c r="A145" t="s">
        <v>1315</v>
      </c>
      <c r="B145" t="s">
        <v>2454</v>
      </c>
      <c r="C145" t="e">
        <f>VLOOKUP(A145,'Ub5 and Ub6 values'!$A$3:$B$7000,3,FALSE)</f>
        <v>#REF!</v>
      </c>
      <c r="D145">
        <v>786</v>
      </c>
      <c r="E145" s="1">
        <v>7.69</v>
      </c>
      <c r="F145" t="s">
        <v>5677</v>
      </c>
      <c r="G145">
        <f t="shared" si="4"/>
        <v>2.8954225460394079</v>
      </c>
      <c r="H145" s="34">
        <f t="shared" si="5"/>
        <v>-2.114073660198569</v>
      </c>
      <c r="I145" s="39">
        <f>VLOOKUP($A145,'Ub5 and Ub6 values'!$A$2:$F$7000,3,FALSE)</f>
        <v>5</v>
      </c>
      <c r="J145" s="39">
        <f>VLOOKUP($A145,'Ub5 and Ub6 values'!$A$2:$F$7000,4,FALSE)</f>
        <v>5</v>
      </c>
    </row>
    <row r="146" spans="1:10">
      <c r="A146" t="s">
        <v>2594</v>
      </c>
      <c r="B146" t="s">
        <v>2458</v>
      </c>
      <c r="C146" t="e">
        <f>VLOOKUP(A146,'Ub5 and Ub6 values'!$A$3:$B$7000,3,FALSE)</f>
        <v>#REF!</v>
      </c>
      <c r="D146">
        <v>704</v>
      </c>
      <c r="E146" s="1">
        <v>7.03</v>
      </c>
      <c r="F146" t="s">
        <v>5677</v>
      </c>
      <c r="G146">
        <f t="shared" si="4"/>
        <v>2.847572659142112</v>
      </c>
      <c r="H146" s="34">
        <f t="shared" si="5"/>
        <v>-2.1530446749801762</v>
      </c>
      <c r="I146" s="39">
        <f>VLOOKUP($A146,'Ub5 and Ub6 values'!$A$2:$F$7000,3,FALSE)</f>
        <v>4</v>
      </c>
      <c r="J146" s="39">
        <f>VLOOKUP($A146,'Ub5 and Ub6 values'!$A$2:$F$7000,4,FALSE)</f>
        <v>5</v>
      </c>
    </row>
    <row r="147" spans="1:10">
      <c r="A147" t="s">
        <v>2595</v>
      </c>
      <c r="B147" t="s">
        <v>2459</v>
      </c>
      <c r="C147" t="e">
        <f>VLOOKUP(A147,'Ub5 and Ub6 values'!$A$3:$B$7000,3,FALSE)</f>
        <v>#REF!</v>
      </c>
      <c r="D147">
        <v>621</v>
      </c>
      <c r="E147" s="1">
        <v>6.33</v>
      </c>
      <c r="F147" t="s">
        <v>5677</v>
      </c>
      <c r="G147">
        <f t="shared" si="4"/>
        <v>2.79309160017658</v>
      </c>
      <c r="H147" s="34">
        <f t="shared" si="5"/>
        <v>-2.1985962899826448</v>
      </c>
      <c r="I147" s="39">
        <f>VLOOKUP($A147,'Ub5 and Ub6 values'!$A$2:$F$7000,3,FALSE)</f>
        <v>4</v>
      </c>
      <c r="J147" s="39">
        <f>VLOOKUP($A147,'Ub5 and Ub6 values'!$A$2:$F$7000,4,FALSE)</f>
        <v>5</v>
      </c>
    </row>
    <row r="148" spans="1:10">
      <c r="A148" t="s">
        <v>3185</v>
      </c>
      <c r="B148" t="s">
        <v>2462</v>
      </c>
      <c r="C148" t="e">
        <f>VLOOKUP(A148,'Ub5 and Ub6 values'!$A$3:$B$7000,3,FALSE)</f>
        <v>#REF!</v>
      </c>
      <c r="D148">
        <v>897</v>
      </c>
      <c r="E148" s="1">
        <v>9.6300000000000008</v>
      </c>
      <c r="F148" t="s">
        <v>5677</v>
      </c>
      <c r="G148">
        <f t="shared" si="4"/>
        <v>2.9527924430440922</v>
      </c>
      <c r="H148" s="34">
        <f t="shared" si="5"/>
        <v>-2.0163737128754655</v>
      </c>
      <c r="I148" s="39">
        <f>VLOOKUP($A148,'Ub5 and Ub6 values'!$A$2:$F$7000,3,FALSE)</f>
        <v>5</v>
      </c>
      <c r="J148" s="39">
        <f>VLOOKUP($A148,'Ub5 and Ub6 values'!$A$2:$F$7000,4,FALSE)</f>
        <v>7</v>
      </c>
    </row>
    <row r="149" spans="1:10">
      <c r="A149" t="s">
        <v>4228</v>
      </c>
      <c r="B149" t="s">
        <v>4228</v>
      </c>
      <c r="C149" t="e">
        <f>VLOOKUP(A149,'Ub5 and Ub6 values'!$A$3:$B$7000,3,FALSE)</f>
        <v>#REF!</v>
      </c>
      <c r="D149">
        <v>36.700000000000003</v>
      </c>
      <c r="E149" s="1">
        <v>0.26800000000000002</v>
      </c>
      <c r="F149" t="s">
        <v>5677</v>
      </c>
      <c r="G149">
        <f t="shared" si="4"/>
        <v>1.5646660642520893</v>
      </c>
      <c r="H149" s="34">
        <f t="shared" si="5"/>
        <v>-3.571865205971211</v>
      </c>
      <c r="I149" s="39">
        <f>VLOOKUP($A149,'Ub5 and Ub6 values'!$A$2:$F$7000,3,FALSE)</f>
        <v>5</v>
      </c>
      <c r="J149" s="39">
        <f>VLOOKUP($A149,'Ub5 and Ub6 values'!$A$2:$F$7000,4,FALSE)</f>
        <v>5</v>
      </c>
    </row>
    <row r="150" spans="1:10">
      <c r="A150" t="s">
        <v>3782</v>
      </c>
      <c r="B150" t="s">
        <v>2470</v>
      </c>
      <c r="C150" t="e">
        <f>VLOOKUP(A150,'Ub5 and Ub6 values'!$A$3:$B$7000,3,FALSE)</f>
        <v>#REF!</v>
      </c>
      <c r="D150">
        <v>210</v>
      </c>
      <c r="E150" s="1">
        <v>3.13</v>
      </c>
      <c r="F150" t="s">
        <v>5677</v>
      </c>
      <c r="G150">
        <f t="shared" si="4"/>
        <v>2.3222192947339191</v>
      </c>
      <c r="H150" s="34">
        <f t="shared" si="5"/>
        <v>-2.5044556624535517</v>
      </c>
      <c r="I150" s="39">
        <f>VLOOKUP($A150,'Ub5 and Ub6 values'!$A$2:$F$7000,3,FALSE)</f>
        <v>5</v>
      </c>
      <c r="J150" s="39">
        <f>VLOOKUP($A150,'Ub5 and Ub6 values'!$A$2:$F$7000,4,FALSE)</f>
        <v>5</v>
      </c>
    </row>
    <row r="151" spans="1:10">
      <c r="A151" t="s">
        <v>569</v>
      </c>
      <c r="B151" t="s">
        <v>1267</v>
      </c>
      <c r="C151" t="e">
        <f>VLOOKUP(A151,'Ub5 and Ub6 values'!$A$3:$B$7000,3,FALSE)</f>
        <v>#REF!</v>
      </c>
      <c r="D151">
        <v>2160</v>
      </c>
      <c r="E151" s="1">
        <v>30</v>
      </c>
      <c r="F151" t="s">
        <v>5677</v>
      </c>
      <c r="G151">
        <f t="shared" si="4"/>
        <v>3.3344537511509307</v>
      </c>
      <c r="H151" s="34">
        <f t="shared" si="5"/>
        <v>-1.5228787452803376</v>
      </c>
      <c r="I151" s="39">
        <f>VLOOKUP($A151,'Ub5 and Ub6 values'!$A$2:$F$7000,3,FALSE)</f>
        <v>5</v>
      </c>
      <c r="J151" s="39">
        <f>VLOOKUP($A151,'Ub5 and Ub6 values'!$A$2:$F$7000,4,FALSE)</f>
        <v>5</v>
      </c>
    </row>
    <row r="152" spans="1:10">
      <c r="A152" t="s">
        <v>766</v>
      </c>
      <c r="B152" t="s">
        <v>1269</v>
      </c>
      <c r="C152" t="e">
        <f>VLOOKUP(A152,'Ub5 and Ub6 values'!$A$3:$B$7000,3,FALSE)</f>
        <v>#REF!</v>
      </c>
      <c r="D152">
        <v>1.37</v>
      </c>
      <c r="E152" s="1">
        <v>7.6800000000000002E-3</v>
      </c>
      <c r="F152" t="s">
        <v>5677</v>
      </c>
      <c r="G152">
        <f t="shared" si="4"/>
        <v>0.13672056715640679</v>
      </c>
      <c r="H152" s="34">
        <f t="shared" si="5"/>
        <v>-5.1146387799684874</v>
      </c>
      <c r="I152" s="39">
        <f>VLOOKUP($A152,'Ub5 and Ub6 values'!$A$2:$F$7000,3,FALSE)</f>
        <v>8</v>
      </c>
      <c r="J152" s="39">
        <f>VLOOKUP($A152,'Ub5 and Ub6 values'!$A$2:$F$7000,4,FALSE)</f>
        <v>8</v>
      </c>
    </row>
    <row r="153" spans="1:10">
      <c r="A153" t="s">
        <v>742</v>
      </c>
      <c r="B153" t="s">
        <v>1270</v>
      </c>
      <c r="C153" t="e">
        <f>VLOOKUP(A153,'Ub5 and Ub6 values'!$A$3:$B$7000,3,FALSE)</f>
        <v>#REF!</v>
      </c>
      <c r="D153">
        <v>159</v>
      </c>
      <c r="E153" s="1">
        <v>1.39</v>
      </c>
      <c r="F153" t="s">
        <v>5677</v>
      </c>
      <c r="G153">
        <f t="shared" si="4"/>
        <v>2.2013971243204513</v>
      </c>
      <c r="H153" s="34">
        <f t="shared" si="5"/>
        <v>-2.856985199745905</v>
      </c>
      <c r="I153" s="39">
        <f>VLOOKUP($A153,'Ub5 and Ub6 values'!$A$2:$F$7000,3,FALSE)</f>
        <v>4</v>
      </c>
      <c r="J153" s="39">
        <f>VLOOKUP($A153,'Ub5 and Ub6 values'!$A$2:$F$7000,4,FALSE)</f>
        <v>5</v>
      </c>
    </row>
    <row r="154" spans="1:10">
      <c r="A154" t="s">
        <v>7156</v>
      </c>
      <c r="B154" t="s">
        <v>1272</v>
      </c>
      <c r="C154" t="e">
        <f>VLOOKUP(A154,'Ub5 and Ub6 values'!$A$3:$B$7000,3,FALSE)</f>
        <v>#REF!</v>
      </c>
      <c r="D154">
        <v>131</v>
      </c>
      <c r="E154" s="1">
        <v>1.1499999999999999</v>
      </c>
      <c r="F154" t="s">
        <v>5677</v>
      </c>
      <c r="G154">
        <f t="shared" si="4"/>
        <v>2.1172712956557644</v>
      </c>
      <c r="H154" s="34">
        <f t="shared" si="5"/>
        <v>-2.9393021596463882</v>
      </c>
      <c r="I154" s="39">
        <f>VLOOKUP($A154,'Ub5 and Ub6 values'!$A$2:$F$7000,3,FALSE)</f>
        <v>4</v>
      </c>
      <c r="J154" s="39">
        <f>VLOOKUP($A154,'Ub5 and Ub6 values'!$A$2:$F$7000,4,FALSE)</f>
        <v>5</v>
      </c>
    </row>
    <row r="155" spans="1:10">
      <c r="A155" t="s">
        <v>3643</v>
      </c>
      <c r="B155" t="s">
        <v>1273</v>
      </c>
      <c r="C155" t="e">
        <f>VLOOKUP(A155,'Ub5 and Ub6 values'!$A$3:$B$7000,3,FALSE)</f>
        <v>#REF!</v>
      </c>
      <c r="D155">
        <v>2.5</v>
      </c>
      <c r="E155" s="1">
        <v>2.9000000000000001E-2</v>
      </c>
      <c r="F155" t="s">
        <v>5677</v>
      </c>
      <c r="G155">
        <f t="shared" si="4"/>
        <v>0.3979400086720376</v>
      </c>
      <c r="H155" s="34">
        <f t="shared" si="5"/>
        <v>-4.5376020021010444</v>
      </c>
      <c r="I155" s="39">
        <f>VLOOKUP($A155,'Ub5 and Ub6 values'!$A$2:$F$7000,3,FALSE)</f>
        <v>4</v>
      </c>
      <c r="J155" s="39">
        <f>VLOOKUP($A155,'Ub5 and Ub6 values'!$A$2:$F$7000,4,FALSE)</f>
        <v>5</v>
      </c>
    </row>
    <row r="156" spans="1:10">
      <c r="A156" t="s">
        <v>9666</v>
      </c>
      <c r="B156" t="s">
        <v>4199</v>
      </c>
      <c r="C156" t="e">
        <f>VLOOKUP(A156,'Ub5 and Ub6 values'!$A$3:$B$7000,3,FALSE)</f>
        <v>#REF!</v>
      </c>
      <c r="D156">
        <v>51.6</v>
      </c>
      <c r="E156" s="1">
        <v>0.40600000000000003</v>
      </c>
      <c r="F156" t="s">
        <v>5677</v>
      </c>
      <c r="G156">
        <f t="shared" si="4"/>
        <v>1.7126497016272113</v>
      </c>
      <c r="H156" s="34">
        <f t="shared" si="5"/>
        <v>-3.3914739664228057</v>
      </c>
      <c r="I156" s="39">
        <f>VLOOKUP($A156,'Ub5 and Ub6 values'!$A$2:$F$7000,3,FALSE)</f>
        <v>6</v>
      </c>
      <c r="J156" s="39">
        <f>VLOOKUP($A156,'Ub5 and Ub6 values'!$A$2:$F$7000,4,FALSE)</f>
        <v>6</v>
      </c>
    </row>
    <row r="157" spans="1:10">
      <c r="A157" t="s">
        <v>4970</v>
      </c>
      <c r="B157" t="s">
        <v>4970</v>
      </c>
      <c r="C157" t="e">
        <f>VLOOKUP(A157,'Ub5 and Ub6 values'!$A$3:$B$7000,3,FALSE)</f>
        <v>#REF!</v>
      </c>
      <c r="D157">
        <v>1480</v>
      </c>
      <c r="E157" s="1">
        <v>16.600000000000001</v>
      </c>
      <c r="F157" t="s">
        <v>5677</v>
      </c>
      <c r="G157">
        <f t="shared" si="4"/>
        <v>3.1702617153949575</v>
      </c>
      <c r="H157" s="34">
        <f t="shared" si="5"/>
        <v>-1.7798919119599448</v>
      </c>
      <c r="I157" s="39">
        <f>VLOOKUP($A157,'Ub5 and Ub6 values'!$A$2:$F$7000,3,FALSE)</f>
        <v>4</v>
      </c>
      <c r="J157" s="39">
        <f>VLOOKUP($A157,'Ub5 and Ub6 values'!$A$2:$F$7000,4,FALSE)</f>
        <v>5</v>
      </c>
    </row>
    <row r="158" spans="1:10">
      <c r="A158" t="s">
        <v>2593</v>
      </c>
      <c r="B158" t="s">
        <v>1277</v>
      </c>
      <c r="C158" t="e">
        <f>VLOOKUP(A158,'Ub5 and Ub6 values'!$A$3:$B$7000,3,FALSE)</f>
        <v>#REF!</v>
      </c>
      <c r="D158">
        <v>4.53</v>
      </c>
      <c r="E158" s="1">
        <v>5.3800000000000001E-2</v>
      </c>
      <c r="F158" t="s">
        <v>5677</v>
      </c>
      <c r="G158">
        <f t="shared" si="4"/>
        <v>0.65609820201283187</v>
      </c>
      <c r="H158" s="34">
        <f t="shared" si="5"/>
        <v>-4.2692177243336111</v>
      </c>
      <c r="I158" s="39">
        <f>VLOOKUP($A158,'Ub5 and Ub6 values'!$A$2:$F$7000,3,FALSE)</f>
        <v>4</v>
      </c>
      <c r="J158" s="39">
        <f>VLOOKUP($A158,'Ub5 and Ub6 values'!$A$2:$F$7000,4,FALSE)</f>
        <v>5</v>
      </c>
    </row>
    <row r="159" spans="1:10">
      <c r="A159" t="s">
        <v>7328</v>
      </c>
      <c r="B159" t="s">
        <v>1279</v>
      </c>
      <c r="C159" t="e">
        <f>VLOOKUP(A159,'Ub5 and Ub6 values'!$A$3:$B$7000,3,FALSE)</f>
        <v>#REF!</v>
      </c>
      <c r="D159">
        <v>5950</v>
      </c>
      <c r="E159" s="1">
        <v>66.099999999999994</v>
      </c>
      <c r="F159" t="s">
        <v>5677</v>
      </c>
      <c r="G159">
        <f t="shared" si="4"/>
        <v>3.7745169657285498</v>
      </c>
      <c r="H159" s="34">
        <f t="shared" si="5"/>
        <v>-1.1797985405143598</v>
      </c>
      <c r="I159" s="39">
        <f>VLOOKUP($A159,'Ub5 and Ub6 values'!$A$2:$F$7000,3,FALSE)</f>
        <v>6</v>
      </c>
      <c r="J159" s="39">
        <f>VLOOKUP($A159,'Ub5 and Ub6 values'!$A$2:$F$7000,4,FALSE)</f>
        <v>6</v>
      </c>
    </row>
    <row r="160" spans="1:10">
      <c r="A160" t="s">
        <v>751</v>
      </c>
      <c r="B160" t="s">
        <v>1280</v>
      </c>
      <c r="C160" t="e">
        <f>VLOOKUP(A160,'Ub5 and Ub6 values'!$A$3:$B$7000,3,FALSE)</f>
        <v>#REF!</v>
      </c>
      <c r="D160">
        <v>85.7</v>
      </c>
      <c r="E160" s="1">
        <v>0.67900000000000005</v>
      </c>
      <c r="F160" t="s">
        <v>5677</v>
      </c>
      <c r="G160">
        <f t="shared" si="4"/>
        <v>1.9329808219231981</v>
      </c>
      <c r="H160" s="34">
        <f t="shared" si="5"/>
        <v>-3.1681302257194983</v>
      </c>
      <c r="I160" s="39">
        <f>VLOOKUP($A160,'Ub5 and Ub6 values'!$A$2:$F$7000,3,FALSE)</f>
        <v>4</v>
      </c>
      <c r="J160" s="39">
        <f>VLOOKUP($A160,'Ub5 and Ub6 values'!$A$2:$F$7000,4,FALSE)</f>
        <v>6</v>
      </c>
    </row>
    <row r="161" spans="1:10">
      <c r="A161" t="s">
        <v>3179</v>
      </c>
      <c r="B161" t="s">
        <v>1281</v>
      </c>
      <c r="C161" t="e">
        <f>VLOOKUP(A161,'Ub5 and Ub6 values'!$A$3:$B$7000,3,FALSE)</f>
        <v>#REF!</v>
      </c>
      <c r="D161">
        <v>36</v>
      </c>
      <c r="E161" s="1">
        <v>0.28100000000000003</v>
      </c>
      <c r="F161" t="s">
        <v>5677</v>
      </c>
      <c r="G161">
        <f t="shared" si="4"/>
        <v>1.5563025007672873</v>
      </c>
      <c r="H161" s="34">
        <f t="shared" si="5"/>
        <v>-3.5512936800949202</v>
      </c>
      <c r="I161" s="39">
        <f>VLOOKUP($A161,'Ub5 and Ub6 values'!$A$2:$F$7000,3,FALSE)</f>
        <v>4</v>
      </c>
      <c r="J161" s="39">
        <f>VLOOKUP($A161,'Ub5 and Ub6 values'!$A$2:$F$7000,4,FALSE)</f>
        <v>5</v>
      </c>
    </row>
    <row r="162" spans="1:10">
      <c r="A162" t="s">
        <v>4230</v>
      </c>
      <c r="B162" t="s">
        <v>4230</v>
      </c>
      <c r="C162" t="e">
        <f>VLOOKUP(A162,'Ub5 and Ub6 values'!$A$3:$B$7000,3,FALSE)</f>
        <v>#REF!</v>
      </c>
      <c r="D162">
        <v>3.45</v>
      </c>
      <c r="E162" s="1">
        <v>2.0899999999999998E-2</v>
      </c>
      <c r="F162" t="s">
        <v>5677</v>
      </c>
      <c r="G162">
        <f t="shared" si="4"/>
        <v>0.53781909507327419</v>
      </c>
      <c r="H162" s="34">
        <f t="shared" si="5"/>
        <v>-4.6798537138889458</v>
      </c>
      <c r="I162" s="39">
        <f>VLOOKUP($A162,'Ub5 and Ub6 values'!$A$2:$F$7000,3,FALSE)</f>
        <v>5</v>
      </c>
      <c r="J162" s="39">
        <f>VLOOKUP($A162,'Ub5 and Ub6 values'!$A$2:$F$7000,4,FALSE)</f>
        <v>6</v>
      </c>
    </row>
    <row r="163" spans="1:10">
      <c r="A163" t="s">
        <v>4247</v>
      </c>
      <c r="B163" t="s">
        <v>3639</v>
      </c>
      <c r="C163" t="e">
        <f>VLOOKUP(A163,'Ub5 and Ub6 values'!$A$3:$B$7000,3,FALSE)</f>
        <v>#REF!</v>
      </c>
      <c r="D163">
        <v>97.7</v>
      </c>
      <c r="E163" s="1">
        <v>0.95599999999999996</v>
      </c>
      <c r="F163" t="s">
        <v>5677</v>
      </c>
      <c r="G163">
        <f t="shared" si="4"/>
        <v>1.989894563718773</v>
      </c>
      <c r="H163" s="34">
        <f t="shared" si="5"/>
        <v>-3.0195421077239</v>
      </c>
      <c r="I163" s="39">
        <f>VLOOKUP($A163,'Ub5 and Ub6 values'!$A$2:$F$7000,3,FALSE)</f>
        <v>4</v>
      </c>
      <c r="J163" s="39">
        <f>VLOOKUP($A163,'Ub5 and Ub6 values'!$A$2:$F$7000,4,FALSE)</f>
        <v>5</v>
      </c>
    </row>
    <row r="164" spans="1:10">
      <c r="A164" t="s">
        <v>6417</v>
      </c>
      <c r="B164" t="s">
        <v>1284</v>
      </c>
      <c r="C164" t="e">
        <f>VLOOKUP(A164,'Ub5 and Ub6 values'!$A$3:$B$7000,3,FALSE)</f>
        <v>#REF!</v>
      </c>
      <c r="D164">
        <v>4710</v>
      </c>
      <c r="E164" s="1">
        <v>44.8</v>
      </c>
      <c r="F164" t="s">
        <v>5677</v>
      </c>
      <c r="G164">
        <f t="shared" si="4"/>
        <v>3.6730209071288962</v>
      </c>
      <c r="H164" s="34">
        <f t="shared" si="5"/>
        <v>-1.348721986001856</v>
      </c>
      <c r="I164" s="39">
        <f>VLOOKUP($A164,'Ub5 and Ub6 values'!$A$2:$F$7000,3,FALSE)</f>
        <v>4</v>
      </c>
      <c r="J164" s="39">
        <f>VLOOKUP($A164,'Ub5 and Ub6 values'!$A$2:$F$7000,4,FALSE)</f>
        <v>5</v>
      </c>
    </row>
    <row r="165" spans="1:10">
      <c r="A165" t="s">
        <v>3012</v>
      </c>
      <c r="B165" t="s">
        <v>1285</v>
      </c>
      <c r="C165" t="e">
        <f>VLOOKUP(A165,'Ub5 and Ub6 values'!$A$3:$B$7000,3,FALSE)</f>
        <v>#REF!</v>
      </c>
      <c r="D165">
        <v>75200</v>
      </c>
      <c r="E165" s="1">
        <v>709</v>
      </c>
      <c r="F165" t="s">
        <v>5677</v>
      </c>
      <c r="G165">
        <f t="shared" si="4"/>
        <v>4.8762178405916421</v>
      </c>
      <c r="H165" s="34">
        <f t="shared" si="5"/>
        <v>-0.14935376481693341</v>
      </c>
      <c r="I165" s="39">
        <f>VLOOKUP($A165,'Ub5 and Ub6 values'!$A$2:$F$7000,3,FALSE)</f>
        <v>4</v>
      </c>
      <c r="J165" s="39">
        <f>VLOOKUP($A165,'Ub5 and Ub6 values'!$A$2:$F$7000,4,FALSE)</f>
        <v>7</v>
      </c>
    </row>
    <row r="166" spans="1:10">
      <c r="A166" t="s">
        <v>6668</v>
      </c>
      <c r="B166" t="s">
        <v>1286</v>
      </c>
      <c r="C166" t="e">
        <f>VLOOKUP(A166,'Ub5 and Ub6 values'!$A$3:$B$7000,3,FALSE)</f>
        <v>#REF!</v>
      </c>
      <c r="D166">
        <v>21.7</v>
      </c>
      <c r="E166" s="1">
        <v>0.184</v>
      </c>
      <c r="F166" t="s">
        <v>5677</v>
      </c>
      <c r="G166">
        <f t="shared" si="4"/>
        <v>1.3364597338485296</v>
      </c>
      <c r="H166" s="34">
        <f t="shared" si="5"/>
        <v>-3.7351821769904636</v>
      </c>
      <c r="I166" s="39">
        <f>VLOOKUP($A166,'Ub5 and Ub6 values'!$A$2:$F$7000,3,FALSE)</f>
        <v>4</v>
      </c>
      <c r="J166" s="39">
        <f>VLOOKUP($A166,'Ub5 and Ub6 values'!$A$2:$F$7000,4,FALSE)</f>
        <v>5</v>
      </c>
    </row>
    <row r="167" spans="1:10">
      <c r="A167" t="s">
        <v>9667</v>
      </c>
      <c r="B167" t="s">
        <v>1288</v>
      </c>
      <c r="C167" t="e">
        <f>VLOOKUP(A167,'Ub5 and Ub6 values'!$A$3:$B$7000,3,FALSE)</f>
        <v>#REF!</v>
      </c>
      <c r="D167">
        <v>1930</v>
      </c>
      <c r="E167" s="1">
        <v>17.899999999999999</v>
      </c>
      <c r="F167" t="s">
        <v>5677</v>
      </c>
      <c r="G167">
        <f t="shared" si="4"/>
        <v>3.2855573090077739</v>
      </c>
      <c r="H167" s="34">
        <f t="shared" si="5"/>
        <v>-1.7471469690201069</v>
      </c>
      <c r="I167" s="39">
        <f>VLOOKUP($A167,'Ub5 and Ub6 values'!$A$2:$F$7000,3,FALSE)</f>
        <v>5</v>
      </c>
      <c r="J167" s="39">
        <f>VLOOKUP($A167,'Ub5 and Ub6 values'!$A$2:$F$7000,4,FALSE)</f>
        <v>6</v>
      </c>
    </row>
    <row r="168" spans="1:10">
      <c r="A168" t="s">
        <v>4245</v>
      </c>
      <c r="B168" t="s">
        <v>3626</v>
      </c>
      <c r="C168" t="e">
        <f>VLOOKUP(A168,'Ub5 and Ub6 values'!$A$3:$B$7000,3,FALSE)</f>
        <v>#REF!</v>
      </c>
      <c r="D168">
        <v>34.5</v>
      </c>
      <c r="E168" s="1">
        <v>0.29699999999999999</v>
      </c>
      <c r="F168" t="s">
        <v>5677</v>
      </c>
      <c r="G168">
        <f t="shared" si="4"/>
        <v>1.5378190950732742</v>
      </c>
      <c r="H168" s="34">
        <f t="shared" si="5"/>
        <v>-3.5272435506827877</v>
      </c>
      <c r="I168" s="39">
        <f>VLOOKUP($A168,'Ub5 and Ub6 values'!$A$2:$F$7000,3,FALSE)</f>
        <v>4</v>
      </c>
      <c r="J168" s="39">
        <f>VLOOKUP($A168,'Ub5 and Ub6 values'!$A$2:$F$7000,4,FALSE)</f>
        <v>5</v>
      </c>
    </row>
    <row r="169" spans="1:10">
      <c r="A169" t="s">
        <v>4231</v>
      </c>
      <c r="B169" t="s">
        <v>4231</v>
      </c>
      <c r="C169" t="e">
        <f>VLOOKUP(A169,'Ub5 and Ub6 values'!$A$3:$B$7000,3,FALSE)</f>
        <v>#REF!</v>
      </c>
      <c r="D169">
        <v>0.83799999999999997</v>
      </c>
      <c r="E169" s="1">
        <v>4.3400000000000001E-3</v>
      </c>
      <c r="F169" t="s">
        <v>5677</v>
      </c>
      <c r="G169">
        <f t="shared" si="4"/>
        <v>-7.6755981369723517E-2</v>
      </c>
      <c r="H169" s="34">
        <f t="shared" si="5"/>
        <v>-5.3625102704874887</v>
      </c>
      <c r="I169" s="39">
        <f>VLOOKUP($A169,'Ub5 and Ub6 values'!$A$2:$F$7000,3,FALSE)</f>
        <v>5</v>
      </c>
      <c r="J169" s="39">
        <f>VLOOKUP($A169,'Ub5 and Ub6 values'!$A$2:$F$7000,4,FALSE)</f>
        <v>6</v>
      </c>
    </row>
    <row r="170" spans="1:10">
      <c r="A170" t="s">
        <v>180</v>
      </c>
      <c r="B170" t="s">
        <v>7186</v>
      </c>
      <c r="C170" t="e">
        <f>VLOOKUP(A170,'Ub5 and Ub6 values'!$A$3:$B$7000,3,FALSE)</f>
        <v>#REF!</v>
      </c>
      <c r="D170">
        <v>13.5</v>
      </c>
      <c r="E170" s="1">
        <v>0.104</v>
      </c>
      <c r="F170" t="s">
        <v>5677</v>
      </c>
      <c r="G170">
        <f t="shared" si="4"/>
        <v>1.1303337684950061</v>
      </c>
      <c r="H170" s="34">
        <f t="shared" si="5"/>
        <v>-3.9829666607012197</v>
      </c>
      <c r="I170" s="39">
        <f>VLOOKUP($A170,'Ub5 and Ub6 values'!$A$2:$F$7000,3,FALSE)</f>
        <v>4</v>
      </c>
      <c r="J170" s="39">
        <f>VLOOKUP($A170,'Ub5 and Ub6 values'!$A$2:$F$7000,4,FALSE)</f>
        <v>5</v>
      </c>
    </row>
    <row r="171" spans="1:10">
      <c r="A171" t="s">
        <v>7077</v>
      </c>
      <c r="B171" t="s">
        <v>7077</v>
      </c>
      <c r="C171" t="e">
        <f>VLOOKUP(A171,'Ub5 and Ub6 values'!$A$3:$B$7000,3,FALSE)</f>
        <v>#REF!</v>
      </c>
      <c r="D171">
        <v>26500</v>
      </c>
      <c r="E171" s="1">
        <v>198</v>
      </c>
      <c r="F171" t="s">
        <v>5677</v>
      </c>
      <c r="G171">
        <f t="shared" si="4"/>
        <v>4.4232458739368079</v>
      </c>
      <c r="H171" s="34">
        <f t="shared" si="5"/>
        <v>-0.70333480973846907</v>
      </c>
      <c r="I171" s="39">
        <f>VLOOKUP($A171,'Ub5 and Ub6 values'!$A$2:$F$7000,3,FALSE)</f>
        <v>4</v>
      </c>
      <c r="J171" s="39">
        <f>VLOOKUP($A171,'Ub5 and Ub6 values'!$A$2:$F$7000,4,FALSE)</f>
        <v>9</v>
      </c>
    </row>
    <row r="172" spans="1:10">
      <c r="A172" t="s">
        <v>3189</v>
      </c>
      <c r="B172" t="s">
        <v>6260</v>
      </c>
      <c r="C172" t="e">
        <f>VLOOKUP(A172,'Ub5 and Ub6 values'!$A$3:$B$7000,3,FALSE)</f>
        <v>#REF!</v>
      </c>
      <c r="D172">
        <v>1.5</v>
      </c>
      <c r="E172" s="1">
        <v>8.8100000000000001E-3</v>
      </c>
      <c r="F172" t="s">
        <v>5677</v>
      </c>
      <c r="G172">
        <f t="shared" si="4"/>
        <v>0.17609125905568124</v>
      </c>
      <c r="H172" s="34">
        <f t="shared" si="5"/>
        <v>-5.0550240915879527</v>
      </c>
      <c r="I172" s="39">
        <f>VLOOKUP($A172,'Ub5 and Ub6 values'!$A$2:$F$7000,3,FALSE)</f>
        <v>4</v>
      </c>
      <c r="J172" s="39">
        <f>VLOOKUP($A172,'Ub5 and Ub6 values'!$A$2:$F$7000,4,FALSE)</f>
        <v>5</v>
      </c>
    </row>
    <row r="173" spans="1:10">
      <c r="A173" t="s">
        <v>2692</v>
      </c>
      <c r="B173" t="s">
        <v>8329</v>
      </c>
      <c r="C173" t="e">
        <f>VLOOKUP(A173,'Ub5 and Ub6 values'!$A$3:$B$7000,3,FALSE)</f>
        <v>#REF!</v>
      </c>
      <c r="D173">
        <v>68900</v>
      </c>
      <c r="E173" s="1">
        <v>459</v>
      </c>
      <c r="F173" t="s">
        <v>5677</v>
      </c>
      <c r="G173">
        <f t="shared" si="4"/>
        <v>4.8382192219076261</v>
      </c>
      <c r="H173" s="34">
        <f t="shared" si="5"/>
        <v>-0.33818731446273897</v>
      </c>
      <c r="I173" s="39">
        <f>VLOOKUP($A173,'Ub5 and Ub6 values'!$A$2:$F$7000,3,FALSE)</f>
        <v>4</v>
      </c>
      <c r="J173" s="39">
        <f>VLOOKUP($A173,'Ub5 and Ub6 values'!$A$2:$F$7000,4,FALSE)</f>
        <v>10</v>
      </c>
    </row>
    <row r="174" spans="1:10">
      <c r="A174" t="s">
        <v>4240</v>
      </c>
      <c r="B174" t="s">
        <v>6358</v>
      </c>
      <c r="C174" t="e">
        <f>VLOOKUP(A174,'Ub5 and Ub6 values'!$A$3:$B$7000,3,FALSE)</f>
        <v>#REF!</v>
      </c>
      <c r="D174">
        <v>2.4</v>
      </c>
      <c r="E174" s="1">
        <v>1.52E-2</v>
      </c>
      <c r="F174" t="s">
        <v>5677</v>
      </c>
      <c r="G174">
        <f t="shared" si="4"/>
        <v>0.38021124171160603</v>
      </c>
      <c r="H174" s="34">
        <f t="shared" si="5"/>
        <v>-4.8181564120552274</v>
      </c>
      <c r="I174" s="39">
        <f>VLOOKUP($A174,'Ub5 and Ub6 values'!$A$2:$F$7000,3,FALSE)</f>
        <v>4</v>
      </c>
      <c r="J174" s="39">
        <f>VLOOKUP($A174,'Ub5 and Ub6 values'!$A$2:$F$7000,4,FALSE)</f>
        <v>5</v>
      </c>
    </row>
    <row r="175" spans="1:10">
      <c r="A175" t="s">
        <v>3023</v>
      </c>
      <c r="B175" t="s">
        <v>8331</v>
      </c>
      <c r="C175" t="e">
        <f>VLOOKUP(A175,'Ub5 and Ub6 values'!$A$3:$B$7000,3,FALSE)</f>
        <v>#REF!</v>
      </c>
      <c r="D175">
        <v>3290</v>
      </c>
      <c r="E175" s="1">
        <v>39.1</v>
      </c>
      <c r="F175" t="s">
        <v>5677</v>
      </c>
      <c r="G175">
        <f t="shared" si="4"/>
        <v>3.5171958979499744</v>
      </c>
      <c r="H175" s="34">
        <f t="shared" si="5"/>
        <v>-1.4078232426041333</v>
      </c>
      <c r="I175" s="39">
        <f>VLOOKUP($A175,'Ub5 and Ub6 values'!$A$2:$F$7000,3,FALSE)</f>
        <v>5</v>
      </c>
      <c r="J175" s="39">
        <f>VLOOKUP($A175,'Ub5 and Ub6 values'!$A$2:$F$7000,4,FALSE)</f>
        <v>6</v>
      </c>
    </row>
    <row r="176" spans="1:10">
      <c r="A176" t="s">
        <v>9668</v>
      </c>
      <c r="B176" t="s">
        <v>189</v>
      </c>
      <c r="C176" t="e">
        <f>VLOOKUP(A176,'Ub5 and Ub6 values'!$A$3:$B$7000,3,FALSE)</f>
        <v>#REF!</v>
      </c>
      <c r="D176">
        <v>299</v>
      </c>
      <c r="E176" s="1">
        <v>2</v>
      </c>
      <c r="F176" t="s">
        <v>5677</v>
      </c>
      <c r="G176">
        <f t="shared" si="4"/>
        <v>2.4756711883244296</v>
      </c>
      <c r="H176" s="34">
        <f t="shared" si="5"/>
        <v>-2.6989700043360187</v>
      </c>
      <c r="I176" s="39">
        <f>VLOOKUP($A176,'Ub5 and Ub6 values'!$A$2:$F$7000,3,FALSE)</f>
        <v>6</v>
      </c>
      <c r="J176" s="39">
        <f>VLOOKUP($A176,'Ub5 and Ub6 values'!$A$2:$F$7000,4,FALSE)</f>
        <v>6</v>
      </c>
    </row>
    <row r="177" spans="1:10">
      <c r="A177" t="s">
        <v>9669</v>
      </c>
      <c r="B177" t="s">
        <v>1263</v>
      </c>
      <c r="C177" t="e">
        <f>VLOOKUP(A177,'Ub5 and Ub6 values'!$A$3:$B$7000,3,FALSE)</f>
        <v>#REF!</v>
      </c>
      <c r="D177">
        <v>6.54</v>
      </c>
      <c r="E177" s="1">
        <v>1.9800000000000002E-2</v>
      </c>
      <c r="F177" t="s">
        <v>5677</v>
      </c>
      <c r="G177">
        <f t="shared" si="4"/>
        <v>0.81557774832426722</v>
      </c>
      <c r="H177" s="34">
        <f t="shared" si="5"/>
        <v>-4.7033348097384691</v>
      </c>
      <c r="I177" s="39">
        <f>VLOOKUP($A177,'Ub5 and Ub6 values'!$A$2:$F$7000,3,FALSE)</f>
        <v>5</v>
      </c>
      <c r="J177" s="39">
        <f>VLOOKUP($A177,'Ub5 and Ub6 values'!$A$2:$F$7000,4,FALSE)</f>
        <v>6</v>
      </c>
    </row>
    <row r="178" spans="1:10">
      <c r="A178" t="s">
        <v>2786</v>
      </c>
      <c r="B178" t="s">
        <v>8340</v>
      </c>
      <c r="C178" t="e">
        <f>VLOOKUP(A178,'Ub5 and Ub6 values'!$A$3:$B$7000,3,FALSE)</f>
        <v>#REF!</v>
      </c>
      <c r="D178">
        <v>14.7</v>
      </c>
      <c r="E178" s="1">
        <v>8.0699999999999994E-2</v>
      </c>
      <c r="F178" t="s">
        <v>5677</v>
      </c>
      <c r="G178">
        <f t="shared" si="4"/>
        <v>1.167317334748176</v>
      </c>
      <c r="H178" s="34">
        <f t="shared" si="5"/>
        <v>-4.0931264652779298</v>
      </c>
      <c r="I178" s="39">
        <f>VLOOKUP($A178,'Ub5 and Ub6 values'!$A$2:$F$7000,3,FALSE)</f>
        <v>7</v>
      </c>
      <c r="J178" s="39">
        <f>VLOOKUP($A178,'Ub5 and Ub6 values'!$A$2:$F$7000,4,FALSE)</f>
        <v>8</v>
      </c>
    </row>
    <row r="179" spans="1:10">
      <c r="A179" t="s">
        <v>6664</v>
      </c>
      <c r="B179" t="s">
        <v>8341</v>
      </c>
      <c r="C179" t="e">
        <f>VLOOKUP(A179,'Ub5 and Ub6 values'!$A$3:$B$7000,3,FALSE)</f>
        <v>#REF!</v>
      </c>
      <c r="D179">
        <v>735</v>
      </c>
      <c r="E179" s="1">
        <v>4.0599999999999996</v>
      </c>
      <c r="F179" t="s">
        <v>5677</v>
      </c>
      <c r="G179">
        <f t="shared" si="4"/>
        <v>2.8662873390841948</v>
      </c>
      <c r="H179" s="34">
        <f t="shared" si="5"/>
        <v>-2.3914739664228062</v>
      </c>
      <c r="I179" s="39">
        <f>VLOOKUP($A179,'Ub5 and Ub6 values'!$A$2:$F$7000,3,FALSE)</f>
        <v>5</v>
      </c>
      <c r="J179" s="39">
        <f>VLOOKUP($A179,'Ub5 and Ub6 values'!$A$2:$F$7000,4,FALSE)</f>
        <v>9</v>
      </c>
    </row>
    <row r="180" spans="1:10">
      <c r="A180" t="s">
        <v>5043</v>
      </c>
      <c r="B180" t="s">
        <v>5043</v>
      </c>
      <c r="C180" t="e">
        <f>VLOOKUP(A180,'Ub5 and Ub6 values'!$A$3:$B$7000,3,FALSE)</f>
        <v>#REF!</v>
      </c>
      <c r="D180">
        <v>23.9</v>
      </c>
      <c r="E180" s="1">
        <v>0.13500000000000001</v>
      </c>
      <c r="F180" t="s">
        <v>5677</v>
      </c>
      <c r="G180">
        <f t="shared" si="4"/>
        <v>1.3783979009481377</v>
      </c>
      <c r="H180" s="34">
        <f t="shared" si="5"/>
        <v>-3.8696662315049939</v>
      </c>
      <c r="I180" s="39">
        <f>VLOOKUP($A180,'Ub5 and Ub6 values'!$A$2:$F$7000,3,FALSE)</f>
        <v>5</v>
      </c>
      <c r="J180" s="39">
        <f>VLOOKUP($A180,'Ub5 and Ub6 values'!$A$2:$F$7000,4,FALSE)</f>
        <v>9</v>
      </c>
    </row>
    <row r="181" spans="1:10">
      <c r="A181" t="s">
        <v>9670</v>
      </c>
      <c r="B181" t="s">
        <v>4182</v>
      </c>
      <c r="C181" t="e">
        <f>VLOOKUP(A181,'Ub5 and Ub6 values'!$A$3:$B$7000,3,FALSE)</f>
        <v>#REF!</v>
      </c>
      <c r="D181">
        <v>2.99</v>
      </c>
      <c r="E181" s="1">
        <v>1.6500000000000001E-2</v>
      </c>
      <c r="F181" t="s">
        <v>5677</v>
      </c>
      <c r="G181">
        <f t="shared" si="4"/>
        <v>0.47567118832442967</v>
      </c>
      <c r="H181" s="34">
        <f t="shared" si="5"/>
        <v>-4.7825160557860933</v>
      </c>
      <c r="I181" s="39">
        <f>VLOOKUP($A181,'Ub5 and Ub6 values'!$A$2:$F$7000,3,FALSE)</f>
        <v>6</v>
      </c>
      <c r="J181" s="39">
        <f>VLOOKUP($A181,'Ub5 and Ub6 values'!$A$2:$F$7000,4,FALSE)</f>
        <v>8</v>
      </c>
    </row>
    <row r="182" spans="1:10">
      <c r="A182" t="s">
        <v>7241</v>
      </c>
      <c r="B182" t="s">
        <v>7241</v>
      </c>
      <c r="C182" t="e">
        <f>VLOOKUP(A182,'Ub5 and Ub6 values'!$A$3:$B$7000,3,FALSE)</f>
        <v>#REF!</v>
      </c>
      <c r="D182">
        <v>87.6</v>
      </c>
      <c r="E182" s="1">
        <v>0.52700000000000002</v>
      </c>
      <c r="F182" t="s">
        <v>5677</v>
      </c>
      <c r="G182">
        <f t="shared" si="4"/>
        <v>1.9425041061680808</v>
      </c>
      <c r="H182" s="34">
        <f t="shared" si="5"/>
        <v>-3.2781893847874533</v>
      </c>
      <c r="I182" s="39">
        <f>VLOOKUP($A182,'Ub5 and Ub6 values'!$A$2:$F$7000,3,FALSE)</f>
        <v>7</v>
      </c>
      <c r="J182" s="39">
        <f>VLOOKUP($A182,'Ub5 and Ub6 values'!$A$2:$F$7000,4,FALSE)</f>
        <v>7</v>
      </c>
    </row>
    <row r="183" spans="1:10">
      <c r="A183" t="s">
        <v>9671</v>
      </c>
      <c r="B183" t="s">
        <v>8346</v>
      </c>
      <c r="C183" t="e">
        <f>VLOOKUP(A183,'Ub5 and Ub6 values'!$A$3:$B$7000,3,FALSE)</f>
        <v>#REF!</v>
      </c>
      <c r="D183">
        <v>64.099999999999994</v>
      </c>
      <c r="E183" s="1">
        <v>0.52900000000000003</v>
      </c>
      <c r="F183" t="s">
        <v>5677</v>
      </c>
      <c r="G183">
        <f t="shared" si="4"/>
        <v>1.8068580295188175</v>
      </c>
      <c r="H183" s="34">
        <f t="shared" si="5"/>
        <v>-3.2765443279648143</v>
      </c>
      <c r="I183" s="39">
        <f>VLOOKUP($A183,'Ub5 and Ub6 values'!$A$2:$F$7000,3,FALSE)</f>
        <v>5</v>
      </c>
      <c r="J183" s="39">
        <f>VLOOKUP($A183,'Ub5 and Ub6 values'!$A$2:$F$7000,4,FALSE)</f>
        <v>8</v>
      </c>
    </row>
    <row r="184" spans="1:10">
      <c r="A184" t="s">
        <v>4237</v>
      </c>
      <c r="B184" t="s">
        <v>4237</v>
      </c>
      <c r="C184" t="e">
        <f>VLOOKUP(A184,'Ub5 and Ub6 values'!$A$3:$B$7000,3,FALSE)</f>
        <v>#REF!</v>
      </c>
      <c r="D184">
        <v>18.8</v>
      </c>
      <c r="E184" s="1">
        <v>0.11899999999999999</v>
      </c>
      <c r="F184" t="s">
        <v>5677</v>
      </c>
      <c r="G184">
        <f t="shared" si="4"/>
        <v>1.2741578492636798</v>
      </c>
      <c r="H184" s="34">
        <f t="shared" si="5"/>
        <v>-3.9244530386074694</v>
      </c>
      <c r="I184" s="39">
        <f>VLOOKUP($A184,'Ub5 and Ub6 values'!$A$2:$F$7000,3,FALSE)</f>
        <v>7</v>
      </c>
      <c r="J184" s="39">
        <f>VLOOKUP($A184,'Ub5 and Ub6 values'!$A$2:$F$7000,4,FALSE)</f>
        <v>9</v>
      </c>
    </row>
    <row r="185" spans="1:10">
      <c r="A185" t="s">
        <v>770</v>
      </c>
      <c r="B185" t="s">
        <v>8348</v>
      </c>
      <c r="C185" t="e">
        <f>VLOOKUP(A185,'Ub5 and Ub6 values'!$A$3:$B$7000,3,FALSE)</f>
        <v>#REF!</v>
      </c>
      <c r="D185">
        <v>6.62</v>
      </c>
      <c r="E185" s="1">
        <v>4.4699999999999997E-2</v>
      </c>
      <c r="F185" t="s">
        <v>5677</v>
      </c>
      <c r="G185">
        <f t="shared" si="4"/>
        <v>0.8208579894396999</v>
      </c>
      <c r="H185" s="34">
        <f t="shared" si="5"/>
        <v>-4.3496924768680634</v>
      </c>
      <c r="I185" s="39">
        <f>VLOOKUP($A185,'Ub5 and Ub6 values'!$A$2:$F$7000,3,FALSE)</f>
        <v>5</v>
      </c>
      <c r="J185" s="39">
        <f>VLOOKUP($A185,'Ub5 and Ub6 values'!$A$2:$F$7000,4,FALSE)</f>
        <v>8</v>
      </c>
    </row>
    <row r="186" spans="1:10">
      <c r="A186" t="s">
        <v>8694</v>
      </c>
      <c r="B186" t="s">
        <v>8349</v>
      </c>
      <c r="C186" t="e">
        <f>VLOOKUP(A186,'Ub5 and Ub6 values'!$A$3:$B$7000,3,FALSE)</f>
        <v>#REF!</v>
      </c>
      <c r="D186">
        <v>3.79</v>
      </c>
      <c r="E186" s="1">
        <v>2.24E-2</v>
      </c>
      <c r="F186" t="s">
        <v>5677</v>
      </c>
      <c r="G186">
        <f t="shared" si="4"/>
        <v>0.57863920996807239</v>
      </c>
      <c r="H186" s="34">
        <f t="shared" si="5"/>
        <v>-4.6497519816658368</v>
      </c>
      <c r="I186" s="39">
        <f>VLOOKUP($A186,'Ub5 and Ub6 values'!$A$2:$F$7000,3,FALSE)</f>
        <v>5</v>
      </c>
      <c r="J186" s="39">
        <f>VLOOKUP($A186,'Ub5 and Ub6 values'!$A$2:$F$7000,4,FALSE)</f>
        <v>10</v>
      </c>
    </row>
    <row r="187" spans="1:10">
      <c r="A187" t="s">
        <v>3182</v>
      </c>
      <c r="B187" t="s">
        <v>3182</v>
      </c>
      <c r="C187" t="e">
        <f>VLOOKUP(A187,'Ub5 and Ub6 values'!$A$3:$B$7000,3,FALSE)</f>
        <v>#REF!</v>
      </c>
      <c r="D187">
        <v>344</v>
      </c>
      <c r="E187" s="1">
        <v>2.4900000000000002</v>
      </c>
      <c r="F187" t="s">
        <v>5677</v>
      </c>
      <c r="G187">
        <f t="shared" si="4"/>
        <v>2.53655844257153</v>
      </c>
      <c r="H187" s="34">
        <f t="shared" si="5"/>
        <v>-2.6038006529042637</v>
      </c>
      <c r="I187" s="39">
        <f>VLOOKUP($A187,'Ub5 and Ub6 values'!$A$2:$F$7000,3,FALSE)</f>
        <v>7</v>
      </c>
      <c r="J187" s="39">
        <f>VLOOKUP($A187,'Ub5 and Ub6 values'!$A$2:$F$7000,4,FALSE)</f>
        <v>8</v>
      </c>
    </row>
    <row r="188" spans="1:10">
      <c r="A188" t="s">
        <v>9672</v>
      </c>
      <c r="B188" t="s">
        <v>8355</v>
      </c>
      <c r="C188" t="e">
        <f>VLOOKUP(A188,'Ub5 and Ub6 values'!$A$3:$B$7000,3,FALSE)</f>
        <v>#REF!</v>
      </c>
      <c r="D188">
        <v>10300</v>
      </c>
      <c r="E188" s="1">
        <v>117</v>
      </c>
      <c r="F188" t="s">
        <v>5677</v>
      </c>
      <c r="G188">
        <f t="shared" si="4"/>
        <v>4.012837224705172</v>
      </c>
      <c r="H188" s="34">
        <f t="shared" si="5"/>
        <v>-0.9318141382538383</v>
      </c>
      <c r="I188" s="39">
        <f>VLOOKUP($A188,'Ub5 and Ub6 values'!$A$2:$F$7000,3,FALSE)</f>
        <v>4</v>
      </c>
      <c r="J188" s="39">
        <f>VLOOKUP($A188,'Ub5 and Ub6 values'!$A$2:$F$7000,4,FALSE)</f>
        <v>6</v>
      </c>
    </row>
    <row r="189" spans="1:10">
      <c r="A189" t="s">
        <v>2674</v>
      </c>
      <c r="B189" t="s">
        <v>8357</v>
      </c>
      <c r="C189" t="e">
        <f>VLOOKUP(A189,'Ub5 and Ub6 values'!$A$3:$B$7000,3,FALSE)</f>
        <v>#REF!</v>
      </c>
      <c r="D189">
        <v>9.48</v>
      </c>
      <c r="E189" s="1">
        <v>3.56E-2</v>
      </c>
      <c r="F189" t="s">
        <v>5677</v>
      </c>
      <c r="G189">
        <f t="shared" si="4"/>
        <v>0.97680833733806627</v>
      </c>
      <c r="H189" s="34">
        <f t="shared" si="5"/>
        <v>-4.4485500020271251</v>
      </c>
      <c r="I189" s="39">
        <f>VLOOKUP($A189,'Ub5 and Ub6 values'!$A$2:$F$7000,3,FALSE)</f>
        <v>10</v>
      </c>
      <c r="J189" s="39">
        <f>VLOOKUP($A189,'Ub5 and Ub6 values'!$A$2:$F$7000,4,FALSE)</f>
        <v>11</v>
      </c>
    </row>
    <row r="190" spans="1:10">
      <c r="A190" t="s">
        <v>7799</v>
      </c>
      <c r="B190" t="s">
        <v>8358</v>
      </c>
      <c r="C190" t="e">
        <f>VLOOKUP(A190,'Ub5 and Ub6 values'!$A$3:$B$7000,3,FALSE)</f>
        <v>#REF!</v>
      </c>
      <c r="D190">
        <v>11500</v>
      </c>
      <c r="E190" s="1">
        <v>82</v>
      </c>
      <c r="F190" t="s">
        <v>5677</v>
      </c>
      <c r="G190">
        <f t="shared" si="4"/>
        <v>4.0606978403536118</v>
      </c>
      <c r="H190" s="34">
        <f t="shared" si="5"/>
        <v>-1.0861861476162833</v>
      </c>
      <c r="I190" s="39">
        <f>VLOOKUP($A190,'Ub5 and Ub6 values'!$A$2:$F$7000,3,FALSE)</f>
        <v>4</v>
      </c>
      <c r="J190" s="39">
        <f>VLOOKUP($A190,'Ub5 and Ub6 values'!$A$2:$F$7000,4,FALSE)</f>
        <v>5</v>
      </c>
    </row>
    <row r="191" spans="1:10">
      <c r="A191" t="s">
        <v>1857</v>
      </c>
      <c r="B191" t="s">
        <v>8361</v>
      </c>
      <c r="C191" t="e">
        <f>VLOOKUP(A191,'Ub5 and Ub6 values'!$A$3:$B$7000,3,FALSE)</f>
        <v>#REF!</v>
      </c>
      <c r="D191">
        <v>16.5</v>
      </c>
      <c r="E191" s="1">
        <v>9.9500000000000005E-2</v>
      </c>
      <c r="F191" t="s">
        <v>5677</v>
      </c>
      <c r="G191">
        <f t="shared" si="4"/>
        <v>1.2174839442139063</v>
      </c>
      <c r="H191" s="34">
        <f t="shared" si="5"/>
        <v>-4.0021769192542749</v>
      </c>
      <c r="I191" s="39">
        <f>VLOOKUP($A191,'Ub5 and Ub6 values'!$A$2:$F$7000,3,FALSE)</f>
        <v>6</v>
      </c>
      <c r="J191" s="39">
        <f>VLOOKUP($A191,'Ub5 and Ub6 values'!$A$2:$F$7000,4,FALSE)</f>
        <v>6</v>
      </c>
    </row>
    <row r="192" spans="1:10">
      <c r="A192" t="s">
        <v>3183</v>
      </c>
      <c r="B192" t="s">
        <v>8362</v>
      </c>
      <c r="C192" t="e">
        <f>VLOOKUP(A192,'Ub5 and Ub6 values'!$A$3:$B$7000,3,FALSE)</f>
        <v>#REF!</v>
      </c>
      <c r="D192">
        <v>113</v>
      </c>
      <c r="E192" s="1">
        <v>0.77300000000000002</v>
      </c>
      <c r="F192" t="s">
        <v>5677</v>
      </c>
      <c r="G192">
        <f t="shared" si="4"/>
        <v>2.0530784434834195</v>
      </c>
      <c r="H192" s="34">
        <f t="shared" si="5"/>
        <v>-3.111820506081675</v>
      </c>
      <c r="I192" s="39">
        <f>VLOOKUP($A192,'Ub5 and Ub6 values'!$A$2:$F$7000,3,FALSE)</f>
        <v>5</v>
      </c>
      <c r="J192" s="39">
        <f>VLOOKUP($A192,'Ub5 and Ub6 values'!$A$2:$F$7000,4,FALSE)</f>
        <v>9</v>
      </c>
    </row>
    <row r="193" spans="1:10">
      <c r="A193" t="s">
        <v>7800</v>
      </c>
      <c r="B193" t="s">
        <v>7070</v>
      </c>
      <c r="C193" t="e">
        <f>VLOOKUP(A193,'Ub5 and Ub6 values'!$A$3:$B$7000,3,FALSE)</f>
        <v>#REF!</v>
      </c>
      <c r="D193">
        <v>0.36299999999999999</v>
      </c>
      <c r="E193" s="1">
        <v>1.65E-3</v>
      </c>
      <c r="F193" t="s">
        <v>5677</v>
      </c>
      <c r="G193">
        <f t="shared" si="4"/>
        <v>-0.44009337496388751</v>
      </c>
      <c r="H193" s="34">
        <f t="shared" si="5"/>
        <v>-5.7825160557860933</v>
      </c>
      <c r="I193" s="39">
        <f>VLOOKUP($A193,'Ub5 and Ub6 values'!$A$2:$F$7000,3,FALSE)</f>
        <v>6</v>
      </c>
      <c r="J193" s="39">
        <f>VLOOKUP($A193,'Ub5 and Ub6 values'!$A$2:$F$7000,4,FALSE)</f>
        <v>8</v>
      </c>
    </row>
    <row r="194" spans="1:10">
      <c r="A194" t="s">
        <v>7329</v>
      </c>
      <c r="B194" t="s">
        <v>8363</v>
      </c>
      <c r="C194" t="e">
        <f>VLOOKUP(A194,'Ub5 and Ub6 values'!$A$3:$B$7000,3,FALSE)</f>
        <v>#REF!</v>
      </c>
      <c r="D194">
        <v>18300</v>
      </c>
      <c r="E194" s="1">
        <v>82</v>
      </c>
      <c r="F194" t="s">
        <v>5677</v>
      </c>
      <c r="G194">
        <f t="shared" si="4"/>
        <v>4.2624510897304297</v>
      </c>
      <c r="H194" s="34">
        <f t="shared" si="5"/>
        <v>-1.0861861476162833</v>
      </c>
      <c r="I194" s="39">
        <f>VLOOKUP($A194,'Ub5 and Ub6 values'!$A$2:$F$7000,3,FALSE)</f>
        <v>9</v>
      </c>
      <c r="J194" s="39">
        <f>VLOOKUP($A194,'Ub5 and Ub6 values'!$A$2:$F$7000,4,FALSE)</f>
        <v>11</v>
      </c>
    </row>
    <row r="195" spans="1:10">
      <c r="A195" t="s">
        <v>7801</v>
      </c>
      <c r="B195" t="s">
        <v>8366</v>
      </c>
      <c r="C195" t="e">
        <f>VLOOKUP(A195,'Ub5 and Ub6 values'!$A$3:$B$7000,3,FALSE)</f>
        <v>#REF!</v>
      </c>
      <c r="D195">
        <v>110</v>
      </c>
      <c r="E195" s="1">
        <v>0.57499999999999996</v>
      </c>
      <c r="F195" t="s">
        <v>5677</v>
      </c>
      <c r="G195">
        <f t="shared" ref="G195:G258" si="6">LOG(D195)</f>
        <v>2.0413926851582249</v>
      </c>
      <c r="H195" s="34">
        <f t="shared" ref="H195:H258" si="7">LOG(E195)-3</f>
        <v>-3.2403321553103694</v>
      </c>
      <c r="I195" s="39">
        <f>VLOOKUP($A195,'Ub5 and Ub6 values'!$A$2:$F$7000,3,FALSE)</f>
        <v>6</v>
      </c>
      <c r="J195" s="39">
        <f>VLOOKUP($A195,'Ub5 and Ub6 values'!$A$2:$F$7000,4,FALSE)</f>
        <v>9</v>
      </c>
    </row>
    <row r="196" spans="1:10">
      <c r="A196" t="s">
        <v>7802</v>
      </c>
      <c r="B196" t="s">
        <v>7073</v>
      </c>
      <c r="C196" t="e">
        <f>VLOOKUP(A196,'Ub5 and Ub6 values'!$A$3:$B$7000,3,FALSE)</f>
        <v>#REF!</v>
      </c>
      <c r="D196">
        <v>387</v>
      </c>
      <c r="E196" s="1">
        <v>3.36</v>
      </c>
      <c r="F196" t="s">
        <v>5677</v>
      </c>
      <c r="G196">
        <f t="shared" si="6"/>
        <v>2.5877109650189114</v>
      </c>
      <c r="H196" s="34">
        <f t="shared" si="7"/>
        <v>-2.4736607226101559</v>
      </c>
      <c r="I196" s="39">
        <f>VLOOKUP($A196,'Ub5 and Ub6 values'!$A$2:$F$7000,3,FALSE)</f>
        <v>5</v>
      </c>
      <c r="J196" s="39">
        <f>VLOOKUP($A196,'Ub5 and Ub6 values'!$A$2:$F$7000,4,FALSE)</f>
        <v>7</v>
      </c>
    </row>
    <row r="197" spans="1:10">
      <c r="A197" t="s">
        <v>1235</v>
      </c>
      <c r="B197" t="s">
        <v>8372</v>
      </c>
      <c r="C197" t="e">
        <f>VLOOKUP(A197,'Ub5 and Ub6 values'!$A$3:$B$7000,3,FALSE)</f>
        <v>#REF!</v>
      </c>
      <c r="D197">
        <v>4.1500000000000004</v>
      </c>
      <c r="E197" s="1">
        <v>3.09E-2</v>
      </c>
      <c r="F197" t="s">
        <v>5677</v>
      </c>
      <c r="G197">
        <f t="shared" si="6"/>
        <v>0.61804809671209271</v>
      </c>
      <c r="H197" s="34">
        <f t="shared" si="7"/>
        <v>-4.5100415205751654</v>
      </c>
      <c r="I197" s="39">
        <f>VLOOKUP($A197,'Ub5 and Ub6 values'!$A$2:$F$7000,3,FALSE)</f>
        <v>5</v>
      </c>
      <c r="J197" s="39">
        <f>VLOOKUP($A197,'Ub5 and Ub6 values'!$A$2:$F$7000,4,FALSE)</f>
        <v>7</v>
      </c>
    </row>
    <row r="198" spans="1:10">
      <c r="A198" t="s">
        <v>7803</v>
      </c>
      <c r="B198" t="s">
        <v>4195</v>
      </c>
      <c r="C198" t="e">
        <f>VLOOKUP(A198,'Ub5 and Ub6 values'!$A$3:$B$7000,3,FALSE)</f>
        <v>#REF!</v>
      </c>
      <c r="D198">
        <v>111</v>
      </c>
      <c r="E198" s="1">
        <v>0.98199999999999998</v>
      </c>
      <c r="F198" t="s">
        <v>5677</v>
      </c>
      <c r="G198">
        <f t="shared" si="6"/>
        <v>2.0453229787866576</v>
      </c>
      <c r="H198" s="34">
        <f t="shared" si="7"/>
        <v>-3.0078885122130505</v>
      </c>
      <c r="I198" s="39">
        <f>VLOOKUP($A198,'Ub5 and Ub6 values'!$A$2:$F$7000,3,FALSE)</f>
        <v>5</v>
      </c>
      <c r="J198" s="39">
        <f>VLOOKUP($A198,'Ub5 and Ub6 values'!$A$2:$F$7000,4,FALSE)</f>
        <v>5</v>
      </c>
    </row>
    <row r="199" spans="1:10">
      <c r="A199" t="s">
        <v>5371</v>
      </c>
      <c r="B199" t="s">
        <v>8375</v>
      </c>
      <c r="C199" t="e">
        <f>VLOOKUP(A199,'Ub5 and Ub6 values'!$A$3:$B$7000,3,FALSE)</f>
        <v>#REF!</v>
      </c>
      <c r="D199">
        <v>32.299999999999997</v>
      </c>
      <c r="E199" s="1">
        <v>0.248</v>
      </c>
      <c r="F199" t="s">
        <v>5677</v>
      </c>
      <c r="G199">
        <f t="shared" si="6"/>
        <v>1.5092025223311027</v>
      </c>
      <c r="H199" s="34">
        <f t="shared" si="7"/>
        <v>-3.6055483191737836</v>
      </c>
      <c r="I199" s="39">
        <f>VLOOKUP($A199,'Ub5 and Ub6 values'!$A$2:$F$7000,3,FALSE)</f>
        <v>5</v>
      </c>
      <c r="J199" s="39">
        <f>VLOOKUP($A199,'Ub5 and Ub6 values'!$A$2:$F$7000,4,FALSE)</f>
        <v>6</v>
      </c>
    </row>
    <row r="200" spans="1:10">
      <c r="A200" t="s">
        <v>179</v>
      </c>
      <c r="B200" t="s">
        <v>4739</v>
      </c>
      <c r="C200" t="e">
        <f>VLOOKUP(A200,'Ub5 and Ub6 values'!$A$3:$B$7000,3,FALSE)</f>
        <v>#REF!</v>
      </c>
      <c r="D200">
        <v>5.7</v>
      </c>
      <c r="E200" s="1">
        <v>3.95E-2</v>
      </c>
      <c r="F200" t="s">
        <v>5677</v>
      </c>
      <c r="G200">
        <f t="shared" si="6"/>
        <v>0.75587485567249146</v>
      </c>
      <c r="H200" s="34">
        <f t="shared" si="7"/>
        <v>-4.4034029043735394</v>
      </c>
      <c r="I200" s="39">
        <f>VLOOKUP($A200,'Ub5 and Ub6 values'!$A$2:$F$7000,3,FALSE)</f>
        <v>4</v>
      </c>
      <c r="J200" s="39">
        <f>VLOOKUP($A200,'Ub5 and Ub6 values'!$A$2:$F$7000,4,FALSE)</f>
        <v>5</v>
      </c>
    </row>
    <row r="201" spans="1:10">
      <c r="A201" t="s">
        <v>7214</v>
      </c>
      <c r="B201" t="s">
        <v>4200</v>
      </c>
      <c r="C201" t="e">
        <f>VLOOKUP(A201,'Ub5 and Ub6 values'!$A$3:$B$7000,3,FALSE)</f>
        <v>#REF!</v>
      </c>
      <c r="D201">
        <v>117</v>
      </c>
      <c r="E201" s="1">
        <v>0.84699999999999998</v>
      </c>
      <c r="F201" t="s">
        <v>5677</v>
      </c>
      <c r="G201">
        <f t="shared" si="6"/>
        <v>2.0681858617461617</v>
      </c>
      <c r="H201" s="34">
        <f t="shared" si="7"/>
        <v>-3.0721165896692932</v>
      </c>
      <c r="I201" s="39">
        <f>VLOOKUP($A201,'Ub5 and Ub6 values'!$A$2:$F$7000,3,FALSE)</f>
        <v>6</v>
      </c>
      <c r="J201" s="39">
        <f>VLOOKUP($A201,'Ub5 and Ub6 values'!$A$2:$F$7000,4,FALSE)</f>
        <v>7</v>
      </c>
    </row>
    <row r="202" spans="1:10">
      <c r="A202" t="s">
        <v>2736</v>
      </c>
      <c r="B202" t="s">
        <v>9506</v>
      </c>
      <c r="C202" t="e">
        <f>VLOOKUP(A202,'Ub5 and Ub6 values'!$A$3:$B$7000,3,FALSE)</f>
        <v>#REF!</v>
      </c>
      <c r="D202">
        <v>186</v>
      </c>
      <c r="E202" s="1">
        <v>0.71199999999999997</v>
      </c>
      <c r="F202" t="s">
        <v>5677</v>
      </c>
      <c r="G202">
        <f t="shared" si="6"/>
        <v>2.2695129442179165</v>
      </c>
      <c r="H202" s="34">
        <f t="shared" si="7"/>
        <v>-3.1475200063631439</v>
      </c>
      <c r="I202" s="39">
        <f>VLOOKUP($A202,'Ub5 and Ub6 values'!$A$2:$F$7000,3,FALSE)</f>
        <v>9</v>
      </c>
      <c r="J202" s="39">
        <f>VLOOKUP($A202,'Ub5 and Ub6 values'!$A$2:$F$7000,4,FALSE)</f>
        <v>9</v>
      </c>
    </row>
    <row r="203" spans="1:10">
      <c r="A203" t="s">
        <v>8704</v>
      </c>
      <c r="B203" t="s">
        <v>9507</v>
      </c>
      <c r="C203" t="e">
        <f>VLOOKUP(A203,'Ub5 and Ub6 values'!$A$3:$B$7000,3,FALSE)</f>
        <v>#REF!</v>
      </c>
      <c r="D203">
        <v>14.2</v>
      </c>
      <c r="E203" s="1">
        <v>6.0900000000000003E-2</v>
      </c>
      <c r="F203" t="s">
        <v>5677</v>
      </c>
      <c r="G203">
        <f t="shared" si="6"/>
        <v>1.1522883443830565</v>
      </c>
      <c r="H203" s="34">
        <f t="shared" si="7"/>
        <v>-4.2153827073671248</v>
      </c>
      <c r="I203" s="39">
        <f>VLOOKUP($A203,'Ub5 and Ub6 values'!$A$2:$F$7000,3,FALSE)</f>
        <v>6</v>
      </c>
      <c r="J203" s="39">
        <f>VLOOKUP($A203,'Ub5 and Ub6 values'!$A$2:$F$7000,4,FALSE)</f>
        <v>9</v>
      </c>
    </row>
    <row r="204" spans="1:10">
      <c r="A204" t="s">
        <v>4244</v>
      </c>
      <c r="B204" t="s">
        <v>4244</v>
      </c>
      <c r="C204" t="e">
        <f>VLOOKUP(A204,'Ub5 and Ub6 values'!$A$3:$B$7000,3,FALSE)</f>
        <v>#REF!</v>
      </c>
      <c r="D204">
        <v>28.4</v>
      </c>
      <c r="E204" s="1">
        <v>0.20100000000000001</v>
      </c>
      <c r="F204" t="s">
        <v>5677</v>
      </c>
      <c r="G204">
        <f t="shared" si="6"/>
        <v>1.4533183400470377</v>
      </c>
      <c r="H204" s="34">
        <f t="shared" si="7"/>
        <v>-3.6968039425795109</v>
      </c>
      <c r="I204" s="39">
        <f>VLOOKUP($A204,'Ub5 and Ub6 values'!$A$2:$F$7000,3,FALSE)</f>
        <v>7</v>
      </c>
      <c r="J204" s="39">
        <f>VLOOKUP($A204,'Ub5 and Ub6 values'!$A$2:$F$7000,4,FALSE)</f>
        <v>9</v>
      </c>
    </row>
    <row r="205" spans="1:10">
      <c r="A205" t="s">
        <v>7804</v>
      </c>
      <c r="B205" t="s">
        <v>6328</v>
      </c>
      <c r="C205" t="e">
        <f>VLOOKUP(A205,'Ub5 and Ub6 values'!$A$3:$B$7000,3,FALSE)</f>
        <v>#REF!</v>
      </c>
      <c r="D205">
        <v>47.7</v>
      </c>
      <c r="E205" s="1">
        <v>0.27900000000000003</v>
      </c>
      <c r="F205" t="s">
        <v>5677</v>
      </c>
      <c r="G205">
        <f t="shared" si="6"/>
        <v>1.6785183790401139</v>
      </c>
      <c r="H205" s="34">
        <f t="shared" si="7"/>
        <v>-3.5543957967264026</v>
      </c>
      <c r="I205" s="39">
        <f>VLOOKUP($A205,'Ub5 and Ub6 values'!$A$2:$F$7000,3,FALSE)</f>
        <v>7</v>
      </c>
      <c r="J205" s="39">
        <f>VLOOKUP($A205,'Ub5 and Ub6 values'!$A$2:$F$7000,4,FALSE)</f>
        <v>9</v>
      </c>
    </row>
    <row r="206" spans="1:10">
      <c r="A206" t="s">
        <v>7805</v>
      </c>
      <c r="B206" t="s">
        <v>6329</v>
      </c>
      <c r="C206" t="e">
        <f>VLOOKUP(A206,'Ub5 and Ub6 values'!$A$3:$B$7000,3,FALSE)</f>
        <v>#REF!</v>
      </c>
      <c r="D206">
        <v>29.6</v>
      </c>
      <c r="E206" s="1">
        <v>0.16500000000000001</v>
      </c>
      <c r="F206" t="s">
        <v>5677</v>
      </c>
      <c r="G206">
        <f t="shared" si="6"/>
        <v>1.4712917110589385</v>
      </c>
      <c r="H206" s="34">
        <f t="shared" si="7"/>
        <v>-3.7825160557860937</v>
      </c>
      <c r="I206" s="39">
        <f>VLOOKUP($A206,'Ub5 and Ub6 values'!$A$2:$F$7000,3,FALSE)</f>
        <v>7</v>
      </c>
      <c r="J206" s="39">
        <f>VLOOKUP($A206,'Ub5 and Ub6 values'!$A$2:$F$7000,4,FALSE)</f>
        <v>9</v>
      </c>
    </row>
    <row r="207" spans="1:10">
      <c r="A207" t="s">
        <v>7806</v>
      </c>
      <c r="B207" t="s">
        <v>6330</v>
      </c>
      <c r="C207" t="e">
        <f>VLOOKUP(A207,'Ub5 and Ub6 values'!$A$3:$B$7000,3,FALSE)</f>
        <v>#REF!</v>
      </c>
      <c r="D207">
        <v>42.2</v>
      </c>
      <c r="E207" s="1">
        <v>0.247</v>
      </c>
      <c r="F207" t="s">
        <v>5677</v>
      </c>
      <c r="G207">
        <f t="shared" si="6"/>
        <v>1.6253124509616739</v>
      </c>
      <c r="H207" s="34">
        <f t="shared" si="7"/>
        <v>-3.6073030467403342</v>
      </c>
      <c r="I207" s="39">
        <f>VLOOKUP($A207,'Ub5 and Ub6 values'!$A$2:$F$7000,3,FALSE)</f>
        <v>7</v>
      </c>
      <c r="J207" s="39">
        <f>VLOOKUP($A207,'Ub5 and Ub6 values'!$A$2:$F$7000,4,FALSE)</f>
        <v>9</v>
      </c>
    </row>
    <row r="208" spans="1:10">
      <c r="A208" t="s">
        <v>5474</v>
      </c>
      <c r="B208" t="s">
        <v>9524</v>
      </c>
      <c r="C208" t="e">
        <f>VLOOKUP(A208,'Ub5 and Ub6 values'!$A$3:$B$7000,3,FALSE)</f>
        <v>#REF!</v>
      </c>
      <c r="D208">
        <v>102</v>
      </c>
      <c r="E208" s="1">
        <v>0.66100000000000003</v>
      </c>
      <c r="F208" t="s">
        <v>5677</v>
      </c>
      <c r="G208">
        <f t="shared" si="6"/>
        <v>2.0086001717619175</v>
      </c>
      <c r="H208" s="34">
        <f t="shared" si="7"/>
        <v>-3.1797985405143598</v>
      </c>
      <c r="I208" s="39">
        <f>VLOOKUP($A208,'Ub5 and Ub6 values'!$A$2:$F$7000,3,FALSE)</f>
        <v>5</v>
      </c>
      <c r="J208" s="39">
        <f>VLOOKUP($A208,'Ub5 and Ub6 values'!$A$2:$F$7000,4,FALSE)</f>
        <v>6</v>
      </c>
    </row>
    <row r="209" spans="1:10">
      <c r="A209" t="s">
        <v>7807</v>
      </c>
      <c r="B209" t="s">
        <v>9526</v>
      </c>
      <c r="C209" t="e">
        <f>VLOOKUP(A209,'Ub5 and Ub6 values'!$A$3:$B$7000,3,FALSE)</f>
        <v>#REF!</v>
      </c>
      <c r="D209">
        <v>81.7</v>
      </c>
      <c r="E209" s="1">
        <v>0.68</v>
      </c>
      <c r="F209" t="s">
        <v>5677</v>
      </c>
      <c r="G209">
        <f t="shared" si="6"/>
        <v>1.9122220565324155</v>
      </c>
      <c r="H209" s="34">
        <f t="shared" si="7"/>
        <v>-3.1674910872937638</v>
      </c>
      <c r="I209" s="39">
        <f>VLOOKUP($A209,'Ub5 and Ub6 values'!$A$2:$F$7000,3,FALSE)</f>
        <v>8</v>
      </c>
      <c r="J209" s="39">
        <f>VLOOKUP($A209,'Ub5 and Ub6 values'!$A$2:$F$7000,4,FALSE)</f>
        <v>8</v>
      </c>
    </row>
    <row r="210" spans="1:10">
      <c r="A210" t="s">
        <v>746</v>
      </c>
      <c r="B210" t="s">
        <v>9531</v>
      </c>
      <c r="C210" t="e">
        <f>VLOOKUP(A210,'Ub5 and Ub6 values'!$A$3:$B$7000,3,FALSE)</f>
        <v>#REF!</v>
      </c>
      <c r="D210">
        <v>31</v>
      </c>
      <c r="E210" s="1">
        <v>0.218</v>
      </c>
      <c r="F210" t="s">
        <v>5677</v>
      </c>
      <c r="G210">
        <f t="shared" si="6"/>
        <v>1.4913616938342726</v>
      </c>
      <c r="H210" s="34">
        <f t="shared" si="7"/>
        <v>-3.6615435063953949</v>
      </c>
      <c r="I210" s="39">
        <f>VLOOKUP($A210,'Ub5 and Ub6 values'!$A$2:$F$7000,3,FALSE)</f>
        <v>4</v>
      </c>
      <c r="J210" s="39">
        <f>VLOOKUP($A210,'Ub5 and Ub6 values'!$A$2:$F$7000,4,FALSE)</f>
        <v>5</v>
      </c>
    </row>
    <row r="211" spans="1:10">
      <c r="A211" t="s">
        <v>6123</v>
      </c>
      <c r="B211" t="s">
        <v>9534</v>
      </c>
      <c r="C211" t="e">
        <f>VLOOKUP(A211,'Ub5 and Ub6 values'!$A$3:$B$7000,3,FALSE)</f>
        <v>#REF!</v>
      </c>
      <c r="D211">
        <v>3.5</v>
      </c>
      <c r="E211" s="1">
        <v>1.5699999999999999E-2</v>
      </c>
      <c r="F211" t="s">
        <v>5677</v>
      </c>
      <c r="G211">
        <f t="shared" si="6"/>
        <v>0.54406804435027567</v>
      </c>
      <c r="H211" s="34">
        <f t="shared" si="7"/>
        <v>-4.804100347590766</v>
      </c>
      <c r="I211" s="39">
        <f>VLOOKUP($A211,'Ub5 and Ub6 values'!$A$2:$F$7000,3,FALSE)</f>
        <v>6</v>
      </c>
      <c r="J211" s="39">
        <f>VLOOKUP($A211,'Ub5 and Ub6 values'!$A$2:$F$7000,4,FALSE)</f>
        <v>9</v>
      </c>
    </row>
    <row r="212" spans="1:10">
      <c r="A212" t="s">
        <v>7808</v>
      </c>
      <c r="B212" t="s">
        <v>1265</v>
      </c>
      <c r="C212" t="e">
        <f>VLOOKUP(A212,'Ub5 and Ub6 values'!$A$3:$B$7000,3,FALSE)</f>
        <v>#REF!</v>
      </c>
      <c r="D212">
        <v>13</v>
      </c>
      <c r="E212" s="1">
        <v>9.5399999999999999E-2</v>
      </c>
      <c r="F212" t="s">
        <v>5677</v>
      </c>
      <c r="G212">
        <f t="shared" si="6"/>
        <v>1.1139433523068367</v>
      </c>
      <c r="H212" s="34">
        <f t="shared" si="7"/>
        <v>-4.0204516252959053</v>
      </c>
      <c r="I212" s="39">
        <f>VLOOKUP($A212,'Ub5 and Ub6 values'!$A$2:$F$7000,3,FALSE)</f>
        <v>5</v>
      </c>
      <c r="J212" s="39">
        <f>VLOOKUP($A212,'Ub5 and Ub6 values'!$A$2:$F$7000,4,FALSE)</f>
        <v>6</v>
      </c>
    </row>
    <row r="213" spans="1:10">
      <c r="A213" t="s">
        <v>7181</v>
      </c>
      <c r="B213" t="s">
        <v>9535</v>
      </c>
      <c r="C213" t="e">
        <f>VLOOKUP(A213,'Ub5 and Ub6 values'!$A$3:$B$7000,3,FALSE)</f>
        <v>#REF!</v>
      </c>
      <c r="D213">
        <v>44.7</v>
      </c>
      <c r="E213" s="1">
        <v>0.38200000000000001</v>
      </c>
      <c r="F213" t="s">
        <v>5677</v>
      </c>
      <c r="G213">
        <f t="shared" si="6"/>
        <v>1.6503075231319364</v>
      </c>
      <c r="H213" s="34">
        <f t="shared" si="7"/>
        <v>-3.4179366370882911</v>
      </c>
      <c r="I213" s="39">
        <f>VLOOKUP($A213,'Ub5 and Ub6 values'!$A$2:$F$7000,3,FALSE)</f>
        <v>6</v>
      </c>
      <c r="J213" s="39">
        <f>VLOOKUP($A213,'Ub5 and Ub6 values'!$A$2:$F$7000,4,FALSE)</f>
        <v>7</v>
      </c>
    </row>
    <row r="214" spans="1:10">
      <c r="A214" t="s">
        <v>7177</v>
      </c>
      <c r="B214" t="s">
        <v>9536</v>
      </c>
      <c r="C214" t="e">
        <f>VLOOKUP(A214,'Ub5 and Ub6 values'!$A$3:$B$7000,3,FALSE)</f>
        <v>#REF!</v>
      </c>
      <c r="D214">
        <v>52.9</v>
      </c>
      <c r="E214" s="1">
        <v>0.44</v>
      </c>
      <c r="F214" t="s">
        <v>5677</v>
      </c>
      <c r="G214">
        <f t="shared" si="6"/>
        <v>1.7234556720351857</v>
      </c>
      <c r="H214" s="34">
        <f t="shared" si="7"/>
        <v>-3.3565473235138126</v>
      </c>
      <c r="I214" s="39">
        <f>VLOOKUP($A214,'Ub5 and Ub6 values'!$A$2:$F$7000,3,FALSE)</f>
        <v>6</v>
      </c>
      <c r="J214" s="39">
        <f>VLOOKUP($A214,'Ub5 and Ub6 values'!$A$2:$F$7000,4,FALSE)</f>
        <v>7</v>
      </c>
    </row>
    <row r="215" spans="1:10">
      <c r="A215" t="s">
        <v>4085</v>
      </c>
      <c r="B215" t="s">
        <v>9539</v>
      </c>
      <c r="C215" t="e">
        <f>VLOOKUP(A215,'Ub5 and Ub6 values'!$A$3:$B$7000,3,FALSE)</f>
        <v>#REF!</v>
      </c>
      <c r="D215">
        <v>1.71</v>
      </c>
      <c r="E215" s="1">
        <v>1.15E-2</v>
      </c>
      <c r="F215" t="s">
        <v>5677</v>
      </c>
      <c r="G215">
        <f t="shared" si="6"/>
        <v>0.23299611039215382</v>
      </c>
      <c r="H215" s="34">
        <f t="shared" si="7"/>
        <v>-4.9393021596463882</v>
      </c>
      <c r="I215" s="39">
        <f>VLOOKUP($A215,'Ub5 and Ub6 values'!$A$2:$F$7000,3,FALSE)</f>
        <v>5</v>
      </c>
      <c r="J215" s="39">
        <f>VLOOKUP($A215,'Ub5 and Ub6 values'!$A$2:$F$7000,4,FALSE)</f>
        <v>9</v>
      </c>
    </row>
    <row r="216" spans="1:10">
      <c r="A216" t="s">
        <v>1820</v>
      </c>
      <c r="B216" t="s">
        <v>9540</v>
      </c>
      <c r="C216" t="e">
        <f>VLOOKUP(A216,'Ub5 and Ub6 values'!$A$3:$B$7000,3,FALSE)</f>
        <v>#REF!</v>
      </c>
      <c r="D216">
        <v>327</v>
      </c>
      <c r="E216" s="1">
        <v>2.82</v>
      </c>
      <c r="F216" t="s">
        <v>5677</v>
      </c>
      <c r="G216">
        <f t="shared" si="6"/>
        <v>2.514547752660286</v>
      </c>
      <c r="H216" s="34">
        <f t="shared" si="7"/>
        <v>-2.5497508916806391</v>
      </c>
      <c r="I216" s="39">
        <f>VLOOKUP($A216,'Ub5 and Ub6 values'!$A$2:$F$7000,3,FALSE)</f>
        <v>6</v>
      </c>
      <c r="J216" s="39">
        <f>VLOOKUP($A216,'Ub5 and Ub6 values'!$A$2:$F$7000,4,FALSE)</f>
        <v>7</v>
      </c>
    </row>
    <row r="217" spans="1:10">
      <c r="A217" t="s">
        <v>188</v>
      </c>
      <c r="B217" t="s">
        <v>9543</v>
      </c>
      <c r="C217" t="e">
        <f>VLOOKUP(A217,'Ub5 and Ub6 values'!$A$3:$B$7000,3,FALSE)</f>
        <v>#REF!</v>
      </c>
      <c r="D217">
        <v>69.5</v>
      </c>
      <c r="E217" s="1">
        <v>0.41799999999999998</v>
      </c>
      <c r="F217" t="s">
        <v>5677</v>
      </c>
      <c r="G217">
        <f t="shared" si="6"/>
        <v>1.8419848045901139</v>
      </c>
      <c r="H217" s="34">
        <f t="shared" si="7"/>
        <v>-3.378823718224965</v>
      </c>
      <c r="I217" s="39">
        <f>VLOOKUP($A217,'Ub5 and Ub6 values'!$A$2:$F$7000,3,FALSE)</f>
        <v>6</v>
      </c>
      <c r="J217" s="39">
        <f>VLOOKUP($A217,'Ub5 and Ub6 values'!$A$2:$F$7000,4,FALSE)</f>
        <v>8</v>
      </c>
    </row>
    <row r="218" spans="1:10">
      <c r="A218" t="s">
        <v>7248</v>
      </c>
      <c r="B218" t="s">
        <v>9545</v>
      </c>
      <c r="C218" t="e">
        <f>VLOOKUP(A218,'Ub5 and Ub6 values'!$A$3:$B$7000,3,FALSE)</f>
        <v>#REF!</v>
      </c>
      <c r="D218">
        <v>864</v>
      </c>
      <c r="E218" s="1">
        <v>10</v>
      </c>
      <c r="F218" t="s">
        <v>5677</v>
      </c>
      <c r="G218">
        <f t="shared" si="6"/>
        <v>2.9365137424788932</v>
      </c>
      <c r="H218" s="34">
        <f t="shared" si="7"/>
        <v>-2</v>
      </c>
      <c r="I218" s="39">
        <f>VLOOKUP($A218,'Ub5 and Ub6 values'!$A$2:$F$7000,3,FALSE)</f>
        <v>4</v>
      </c>
      <c r="J218" s="39">
        <f>VLOOKUP($A218,'Ub5 and Ub6 values'!$A$2:$F$7000,4,FALSE)</f>
        <v>5</v>
      </c>
    </row>
    <row r="219" spans="1:10">
      <c r="A219" t="s">
        <v>7809</v>
      </c>
      <c r="B219" t="s">
        <v>4185</v>
      </c>
      <c r="C219" t="e">
        <f>VLOOKUP(A219,'Ub5 and Ub6 values'!$A$3:$B$7000,3,FALSE)</f>
        <v>#REF!</v>
      </c>
      <c r="D219">
        <v>4.05</v>
      </c>
      <c r="E219" s="1">
        <v>1.72E-2</v>
      </c>
      <c r="F219" t="s">
        <v>5677</v>
      </c>
      <c r="G219">
        <f t="shared" si="6"/>
        <v>0.60745502321466849</v>
      </c>
      <c r="H219" s="34">
        <f t="shared" si="7"/>
        <v>-4.7644715530924513</v>
      </c>
      <c r="I219" s="39">
        <f>VLOOKUP($A219,'Ub5 and Ub6 values'!$A$2:$F$7000,3,FALSE)</f>
        <v>5</v>
      </c>
      <c r="J219" s="39">
        <f>VLOOKUP($A219,'Ub5 and Ub6 values'!$A$2:$F$7000,4,FALSE)</f>
        <v>6</v>
      </c>
    </row>
    <row r="220" spans="1:10">
      <c r="A220" t="s">
        <v>4468</v>
      </c>
      <c r="B220" t="s">
        <v>9546</v>
      </c>
      <c r="C220" t="e">
        <f>VLOOKUP(A220,'Ub5 and Ub6 values'!$A$3:$B$7000,3,FALSE)</f>
        <v>#REF!</v>
      </c>
      <c r="D220">
        <v>35.9</v>
      </c>
      <c r="E220" s="1">
        <v>0.27</v>
      </c>
      <c r="F220" t="s">
        <v>5677</v>
      </c>
      <c r="G220">
        <f t="shared" si="6"/>
        <v>1.5550944485783191</v>
      </c>
      <c r="H220" s="34">
        <f t="shared" si="7"/>
        <v>-3.5686362358410126</v>
      </c>
      <c r="I220" s="39">
        <f>VLOOKUP($A220,'Ub5 and Ub6 values'!$A$2:$F$7000,3,FALSE)</f>
        <v>5</v>
      </c>
      <c r="J220" s="39">
        <f>VLOOKUP($A220,'Ub5 and Ub6 values'!$A$2:$F$7000,4,FALSE)</f>
        <v>7</v>
      </c>
    </row>
    <row r="221" spans="1:10">
      <c r="A221" t="s">
        <v>7157</v>
      </c>
      <c r="B221" t="s">
        <v>9548</v>
      </c>
      <c r="C221" t="e">
        <f>VLOOKUP(A221,'Ub5 and Ub6 values'!$A$3:$B$7000,3,FALSE)</f>
        <v>#REF!</v>
      </c>
      <c r="D221">
        <v>428</v>
      </c>
      <c r="E221" s="1">
        <v>4.2699999999999996</v>
      </c>
      <c r="F221" t="s">
        <v>5677</v>
      </c>
      <c r="G221">
        <f t="shared" si="6"/>
        <v>2.6314437690131722</v>
      </c>
      <c r="H221" s="34">
        <f t="shared" si="7"/>
        <v>-2.3695721249749759</v>
      </c>
      <c r="I221" s="39">
        <f>VLOOKUP($A221,'Ub5 and Ub6 values'!$A$2:$F$7000,3,FALSE)</f>
        <v>4</v>
      </c>
      <c r="J221" s="39">
        <f>VLOOKUP($A221,'Ub5 and Ub6 values'!$A$2:$F$7000,4,FALSE)</f>
        <v>5</v>
      </c>
    </row>
    <row r="222" spans="1:10">
      <c r="A222" t="s">
        <v>7810</v>
      </c>
      <c r="B222" t="s">
        <v>9549</v>
      </c>
      <c r="C222" t="e">
        <f>VLOOKUP(A222,'Ub5 and Ub6 values'!$A$3:$B$7000,3,FALSE)</f>
        <v>#REF!</v>
      </c>
      <c r="D222">
        <v>20</v>
      </c>
      <c r="E222" s="1">
        <v>0.24299999999999999</v>
      </c>
      <c r="F222" t="s">
        <v>5677</v>
      </c>
      <c r="G222">
        <f t="shared" si="6"/>
        <v>1.3010299956639813</v>
      </c>
      <c r="H222" s="34">
        <f t="shared" si="7"/>
        <v>-3.6143937264016879</v>
      </c>
      <c r="I222" s="39">
        <f>VLOOKUP($A222,'Ub5 and Ub6 values'!$A$2:$F$7000,3,FALSE)</f>
        <v>6</v>
      </c>
      <c r="J222" s="39">
        <f>VLOOKUP($A222,'Ub5 and Ub6 values'!$A$2:$F$7000,4,FALSE)</f>
        <v>5</v>
      </c>
    </row>
    <row r="223" spans="1:10">
      <c r="A223" t="s">
        <v>3188</v>
      </c>
      <c r="B223" t="s">
        <v>9550</v>
      </c>
      <c r="C223" t="e">
        <f>VLOOKUP(A223,'Ub5 and Ub6 values'!$A$3:$B$7000,3,FALSE)</f>
        <v>#REF!</v>
      </c>
      <c r="D223">
        <v>0.36</v>
      </c>
      <c r="E223" s="1">
        <v>1.81E-3</v>
      </c>
      <c r="F223" t="s">
        <v>5677</v>
      </c>
      <c r="G223">
        <f t="shared" si="6"/>
        <v>-0.44369749923271273</v>
      </c>
      <c r="H223" s="34">
        <f t="shared" si="7"/>
        <v>-5.7423214251308154</v>
      </c>
      <c r="I223" s="39">
        <f>VLOOKUP($A223,'Ub5 and Ub6 values'!$A$2:$F$7000,3,FALSE)</f>
        <v>4</v>
      </c>
      <c r="J223" s="39">
        <f>VLOOKUP($A223,'Ub5 and Ub6 values'!$A$2:$F$7000,4,FALSE)</f>
        <v>5</v>
      </c>
    </row>
    <row r="224" spans="1:10">
      <c r="A224" t="s">
        <v>7811</v>
      </c>
      <c r="B224" t="s">
        <v>9554</v>
      </c>
      <c r="C224" t="e">
        <f>VLOOKUP(A224,'Ub5 and Ub6 values'!$A$3:$B$7000,3,FALSE)</f>
        <v>#REF!</v>
      </c>
      <c r="D224">
        <v>163</v>
      </c>
      <c r="E224" s="1">
        <v>1.4</v>
      </c>
      <c r="F224" t="s">
        <v>5677</v>
      </c>
      <c r="G224">
        <f t="shared" si="6"/>
        <v>2.2121876044039577</v>
      </c>
      <c r="H224" s="34">
        <f t="shared" si="7"/>
        <v>-2.8538719643217618</v>
      </c>
      <c r="I224" s="39">
        <f>VLOOKUP($A224,'Ub5 and Ub6 values'!$A$2:$F$7000,3,FALSE)</f>
        <v>4</v>
      </c>
      <c r="J224" s="39">
        <f>VLOOKUP($A224,'Ub5 and Ub6 values'!$A$2:$F$7000,4,FALSE)</f>
        <v>5</v>
      </c>
    </row>
    <row r="225" spans="1:10">
      <c r="A225" t="s">
        <v>7812</v>
      </c>
      <c r="B225" t="s">
        <v>4459</v>
      </c>
      <c r="C225" t="e">
        <f>VLOOKUP(A225,'Ub5 and Ub6 values'!$A$3:$B$7000,3,FALSE)</f>
        <v>#REF!</v>
      </c>
      <c r="D225">
        <v>30.4</v>
      </c>
      <c r="E225" s="1">
        <v>0.154</v>
      </c>
      <c r="F225" t="s">
        <v>5677</v>
      </c>
      <c r="G225">
        <f t="shared" si="6"/>
        <v>1.4828735836087537</v>
      </c>
      <c r="H225" s="34">
        <f t="shared" si="7"/>
        <v>-3.8124792791635369</v>
      </c>
      <c r="I225" s="39">
        <f>VLOOKUP($A225,'Ub5 and Ub6 values'!$A$2:$F$7000,3,FALSE)</f>
        <v>5</v>
      </c>
      <c r="J225" s="39">
        <f>VLOOKUP($A225,'Ub5 and Ub6 values'!$A$2:$F$7000,4,FALSE)</f>
        <v>11</v>
      </c>
    </row>
    <row r="226" spans="1:10">
      <c r="A226" t="s">
        <v>7813</v>
      </c>
      <c r="B226" t="s">
        <v>1264</v>
      </c>
      <c r="C226" t="e">
        <f>VLOOKUP(A226,'Ub5 and Ub6 values'!$A$3:$B$7000,3,FALSE)</f>
        <v>#REF!</v>
      </c>
      <c r="D226">
        <v>1.21</v>
      </c>
      <c r="E226" s="1">
        <v>2.5600000000000002E-3</v>
      </c>
      <c r="F226" t="s">
        <v>5677</v>
      </c>
      <c r="G226">
        <f t="shared" si="6"/>
        <v>8.2785370316450071E-2</v>
      </c>
      <c r="H226" s="34">
        <f t="shared" si="7"/>
        <v>-5.59176003468815</v>
      </c>
      <c r="I226" s="39">
        <f>VLOOKUP($A226,'Ub5 and Ub6 values'!$A$2:$F$7000,3,FALSE)</f>
        <v>5</v>
      </c>
      <c r="J226" s="39">
        <f>VLOOKUP($A226,'Ub5 and Ub6 values'!$A$2:$F$7000,4,FALSE)</f>
        <v>6</v>
      </c>
    </row>
    <row r="227" spans="1:10">
      <c r="A227" t="s">
        <v>7294</v>
      </c>
      <c r="B227" t="s">
        <v>9559</v>
      </c>
      <c r="C227" t="e">
        <f>VLOOKUP(A227,'Ub5 and Ub6 values'!$A$3:$B$7000,3,FALSE)</f>
        <v>#REF!</v>
      </c>
      <c r="D227">
        <v>26</v>
      </c>
      <c r="E227" s="1">
        <v>0.14299999999999999</v>
      </c>
      <c r="F227" t="s">
        <v>5677</v>
      </c>
      <c r="G227">
        <f t="shared" si="6"/>
        <v>1.414973347970818</v>
      </c>
      <c r="H227" s="34">
        <f t="shared" si="7"/>
        <v>-3.8446639625349381</v>
      </c>
      <c r="I227" s="39">
        <f>VLOOKUP($A227,'Ub5 and Ub6 values'!$A$2:$F$7000,3,FALSE)</f>
        <v>7</v>
      </c>
      <c r="J227" s="39">
        <f>VLOOKUP($A227,'Ub5 and Ub6 values'!$A$2:$F$7000,4,FALSE)</f>
        <v>9</v>
      </c>
    </row>
    <row r="228" spans="1:10">
      <c r="A228" t="s">
        <v>7313</v>
      </c>
      <c r="B228" t="s">
        <v>9561</v>
      </c>
      <c r="C228" t="e">
        <f>VLOOKUP(A228,'Ub5 and Ub6 values'!$A$3:$B$7000,3,FALSE)</f>
        <v>#REF!</v>
      </c>
      <c r="D228">
        <v>2.65</v>
      </c>
      <c r="E228" s="1">
        <v>1.23E-2</v>
      </c>
      <c r="F228" t="s">
        <v>5677</v>
      </c>
      <c r="G228">
        <f t="shared" si="6"/>
        <v>0.42324587393680785</v>
      </c>
      <c r="H228" s="34">
        <f t="shared" si="7"/>
        <v>-4.9100948885606019</v>
      </c>
      <c r="I228" s="39">
        <f>VLOOKUP($A228,'Ub5 and Ub6 values'!$A$2:$F$7000,3,FALSE)</f>
        <v>7</v>
      </c>
      <c r="J228" s="39">
        <f>VLOOKUP($A228,'Ub5 and Ub6 values'!$A$2:$F$7000,4,FALSE)</f>
        <v>9</v>
      </c>
    </row>
    <row r="229" spans="1:10">
      <c r="A229" t="s">
        <v>2802</v>
      </c>
      <c r="B229" t="s">
        <v>9562</v>
      </c>
      <c r="C229" t="e">
        <f>VLOOKUP(A229,'Ub5 and Ub6 values'!$A$3:$B$7000,3,FALSE)</f>
        <v>#REF!</v>
      </c>
      <c r="D229">
        <v>80.099999999999994</v>
      </c>
      <c r="E229" s="1">
        <v>0.34799999999999998</v>
      </c>
      <c r="F229" t="s">
        <v>5677</v>
      </c>
      <c r="G229">
        <f t="shared" si="6"/>
        <v>1.9036325160842376</v>
      </c>
      <c r="H229" s="34">
        <f t="shared" si="7"/>
        <v>-3.4584207560534193</v>
      </c>
      <c r="I229" s="39">
        <f>VLOOKUP($A229,'Ub5 and Ub6 values'!$A$2:$F$7000,3,FALSE)</f>
        <v>5</v>
      </c>
      <c r="J229" s="39">
        <f>VLOOKUP($A229,'Ub5 and Ub6 values'!$A$2:$F$7000,4,FALSE)</f>
        <v>7</v>
      </c>
    </row>
    <row r="230" spans="1:10">
      <c r="A230" t="s">
        <v>5039</v>
      </c>
      <c r="B230" t="s">
        <v>9564</v>
      </c>
      <c r="C230" t="e">
        <f>VLOOKUP(A230,'Ub5 and Ub6 values'!$A$3:$B$7000,3,FALSE)</f>
        <v>#REF!</v>
      </c>
      <c r="D230">
        <v>2710</v>
      </c>
      <c r="E230" s="1">
        <v>20.7</v>
      </c>
      <c r="F230" t="s">
        <v>5677</v>
      </c>
      <c r="G230">
        <f t="shared" si="6"/>
        <v>3.4329692908744058</v>
      </c>
      <c r="H230" s="34">
        <f t="shared" si="7"/>
        <v>-1.6840296545430822</v>
      </c>
      <c r="I230" s="39">
        <f>VLOOKUP($A230,'Ub5 and Ub6 values'!$A$2:$F$7000,3,FALSE)</f>
        <v>5</v>
      </c>
      <c r="J230" s="39">
        <f>VLOOKUP($A230,'Ub5 and Ub6 values'!$A$2:$F$7000,4,FALSE)</f>
        <v>7</v>
      </c>
    </row>
    <row r="231" spans="1:10">
      <c r="A231" t="s">
        <v>7814</v>
      </c>
      <c r="B231" t="s">
        <v>7068</v>
      </c>
      <c r="C231" t="e">
        <f>VLOOKUP(A231,'Ub5 and Ub6 values'!$A$3:$B$7000,3,FALSE)</f>
        <v>#REF!</v>
      </c>
      <c r="D231">
        <v>71.099999999999994</v>
      </c>
      <c r="E231" s="1">
        <v>0.74</v>
      </c>
      <c r="F231" t="s">
        <v>5677</v>
      </c>
      <c r="G231">
        <f t="shared" si="6"/>
        <v>1.8518696007297664</v>
      </c>
      <c r="H231" s="34">
        <f t="shared" si="7"/>
        <v>-3.1307682802690238</v>
      </c>
      <c r="I231" s="39">
        <f>VLOOKUP($A231,'Ub5 and Ub6 values'!$A$2:$F$7000,3,FALSE)</f>
        <v>6</v>
      </c>
      <c r="J231" s="39">
        <f>VLOOKUP($A231,'Ub5 and Ub6 values'!$A$2:$F$7000,4,FALSE)</f>
        <v>7</v>
      </c>
    </row>
    <row r="232" spans="1:10">
      <c r="A232" t="s">
        <v>7815</v>
      </c>
      <c r="B232" t="s">
        <v>4202</v>
      </c>
      <c r="C232" t="e">
        <f>VLOOKUP(A232,'Ub5 and Ub6 values'!$A$3:$B$7000,3,FALSE)</f>
        <v>#REF!</v>
      </c>
      <c r="D232">
        <v>25.3</v>
      </c>
      <c r="E232" s="1">
        <v>0.17899999999999999</v>
      </c>
      <c r="F232" t="s">
        <v>5677</v>
      </c>
      <c r="G232">
        <f t="shared" si="6"/>
        <v>1.403120521175818</v>
      </c>
      <c r="H232" s="34">
        <f t="shared" si="7"/>
        <v>-3.7471469690201067</v>
      </c>
      <c r="I232" s="39">
        <f>VLOOKUP($A232,'Ub5 and Ub6 values'!$A$2:$F$7000,3,FALSE)</f>
        <v>5</v>
      </c>
      <c r="J232" s="39">
        <f>VLOOKUP($A232,'Ub5 and Ub6 values'!$A$2:$F$7000,4,FALSE)</f>
        <v>7</v>
      </c>
    </row>
    <row r="233" spans="1:10">
      <c r="A233" t="s">
        <v>4229</v>
      </c>
      <c r="B233" t="s">
        <v>4229</v>
      </c>
      <c r="C233" t="e">
        <f>VLOOKUP(A233,'Ub5 and Ub6 values'!$A$3:$B$7000,3,FALSE)</f>
        <v>#REF!</v>
      </c>
      <c r="D233">
        <v>1.47</v>
      </c>
      <c r="E233" s="1">
        <v>8.2100000000000003E-3</v>
      </c>
      <c r="F233" t="s">
        <v>5677</v>
      </c>
      <c r="G233">
        <f t="shared" si="6"/>
        <v>0.16731733474817609</v>
      </c>
      <c r="H233" s="34">
        <f t="shared" si="7"/>
        <v>-5.0856568428805593</v>
      </c>
      <c r="I233" s="39">
        <f>VLOOKUP($A233,'Ub5 and Ub6 values'!$A$2:$F$7000,3,FALSE)</f>
        <v>5</v>
      </c>
      <c r="J233" s="39">
        <f>VLOOKUP($A233,'Ub5 and Ub6 values'!$A$2:$F$7000,4,FALSE)</f>
        <v>6</v>
      </c>
    </row>
    <row r="234" spans="1:10">
      <c r="A234" t="s">
        <v>7816</v>
      </c>
      <c r="B234" t="s">
        <v>9567</v>
      </c>
      <c r="C234" t="e">
        <f>VLOOKUP(A234,'Ub5 and Ub6 values'!$A$3:$B$7000,3,FALSE)</f>
        <v>#REF!</v>
      </c>
      <c r="D234">
        <v>528</v>
      </c>
      <c r="E234" s="1">
        <v>3.88</v>
      </c>
      <c r="F234" t="s">
        <v>5677</v>
      </c>
      <c r="G234">
        <f t="shared" si="6"/>
        <v>2.7226339225338121</v>
      </c>
      <c r="H234" s="34">
        <f t="shared" si="7"/>
        <v>-2.4111682744057927</v>
      </c>
      <c r="I234" s="39">
        <f>VLOOKUP($A234,'Ub5 and Ub6 values'!$A$2:$F$7000,3,FALSE)</f>
        <v>5</v>
      </c>
      <c r="J234" s="39">
        <f>VLOOKUP($A234,'Ub5 and Ub6 values'!$A$2:$F$7000,4,FALSE)</f>
        <v>6</v>
      </c>
    </row>
    <row r="235" spans="1:10">
      <c r="A235" t="s">
        <v>7141</v>
      </c>
      <c r="B235" t="s">
        <v>9571</v>
      </c>
      <c r="C235" t="e">
        <f>VLOOKUP(A235,'Ub5 and Ub6 values'!$A$3:$B$7000,3,FALSE)</f>
        <v>#REF!</v>
      </c>
      <c r="D235">
        <v>4.83</v>
      </c>
      <c r="E235" s="1">
        <v>3.09E-2</v>
      </c>
      <c r="F235" t="s">
        <v>5677</v>
      </c>
      <c r="G235">
        <f t="shared" si="6"/>
        <v>0.68394713075151214</v>
      </c>
      <c r="H235" s="34">
        <f t="shared" si="7"/>
        <v>-4.5100415205751654</v>
      </c>
      <c r="I235" s="39">
        <f>VLOOKUP($A235,'Ub5 and Ub6 values'!$A$2:$F$7000,3,FALSE)</f>
        <v>4</v>
      </c>
      <c r="J235" s="39">
        <f>VLOOKUP($A235,'Ub5 and Ub6 values'!$A$2:$F$7000,4,FALSE)</f>
        <v>5</v>
      </c>
    </row>
    <row r="236" spans="1:10">
      <c r="A236" t="s">
        <v>3828</v>
      </c>
      <c r="B236" t="s">
        <v>9572</v>
      </c>
      <c r="C236" t="e">
        <f>VLOOKUP(A236,'Ub5 and Ub6 values'!$A$3:$B$7000,3,FALSE)</f>
        <v>#REF!</v>
      </c>
      <c r="D236">
        <v>3.14</v>
      </c>
      <c r="E236" s="1">
        <v>1.9800000000000002E-2</v>
      </c>
      <c r="F236" t="s">
        <v>5677</v>
      </c>
      <c r="G236">
        <f t="shared" si="6"/>
        <v>0.49692964807321494</v>
      </c>
      <c r="H236" s="34">
        <f t="shared" si="7"/>
        <v>-4.7033348097384691</v>
      </c>
      <c r="I236" s="39">
        <f>VLOOKUP($A236,'Ub5 and Ub6 values'!$A$2:$F$7000,3,FALSE)</f>
        <v>5</v>
      </c>
      <c r="J236" s="39">
        <f>VLOOKUP($A236,'Ub5 and Ub6 values'!$A$2:$F$7000,4,FALSE)</f>
        <v>6</v>
      </c>
    </row>
    <row r="237" spans="1:10">
      <c r="A237" t="s">
        <v>7306</v>
      </c>
      <c r="B237" t="s">
        <v>9573</v>
      </c>
      <c r="C237" t="e">
        <f>VLOOKUP(A237,'Ub5 and Ub6 values'!$A$3:$B$7000,3,FALSE)</f>
        <v>#REF!</v>
      </c>
      <c r="D237">
        <v>1390</v>
      </c>
      <c r="E237" s="1">
        <v>16.7</v>
      </c>
      <c r="F237" t="s">
        <v>5677</v>
      </c>
      <c r="G237">
        <f t="shared" si="6"/>
        <v>3.143014800254095</v>
      </c>
      <c r="H237" s="34">
        <f t="shared" si="7"/>
        <v>-1.7772835288524167</v>
      </c>
      <c r="I237" s="39">
        <f>VLOOKUP($A237,'Ub5 and Ub6 values'!$A$2:$F$7000,3,FALSE)</f>
        <v>5</v>
      </c>
      <c r="J237" s="39">
        <f>VLOOKUP($A237,'Ub5 and Ub6 values'!$A$2:$F$7000,4,FALSE)</f>
        <v>6</v>
      </c>
    </row>
    <row r="238" spans="1:10">
      <c r="A238" t="s">
        <v>1425</v>
      </c>
      <c r="B238" t="s">
        <v>9576</v>
      </c>
      <c r="C238" t="e">
        <f>VLOOKUP(A238,'Ub5 and Ub6 values'!$A$3:$B$7000,3,FALSE)</f>
        <v>#REF!</v>
      </c>
      <c r="D238">
        <v>18</v>
      </c>
      <c r="E238" s="1">
        <v>0.106</v>
      </c>
      <c r="F238" t="s">
        <v>5677</v>
      </c>
      <c r="G238">
        <f t="shared" si="6"/>
        <v>1.255272505103306</v>
      </c>
      <c r="H238" s="34">
        <f t="shared" si="7"/>
        <v>-3.9746941347352296</v>
      </c>
      <c r="I238" s="39">
        <f>VLOOKUP($A238,'Ub5 and Ub6 values'!$A$2:$F$7000,3,FALSE)</f>
        <v>6</v>
      </c>
      <c r="J238" s="39">
        <f>VLOOKUP($A238,'Ub5 and Ub6 values'!$A$2:$F$7000,4,FALSE)</f>
        <v>7</v>
      </c>
    </row>
    <row r="239" spans="1:10">
      <c r="A239" t="s">
        <v>3736</v>
      </c>
      <c r="B239" t="s">
        <v>9578</v>
      </c>
      <c r="C239" t="e">
        <f>VLOOKUP(A239,'Ub5 and Ub6 values'!$A$3:$B$7000,3,FALSE)</f>
        <v>#REF!</v>
      </c>
      <c r="D239">
        <v>8.6</v>
      </c>
      <c r="E239" s="1">
        <v>3.9399999999999998E-2</v>
      </c>
      <c r="F239" t="s">
        <v>5677</v>
      </c>
      <c r="G239">
        <f t="shared" si="6"/>
        <v>0.93449845124356767</v>
      </c>
      <c r="H239" s="34">
        <f t="shared" si="7"/>
        <v>-4.4045037781744263</v>
      </c>
      <c r="I239" s="39">
        <f>VLOOKUP($A239,'Ub5 and Ub6 values'!$A$2:$F$7000,3,FALSE)</f>
        <v>6</v>
      </c>
      <c r="J239" s="39">
        <f>VLOOKUP($A239,'Ub5 and Ub6 values'!$A$2:$F$7000,4,FALSE)</f>
        <v>8</v>
      </c>
    </row>
    <row r="240" spans="1:10">
      <c r="A240" t="s">
        <v>7817</v>
      </c>
      <c r="B240" t="s">
        <v>4455</v>
      </c>
      <c r="C240" t="e">
        <f>VLOOKUP(A240,'Ub5 and Ub6 values'!$A$3:$B$7000,3,FALSE)</f>
        <v>#REF!</v>
      </c>
      <c r="D240">
        <v>89.3</v>
      </c>
      <c r="E240" s="1">
        <v>0.56799999999999995</v>
      </c>
      <c r="F240" t="s">
        <v>5677</v>
      </c>
      <c r="G240">
        <f t="shared" si="6"/>
        <v>1.9508514588885464</v>
      </c>
      <c r="H240" s="34">
        <f t="shared" si="7"/>
        <v>-3.2456516642889812</v>
      </c>
      <c r="I240" s="39">
        <f>VLOOKUP($A240,'Ub5 and Ub6 values'!$A$2:$F$7000,3,FALSE)</f>
        <v>5</v>
      </c>
      <c r="J240" s="39">
        <f>VLOOKUP($A240,'Ub5 and Ub6 values'!$A$2:$F$7000,4,FALSE)</f>
        <v>7</v>
      </c>
    </row>
    <row r="241" spans="1:10">
      <c r="A241" t="s">
        <v>7818</v>
      </c>
      <c r="B241" t="s">
        <v>9582</v>
      </c>
      <c r="C241" t="e">
        <f>VLOOKUP(A241,'Ub5 and Ub6 values'!$A$3:$B$7000,3,FALSE)</f>
        <v>#REF!</v>
      </c>
      <c r="D241">
        <v>3.78</v>
      </c>
      <c r="E241" s="1">
        <v>3.4299999999999997E-2</v>
      </c>
      <c r="F241" t="s">
        <v>5677</v>
      </c>
      <c r="G241">
        <f t="shared" si="6"/>
        <v>0.57749179983722532</v>
      </c>
      <c r="H241" s="34">
        <f t="shared" si="7"/>
        <v>-4.4647058799572292</v>
      </c>
      <c r="I241" s="39">
        <f>VLOOKUP($A241,'Ub5 and Ub6 values'!$A$2:$F$7000,3,FALSE)</f>
        <v>6</v>
      </c>
      <c r="J241" s="39">
        <f>VLOOKUP($A241,'Ub5 and Ub6 values'!$A$2:$F$7000,4,FALSE)</f>
        <v>6</v>
      </c>
    </row>
    <row r="242" spans="1:10">
      <c r="A242" t="s">
        <v>7819</v>
      </c>
      <c r="B242" t="s">
        <v>9585</v>
      </c>
      <c r="C242" t="e">
        <f>VLOOKUP(A242,'Ub5 and Ub6 values'!$A$3:$B$7000,3,FALSE)</f>
        <v>#REF!</v>
      </c>
      <c r="D242">
        <v>37.1</v>
      </c>
      <c r="E242" s="1">
        <v>0.20300000000000001</v>
      </c>
      <c r="F242" t="s">
        <v>5677</v>
      </c>
      <c r="G242">
        <f t="shared" si="6"/>
        <v>1.5693739096150459</v>
      </c>
      <c r="H242" s="34">
        <f t="shared" si="7"/>
        <v>-3.692503962086787</v>
      </c>
      <c r="I242" s="39">
        <f>VLOOKUP($A242,'Ub5 and Ub6 values'!$A$2:$F$7000,3,FALSE)</f>
        <v>5</v>
      </c>
      <c r="J242" s="39">
        <f>VLOOKUP($A242,'Ub5 and Ub6 values'!$A$2:$F$7000,4,FALSE)</f>
        <v>7</v>
      </c>
    </row>
    <row r="243" spans="1:10">
      <c r="A243" t="s">
        <v>2700</v>
      </c>
      <c r="B243" t="s">
        <v>9587</v>
      </c>
      <c r="C243" t="e">
        <f>VLOOKUP(A243,'Ub5 and Ub6 values'!$A$3:$B$7000,3,FALSE)</f>
        <v>#REF!</v>
      </c>
      <c r="D243">
        <v>53.7</v>
      </c>
      <c r="E243" s="1">
        <v>0.193</v>
      </c>
      <c r="F243" t="s">
        <v>5677</v>
      </c>
      <c r="G243">
        <f t="shared" si="6"/>
        <v>1.7299742856995557</v>
      </c>
      <c r="H243" s="34">
        <f t="shared" si="7"/>
        <v>-3.7144426909922261</v>
      </c>
      <c r="I243" s="39">
        <f>VLOOKUP($A243,'Ub5 and Ub6 values'!$A$2:$F$7000,3,FALSE)</f>
        <v>4</v>
      </c>
      <c r="J243" s="39">
        <f>VLOOKUP($A243,'Ub5 and Ub6 values'!$A$2:$F$7000,4,FALSE)</f>
        <v>6</v>
      </c>
    </row>
    <row r="244" spans="1:10">
      <c r="A244" t="s">
        <v>3178</v>
      </c>
      <c r="B244" t="s">
        <v>9590</v>
      </c>
      <c r="C244" t="e">
        <f>VLOOKUP(A244,'Ub5 and Ub6 values'!$A$3:$B$7000,3,FALSE)</f>
        <v>#REF!</v>
      </c>
      <c r="D244">
        <v>15.2</v>
      </c>
      <c r="E244" s="1">
        <v>0.107</v>
      </c>
      <c r="F244" t="s">
        <v>5677</v>
      </c>
      <c r="G244">
        <f t="shared" si="6"/>
        <v>1.1818435879447726</v>
      </c>
      <c r="H244" s="34">
        <f t="shared" si="7"/>
        <v>-3.9706162223147903</v>
      </c>
      <c r="I244" s="39">
        <f>VLOOKUP($A244,'Ub5 and Ub6 values'!$A$2:$F$7000,3,FALSE)</f>
        <v>4</v>
      </c>
      <c r="J244" s="39">
        <f>VLOOKUP($A244,'Ub5 and Ub6 values'!$A$2:$F$7000,4,FALSE)</f>
        <v>5</v>
      </c>
    </row>
    <row r="245" spans="1:10">
      <c r="A245" t="s">
        <v>7820</v>
      </c>
      <c r="B245" t="s">
        <v>9591</v>
      </c>
      <c r="C245" t="e">
        <f>VLOOKUP(A245,'Ub5 and Ub6 values'!$A$3:$B$7000,3,FALSE)</f>
        <v>#REF!</v>
      </c>
      <c r="D245">
        <v>18.399999999999999</v>
      </c>
      <c r="E245" s="1">
        <v>0.12</v>
      </c>
      <c r="F245" t="s">
        <v>5677</v>
      </c>
      <c r="G245">
        <f t="shared" si="6"/>
        <v>1.2648178230095364</v>
      </c>
      <c r="H245" s="34">
        <f t="shared" si="7"/>
        <v>-3.9208187539523753</v>
      </c>
      <c r="I245" s="39">
        <f>VLOOKUP($A245,'Ub5 and Ub6 values'!$A$2:$F$7000,3,FALSE)</f>
        <v>6</v>
      </c>
      <c r="J245" s="39">
        <f>VLOOKUP($A245,'Ub5 and Ub6 values'!$A$2:$F$7000,4,FALSE)</f>
        <v>7</v>
      </c>
    </row>
    <row r="246" spans="1:10">
      <c r="A246" t="s">
        <v>7821</v>
      </c>
      <c r="B246" t="s">
        <v>9596</v>
      </c>
      <c r="C246" t="e">
        <f>VLOOKUP(A246,'Ub5 and Ub6 values'!$A$3:$B$7000,3,FALSE)</f>
        <v>#REF!</v>
      </c>
      <c r="D246">
        <v>244</v>
      </c>
      <c r="E246" s="1">
        <v>1.45</v>
      </c>
      <c r="F246" t="s">
        <v>5677</v>
      </c>
      <c r="G246">
        <f t="shared" si="6"/>
        <v>2.3873898263387292</v>
      </c>
      <c r="H246" s="34">
        <f t="shared" si="7"/>
        <v>-2.8386319977650252</v>
      </c>
      <c r="I246" s="39">
        <f>VLOOKUP($A246,'Ub5 and Ub6 values'!$A$2:$F$7000,3,FALSE)</f>
        <v>10</v>
      </c>
      <c r="J246" s="39">
        <f>VLOOKUP($A246,'Ub5 and Ub6 values'!$A$2:$F$7000,4,FALSE)</f>
        <v>10</v>
      </c>
    </row>
    <row r="247" spans="1:10">
      <c r="A247" t="s">
        <v>5482</v>
      </c>
      <c r="B247" t="s">
        <v>9599</v>
      </c>
      <c r="C247" t="e">
        <f>VLOOKUP(A247,'Ub5 and Ub6 values'!$A$3:$B$7000,3,FALSE)</f>
        <v>#REF!</v>
      </c>
      <c r="D247">
        <v>381</v>
      </c>
      <c r="E247" s="1">
        <v>3.8</v>
      </c>
      <c r="F247" t="s">
        <v>5677</v>
      </c>
      <c r="G247">
        <f t="shared" si="6"/>
        <v>2.5809249756756194</v>
      </c>
      <c r="H247" s="34">
        <f t="shared" si="7"/>
        <v>-2.4202164033831899</v>
      </c>
      <c r="I247" s="39">
        <f>VLOOKUP($A247,'Ub5 and Ub6 values'!$A$2:$F$7000,3,FALSE)</f>
        <v>4</v>
      </c>
      <c r="J247" s="39">
        <f>VLOOKUP($A247,'Ub5 and Ub6 values'!$A$2:$F$7000,4,FALSE)</f>
        <v>5</v>
      </c>
    </row>
    <row r="248" spans="1:10">
      <c r="A248" t="s">
        <v>2664</v>
      </c>
      <c r="B248" t="s">
        <v>9600</v>
      </c>
      <c r="C248" t="e">
        <f>VLOOKUP(A248,'Ub5 and Ub6 values'!$A$3:$B$7000,3,FALSE)</f>
        <v>#REF!</v>
      </c>
      <c r="D248">
        <v>271</v>
      </c>
      <c r="E248" s="1">
        <v>2.71</v>
      </c>
      <c r="F248" t="s">
        <v>5677</v>
      </c>
      <c r="G248">
        <f t="shared" si="6"/>
        <v>2.4329692908744058</v>
      </c>
      <c r="H248" s="34">
        <f t="shared" si="7"/>
        <v>-2.5670307091255942</v>
      </c>
      <c r="I248" s="39">
        <f>VLOOKUP($A248,'Ub5 and Ub6 values'!$A$2:$F$7000,3,FALSE)</f>
        <v>4</v>
      </c>
      <c r="J248" s="39">
        <f>VLOOKUP($A248,'Ub5 and Ub6 values'!$A$2:$F$7000,4,FALSE)</f>
        <v>5</v>
      </c>
    </row>
    <row r="249" spans="1:10">
      <c r="A249" t="s">
        <v>725</v>
      </c>
      <c r="B249" t="s">
        <v>725</v>
      </c>
      <c r="C249" t="e">
        <f>VLOOKUP(A249,'Ub5 and Ub6 values'!$A$3:$B$7000,3,FALSE)</f>
        <v>#REF!</v>
      </c>
      <c r="D249">
        <v>16.100000000000001</v>
      </c>
      <c r="E249" s="1">
        <v>0.104</v>
      </c>
      <c r="F249" t="s">
        <v>5677</v>
      </c>
      <c r="G249">
        <f t="shared" si="6"/>
        <v>1.2068258760318498</v>
      </c>
      <c r="H249" s="34">
        <f t="shared" si="7"/>
        <v>-3.9829666607012197</v>
      </c>
      <c r="I249" s="39">
        <f>VLOOKUP($A249,'Ub5 and Ub6 values'!$A$2:$F$7000,3,FALSE)</f>
        <v>6</v>
      </c>
      <c r="J249" s="39">
        <f>VLOOKUP($A249,'Ub5 and Ub6 values'!$A$2:$F$7000,4,FALSE)</f>
        <v>10</v>
      </c>
    </row>
    <row r="250" spans="1:10">
      <c r="A250" t="s">
        <v>5534</v>
      </c>
      <c r="B250" t="s">
        <v>9602</v>
      </c>
      <c r="C250" t="e">
        <f>VLOOKUP(A250,'Ub5 and Ub6 values'!$A$3:$B$7000,3,FALSE)</f>
        <v>#REF!</v>
      </c>
      <c r="D250">
        <v>87.3</v>
      </c>
      <c r="E250" s="1">
        <v>0.432</v>
      </c>
      <c r="F250" t="s">
        <v>5677</v>
      </c>
      <c r="G250">
        <f t="shared" si="6"/>
        <v>1.9410142437055697</v>
      </c>
      <c r="H250" s="34">
        <f t="shared" si="7"/>
        <v>-3.3645162531850881</v>
      </c>
      <c r="I250" s="39">
        <f>VLOOKUP($A250,'Ub5 and Ub6 values'!$A$2:$F$7000,3,FALSE)</f>
        <v>6</v>
      </c>
      <c r="J250" s="39">
        <f>VLOOKUP($A250,'Ub5 and Ub6 values'!$A$2:$F$7000,4,FALSE)</f>
        <v>8</v>
      </c>
    </row>
    <row r="251" spans="1:10">
      <c r="A251" t="s">
        <v>6424</v>
      </c>
      <c r="B251" t="s">
        <v>9605</v>
      </c>
      <c r="C251" t="e">
        <f>VLOOKUP(A251,'Ub5 and Ub6 values'!$A$3:$B$7000,3,FALSE)</f>
        <v>#REF!</v>
      </c>
      <c r="D251">
        <v>336</v>
      </c>
      <c r="E251" s="1">
        <v>1.47</v>
      </c>
      <c r="F251" t="s">
        <v>5677</v>
      </c>
      <c r="G251">
        <f t="shared" si="6"/>
        <v>2.5263392773898441</v>
      </c>
      <c r="H251" s="34">
        <f t="shared" si="7"/>
        <v>-2.832682665251824</v>
      </c>
      <c r="I251" s="39">
        <f>VLOOKUP($A251,'Ub5 and Ub6 values'!$A$2:$F$7000,3,FALSE)</f>
        <v>9</v>
      </c>
      <c r="J251" s="39">
        <f>VLOOKUP($A251,'Ub5 and Ub6 values'!$A$2:$F$7000,4,FALSE)</f>
        <v>9</v>
      </c>
    </row>
    <row r="252" spans="1:10">
      <c r="A252" t="s">
        <v>5372</v>
      </c>
      <c r="B252" t="s">
        <v>9608</v>
      </c>
      <c r="C252" t="e">
        <f>VLOOKUP(A252,'Ub5 and Ub6 values'!$A$3:$B$7000,3,FALSE)</f>
        <v>#REF!</v>
      </c>
      <c r="D252">
        <v>5.77</v>
      </c>
      <c r="E252" s="1">
        <v>3.7999999999999999E-2</v>
      </c>
      <c r="F252" t="s">
        <v>5677</v>
      </c>
      <c r="G252">
        <f t="shared" si="6"/>
        <v>0.76117581315573135</v>
      </c>
      <c r="H252" s="34">
        <f t="shared" si="7"/>
        <v>-4.4202164033831899</v>
      </c>
      <c r="I252" s="39">
        <f>VLOOKUP($A252,'Ub5 and Ub6 values'!$A$2:$F$7000,3,FALSE)</f>
        <v>8</v>
      </c>
      <c r="J252" s="39">
        <f>VLOOKUP($A252,'Ub5 and Ub6 values'!$A$2:$F$7000,4,FALSE)</f>
        <v>8</v>
      </c>
    </row>
    <row r="253" spans="1:10">
      <c r="A253" t="s">
        <v>6192</v>
      </c>
      <c r="B253" t="s">
        <v>9609</v>
      </c>
      <c r="C253" t="e">
        <f>VLOOKUP(A253,'Ub5 and Ub6 values'!$A$3:$B$7000,3,FALSE)</f>
        <v>#REF!</v>
      </c>
      <c r="D253">
        <v>46.8</v>
      </c>
      <c r="E253" s="1">
        <v>0.28999999999999998</v>
      </c>
      <c r="F253" t="s">
        <v>5677</v>
      </c>
      <c r="G253">
        <f t="shared" si="6"/>
        <v>1.670245853074124</v>
      </c>
      <c r="H253" s="34">
        <f t="shared" si="7"/>
        <v>-3.5376020021010439</v>
      </c>
      <c r="I253" s="39">
        <f>VLOOKUP($A253,'Ub5 and Ub6 values'!$A$2:$F$7000,3,FALSE)</f>
        <v>5</v>
      </c>
      <c r="J253" s="39">
        <f>VLOOKUP($A253,'Ub5 and Ub6 values'!$A$2:$F$7000,4,FALSE)</f>
        <v>8</v>
      </c>
    </row>
    <row r="254" spans="1:10">
      <c r="A254" t="s">
        <v>7822</v>
      </c>
      <c r="B254" t="s">
        <v>7365</v>
      </c>
      <c r="C254" t="e">
        <f>VLOOKUP(A254,'Ub5 and Ub6 values'!$A$3:$B$7000,3,FALSE)</f>
        <v>#REF!</v>
      </c>
      <c r="D254">
        <v>205</v>
      </c>
      <c r="E254" s="1">
        <v>1.83</v>
      </c>
      <c r="F254" t="s">
        <v>5677</v>
      </c>
      <c r="G254">
        <f t="shared" si="6"/>
        <v>2.3117538610557542</v>
      </c>
      <c r="H254" s="34">
        <f t="shared" si="7"/>
        <v>-2.7375489102695707</v>
      </c>
      <c r="I254" s="39">
        <f>VLOOKUP($A254,'Ub5 and Ub6 values'!$A$2:$F$7000,3,FALSE)</f>
        <v>5</v>
      </c>
      <c r="J254" s="39">
        <f>VLOOKUP($A254,'Ub5 and Ub6 values'!$A$2:$F$7000,4,FALSE)</f>
        <v>6</v>
      </c>
    </row>
    <row r="255" spans="1:10">
      <c r="A255" t="s">
        <v>1823</v>
      </c>
      <c r="B255" t="s">
        <v>7369</v>
      </c>
      <c r="C255" t="e">
        <f>VLOOKUP(A255,'Ub5 and Ub6 values'!$A$3:$B$7000,3,FALSE)</f>
        <v>#REF!</v>
      </c>
      <c r="D255">
        <v>672</v>
      </c>
      <c r="E255" s="1">
        <v>7.62</v>
      </c>
      <c r="F255" t="s">
        <v>5677</v>
      </c>
      <c r="G255">
        <f t="shared" si="6"/>
        <v>2.8273692730538253</v>
      </c>
      <c r="H255" s="34">
        <f t="shared" si="7"/>
        <v>-2.1180450286603993</v>
      </c>
      <c r="I255" s="39">
        <f>VLOOKUP($A255,'Ub5 and Ub6 values'!$A$2:$F$7000,3,FALSE)</f>
        <v>5</v>
      </c>
      <c r="J255" s="39">
        <f>VLOOKUP($A255,'Ub5 and Ub6 values'!$A$2:$F$7000,4,FALSE)</f>
        <v>6</v>
      </c>
    </row>
    <row r="256" spans="1:10">
      <c r="A256" t="s">
        <v>7823</v>
      </c>
      <c r="B256" t="s">
        <v>7372</v>
      </c>
      <c r="C256" t="e">
        <f>VLOOKUP(A256,'Ub5 and Ub6 values'!$A$3:$B$7000,3,FALSE)</f>
        <v>#REF!</v>
      </c>
      <c r="D256">
        <v>6.8</v>
      </c>
      <c r="E256" s="1">
        <v>1.83E-2</v>
      </c>
      <c r="F256" t="s">
        <v>5677</v>
      </c>
      <c r="G256">
        <f t="shared" si="6"/>
        <v>0.83250891270623628</v>
      </c>
      <c r="H256" s="34">
        <f t="shared" si="7"/>
        <v>-4.7375489102695703</v>
      </c>
      <c r="I256" s="39">
        <f>VLOOKUP($A256,'Ub5 and Ub6 values'!$A$2:$F$7000,3,FALSE)</f>
        <v>5</v>
      </c>
      <c r="J256" s="39">
        <f>VLOOKUP($A256,'Ub5 and Ub6 values'!$A$2:$F$7000,4,FALSE)</f>
        <v>7</v>
      </c>
    </row>
    <row r="257" spans="1:10">
      <c r="A257" t="s">
        <v>7824</v>
      </c>
      <c r="B257" t="s">
        <v>1980</v>
      </c>
      <c r="C257" t="e">
        <f>VLOOKUP(A257,'Ub5 and Ub6 values'!$A$3:$B$7000,3,FALSE)</f>
        <v>#REF!</v>
      </c>
      <c r="D257">
        <v>24.3</v>
      </c>
      <c r="E257" s="1">
        <v>0.129</v>
      </c>
      <c r="F257" t="s">
        <v>5677</v>
      </c>
      <c r="G257">
        <f t="shared" si="6"/>
        <v>1.3856062735983121</v>
      </c>
      <c r="H257" s="34">
        <f t="shared" si="7"/>
        <v>-3.8894102897007512</v>
      </c>
      <c r="I257" s="39">
        <f>VLOOKUP($A257,'Ub5 and Ub6 values'!$A$2:$F$7000,3,FALSE)</f>
        <v>6</v>
      </c>
      <c r="J257" s="39">
        <f>VLOOKUP($A257,'Ub5 and Ub6 values'!$A$2:$F$7000,4,FALSE)</f>
        <v>8</v>
      </c>
    </row>
    <row r="258" spans="1:10">
      <c r="A258" t="s">
        <v>6376</v>
      </c>
      <c r="B258" t="s">
        <v>7377</v>
      </c>
      <c r="C258" t="e">
        <f>VLOOKUP(A258,'Ub5 and Ub6 values'!$A$3:$B$7000,3,FALSE)</f>
        <v>#REF!</v>
      </c>
      <c r="D258">
        <v>0.59</v>
      </c>
      <c r="E258" s="1">
        <v>2.1199999999999999E-3</v>
      </c>
      <c r="F258" t="s">
        <v>5677</v>
      </c>
      <c r="G258">
        <f t="shared" si="6"/>
        <v>-0.22914798835785583</v>
      </c>
      <c r="H258" s="34">
        <f t="shared" si="7"/>
        <v>-5.6736641390712492</v>
      </c>
      <c r="I258" s="39">
        <f>VLOOKUP($A258,'Ub5 and Ub6 values'!$A$2:$F$7000,3,FALSE)</f>
        <v>6</v>
      </c>
      <c r="J258" s="39">
        <f>VLOOKUP($A258,'Ub5 and Ub6 values'!$A$2:$F$7000,4,FALSE)</f>
        <v>9</v>
      </c>
    </row>
    <row r="259" spans="1:10">
      <c r="A259" t="s">
        <v>7825</v>
      </c>
      <c r="B259" t="s">
        <v>7071</v>
      </c>
      <c r="C259" t="e">
        <f>VLOOKUP(A259,'Ub5 and Ub6 values'!$A$3:$B$7000,3,FALSE)</f>
        <v>#REF!</v>
      </c>
      <c r="D259">
        <v>469</v>
      </c>
      <c r="E259" s="1">
        <v>2.4700000000000002</v>
      </c>
      <c r="F259" t="s">
        <v>5677</v>
      </c>
      <c r="G259">
        <f t="shared" ref="G259:G322" si="8">LOG(D259)</f>
        <v>2.6711728427150834</v>
      </c>
      <c r="H259" s="34">
        <f t="shared" ref="H259:H322" si="9">LOG(E259)-3</f>
        <v>-2.6073030467403342</v>
      </c>
      <c r="I259" s="39">
        <f>VLOOKUP($A259,'Ub5 and Ub6 values'!$A$2:$F$7000,3,FALSE)</f>
        <v>6</v>
      </c>
      <c r="J259" s="39">
        <f>VLOOKUP($A259,'Ub5 and Ub6 values'!$A$2:$F$7000,4,FALSE)</f>
        <v>8</v>
      </c>
    </row>
    <row r="260" spans="1:10">
      <c r="A260" t="s">
        <v>7826</v>
      </c>
      <c r="B260" t="s">
        <v>7387</v>
      </c>
      <c r="C260" t="e">
        <f>VLOOKUP(A260,'Ub5 and Ub6 values'!$A$3:$B$7000,3,FALSE)</f>
        <v>#REF!</v>
      </c>
      <c r="D260">
        <v>18.899999999999999</v>
      </c>
      <c r="E260" s="1">
        <v>0.121</v>
      </c>
      <c r="F260" t="s">
        <v>5677</v>
      </c>
      <c r="G260">
        <f t="shared" si="8"/>
        <v>1.2764618041732441</v>
      </c>
      <c r="H260" s="34">
        <f t="shared" si="9"/>
        <v>-3.9172146296835502</v>
      </c>
      <c r="I260" s="39">
        <f>VLOOKUP($A260,'Ub5 and Ub6 values'!$A$2:$F$7000,3,FALSE)</f>
        <v>4</v>
      </c>
      <c r="J260" s="39">
        <f>VLOOKUP($A260,'Ub5 and Ub6 values'!$A$2:$F$7000,4,FALSE)</f>
        <v>5</v>
      </c>
    </row>
    <row r="261" spans="1:10">
      <c r="A261" t="s">
        <v>7827</v>
      </c>
      <c r="B261" t="s">
        <v>7389</v>
      </c>
      <c r="C261" t="e">
        <f>VLOOKUP(A261,'Ub5 and Ub6 values'!$A$3:$B$7000,3,FALSE)</f>
        <v>#REF!</v>
      </c>
      <c r="D261">
        <v>11.7</v>
      </c>
      <c r="E261" s="1">
        <v>6.8900000000000003E-2</v>
      </c>
      <c r="F261" t="s">
        <v>5677</v>
      </c>
      <c r="G261">
        <f t="shared" si="8"/>
        <v>1.0681858617461617</v>
      </c>
      <c r="H261" s="34">
        <f t="shared" si="9"/>
        <v>-4.1617807780923739</v>
      </c>
      <c r="I261" s="39">
        <f>VLOOKUP($A261,'Ub5 and Ub6 values'!$A$2:$F$7000,3,FALSE)</f>
        <v>6</v>
      </c>
      <c r="J261" s="39">
        <f>VLOOKUP($A261,'Ub5 and Ub6 values'!$A$2:$F$7000,4,FALSE)</f>
        <v>8</v>
      </c>
    </row>
    <row r="262" spans="1:10">
      <c r="A262" t="s">
        <v>6662</v>
      </c>
      <c r="B262" t="s">
        <v>7390</v>
      </c>
      <c r="C262" t="e">
        <f>VLOOKUP(A262,'Ub5 and Ub6 values'!$A$3:$B$7000,3,FALSE)</f>
        <v>#REF!</v>
      </c>
      <c r="D262">
        <v>5.25</v>
      </c>
      <c r="E262" s="1">
        <v>3.7699999999999997E-2</v>
      </c>
      <c r="F262" t="s">
        <v>5677</v>
      </c>
      <c r="G262">
        <f t="shared" si="8"/>
        <v>0.72015930340595691</v>
      </c>
      <c r="H262" s="34">
        <f t="shared" si="9"/>
        <v>-4.4236586497942074</v>
      </c>
      <c r="I262" s="39">
        <f>VLOOKUP($A262,'Ub5 and Ub6 values'!$A$2:$F$7000,3,FALSE)</f>
        <v>5</v>
      </c>
      <c r="J262" s="39">
        <f>VLOOKUP($A262,'Ub5 and Ub6 values'!$A$2:$F$7000,4,FALSE)</f>
        <v>6</v>
      </c>
    </row>
    <row r="263" spans="1:10">
      <c r="A263" t="s">
        <v>7828</v>
      </c>
      <c r="B263" t="s">
        <v>7391</v>
      </c>
      <c r="C263" t="e">
        <f>VLOOKUP(A263,'Ub5 and Ub6 values'!$A$3:$B$7000,3,FALSE)</f>
        <v>#REF!</v>
      </c>
      <c r="D263">
        <v>30.1</v>
      </c>
      <c r="E263" s="1">
        <v>0.16800000000000001</v>
      </c>
      <c r="F263" t="s">
        <v>5677</v>
      </c>
      <c r="G263">
        <f t="shared" si="8"/>
        <v>1.4785664955938433</v>
      </c>
      <c r="H263" s="34">
        <f t="shared" si="9"/>
        <v>-3.7746907182741372</v>
      </c>
      <c r="I263" s="39">
        <f>VLOOKUP($A263,'Ub5 and Ub6 values'!$A$2:$F$7000,3,FALSE)</f>
        <v>7</v>
      </c>
      <c r="J263" s="39">
        <f>VLOOKUP($A263,'Ub5 and Ub6 values'!$A$2:$F$7000,4,FALSE)</f>
        <v>9</v>
      </c>
    </row>
    <row r="264" spans="1:10">
      <c r="A264" t="s">
        <v>2663</v>
      </c>
      <c r="B264" t="s">
        <v>7392</v>
      </c>
      <c r="C264" t="e">
        <f>VLOOKUP(A264,'Ub5 and Ub6 values'!$A$3:$B$7000,3,FALSE)</f>
        <v>#REF!</v>
      </c>
      <c r="D264">
        <v>44.4</v>
      </c>
      <c r="E264" s="1">
        <v>0.252</v>
      </c>
      <c r="F264" t="s">
        <v>5677</v>
      </c>
      <c r="G264">
        <f t="shared" si="8"/>
        <v>1.6473829701146199</v>
      </c>
      <c r="H264" s="34">
        <f t="shared" si="9"/>
        <v>-3.5985994592184558</v>
      </c>
      <c r="I264" s="39">
        <f>VLOOKUP($A264,'Ub5 and Ub6 values'!$A$2:$F$7000,3,FALSE)</f>
        <v>6</v>
      </c>
      <c r="J264" s="39">
        <f>VLOOKUP($A264,'Ub5 and Ub6 values'!$A$2:$F$7000,4,FALSE)</f>
        <v>9</v>
      </c>
    </row>
    <row r="265" spans="1:10">
      <c r="A265" t="s">
        <v>7829</v>
      </c>
      <c r="B265" t="s">
        <v>197</v>
      </c>
      <c r="C265" t="e">
        <f>VLOOKUP(A265,'Ub5 and Ub6 values'!$A$3:$B$7000,3,FALSE)</f>
        <v>#REF!</v>
      </c>
      <c r="D265">
        <v>8.1999999999999993</v>
      </c>
      <c r="E265" s="1">
        <v>6.0199999999999997E-2</v>
      </c>
      <c r="F265" t="s">
        <v>5677</v>
      </c>
      <c r="G265">
        <f t="shared" si="8"/>
        <v>0.91381385238371671</v>
      </c>
      <c r="H265" s="34">
        <f t="shared" si="9"/>
        <v>-4.2204035087421756</v>
      </c>
      <c r="I265" s="39">
        <f>VLOOKUP($A265,'Ub5 and Ub6 values'!$A$2:$F$7000,3,FALSE)</f>
        <v>6</v>
      </c>
      <c r="J265" s="39">
        <f>VLOOKUP($A265,'Ub5 and Ub6 values'!$A$2:$F$7000,4,FALSE)</f>
        <v>6</v>
      </c>
    </row>
    <row r="266" spans="1:10">
      <c r="A266" t="s">
        <v>6670</v>
      </c>
      <c r="B266" t="s">
        <v>7394</v>
      </c>
      <c r="C266" t="e">
        <f>VLOOKUP(A266,'Ub5 and Ub6 values'!$A$3:$B$7000,3,FALSE)</f>
        <v>#REF!</v>
      </c>
      <c r="D266">
        <v>0.43</v>
      </c>
      <c r="E266" s="1">
        <v>2.3700000000000001E-3</v>
      </c>
      <c r="F266" t="s">
        <v>5677</v>
      </c>
      <c r="G266">
        <f t="shared" si="8"/>
        <v>-0.36653154442041347</v>
      </c>
      <c r="H266" s="34">
        <f t="shared" si="9"/>
        <v>-5.6252516539898956</v>
      </c>
      <c r="I266" s="39">
        <f>VLOOKUP($A266,'Ub5 and Ub6 values'!$A$2:$F$7000,3,FALSE)</f>
        <v>5</v>
      </c>
      <c r="J266" s="39">
        <f>VLOOKUP($A266,'Ub5 and Ub6 values'!$A$2:$F$7000,4,FALSE)</f>
        <v>6</v>
      </c>
    </row>
    <row r="267" spans="1:10">
      <c r="A267" t="s">
        <v>7830</v>
      </c>
      <c r="B267" t="s">
        <v>7397</v>
      </c>
      <c r="C267" t="e">
        <f>VLOOKUP(A267,'Ub5 and Ub6 values'!$A$3:$B$7000,3,FALSE)</f>
        <v>#REF!</v>
      </c>
      <c r="D267">
        <v>4.47</v>
      </c>
      <c r="E267" s="1">
        <v>2.3199999999999998E-2</v>
      </c>
      <c r="F267" t="s">
        <v>5677</v>
      </c>
      <c r="G267">
        <f t="shared" si="8"/>
        <v>0.6503075231319364</v>
      </c>
      <c r="H267" s="34">
        <f t="shared" si="9"/>
        <v>-4.6345120151091006</v>
      </c>
      <c r="I267" s="39">
        <f>VLOOKUP($A267,'Ub5 and Ub6 values'!$A$2:$F$7000,3,FALSE)</f>
        <v>7</v>
      </c>
      <c r="J267" s="39">
        <f>VLOOKUP($A267,'Ub5 and Ub6 values'!$A$2:$F$7000,4,FALSE)</f>
        <v>7</v>
      </c>
    </row>
    <row r="268" spans="1:10">
      <c r="A268" t="s">
        <v>4979</v>
      </c>
      <c r="B268" t="s">
        <v>7404</v>
      </c>
      <c r="C268" t="e">
        <f>VLOOKUP(A268,'Ub5 and Ub6 values'!$A$3:$B$7000,3,FALSE)</f>
        <v>#REF!</v>
      </c>
      <c r="D268">
        <v>2.12</v>
      </c>
      <c r="E268" s="1">
        <v>9.1500000000000001E-3</v>
      </c>
      <c r="F268" t="s">
        <v>5677</v>
      </c>
      <c r="G268">
        <f t="shared" si="8"/>
        <v>0.32633586092875144</v>
      </c>
      <c r="H268" s="34">
        <f t="shared" si="9"/>
        <v>-5.0385789059335515</v>
      </c>
      <c r="I268" s="39">
        <f>VLOOKUP($A268,'Ub5 and Ub6 values'!$A$2:$F$7000,3,FALSE)</f>
        <v>7</v>
      </c>
      <c r="J268" s="39">
        <f>VLOOKUP($A268,'Ub5 and Ub6 values'!$A$2:$F$7000,4,FALSE)</f>
        <v>8</v>
      </c>
    </row>
    <row r="269" spans="1:10">
      <c r="A269" t="s">
        <v>7831</v>
      </c>
      <c r="B269" t="s">
        <v>7075</v>
      </c>
      <c r="C269" t="e">
        <f>VLOOKUP(A269,'Ub5 and Ub6 values'!$A$3:$B$7000,3,FALSE)</f>
        <v>#REF!</v>
      </c>
      <c r="D269">
        <v>0.21</v>
      </c>
      <c r="E269" s="1">
        <v>9.0799999999999995E-4</v>
      </c>
      <c r="F269" t="s">
        <v>5677</v>
      </c>
      <c r="G269">
        <f t="shared" si="8"/>
        <v>-0.6777807052660807</v>
      </c>
      <c r="H269" s="34">
        <f t="shared" si="9"/>
        <v>-6.041914151478915</v>
      </c>
      <c r="I269" s="39">
        <f>VLOOKUP($A269,'Ub5 and Ub6 values'!$A$2:$F$7000,3,FALSE)</f>
        <v>7</v>
      </c>
      <c r="J269" s="39">
        <f>VLOOKUP($A269,'Ub5 and Ub6 values'!$A$2:$F$7000,4,FALSE)</f>
        <v>9</v>
      </c>
    </row>
    <row r="270" spans="1:10">
      <c r="A270" t="s">
        <v>1314</v>
      </c>
      <c r="B270" t="s">
        <v>5175</v>
      </c>
      <c r="C270" t="e">
        <f>VLOOKUP(A270,'Ub5 and Ub6 values'!$A$3:$B$7000,3,FALSE)</f>
        <v>#REF!</v>
      </c>
      <c r="D270">
        <v>8.31</v>
      </c>
      <c r="E270" s="1">
        <v>5.5300000000000002E-2</v>
      </c>
      <c r="F270" t="s">
        <v>5677</v>
      </c>
      <c r="G270">
        <f t="shared" si="8"/>
        <v>0.91960102378411102</v>
      </c>
      <c r="H270" s="34">
        <f t="shared" si="9"/>
        <v>-4.2572748686953013</v>
      </c>
      <c r="I270" s="39">
        <f>VLOOKUP($A270,'Ub5 and Ub6 values'!$A$2:$F$7000,3,FALSE)</f>
        <v>7</v>
      </c>
      <c r="J270" s="39">
        <f>VLOOKUP($A270,'Ub5 and Ub6 values'!$A$2:$F$7000,4,FALSE)</f>
        <v>7</v>
      </c>
    </row>
    <row r="271" spans="1:10">
      <c r="A271" t="s">
        <v>7832</v>
      </c>
      <c r="B271" t="s">
        <v>193</v>
      </c>
      <c r="C271" t="e">
        <f>VLOOKUP(A271,'Ub5 and Ub6 values'!$A$3:$B$7000,3,FALSE)</f>
        <v>#REF!</v>
      </c>
      <c r="D271">
        <v>0.41</v>
      </c>
      <c r="E271" s="1">
        <v>1.7700000000000001E-3</v>
      </c>
      <c r="F271" t="s">
        <v>5677</v>
      </c>
      <c r="G271">
        <f t="shared" si="8"/>
        <v>-0.38721614328026455</v>
      </c>
      <c r="H271" s="34">
        <f t="shared" si="9"/>
        <v>-5.7520267336381927</v>
      </c>
      <c r="I271" s="39">
        <f>VLOOKUP($A271,'Ub5 and Ub6 values'!$A$2:$F$7000,3,FALSE)</f>
        <v>6</v>
      </c>
      <c r="J271" s="39">
        <f>VLOOKUP($A271,'Ub5 and Ub6 values'!$A$2:$F$7000,4,FALSE)</f>
        <v>9</v>
      </c>
    </row>
    <row r="272" spans="1:10">
      <c r="A272" t="s">
        <v>7833</v>
      </c>
      <c r="B272" t="s">
        <v>5178</v>
      </c>
      <c r="C272" t="e">
        <f>VLOOKUP(A272,'Ub5 and Ub6 values'!$A$3:$B$7000,3,FALSE)</f>
        <v>#REF!</v>
      </c>
      <c r="D272">
        <v>151</v>
      </c>
      <c r="E272" s="1">
        <v>0.82</v>
      </c>
      <c r="F272" t="s">
        <v>5677</v>
      </c>
      <c r="G272">
        <f t="shared" si="8"/>
        <v>2.1789769472931693</v>
      </c>
      <c r="H272" s="34">
        <f t="shared" si="9"/>
        <v>-3.0861861476162833</v>
      </c>
      <c r="I272" s="39">
        <f>VLOOKUP($A272,'Ub5 and Ub6 values'!$A$2:$F$7000,3,FALSE)</f>
        <v>5</v>
      </c>
      <c r="J272" s="39">
        <f>VLOOKUP($A272,'Ub5 and Ub6 values'!$A$2:$F$7000,4,FALSE)</f>
        <v>11</v>
      </c>
    </row>
    <row r="273" spans="1:10">
      <c r="A273" t="s">
        <v>734</v>
      </c>
      <c r="B273" t="s">
        <v>5181</v>
      </c>
      <c r="C273" t="e">
        <f>VLOOKUP(A273,'Ub5 and Ub6 values'!$A$3:$B$7000,3,FALSE)</f>
        <v>#REF!</v>
      </c>
      <c r="D273">
        <v>3.21</v>
      </c>
      <c r="E273" s="1">
        <v>1.5900000000000001E-2</v>
      </c>
      <c r="F273" t="s">
        <v>5677</v>
      </c>
      <c r="G273">
        <f t="shared" si="8"/>
        <v>0.5065050324048721</v>
      </c>
      <c r="H273" s="34">
        <f t="shared" si="9"/>
        <v>-4.7986028756795482</v>
      </c>
      <c r="I273" s="39">
        <f>VLOOKUP($A273,'Ub5 and Ub6 values'!$A$2:$F$7000,3,FALSE)</f>
        <v>6</v>
      </c>
      <c r="J273" s="39">
        <f>VLOOKUP($A273,'Ub5 and Ub6 values'!$A$2:$F$7000,4,FALSE)</f>
        <v>8</v>
      </c>
    </row>
    <row r="274" spans="1:10">
      <c r="A274" t="s">
        <v>6453</v>
      </c>
      <c r="B274" t="s">
        <v>5182</v>
      </c>
      <c r="C274" t="e">
        <f>VLOOKUP(A274,'Ub5 and Ub6 values'!$A$3:$B$7000,3,FALSE)</f>
        <v>#REF!</v>
      </c>
      <c r="D274">
        <v>8.94</v>
      </c>
      <c r="E274" s="1">
        <v>4.2700000000000002E-2</v>
      </c>
      <c r="F274" t="s">
        <v>5677</v>
      </c>
      <c r="G274">
        <f t="shared" si="8"/>
        <v>0.95133751879591766</v>
      </c>
      <c r="H274" s="34">
        <f t="shared" si="9"/>
        <v>-4.3695721249749759</v>
      </c>
      <c r="I274" s="39">
        <f>VLOOKUP($A274,'Ub5 and Ub6 values'!$A$2:$F$7000,3,FALSE)</f>
        <v>5</v>
      </c>
      <c r="J274" s="39">
        <f>VLOOKUP($A274,'Ub5 and Ub6 values'!$A$2:$F$7000,4,FALSE)</f>
        <v>8</v>
      </c>
    </row>
    <row r="275" spans="1:10">
      <c r="A275" t="s">
        <v>7834</v>
      </c>
      <c r="B275" t="s">
        <v>5183</v>
      </c>
      <c r="C275" t="e">
        <f>VLOOKUP(A275,'Ub5 and Ub6 values'!$A$3:$B$7000,3,FALSE)</f>
        <v>#REF!</v>
      </c>
      <c r="D275">
        <v>60.2</v>
      </c>
      <c r="E275" s="1">
        <v>0.40100000000000002</v>
      </c>
      <c r="F275" t="s">
        <v>5677</v>
      </c>
      <c r="G275">
        <f t="shared" si="8"/>
        <v>1.7795964912578246</v>
      </c>
      <c r="H275" s="34">
        <f t="shared" si="9"/>
        <v>-3.3968556273798178</v>
      </c>
      <c r="I275" s="39">
        <f>VLOOKUP($A275,'Ub5 and Ub6 values'!$A$2:$F$7000,3,FALSE)</f>
        <v>6</v>
      </c>
      <c r="J275" s="39">
        <f>VLOOKUP($A275,'Ub5 and Ub6 values'!$A$2:$F$7000,4,FALSE)</f>
        <v>7</v>
      </c>
    </row>
    <row r="276" spans="1:10">
      <c r="A276" t="s">
        <v>4982</v>
      </c>
      <c r="B276" t="s">
        <v>5186</v>
      </c>
      <c r="C276" t="e">
        <f>VLOOKUP(A276,'Ub5 and Ub6 values'!$A$3:$B$7000,3,FALSE)</f>
        <v>#REF!</v>
      </c>
      <c r="D276">
        <v>141</v>
      </c>
      <c r="E276" s="1">
        <v>0.98199999999999998</v>
      </c>
      <c r="F276" t="s">
        <v>5677</v>
      </c>
      <c r="G276">
        <f t="shared" si="8"/>
        <v>2.1492191126553797</v>
      </c>
      <c r="H276" s="34">
        <f t="shared" si="9"/>
        <v>-3.0078885122130505</v>
      </c>
      <c r="I276" s="39">
        <f>VLOOKUP($A276,'Ub5 and Ub6 values'!$A$2:$F$7000,3,FALSE)</f>
        <v>7</v>
      </c>
      <c r="J276" s="39">
        <f>VLOOKUP($A276,'Ub5 and Ub6 values'!$A$2:$F$7000,4,FALSE)</f>
        <v>7</v>
      </c>
    </row>
    <row r="277" spans="1:10">
      <c r="A277" t="s">
        <v>7835</v>
      </c>
      <c r="B277" t="s">
        <v>5187</v>
      </c>
      <c r="C277" t="e">
        <f>VLOOKUP(A277,'Ub5 and Ub6 values'!$A$3:$B$7000,3,FALSE)</f>
        <v>#REF!</v>
      </c>
      <c r="D277">
        <v>20.2</v>
      </c>
      <c r="E277" s="1">
        <v>0.13300000000000001</v>
      </c>
      <c r="F277" t="s">
        <v>5677</v>
      </c>
      <c r="G277">
        <f t="shared" si="8"/>
        <v>1.3053513694466237</v>
      </c>
      <c r="H277" s="34">
        <f t="shared" si="9"/>
        <v>-3.8761483590329142</v>
      </c>
      <c r="I277" s="39">
        <f>VLOOKUP($A277,'Ub5 and Ub6 values'!$A$2:$F$7000,3,FALSE)</f>
        <v>7</v>
      </c>
      <c r="J277" s="39">
        <f>VLOOKUP($A277,'Ub5 and Ub6 values'!$A$2:$F$7000,4,FALSE)</f>
        <v>7</v>
      </c>
    </row>
    <row r="278" spans="1:10">
      <c r="A278" t="s">
        <v>7143</v>
      </c>
      <c r="B278" t="s">
        <v>5188</v>
      </c>
      <c r="C278" t="e">
        <f>VLOOKUP(A278,'Ub5 and Ub6 values'!$A$3:$B$7000,3,FALSE)</f>
        <v>#REF!</v>
      </c>
      <c r="D278">
        <v>127</v>
      </c>
      <c r="E278" s="1">
        <v>1.04</v>
      </c>
      <c r="F278" t="s">
        <v>5677</v>
      </c>
      <c r="G278">
        <f t="shared" si="8"/>
        <v>2.1038037209559568</v>
      </c>
      <c r="H278" s="34">
        <f t="shared" si="9"/>
        <v>-2.9829666607012197</v>
      </c>
      <c r="I278" s="39">
        <f>VLOOKUP($A278,'Ub5 and Ub6 values'!$A$2:$F$7000,3,FALSE)</f>
        <v>7</v>
      </c>
      <c r="J278" s="39">
        <f>VLOOKUP($A278,'Ub5 and Ub6 values'!$A$2:$F$7000,4,FALSE)</f>
        <v>8</v>
      </c>
    </row>
    <row r="279" spans="1:10">
      <c r="A279" t="s">
        <v>4985</v>
      </c>
      <c r="B279" t="s">
        <v>4985</v>
      </c>
      <c r="C279" t="e">
        <f>VLOOKUP(A279,'Ub5 and Ub6 values'!$A$3:$B$7000,3,FALSE)</f>
        <v>#REF!</v>
      </c>
      <c r="D279">
        <v>28.6</v>
      </c>
      <c r="E279" s="1">
        <v>0.187</v>
      </c>
      <c r="F279" t="s">
        <v>5677</v>
      </c>
      <c r="G279">
        <f t="shared" si="8"/>
        <v>1.4563660331290431</v>
      </c>
      <c r="H279" s="34">
        <f t="shared" si="9"/>
        <v>-3.728158393463501</v>
      </c>
      <c r="I279" s="39">
        <f>VLOOKUP($A279,'Ub5 and Ub6 values'!$A$2:$F$7000,3,FALSE)</f>
        <v>5</v>
      </c>
      <c r="J279" s="39">
        <f>VLOOKUP($A279,'Ub5 and Ub6 values'!$A$2:$F$7000,4,FALSE)</f>
        <v>7</v>
      </c>
    </row>
    <row r="280" spans="1:10">
      <c r="A280" t="s">
        <v>7144</v>
      </c>
      <c r="B280" t="s">
        <v>5191</v>
      </c>
      <c r="C280" t="e">
        <f>VLOOKUP(A280,'Ub5 and Ub6 values'!$A$3:$B$7000,3,FALSE)</f>
        <v>#REF!</v>
      </c>
      <c r="D280">
        <v>1.18</v>
      </c>
      <c r="E280" s="1">
        <v>6.4000000000000003E-3</v>
      </c>
      <c r="F280" t="s">
        <v>5677</v>
      </c>
      <c r="G280">
        <f t="shared" si="8"/>
        <v>7.1882007306125359E-2</v>
      </c>
      <c r="H280" s="34">
        <f t="shared" si="9"/>
        <v>-5.1938200260161125</v>
      </c>
      <c r="I280" s="39">
        <f>VLOOKUP($A280,'Ub5 and Ub6 values'!$A$2:$F$7000,3,FALSE)</f>
        <v>4</v>
      </c>
      <c r="J280" s="39">
        <f>VLOOKUP($A280,'Ub5 and Ub6 values'!$A$2:$F$7000,4,FALSE)</f>
        <v>5</v>
      </c>
    </row>
    <row r="281" spans="1:10">
      <c r="A281" t="s">
        <v>2702</v>
      </c>
      <c r="B281" t="s">
        <v>5196</v>
      </c>
      <c r="C281" t="e">
        <f>VLOOKUP(A281,'Ub5 and Ub6 values'!$A$3:$B$7000,3,FALSE)</f>
        <v>#REF!</v>
      </c>
      <c r="D281">
        <v>296</v>
      </c>
      <c r="E281" s="1">
        <v>2.2599999999999998</v>
      </c>
      <c r="F281" t="s">
        <v>5677</v>
      </c>
      <c r="G281">
        <f t="shared" si="8"/>
        <v>2.4712917110589387</v>
      </c>
      <c r="H281" s="34">
        <f t="shared" si="9"/>
        <v>-2.6458915608525992</v>
      </c>
      <c r="I281" s="39">
        <f>VLOOKUP($A281,'Ub5 and Ub6 values'!$A$2:$F$7000,3,FALSE)</f>
        <v>5</v>
      </c>
      <c r="J281" s="39">
        <f>VLOOKUP($A281,'Ub5 and Ub6 values'!$A$2:$F$7000,4,FALSE)</f>
        <v>9</v>
      </c>
    </row>
    <row r="282" spans="1:10">
      <c r="A282" t="s">
        <v>7836</v>
      </c>
      <c r="B282" t="s">
        <v>5197</v>
      </c>
      <c r="C282" t="e">
        <f>VLOOKUP(A282,'Ub5 and Ub6 values'!$A$3:$B$7000,3,FALSE)</f>
        <v>#REF!</v>
      </c>
      <c r="D282">
        <v>635</v>
      </c>
      <c r="E282" s="1">
        <v>2.41</v>
      </c>
      <c r="F282" t="s">
        <v>5677</v>
      </c>
      <c r="G282">
        <f t="shared" si="8"/>
        <v>2.8027737252919755</v>
      </c>
      <c r="H282" s="34">
        <f t="shared" si="9"/>
        <v>-2.6179829574251317</v>
      </c>
      <c r="I282" s="39">
        <f>VLOOKUP($A282,'Ub5 and Ub6 values'!$A$2:$F$7000,3,FALSE)</f>
        <v>7</v>
      </c>
      <c r="J282" s="39">
        <f>VLOOKUP($A282,'Ub5 and Ub6 values'!$A$2:$F$7000,4,FALSE)</f>
        <v>8</v>
      </c>
    </row>
    <row r="283" spans="1:10">
      <c r="A283" t="s">
        <v>7837</v>
      </c>
      <c r="B283" t="s">
        <v>3516</v>
      </c>
      <c r="C283" t="e">
        <f>VLOOKUP(A283,'Ub5 and Ub6 values'!$A$3:$B$7000,3,FALSE)</f>
        <v>#REF!</v>
      </c>
      <c r="D283">
        <v>1.43</v>
      </c>
      <c r="E283" s="1">
        <v>6.43E-3</v>
      </c>
      <c r="F283" t="s">
        <v>5677</v>
      </c>
      <c r="G283">
        <f t="shared" si="8"/>
        <v>0.1553360374650618</v>
      </c>
      <c r="H283" s="34">
        <f t="shared" si="9"/>
        <v>-5.1917890270757781</v>
      </c>
      <c r="I283" s="39">
        <f>VLOOKUP($A283,'Ub5 and Ub6 values'!$A$2:$F$7000,3,FALSE)</f>
        <v>5</v>
      </c>
      <c r="J283" s="39">
        <f>VLOOKUP($A283,'Ub5 and Ub6 values'!$A$2:$F$7000,4,FALSE)</f>
        <v>6</v>
      </c>
    </row>
    <row r="284" spans="1:10">
      <c r="A284" t="s">
        <v>4205</v>
      </c>
      <c r="B284" t="s">
        <v>3517</v>
      </c>
      <c r="C284" t="e">
        <f>VLOOKUP(A284,'Ub5 and Ub6 values'!$A$3:$B$7000,3,FALSE)</f>
        <v>#REF!</v>
      </c>
      <c r="D284">
        <v>153</v>
      </c>
      <c r="E284" s="1">
        <v>0.9</v>
      </c>
      <c r="F284" t="s">
        <v>5677</v>
      </c>
      <c r="G284">
        <f t="shared" si="8"/>
        <v>2.1846914308175989</v>
      </c>
      <c r="H284" s="34">
        <f t="shared" si="9"/>
        <v>-3.0457574905606752</v>
      </c>
      <c r="I284" s="39">
        <f>VLOOKUP($A284,'Ub5 and Ub6 values'!$A$2:$F$7000,3,FALSE)</f>
        <v>5</v>
      </c>
      <c r="J284" s="39">
        <f>VLOOKUP($A284,'Ub5 and Ub6 values'!$A$2:$F$7000,4,FALSE)</f>
        <v>7</v>
      </c>
    </row>
    <row r="285" spans="1:10">
      <c r="A285" t="s">
        <v>7838</v>
      </c>
      <c r="B285" t="s">
        <v>5318</v>
      </c>
      <c r="C285" t="e">
        <f>VLOOKUP(A285,'Ub5 and Ub6 values'!$A$3:$B$7000,3,FALSE)</f>
        <v>#REF!</v>
      </c>
      <c r="D285">
        <v>2</v>
      </c>
      <c r="E285" s="1">
        <v>8.9499999999999996E-3</v>
      </c>
      <c r="F285" t="s">
        <v>5677</v>
      </c>
      <c r="G285">
        <f t="shared" si="8"/>
        <v>0.3010299956639812</v>
      </c>
      <c r="H285" s="34">
        <f t="shared" si="9"/>
        <v>-5.0481769646840879</v>
      </c>
      <c r="I285" s="39">
        <f>VLOOKUP($A285,'Ub5 and Ub6 values'!$A$2:$F$7000,3,FALSE)</f>
        <v>6</v>
      </c>
      <c r="J285" s="39">
        <f>VLOOKUP($A285,'Ub5 and Ub6 values'!$A$2:$F$7000,4,FALSE)</f>
        <v>8</v>
      </c>
    </row>
    <row r="286" spans="1:10">
      <c r="A286" t="s">
        <v>7839</v>
      </c>
      <c r="B286" t="s">
        <v>5319</v>
      </c>
      <c r="C286" t="e">
        <f>VLOOKUP(A286,'Ub5 and Ub6 values'!$A$3:$B$7000,3,FALSE)</f>
        <v>#REF!</v>
      </c>
      <c r="D286">
        <v>199</v>
      </c>
      <c r="E286" s="1">
        <v>0.94699999999999995</v>
      </c>
      <c r="F286" t="s">
        <v>5677</v>
      </c>
      <c r="G286">
        <f t="shared" si="8"/>
        <v>2.2988530764097068</v>
      </c>
      <c r="H286" s="34">
        <f t="shared" si="9"/>
        <v>-3.0236500209967265</v>
      </c>
      <c r="I286" s="39">
        <f>VLOOKUP($A286,'Ub5 and Ub6 values'!$A$2:$F$7000,3,FALSE)</f>
        <v>7</v>
      </c>
      <c r="J286" s="39">
        <f>VLOOKUP($A286,'Ub5 and Ub6 values'!$A$2:$F$7000,4,FALSE)</f>
        <v>8</v>
      </c>
    </row>
    <row r="287" spans="1:10">
      <c r="A287" t="s">
        <v>5056</v>
      </c>
      <c r="B287" t="s">
        <v>5323</v>
      </c>
      <c r="C287" t="e">
        <f>VLOOKUP(A287,'Ub5 and Ub6 values'!$A$3:$B$7000,3,FALSE)</f>
        <v>#REF!</v>
      </c>
      <c r="D287">
        <v>20.399999999999999</v>
      </c>
      <c r="E287" s="1">
        <v>7.7799999999999994E-2</v>
      </c>
      <c r="F287" t="s">
        <v>5677</v>
      </c>
      <c r="G287">
        <f t="shared" si="8"/>
        <v>1.3096301674258988</v>
      </c>
      <c r="H287" s="34">
        <f t="shared" si="9"/>
        <v>-4.1090204030103106</v>
      </c>
      <c r="I287" s="39">
        <f>VLOOKUP($A287,'Ub5 and Ub6 values'!$A$2:$F$7000,3,FALSE)</f>
        <v>7</v>
      </c>
      <c r="J287" s="39">
        <f>VLOOKUP($A287,'Ub5 and Ub6 values'!$A$2:$F$7000,4,FALSE)</f>
        <v>9</v>
      </c>
    </row>
    <row r="288" spans="1:10">
      <c r="A288" t="s">
        <v>5053</v>
      </c>
      <c r="B288" t="s">
        <v>5324</v>
      </c>
      <c r="C288" t="e">
        <f>VLOOKUP(A288,'Ub5 and Ub6 values'!$A$3:$B$7000,3,FALSE)</f>
        <v>#REF!</v>
      </c>
      <c r="D288">
        <v>103</v>
      </c>
      <c r="E288" s="1">
        <v>0.56200000000000006</v>
      </c>
      <c r="F288" t="s">
        <v>5677</v>
      </c>
      <c r="G288">
        <f t="shared" si="8"/>
        <v>2.012837224705172</v>
      </c>
      <c r="H288" s="34">
        <f t="shared" si="9"/>
        <v>-3.2502636844309389</v>
      </c>
      <c r="I288" s="39">
        <f>VLOOKUP($A288,'Ub5 and Ub6 values'!$A$2:$F$7000,3,FALSE)</f>
        <v>7</v>
      </c>
      <c r="J288" s="39">
        <f>VLOOKUP($A288,'Ub5 and Ub6 values'!$A$2:$F$7000,4,FALSE)</f>
        <v>8</v>
      </c>
    </row>
    <row r="289" spans="1:10">
      <c r="A289" t="s">
        <v>7840</v>
      </c>
      <c r="B289" t="s">
        <v>191</v>
      </c>
      <c r="C289" t="e">
        <f>VLOOKUP(A289,'Ub5 and Ub6 values'!$A$3:$B$7000,3,FALSE)</f>
        <v>#REF!</v>
      </c>
      <c r="D289">
        <v>168</v>
      </c>
      <c r="E289" s="1">
        <v>1.31</v>
      </c>
      <c r="F289" t="s">
        <v>5677</v>
      </c>
      <c r="G289">
        <f t="shared" si="8"/>
        <v>2.2253092817258628</v>
      </c>
      <c r="H289" s="34">
        <f t="shared" si="9"/>
        <v>-2.8827287043442356</v>
      </c>
      <c r="I289" s="39">
        <f>VLOOKUP($A289,'Ub5 and Ub6 values'!$A$2:$F$7000,3,FALSE)</f>
        <v>5</v>
      </c>
      <c r="J289" s="39">
        <f>VLOOKUP($A289,'Ub5 and Ub6 values'!$A$2:$F$7000,4,FALSE)</f>
        <v>6</v>
      </c>
    </row>
    <row r="290" spans="1:10">
      <c r="A290" t="s">
        <v>7242</v>
      </c>
      <c r="B290" t="s">
        <v>5325</v>
      </c>
      <c r="C290" t="e">
        <f>VLOOKUP(A290,'Ub5 and Ub6 values'!$A$3:$B$7000,3,FALSE)</f>
        <v>#REF!</v>
      </c>
      <c r="D290">
        <v>167</v>
      </c>
      <c r="E290" s="1">
        <v>1.19</v>
      </c>
      <c r="F290" t="s">
        <v>5677</v>
      </c>
      <c r="G290">
        <f t="shared" si="8"/>
        <v>2.2227164711475833</v>
      </c>
      <c r="H290" s="34">
        <f t="shared" si="9"/>
        <v>-2.9244530386074694</v>
      </c>
      <c r="I290" s="39">
        <f>VLOOKUP($A290,'Ub5 and Ub6 values'!$A$2:$F$7000,3,FALSE)</f>
        <v>7</v>
      </c>
      <c r="J290" s="39">
        <f>VLOOKUP($A290,'Ub5 and Ub6 values'!$A$2:$F$7000,4,FALSE)</f>
        <v>7</v>
      </c>
    </row>
    <row r="291" spans="1:10">
      <c r="A291" t="s">
        <v>1458</v>
      </c>
      <c r="B291" t="s">
        <v>5326</v>
      </c>
      <c r="C291" t="e">
        <f>VLOOKUP(A291,'Ub5 and Ub6 values'!$A$3:$B$7000,3,FALSE)</f>
        <v>#REF!</v>
      </c>
      <c r="D291">
        <v>5</v>
      </c>
      <c r="E291" s="1">
        <v>1.8499999999999999E-2</v>
      </c>
      <c r="F291" t="s">
        <v>5677</v>
      </c>
      <c r="G291">
        <f t="shared" si="8"/>
        <v>0.69897000433601886</v>
      </c>
      <c r="H291" s="34">
        <f t="shared" si="9"/>
        <v>-4.7328282715969863</v>
      </c>
      <c r="I291" s="39">
        <f>VLOOKUP($A291,'Ub5 and Ub6 values'!$A$2:$F$7000,3,FALSE)</f>
        <v>6</v>
      </c>
      <c r="J291" s="39">
        <f>VLOOKUP($A291,'Ub5 and Ub6 values'!$A$2:$F$7000,4,FALSE)</f>
        <v>9</v>
      </c>
    </row>
    <row r="292" spans="1:10">
      <c r="A292" t="s">
        <v>724</v>
      </c>
      <c r="B292" t="s">
        <v>724</v>
      </c>
      <c r="C292" t="e">
        <f>VLOOKUP(A292,'Ub5 and Ub6 values'!$A$3:$B$7000,3,FALSE)</f>
        <v>#REF!</v>
      </c>
      <c r="D292">
        <v>0.12</v>
      </c>
      <c r="E292" s="1">
        <v>5.8399999999999999E-4</v>
      </c>
      <c r="F292" t="s">
        <v>5677</v>
      </c>
      <c r="G292">
        <f t="shared" si="8"/>
        <v>-0.92081875395237522</v>
      </c>
      <c r="H292" s="34">
        <f t="shared" si="9"/>
        <v>-6.2335871528876003</v>
      </c>
      <c r="I292" s="39">
        <f>VLOOKUP($A292,'Ub5 and Ub6 values'!$A$2:$F$7000,3,FALSE)</f>
        <v>5</v>
      </c>
      <c r="J292" s="39">
        <f>VLOOKUP($A292,'Ub5 and Ub6 values'!$A$2:$F$7000,4,FALSE)</f>
        <v>9</v>
      </c>
    </row>
    <row r="293" spans="1:10">
      <c r="A293" t="s">
        <v>5044</v>
      </c>
      <c r="B293" t="s">
        <v>5330</v>
      </c>
      <c r="C293" t="e">
        <f>VLOOKUP(A293,'Ub5 and Ub6 values'!$A$3:$B$7000,3,FALSE)</f>
        <v>#REF!</v>
      </c>
      <c r="D293">
        <v>5.36</v>
      </c>
      <c r="E293" s="1">
        <v>2.7699999999999999E-2</v>
      </c>
      <c r="F293" t="s">
        <v>5677</v>
      </c>
      <c r="G293">
        <f t="shared" si="8"/>
        <v>0.7291647896927701</v>
      </c>
      <c r="H293" s="34">
        <f t="shared" si="9"/>
        <v>-4.5575202309355518</v>
      </c>
      <c r="I293" s="39">
        <f>VLOOKUP($A293,'Ub5 and Ub6 values'!$A$2:$F$7000,3,FALSE)</f>
        <v>6</v>
      </c>
      <c r="J293" s="39">
        <f>VLOOKUP($A293,'Ub5 and Ub6 values'!$A$2:$F$7000,4,FALSE)</f>
        <v>9</v>
      </c>
    </row>
    <row r="294" spans="1:10">
      <c r="A294" t="s">
        <v>7841</v>
      </c>
      <c r="B294" t="s">
        <v>5332</v>
      </c>
      <c r="C294" t="e">
        <f>VLOOKUP(A294,'Ub5 and Ub6 values'!$A$3:$B$7000,3,FALSE)</f>
        <v>#REF!</v>
      </c>
      <c r="D294">
        <v>49</v>
      </c>
      <c r="E294" s="1">
        <v>0.34899999999999998</v>
      </c>
      <c r="F294" t="s">
        <v>5677</v>
      </c>
      <c r="G294">
        <f t="shared" si="8"/>
        <v>1.6901960800285136</v>
      </c>
      <c r="H294" s="34">
        <f t="shared" si="9"/>
        <v>-3.4571745730408203</v>
      </c>
      <c r="I294" s="39">
        <f>VLOOKUP($A294,'Ub5 and Ub6 values'!$A$2:$F$7000,3,FALSE)</f>
        <v>5</v>
      </c>
      <c r="J294" s="39">
        <f>VLOOKUP($A294,'Ub5 and Ub6 values'!$A$2:$F$7000,4,FALSE)</f>
        <v>6</v>
      </c>
    </row>
    <row r="295" spans="1:10">
      <c r="A295" t="s">
        <v>7842</v>
      </c>
      <c r="B295" t="s">
        <v>5333</v>
      </c>
      <c r="C295" t="e">
        <f>VLOOKUP(A295,'Ub5 and Ub6 values'!$A$3:$B$7000,3,FALSE)</f>
        <v>#REF!</v>
      </c>
      <c r="D295">
        <v>449</v>
      </c>
      <c r="E295" s="1">
        <v>4.04</v>
      </c>
      <c r="F295" t="s">
        <v>5677</v>
      </c>
      <c r="G295">
        <f t="shared" si="8"/>
        <v>2.6522463410033232</v>
      </c>
      <c r="H295" s="34">
        <f t="shared" si="9"/>
        <v>-2.3936186348893953</v>
      </c>
      <c r="I295" s="39">
        <f>VLOOKUP($A295,'Ub5 and Ub6 values'!$A$2:$F$7000,3,FALSE)</f>
        <v>6</v>
      </c>
      <c r="J295" s="39">
        <f>VLOOKUP($A295,'Ub5 and Ub6 values'!$A$2:$F$7000,4,FALSE)</f>
        <v>6</v>
      </c>
    </row>
    <row r="296" spans="1:10">
      <c r="A296" t="s">
        <v>1233</v>
      </c>
      <c r="B296" t="s">
        <v>5335</v>
      </c>
      <c r="C296" t="e">
        <f>VLOOKUP(A296,'Ub5 and Ub6 values'!$A$3:$B$7000,3,FALSE)</f>
        <v>#REF!</v>
      </c>
      <c r="D296">
        <v>92.7</v>
      </c>
      <c r="E296" s="1">
        <v>0.46300000000000002</v>
      </c>
      <c r="F296" t="s">
        <v>5677</v>
      </c>
      <c r="G296">
        <f t="shared" si="8"/>
        <v>1.967079734144497</v>
      </c>
      <c r="H296" s="34">
        <f t="shared" si="9"/>
        <v>-3.3344190089820467</v>
      </c>
      <c r="I296" s="39">
        <f>VLOOKUP($A296,'Ub5 and Ub6 values'!$A$2:$F$7000,3,FALSE)</f>
        <v>6</v>
      </c>
      <c r="J296" s="39">
        <f>VLOOKUP($A296,'Ub5 and Ub6 values'!$A$2:$F$7000,4,FALSE)</f>
        <v>8</v>
      </c>
    </row>
    <row r="297" spans="1:10">
      <c r="A297" t="s">
        <v>7843</v>
      </c>
      <c r="B297" t="s">
        <v>5337</v>
      </c>
      <c r="C297" t="e">
        <f>VLOOKUP(A297,'Ub5 and Ub6 values'!$A$3:$B$7000,3,FALSE)</f>
        <v>#REF!</v>
      </c>
      <c r="D297">
        <v>15.3</v>
      </c>
      <c r="E297" s="1">
        <v>8.6300000000000002E-2</v>
      </c>
      <c r="F297" t="s">
        <v>5677</v>
      </c>
      <c r="G297">
        <f t="shared" si="8"/>
        <v>1.1846914308175989</v>
      </c>
      <c r="H297" s="34">
        <f t="shared" si="9"/>
        <v>-4.0639892042847903</v>
      </c>
      <c r="I297" s="39">
        <f>VLOOKUP($A297,'Ub5 and Ub6 values'!$A$2:$F$7000,3,FALSE)</f>
        <v>5</v>
      </c>
      <c r="J297" s="39">
        <f>VLOOKUP($A297,'Ub5 and Ub6 values'!$A$2:$F$7000,4,FALSE)</f>
        <v>8</v>
      </c>
    </row>
    <row r="298" spans="1:10">
      <c r="A298" t="s">
        <v>7844</v>
      </c>
      <c r="B298" t="s">
        <v>5340</v>
      </c>
      <c r="C298" t="e">
        <f>VLOOKUP(A298,'Ub5 and Ub6 values'!$A$3:$B$7000,3,FALSE)</f>
        <v>#REF!</v>
      </c>
      <c r="D298">
        <v>582</v>
      </c>
      <c r="E298" s="1">
        <v>3.64</v>
      </c>
      <c r="F298" t="s">
        <v>5677</v>
      </c>
      <c r="G298">
        <f t="shared" si="8"/>
        <v>2.7649229846498886</v>
      </c>
      <c r="H298" s="34">
        <f t="shared" si="9"/>
        <v>-2.4388986163509441</v>
      </c>
      <c r="I298" s="39">
        <f>VLOOKUP($A298,'Ub5 and Ub6 values'!$A$2:$F$7000,3,FALSE)</f>
        <v>8</v>
      </c>
      <c r="J298" s="39">
        <f>VLOOKUP($A298,'Ub5 and Ub6 values'!$A$2:$F$7000,4,FALSE)</f>
        <v>8</v>
      </c>
    </row>
    <row r="299" spans="1:10">
      <c r="A299" t="s">
        <v>7078</v>
      </c>
      <c r="B299" t="s">
        <v>5343</v>
      </c>
      <c r="C299" t="e">
        <f>VLOOKUP(A299,'Ub5 and Ub6 values'!$A$3:$B$7000,3,FALSE)</f>
        <v>#REF!</v>
      </c>
      <c r="D299">
        <v>205</v>
      </c>
      <c r="E299" s="1">
        <v>1.1499999999999999</v>
      </c>
      <c r="F299" t="s">
        <v>5677</v>
      </c>
      <c r="G299">
        <f t="shared" si="8"/>
        <v>2.3117538610557542</v>
      </c>
      <c r="H299" s="34">
        <f t="shared" si="9"/>
        <v>-2.9393021596463882</v>
      </c>
      <c r="I299" s="39">
        <f>VLOOKUP($A299,'Ub5 and Ub6 values'!$A$2:$F$7000,3,FALSE)</f>
        <v>5</v>
      </c>
      <c r="J299" s="39">
        <f>VLOOKUP($A299,'Ub5 and Ub6 values'!$A$2:$F$7000,4,FALSE)</f>
        <v>6</v>
      </c>
    </row>
    <row r="300" spans="1:10">
      <c r="A300" t="s">
        <v>7290</v>
      </c>
      <c r="B300" t="s">
        <v>7290</v>
      </c>
      <c r="C300" t="e">
        <f>VLOOKUP(A300,'Ub5 and Ub6 values'!$A$3:$B$7000,3,FALSE)</f>
        <v>#REF!</v>
      </c>
      <c r="D300">
        <v>6.2E-2</v>
      </c>
      <c r="E300" s="1">
        <v>2.6600000000000001E-4</v>
      </c>
      <c r="F300" t="s">
        <v>5677</v>
      </c>
      <c r="G300">
        <f t="shared" si="8"/>
        <v>-1.2076083105017461</v>
      </c>
      <c r="H300" s="34">
        <f t="shared" si="9"/>
        <v>-6.575118363368933</v>
      </c>
      <c r="I300" s="39">
        <f>VLOOKUP($A300,'Ub5 and Ub6 values'!$A$2:$F$7000,3,FALSE)</f>
        <v>5</v>
      </c>
      <c r="J300" s="39">
        <f>VLOOKUP($A300,'Ub5 and Ub6 values'!$A$2:$F$7000,4,FALSE)</f>
        <v>9</v>
      </c>
    </row>
    <row r="301" spans="1:10">
      <c r="A301" t="s">
        <v>7301</v>
      </c>
      <c r="B301" t="s">
        <v>5344</v>
      </c>
      <c r="C301" t="e">
        <f>VLOOKUP(A301,'Ub5 and Ub6 values'!$A$3:$B$7000,3,FALSE)</f>
        <v>#REF!</v>
      </c>
      <c r="D301">
        <v>3.01</v>
      </c>
      <c r="E301" s="1">
        <v>1.5599999999999999E-2</v>
      </c>
      <c r="F301" t="s">
        <v>5677</v>
      </c>
      <c r="G301">
        <f t="shared" si="8"/>
        <v>0.47856649559384334</v>
      </c>
      <c r="H301" s="34">
        <f t="shared" si="9"/>
        <v>-4.8068754016455379</v>
      </c>
      <c r="I301" s="39">
        <f>VLOOKUP($A301,'Ub5 and Ub6 values'!$A$2:$F$7000,3,FALSE)</f>
        <v>8</v>
      </c>
      <c r="J301" s="39">
        <f>VLOOKUP($A301,'Ub5 and Ub6 values'!$A$2:$F$7000,4,FALSE)</f>
        <v>8</v>
      </c>
    </row>
    <row r="302" spans="1:10">
      <c r="A302" t="s">
        <v>7845</v>
      </c>
      <c r="B302" t="s">
        <v>5348</v>
      </c>
      <c r="C302" t="e">
        <f>VLOOKUP(A302,'Ub5 and Ub6 values'!$A$3:$B$7000,3,FALSE)</f>
        <v>#REF!</v>
      </c>
      <c r="D302">
        <v>6.06</v>
      </c>
      <c r="E302" s="1">
        <v>3.4000000000000002E-2</v>
      </c>
      <c r="F302" t="s">
        <v>5677</v>
      </c>
      <c r="G302">
        <f t="shared" si="8"/>
        <v>0.78247262416628616</v>
      </c>
      <c r="H302" s="34">
        <f t="shared" si="9"/>
        <v>-4.4685210829577446</v>
      </c>
      <c r="I302" s="39">
        <f>VLOOKUP($A302,'Ub5 and Ub6 values'!$A$2:$F$7000,3,FALSE)</f>
        <v>4</v>
      </c>
      <c r="J302" s="39">
        <f>VLOOKUP($A302,'Ub5 and Ub6 values'!$A$2:$F$7000,4,FALSE)</f>
        <v>5</v>
      </c>
    </row>
    <row r="303" spans="1:10">
      <c r="A303" t="s">
        <v>187</v>
      </c>
      <c r="B303" t="s">
        <v>5349</v>
      </c>
      <c r="C303" t="e">
        <f>VLOOKUP(A303,'Ub5 and Ub6 values'!$A$3:$B$7000,3,FALSE)</f>
        <v>#REF!</v>
      </c>
      <c r="D303">
        <v>0.45</v>
      </c>
      <c r="E303" s="1">
        <v>1.7099999999999999E-3</v>
      </c>
      <c r="F303" t="s">
        <v>5677</v>
      </c>
      <c r="G303">
        <f t="shared" si="8"/>
        <v>-0.34678748622465633</v>
      </c>
      <c r="H303" s="34">
        <f t="shared" si="9"/>
        <v>-5.7670038896078459</v>
      </c>
      <c r="I303" s="39">
        <f>VLOOKUP($A303,'Ub5 and Ub6 values'!$A$2:$F$7000,3,FALSE)</f>
        <v>8</v>
      </c>
      <c r="J303" s="39">
        <f>VLOOKUP($A303,'Ub5 and Ub6 values'!$A$2:$F$7000,4,FALSE)</f>
        <v>8</v>
      </c>
    </row>
    <row r="304" spans="1:10">
      <c r="A304" t="s">
        <v>7203</v>
      </c>
      <c r="B304" t="s">
        <v>5350</v>
      </c>
      <c r="C304" t="e">
        <f>VLOOKUP(A304,'Ub5 and Ub6 values'!$A$3:$B$7000,3,FALSE)</f>
        <v>#REF!</v>
      </c>
      <c r="D304">
        <v>31.9</v>
      </c>
      <c r="E304" s="1">
        <v>0.18</v>
      </c>
      <c r="F304" t="s">
        <v>5677</v>
      </c>
      <c r="G304">
        <f t="shared" si="8"/>
        <v>1.503790683057181</v>
      </c>
      <c r="H304" s="34">
        <f t="shared" si="9"/>
        <v>-3.744727494896694</v>
      </c>
      <c r="I304" s="39">
        <f>VLOOKUP($A304,'Ub5 and Ub6 values'!$A$2:$F$7000,3,FALSE)</f>
        <v>6</v>
      </c>
      <c r="J304" s="39">
        <f>VLOOKUP($A304,'Ub5 and Ub6 values'!$A$2:$F$7000,4,FALSE)</f>
        <v>8</v>
      </c>
    </row>
    <row r="305" spans="1:10">
      <c r="A305" t="s">
        <v>7224</v>
      </c>
      <c r="B305" t="s">
        <v>5354</v>
      </c>
      <c r="C305" t="e">
        <f>VLOOKUP(A305,'Ub5 and Ub6 values'!$A$3:$B$7000,3,FALSE)</f>
        <v>#REF!</v>
      </c>
      <c r="D305">
        <v>0.37</v>
      </c>
      <c r="E305" s="1">
        <v>1.4499999999999999E-3</v>
      </c>
      <c r="F305" t="s">
        <v>5677</v>
      </c>
      <c r="G305">
        <f t="shared" si="8"/>
        <v>-0.43179827593300502</v>
      </c>
      <c r="H305" s="34">
        <f t="shared" si="9"/>
        <v>-5.8386319977650256</v>
      </c>
      <c r="I305" s="39">
        <f>VLOOKUP($A305,'Ub5 and Ub6 values'!$A$2:$F$7000,3,FALSE)</f>
        <v>6</v>
      </c>
      <c r="J305" s="39">
        <f>VLOOKUP($A305,'Ub5 and Ub6 values'!$A$2:$F$7000,4,FALSE)</f>
        <v>8</v>
      </c>
    </row>
    <row r="306" spans="1:10">
      <c r="A306" t="s">
        <v>7846</v>
      </c>
      <c r="B306" t="s">
        <v>5356</v>
      </c>
      <c r="C306" t="e">
        <f>VLOOKUP(A306,'Ub5 and Ub6 values'!$A$3:$B$7000,3,FALSE)</f>
        <v>#REF!</v>
      </c>
      <c r="D306">
        <v>0.3</v>
      </c>
      <c r="E306" s="1">
        <v>1.1199999999999999E-3</v>
      </c>
      <c r="F306" t="s">
        <v>5677</v>
      </c>
      <c r="G306">
        <f t="shared" si="8"/>
        <v>-0.52287874528033762</v>
      </c>
      <c r="H306" s="34">
        <f t="shared" si="9"/>
        <v>-5.9507819773298181</v>
      </c>
      <c r="I306" s="39">
        <f>VLOOKUP($A306,'Ub5 and Ub6 values'!$A$2:$F$7000,3,FALSE)</f>
        <v>7</v>
      </c>
      <c r="J306" s="39">
        <f>VLOOKUP($A306,'Ub5 and Ub6 values'!$A$2:$F$7000,4,FALSE)</f>
        <v>7</v>
      </c>
    </row>
    <row r="307" spans="1:10">
      <c r="A307" t="s">
        <v>7218</v>
      </c>
      <c r="B307" t="s">
        <v>2315</v>
      </c>
      <c r="C307" t="e">
        <f>VLOOKUP(A307,'Ub5 and Ub6 values'!$A$3:$B$7000,3,FALSE)</f>
        <v>#REF!</v>
      </c>
      <c r="D307">
        <v>2.59</v>
      </c>
      <c r="E307" s="1">
        <v>1.5800000000000002E-2</v>
      </c>
      <c r="F307" t="s">
        <v>5686</v>
      </c>
      <c r="G307">
        <f t="shared" si="8"/>
        <v>0.4132997640812518</v>
      </c>
      <c r="H307" s="34">
        <f t="shared" si="9"/>
        <v>-4.8013429130455769</v>
      </c>
      <c r="I307" s="39">
        <f>VLOOKUP($A307,'Ub5 and Ub6 values'!$A$2:$F$7000,3,FALSE)</f>
        <v>5</v>
      </c>
      <c r="J307" s="39">
        <f>VLOOKUP($A307,'Ub5 and Ub6 values'!$A$2:$F$7000,4,FALSE)</f>
        <v>9</v>
      </c>
    </row>
    <row r="308" spans="1:10">
      <c r="A308" t="s">
        <v>3184</v>
      </c>
      <c r="B308" t="s">
        <v>2385</v>
      </c>
      <c r="C308" t="e">
        <f>VLOOKUP(A308,'Ub5 and Ub6 values'!$A$3:$B$7000,3,FALSE)</f>
        <v>#REF!</v>
      </c>
      <c r="D308">
        <v>6.15</v>
      </c>
      <c r="E308" s="1">
        <v>3.61E-2</v>
      </c>
      <c r="F308" t="s">
        <v>5686</v>
      </c>
      <c r="G308">
        <f t="shared" si="8"/>
        <v>0.7888751157754168</v>
      </c>
      <c r="H308" s="34">
        <f t="shared" si="9"/>
        <v>-4.4424927980943423</v>
      </c>
      <c r="I308" s="39">
        <f>VLOOKUP($A308,'Ub5 and Ub6 values'!$A$2:$F$7000,3,FALSE)</f>
        <v>6</v>
      </c>
      <c r="J308" s="39">
        <f>VLOOKUP($A308,'Ub5 and Ub6 values'!$A$2:$F$7000,4,FALSE)</f>
        <v>10</v>
      </c>
    </row>
    <row r="309" spans="1:10">
      <c r="A309" t="s">
        <v>7847</v>
      </c>
      <c r="B309" t="s">
        <v>768</v>
      </c>
      <c r="C309" t="e">
        <f>VLOOKUP(A309,'Ub5 and Ub6 values'!$A$3:$B$7000,3,FALSE)</f>
        <v>#REF!</v>
      </c>
      <c r="D309">
        <v>7.57</v>
      </c>
      <c r="E309" s="1">
        <v>4.6699999999999998E-2</v>
      </c>
      <c r="F309" t="s">
        <v>5686</v>
      </c>
      <c r="G309">
        <f t="shared" si="8"/>
        <v>0.87909587950007273</v>
      </c>
      <c r="H309" s="34">
        <f t="shared" si="9"/>
        <v>-4.3306831194338882</v>
      </c>
      <c r="I309" s="39">
        <f>VLOOKUP($A309,'Ub5 and Ub6 values'!$A$2:$F$7000,3,FALSE)</f>
        <v>6</v>
      </c>
      <c r="J309" s="39">
        <f>VLOOKUP($A309,'Ub5 and Ub6 values'!$A$2:$F$7000,4,FALSE)</f>
        <v>7</v>
      </c>
    </row>
    <row r="310" spans="1:10">
      <c r="A310" t="s">
        <v>7217</v>
      </c>
      <c r="B310" t="s">
        <v>2406</v>
      </c>
      <c r="C310" t="e">
        <f>VLOOKUP(A310,'Ub5 and Ub6 values'!$A$3:$B$7000,3,FALSE)</f>
        <v>#REF!</v>
      </c>
      <c r="D310">
        <v>5.15</v>
      </c>
      <c r="E310" s="1">
        <v>3.4299999999999997E-2</v>
      </c>
      <c r="F310" t="s">
        <v>5686</v>
      </c>
      <c r="G310">
        <f t="shared" si="8"/>
        <v>0.71180722904119109</v>
      </c>
      <c r="H310" s="34">
        <f t="shared" si="9"/>
        <v>-4.4647058799572292</v>
      </c>
      <c r="I310" s="39">
        <f>VLOOKUP($A310,'Ub5 and Ub6 values'!$A$2:$F$7000,3,FALSE)</f>
        <v>5</v>
      </c>
      <c r="J310" s="39">
        <f>VLOOKUP($A310,'Ub5 and Ub6 values'!$A$2:$F$7000,4,FALSE)</f>
        <v>8</v>
      </c>
    </row>
    <row r="311" spans="1:10">
      <c r="A311" t="s">
        <v>2048</v>
      </c>
      <c r="B311" t="s">
        <v>2048</v>
      </c>
      <c r="C311" t="e">
        <f>VLOOKUP(A311,'Ub5 and Ub6 values'!$A$3:$B$7000,3,FALSE)</f>
        <v>#REF!</v>
      </c>
      <c r="D311">
        <v>100</v>
      </c>
      <c r="E311" s="1">
        <v>0.93300000000000005</v>
      </c>
      <c r="F311" t="s">
        <v>5686</v>
      </c>
      <c r="G311">
        <f t="shared" si="8"/>
        <v>2</v>
      </c>
      <c r="H311" s="34">
        <f t="shared" si="9"/>
        <v>-3.0301183562534999</v>
      </c>
      <c r="I311" s="39">
        <f>VLOOKUP($A311,'Ub5 and Ub6 values'!$A$2:$F$7000,3,FALSE)</f>
        <v>5</v>
      </c>
      <c r="J311" s="39">
        <f>VLOOKUP($A311,'Ub5 and Ub6 values'!$A$2:$F$7000,4,FALSE)</f>
        <v>7</v>
      </c>
    </row>
    <row r="312" spans="1:10">
      <c r="A312" t="s">
        <v>5057</v>
      </c>
      <c r="B312" t="s">
        <v>5057</v>
      </c>
      <c r="C312" t="e">
        <f>VLOOKUP(A312,'Ub5 and Ub6 values'!$A$3:$B$7000,3,FALSE)</f>
        <v>#REF!</v>
      </c>
      <c r="D312">
        <v>10.199999999999999</v>
      </c>
      <c r="E312" s="1">
        <v>6.8000000000000005E-2</v>
      </c>
      <c r="F312" t="s">
        <v>5686</v>
      </c>
      <c r="G312">
        <f t="shared" si="8"/>
        <v>1.0086001717619175</v>
      </c>
      <c r="H312" s="34">
        <f t="shared" si="9"/>
        <v>-4.1674910872937634</v>
      </c>
      <c r="I312" s="39">
        <f>VLOOKUP($A312,'Ub5 and Ub6 values'!$A$2:$F$7000,3,FALSE)</f>
        <v>5</v>
      </c>
      <c r="J312" s="39">
        <f>VLOOKUP($A312,'Ub5 and Ub6 values'!$A$2:$F$7000,4,FALSE)</f>
        <v>9</v>
      </c>
    </row>
    <row r="313" spans="1:10">
      <c r="A313" t="s">
        <v>4742</v>
      </c>
      <c r="B313" t="s">
        <v>723</v>
      </c>
      <c r="C313" t="e">
        <f>VLOOKUP(A313,'Ub5 and Ub6 values'!$A$3:$B$7000,3,FALSE)</f>
        <v>#REF!</v>
      </c>
      <c r="D313">
        <v>0.14000000000000001</v>
      </c>
      <c r="E313" s="1">
        <v>6.3500000000000004E-4</v>
      </c>
      <c r="F313" t="s">
        <v>5686</v>
      </c>
      <c r="G313">
        <f t="shared" si="8"/>
        <v>-0.85387196432176193</v>
      </c>
      <c r="H313" s="34">
        <f t="shared" si="9"/>
        <v>-6.197226274708024</v>
      </c>
      <c r="I313" s="39">
        <f>VLOOKUP($A313,'Ub5 and Ub6 values'!$A$2:$F$7000,3,FALSE)</f>
        <v>5</v>
      </c>
      <c r="J313" s="39">
        <f>VLOOKUP($A313,'Ub5 and Ub6 values'!$A$2:$F$7000,4,FALSE)</f>
        <v>9</v>
      </c>
    </row>
    <row r="314" spans="1:10">
      <c r="A314" t="s">
        <v>7848</v>
      </c>
      <c r="B314" t="s">
        <v>8343</v>
      </c>
      <c r="C314" t="e">
        <f>VLOOKUP(A314,'Ub5 and Ub6 values'!$A$3:$B$7000,3,FALSE)</f>
        <v>#REF!</v>
      </c>
      <c r="D314">
        <v>7.75</v>
      </c>
      <c r="E314" s="1">
        <v>4.7500000000000001E-2</v>
      </c>
      <c r="F314" t="s">
        <v>5686</v>
      </c>
      <c r="G314">
        <f t="shared" si="8"/>
        <v>0.88930170250631024</v>
      </c>
      <c r="H314" s="34">
        <f t="shared" si="9"/>
        <v>-4.3233063903751336</v>
      </c>
      <c r="I314" s="39">
        <f>VLOOKUP($A314,'Ub5 and Ub6 values'!$A$2:$F$7000,3,FALSE)</f>
        <v>6</v>
      </c>
      <c r="J314" s="39">
        <f>VLOOKUP($A314,'Ub5 and Ub6 values'!$A$2:$F$7000,4,FALSE)</f>
        <v>7</v>
      </c>
    </row>
    <row r="315" spans="1:10">
      <c r="A315" t="s">
        <v>7299</v>
      </c>
      <c r="B315" t="s">
        <v>6332</v>
      </c>
      <c r="C315" t="e">
        <f>VLOOKUP(A315,'Ub5 and Ub6 values'!$A$3:$B$7000,3,FALSE)</f>
        <v>#REF!</v>
      </c>
      <c r="D315">
        <v>38.4</v>
      </c>
      <c r="E315" s="1">
        <v>0.307</v>
      </c>
      <c r="F315" t="s">
        <v>5686</v>
      </c>
      <c r="G315">
        <f t="shared" si="8"/>
        <v>1.5843312243675307</v>
      </c>
      <c r="H315" s="34">
        <f t="shared" si="9"/>
        <v>-3.5128616245228135</v>
      </c>
      <c r="I315" s="39">
        <f>VLOOKUP($A315,'Ub5 and Ub6 values'!$A$2:$F$7000,3,FALSE)</f>
        <v>5</v>
      </c>
      <c r="J315" s="39">
        <f>VLOOKUP($A315,'Ub5 and Ub6 values'!$A$2:$F$7000,4,FALSE)</f>
        <v>7</v>
      </c>
    </row>
    <row r="316" spans="1:10">
      <c r="A316" t="s">
        <v>7295</v>
      </c>
      <c r="B316" t="s">
        <v>7295</v>
      </c>
      <c r="C316" t="e">
        <f>VLOOKUP(A316,'Ub5 and Ub6 values'!$A$3:$B$7000,3,FALSE)</f>
        <v>#REF!</v>
      </c>
      <c r="D316">
        <v>73</v>
      </c>
      <c r="E316" s="1">
        <v>0.60199999999999998</v>
      </c>
      <c r="F316" t="s">
        <v>5686</v>
      </c>
      <c r="G316">
        <f t="shared" si="8"/>
        <v>1.8633228601204559</v>
      </c>
      <c r="H316" s="34">
        <f t="shared" si="9"/>
        <v>-3.2204035087421756</v>
      </c>
      <c r="I316" s="39">
        <f>VLOOKUP($A316,'Ub5 and Ub6 values'!$A$2:$F$7000,3,FALSE)</f>
        <v>5</v>
      </c>
      <c r="J316" s="39">
        <f>VLOOKUP($A316,'Ub5 and Ub6 values'!$A$2:$F$7000,4,FALSE)</f>
        <v>7</v>
      </c>
    </row>
    <row r="317" spans="1:10">
      <c r="A317" t="s">
        <v>7849</v>
      </c>
      <c r="B317" t="s">
        <v>195</v>
      </c>
      <c r="C317" t="e">
        <f>VLOOKUP(A317,'Ub5 and Ub6 values'!$A$3:$B$7000,3,FALSE)</f>
        <v>#REF!</v>
      </c>
      <c r="D317">
        <v>3.64</v>
      </c>
      <c r="E317" s="1">
        <v>1.8499999999999999E-2</v>
      </c>
      <c r="F317" t="s">
        <v>5686</v>
      </c>
      <c r="G317">
        <f t="shared" si="8"/>
        <v>0.56110138364905604</v>
      </c>
      <c r="H317" s="34">
        <f t="shared" si="9"/>
        <v>-4.7328282715969863</v>
      </c>
      <c r="I317" s="39">
        <f>VLOOKUP($A317,'Ub5 and Ub6 values'!$A$2:$F$7000,3,FALSE)</f>
        <v>6</v>
      </c>
      <c r="J317" s="39">
        <f>VLOOKUP($A317,'Ub5 and Ub6 values'!$A$2:$F$7000,4,FALSE)</f>
        <v>8</v>
      </c>
    </row>
    <row r="318" spans="1:10">
      <c r="A318" t="s">
        <v>1975</v>
      </c>
      <c r="B318" t="s">
        <v>9592</v>
      </c>
      <c r="C318" t="e">
        <f>VLOOKUP(A318,'Ub5 and Ub6 values'!$A$3:$B$7000,3,FALSE)</f>
        <v>#REF!</v>
      </c>
      <c r="D318">
        <v>4.95</v>
      </c>
      <c r="E318" s="1">
        <v>2.6599999999999999E-2</v>
      </c>
      <c r="F318" t="s">
        <v>5686</v>
      </c>
      <c r="G318">
        <f t="shared" si="8"/>
        <v>0.69460519893356876</v>
      </c>
      <c r="H318" s="34">
        <f t="shared" si="9"/>
        <v>-4.575118363368933</v>
      </c>
      <c r="I318" s="39">
        <f>VLOOKUP($A318,'Ub5 and Ub6 values'!$A$2:$F$7000,3,FALSE)</f>
        <v>6</v>
      </c>
      <c r="J318" s="39">
        <f>VLOOKUP($A318,'Ub5 and Ub6 values'!$A$2:$F$7000,4,FALSE)</f>
        <v>7</v>
      </c>
    </row>
    <row r="319" spans="1:10">
      <c r="A319" t="s">
        <v>7850</v>
      </c>
      <c r="B319" t="s">
        <v>7378</v>
      </c>
      <c r="C319" t="e">
        <f>VLOOKUP(A319,'Ub5 and Ub6 values'!$A$3:$B$7000,3,FALSE)</f>
        <v>#REF!</v>
      </c>
      <c r="D319">
        <v>5.78</v>
      </c>
      <c r="E319" s="1">
        <v>2.86E-2</v>
      </c>
      <c r="F319" t="s">
        <v>5686</v>
      </c>
      <c r="G319">
        <f t="shared" si="8"/>
        <v>0.76192783842052902</v>
      </c>
      <c r="H319" s="34">
        <f t="shared" si="9"/>
        <v>-4.5436339668709564</v>
      </c>
      <c r="I319" s="39">
        <f>VLOOKUP($A319,'Ub5 and Ub6 values'!$A$2:$F$7000,3,FALSE)</f>
        <v>6</v>
      </c>
      <c r="J319" s="39">
        <f>VLOOKUP($A319,'Ub5 and Ub6 values'!$A$2:$F$7000,4,FALSE)</f>
        <v>7</v>
      </c>
    </row>
    <row r="320" spans="1:10">
      <c r="A320" t="s">
        <v>7280</v>
      </c>
      <c r="B320" t="s">
        <v>7279</v>
      </c>
      <c r="C320" t="e">
        <f>VLOOKUP(A320,'Ub5 and Ub6 values'!$A$3:$B$7000,3,FALSE)</f>
        <v>#REF!</v>
      </c>
      <c r="D320">
        <v>5.47</v>
      </c>
      <c r="E320" s="1">
        <v>3.8399999999999997E-2</v>
      </c>
      <c r="F320" t="s">
        <v>5683</v>
      </c>
      <c r="G320">
        <f t="shared" si="8"/>
        <v>0.73798732633343078</v>
      </c>
      <c r="H320" s="34">
        <f t="shared" si="9"/>
        <v>-4.4156687756324695</v>
      </c>
      <c r="I320" s="39">
        <f>VLOOKUP($A320,'Ub5 and Ub6 values'!$A$2:$F$7000,3,FALSE)</f>
        <v>5</v>
      </c>
      <c r="J320" s="39">
        <f>VLOOKUP($A320,'Ub5 and Ub6 values'!$A$2:$F$7000,4,FALSE)</f>
        <v>6</v>
      </c>
    </row>
    <row r="321" spans="1:10">
      <c r="A321" t="s">
        <v>4089</v>
      </c>
      <c r="B321" t="s">
        <v>6274</v>
      </c>
      <c r="C321" t="e">
        <f>VLOOKUP(A321,'Ub5 and Ub6 values'!$A$3:$B$7000,3,FALSE)</f>
        <v>#REF!</v>
      </c>
      <c r="D321">
        <v>105</v>
      </c>
      <c r="E321" s="1">
        <v>1.1299999999999999</v>
      </c>
      <c r="F321" t="s">
        <v>5683</v>
      </c>
      <c r="G321">
        <f t="shared" si="8"/>
        <v>2.0211892990699383</v>
      </c>
      <c r="H321" s="34">
        <f t="shared" si="9"/>
        <v>-2.9469215565165805</v>
      </c>
      <c r="I321" s="39">
        <f>VLOOKUP($A321,'Ub5 and Ub6 values'!$A$2:$F$7000,3,FALSE)</f>
        <v>5</v>
      </c>
      <c r="J321" s="39">
        <f>VLOOKUP($A321,'Ub5 and Ub6 values'!$A$2:$F$7000,4,FALSE)</f>
        <v>7</v>
      </c>
    </row>
    <row r="322" spans="1:10">
      <c r="A322" t="s">
        <v>7851</v>
      </c>
      <c r="B322" t="s">
        <v>2306</v>
      </c>
      <c r="C322" t="e">
        <f>VLOOKUP(A322,'Ub5 and Ub6 values'!$A$3:$B$7000,3,FALSE)</f>
        <v>#REF!</v>
      </c>
      <c r="D322">
        <v>1010</v>
      </c>
      <c r="E322" s="1">
        <v>13.6</v>
      </c>
      <c r="F322" t="s">
        <v>5683</v>
      </c>
      <c r="G322">
        <f t="shared" si="8"/>
        <v>3.0043213737826426</v>
      </c>
      <c r="H322" s="34">
        <f t="shared" si="9"/>
        <v>-1.8664610916297826</v>
      </c>
      <c r="I322" s="39">
        <f>VLOOKUP($A322,'Ub5 and Ub6 values'!$A$2:$F$7000,3,FALSE)</f>
        <v>5</v>
      </c>
      <c r="J322" s="39">
        <f>VLOOKUP($A322,'Ub5 and Ub6 values'!$A$2:$F$7000,4,FALSE)</f>
        <v>5</v>
      </c>
    </row>
    <row r="323" spans="1:10">
      <c r="A323" t="s">
        <v>7852</v>
      </c>
      <c r="B323" t="s">
        <v>2328</v>
      </c>
      <c r="C323" t="e">
        <f>VLOOKUP(A323,'Ub5 and Ub6 values'!$A$3:$B$7000,3,FALSE)</f>
        <v>#REF!</v>
      </c>
      <c r="D323">
        <v>4.8899999999999997</v>
      </c>
      <c r="E323" s="1">
        <v>2.4799999999999999E-2</v>
      </c>
      <c r="F323" t="s">
        <v>5683</v>
      </c>
      <c r="G323">
        <f t="shared" ref="G323:G386" si="10">LOG(D323)</f>
        <v>0.68930885912362017</v>
      </c>
      <c r="H323" s="34">
        <f t="shared" ref="H323:H386" si="11">LOG(E323)-3</f>
        <v>-4.605548319173784</v>
      </c>
      <c r="I323" s="39">
        <f>VLOOKUP($A323,'Ub5 and Ub6 values'!$A$2:$F$7000,3,FALSE)</f>
        <v>6</v>
      </c>
      <c r="J323" s="39">
        <f>VLOOKUP($A323,'Ub5 and Ub6 values'!$A$2:$F$7000,4,FALSE)</f>
        <v>8</v>
      </c>
    </row>
    <row r="324" spans="1:10">
      <c r="A324" t="s">
        <v>5034</v>
      </c>
      <c r="B324" t="s">
        <v>2329</v>
      </c>
      <c r="C324" t="e">
        <f>VLOOKUP(A324,'Ub5 and Ub6 values'!$A$3:$B$7000,3,FALSE)</f>
        <v>#REF!</v>
      </c>
      <c r="D324">
        <v>9.14</v>
      </c>
      <c r="E324" s="1">
        <v>4.41E-2</v>
      </c>
      <c r="F324" t="s">
        <v>5683</v>
      </c>
      <c r="G324">
        <f t="shared" si="10"/>
        <v>0.96094619573383144</v>
      </c>
      <c r="H324" s="34">
        <f t="shared" si="11"/>
        <v>-4.3555614105321609</v>
      </c>
      <c r="I324" s="39">
        <f>VLOOKUP($A324,'Ub5 and Ub6 values'!$A$2:$F$7000,3,FALSE)</f>
        <v>7</v>
      </c>
      <c r="J324" s="39">
        <f>VLOOKUP($A324,'Ub5 and Ub6 values'!$A$2:$F$7000,4,FALSE)</f>
        <v>9</v>
      </c>
    </row>
    <row r="325" spans="1:10">
      <c r="A325" t="s">
        <v>3176</v>
      </c>
      <c r="B325" t="s">
        <v>3176</v>
      </c>
      <c r="C325" t="e">
        <f>VLOOKUP(A325,'Ub5 and Ub6 values'!$A$3:$B$7000,3,FALSE)</f>
        <v>#REF!</v>
      </c>
      <c r="D325">
        <v>160</v>
      </c>
      <c r="E325" s="1">
        <v>1.1499999999999999</v>
      </c>
      <c r="F325" t="s">
        <v>5683</v>
      </c>
      <c r="G325">
        <f t="shared" si="10"/>
        <v>2.2041199826559246</v>
      </c>
      <c r="H325" s="34">
        <f t="shared" si="11"/>
        <v>-2.9393021596463882</v>
      </c>
      <c r="I325" s="39">
        <f>VLOOKUP($A325,'Ub5 and Ub6 values'!$A$2:$F$7000,3,FALSE)</f>
        <v>7</v>
      </c>
      <c r="J325" s="39">
        <f>VLOOKUP($A325,'Ub5 and Ub6 values'!$A$2:$F$7000,4,FALSE)</f>
        <v>9</v>
      </c>
    </row>
    <row r="326" spans="1:10">
      <c r="A326" t="s">
        <v>1767</v>
      </c>
      <c r="B326" t="s">
        <v>2384</v>
      </c>
      <c r="C326" t="e">
        <f>VLOOKUP(A326,'Ub5 and Ub6 values'!$A$3:$B$7000,3,FALSE)</f>
        <v>#REF!</v>
      </c>
      <c r="D326">
        <v>4.63</v>
      </c>
      <c r="E326" s="1">
        <v>3.2099999999999997E-2</v>
      </c>
      <c r="F326" t="s">
        <v>5683</v>
      </c>
      <c r="G326">
        <f t="shared" si="10"/>
        <v>0.66558099101795309</v>
      </c>
      <c r="H326" s="34">
        <f t="shared" si="11"/>
        <v>-4.4934949675951277</v>
      </c>
      <c r="I326" s="39">
        <f>VLOOKUP($A326,'Ub5 and Ub6 values'!$A$2:$F$7000,3,FALSE)</f>
        <v>5</v>
      </c>
      <c r="J326" s="39">
        <f>VLOOKUP($A326,'Ub5 and Ub6 values'!$A$2:$F$7000,4,FALSE)</f>
        <v>10</v>
      </c>
    </row>
    <row r="327" spans="1:10">
      <c r="A327" t="s">
        <v>7167</v>
      </c>
      <c r="B327" t="s">
        <v>7167</v>
      </c>
      <c r="C327" t="e">
        <f>VLOOKUP(A327,'Ub5 and Ub6 values'!$A$3:$B$7000,3,FALSE)</f>
        <v>#REF!</v>
      </c>
      <c r="D327">
        <v>14</v>
      </c>
      <c r="E327" s="1">
        <v>0.129</v>
      </c>
      <c r="F327" t="s">
        <v>5683</v>
      </c>
      <c r="G327">
        <f t="shared" si="10"/>
        <v>1.146128035678238</v>
      </c>
      <c r="H327" s="34">
        <f t="shared" si="11"/>
        <v>-3.8894102897007512</v>
      </c>
      <c r="I327" s="39">
        <f>VLOOKUP($A327,'Ub5 and Ub6 values'!$A$2:$F$7000,3,FALSE)</f>
        <v>5</v>
      </c>
      <c r="J327" s="39">
        <f>VLOOKUP($A327,'Ub5 and Ub6 values'!$A$2:$F$7000,4,FALSE)</f>
        <v>6</v>
      </c>
    </row>
    <row r="328" spans="1:10">
      <c r="A328" t="s">
        <v>7133</v>
      </c>
      <c r="B328" t="s">
        <v>7133</v>
      </c>
      <c r="C328" t="e">
        <f>VLOOKUP(A328,'Ub5 and Ub6 values'!$A$3:$B$7000,3,FALSE)</f>
        <v>#REF!</v>
      </c>
      <c r="D328">
        <v>5.74</v>
      </c>
      <c r="E328" s="1">
        <v>4.4999999999999998E-2</v>
      </c>
      <c r="F328" t="s">
        <v>5683</v>
      </c>
      <c r="G328">
        <f t="shared" si="10"/>
        <v>0.75891189239797352</v>
      </c>
      <c r="H328" s="34">
        <f t="shared" si="11"/>
        <v>-4.346787486224656</v>
      </c>
      <c r="I328" s="39">
        <f>VLOOKUP($A328,'Ub5 and Ub6 values'!$A$2:$F$7000,3,FALSE)</f>
        <v>6</v>
      </c>
      <c r="J328" s="39">
        <f>VLOOKUP($A328,'Ub5 and Ub6 values'!$A$2:$F$7000,4,FALSE)</f>
        <v>7</v>
      </c>
    </row>
    <row r="329" spans="1:10">
      <c r="A329" t="s">
        <v>7138</v>
      </c>
      <c r="B329" t="s">
        <v>7138</v>
      </c>
      <c r="C329" t="e">
        <f>VLOOKUP(A329,'Ub5 and Ub6 values'!$A$3:$B$7000,3,FALSE)</f>
        <v>#REF!</v>
      </c>
      <c r="D329">
        <v>11.4</v>
      </c>
      <c r="E329" s="1">
        <v>8.8700000000000001E-2</v>
      </c>
      <c r="F329" t="s">
        <v>5683</v>
      </c>
      <c r="G329">
        <f t="shared" si="10"/>
        <v>1.0569048513364727</v>
      </c>
      <c r="H329" s="34">
        <f t="shared" si="11"/>
        <v>-4.0520763801682733</v>
      </c>
      <c r="I329" s="39">
        <f>VLOOKUP($A329,'Ub5 and Ub6 values'!$A$2:$F$7000,3,FALSE)</f>
        <v>6</v>
      </c>
      <c r="J329" s="39">
        <f>VLOOKUP($A329,'Ub5 and Ub6 values'!$A$2:$F$7000,4,FALSE)</f>
        <v>7</v>
      </c>
    </row>
    <row r="330" spans="1:10">
      <c r="A330" t="s">
        <v>7312</v>
      </c>
      <c r="B330" t="s">
        <v>7312</v>
      </c>
      <c r="C330" t="e">
        <f>VLOOKUP(A330,'Ub5 and Ub6 values'!$A$3:$B$7000,3,FALSE)</f>
        <v>#REF!</v>
      </c>
      <c r="D330">
        <v>44.8</v>
      </c>
      <c r="E330" s="1">
        <v>0.32200000000000001</v>
      </c>
      <c r="F330" t="s">
        <v>5683</v>
      </c>
      <c r="G330">
        <f t="shared" si="10"/>
        <v>1.651278013998144</v>
      </c>
      <c r="H330" s="34">
        <f t="shared" si="11"/>
        <v>-3.4921441283041692</v>
      </c>
      <c r="I330" s="39">
        <f>VLOOKUP($A330,'Ub5 and Ub6 values'!$A$2:$F$7000,3,FALSE)</f>
        <v>7</v>
      </c>
      <c r="J330" s="39">
        <f>VLOOKUP($A330,'Ub5 and Ub6 values'!$A$2:$F$7000,4,FALSE)</f>
        <v>9</v>
      </c>
    </row>
    <row r="331" spans="1:10">
      <c r="A331" t="s">
        <v>7140</v>
      </c>
      <c r="B331" t="s">
        <v>2421</v>
      </c>
      <c r="C331" t="e">
        <f>VLOOKUP(A331,'Ub5 and Ub6 values'!$A$3:$B$7000,3,FALSE)</f>
        <v>#REF!</v>
      </c>
      <c r="D331">
        <v>726</v>
      </c>
      <c r="E331" s="1">
        <v>6.97</v>
      </c>
      <c r="F331" t="s">
        <v>5683</v>
      </c>
      <c r="G331">
        <f t="shared" si="10"/>
        <v>2.8609366207000937</v>
      </c>
      <c r="H331" s="34">
        <f t="shared" si="11"/>
        <v>-2.1567672219019904</v>
      </c>
      <c r="I331" s="39">
        <f>VLOOKUP($A331,'Ub5 and Ub6 values'!$A$2:$F$7000,3,FALSE)</f>
        <v>5</v>
      </c>
      <c r="J331" s="39">
        <f>VLOOKUP($A331,'Ub5 and Ub6 values'!$A$2:$F$7000,4,FALSE)</f>
        <v>7</v>
      </c>
    </row>
    <row r="332" spans="1:10">
      <c r="A332" t="s">
        <v>7853</v>
      </c>
      <c r="B332" t="s">
        <v>4497</v>
      </c>
      <c r="C332" t="e">
        <f>VLOOKUP(A332,'Ub5 and Ub6 values'!$A$3:$B$7000,3,FALSE)</f>
        <v>#REF!</v>
      </c>
      <c r="D332">
        <v>16.600000000000001</v>
      </c>
      <c r="E332" s="1">
        <v>0.13600000000000001</v>
      </c>
      <c r="F332" t="s">
        <v>5683</v>
      </c>
      <c r="G332">
        <f t="shared" si="10"/>
        <v>1.2201080880400552</v>
      </c>
      <c r="H332" s="34">
        <f t="shared" si="11"/>
        <v>-3.8664610916297826</v>
      </c>
      <c r="I332" s="39">
        <f>VLOOKUP($A332,'Ub5 and Ub6 values'!$A$2:$F$7000,3,FALSE)</f>
        <v>5</v>
      </c>
      <c r="J332" s="39">
        <f>VLOOKUP($A332,'Ub5 and Ub6 values'!$A$2:$F$7000,4,FALSE)</f>
        <v>6</v>
      </c>
    </row>
    <row r="333" spans="1:10">
      <c r="A333" t="s">
        <v>7208</v>
      </c>
      <c r="B333" t="s">
        <v>2437</v>
      </c>
      <c r="C333" t="e">
        <f>VLOOKUP(A333,'Ub5 and Ub6 values'!$A$3:$B$7000,3,FALSE)</f>
        <v>#REF!</v>
      </c>
      <c r="D333">
        <v>47.5</v>
      </c>
      <c r="E333" s="1">
        <v>0.27600000000000002</v>
      </c>
      <c r="F333" t="s">
        <v>5683</v>
      </c>
      <c r="G333">
        <f t="shared" si="10"/>
        <v>1.6766936096248666</v>
      </c>
      <c r="H333" s="34">
        <f t="shared" si="11"/>
        <v>-3.5590909179347823</v>
      </c>
      <c r="I333" s="39">
        <f>VLOOKUP($A333,'Ub5 and Ub6 values'!$A$2:$F$7000,3,FALSE)</f>
        <v>5</v>
      </c>
      <c r="J333" s="39">
        <f>VLOOKUP($A333,'Ub5 and Ub6 values'!$A$2:$F$7000,4,FALSE)</f>
        <v>7</v>
      </c>
    </row>
    <row r="334" spans="1:10">
      <c r="A334" t="s">
        <v>7285</v>
      </c>
      <c r="B334" t="s">
        <v>7285</v>
      </c>
      <c r="C334" t="e">
        <f>VLOOKUP(A334,'Ub5 and Ub6 values'!$A$3:$B$7000,3,FALSE)</f>
        <v>#REF!</v>
      </c>
      <c r="D334">
        <v>31.4</v>
      </c>
      <c r="E334" s="1">
        <v>0.246</v>
      </c>
      <c r="F334" t="s">
        <v>5683</v>
      </c>
      <c r="G334">
        <f t="shared" si="10"/>
        <v>1.4969296480732148</v>
      </c>
      <c r="H334" s="34">
        <f t="shared" si="11"/>
        <v>-3.6090648928966207</v>
      </c>
      <c r="I334" s="39">
        <f>VLOOKUP($A334,'Ub5 and Ub6 values'!$A$2:$F$7000,3,FALSE)</f>
        <v>5</v>
      </c>
      <c r="J334" s="39">
        <f>VLOOKUP($A334,'Ub5 and Ub6 values'!$A$2:$F$7000,4,FALSE)</f>
        <v>7</v>
      </c>
    </row>
    <row r="335" spans="1:10">
      <c r="A335" t="s">
        <v>7289</v>
      </c>
      <c r="B335" t="s">
        <v>7289</v>
      </c>
      <c r="C335" t="e">
        <f>VLOOKUP(A335,'Ub5 and Ub6 values'!$A$3:$B$7000,3,FALSE)</f>
        <v>#REF!</v>
      </c>
      <c r="D335">
        <v>6.11</v>
      </c>
      <c r="E335" s="1">
        <v>4.7500000000000001E-2</v>
      </c>
      <c r="F335" t="s">
        <v>5683</v>
      </c>
      <c r="G335">
        <f t="shared" si="10"/>
        <v>0.78604121024255424</v>
      </c>
      <c r="H335" s="34">
        <f t="shared" si="11"/>
        <v>-4.3233063903751336</v>
      </c>
      <c r="I335" s="39">
        <f>VLOOKUP($A335,'Ub5 and Ub6 values'!$A$2:$F$7000,3,FALSE)</f>
        <v>5</v>
      </c>
      <c r="J335" s="39">
        <f>VLOOKUP($A335,'Ub5 and Ub6 values'!$A$2:$F$7000,4,FALSE)</f>
        <v>6</v>
      </c>
    </row>
    <row r="336" spans="1:10">
      <c r="A336" t="s">
        <v>728</v>
      </c>
      <c r="B336" t="s">
        <v>2438</v>
      </c>
      <c r="C336" t="e">
        <f>VLOOKUP(A336,'Ub5 and Ub6 values'!$A$3:$B$7000,3,FALSE)</f>
        <v>#REF!</v>
      </c>
      <c r="D336">
        <v>160</v>
      </c>
      <c r="E336" s="1">
        <v>1.49</v>
      </c>
      <c r="F336" t="s">
        <v>5683</v>
      </c>
      <c r="G336">
        <f t="shared" si="10"/>
        <v>2.2041199826559246</v>
      </c>
      <c r="H336" s="34">
        <f t="shared" si="11"/>
        <v>-2.826813731587726</v>
      </c>
      <c r="I336" s="39">
        <f>VLOOKUP($A336,'Ub5 and Ub6 values'!$A$2:$F$7000,3,FALSE)</f>
        <v>5</v>
      </c>
      <c r="J336" s="39">
        <f>VLOOKUP($A336,'Ub5 and Ub6 values'!$A$2:$F$7000,4,FALSE)</f>
        <v>7</v>
      </c>
    </row>
    <row r="337" spans="1:10">
      <c r="A337" t="s">
        <v>726</v>
      </c>
      <c r="B337" t="s">
        <v>2456</v>
      </c>
      <c r="C337" t="e">
        <f>VLOOKUP(A337,'Ub5 and Ub6 values'!$A$3:$B$7000,3,FALSE)</f>
        <v>#REF!</v>
      </c>
      <c r="D337">
        <v>403</v>
      </c>
      <c r="E337" s="1">
        <v>4.33</v>
      </c>
      <c r="F337" t="s">
        <v>5683</v>
      </c>
      <c r="G337">
        <f t="shared" si="10"/>
        <v>2.6053050461411096</v>
      </c>
      <c r="H337" s="34">
        <f t="shared" si="11"/>
        <v>-2.3635121036466344</v>
      </c>
      <c r="I337" s="39">
        <f>VLOOKUP($A337,'Ub5 and Ub6 values'!$A$2:$F$7000,3,FALSE)</f>
        <v>5</v>
      </c>
      <c r="J337" s="39">
        <f>VLOOKUP($A337,'Ub5 and Ub6 values'!$A$2:$F$7000,4,FALSE)</f>
        <v>7</v>
      </c>
    </row>
    <row r="338" spans="1:10">
      <c r="A338" t="s">
        <v>5514</v>
      </c>
      <c r="B338" t="s">
        <v>2460</v>
      </c>
      <c r="C338" t="e">
        <f>VLOOKUP(A338,'Ub5 and Ub6 values'!$A$3:$B$7000,3,FALSE)</f>
        <v>#REF!</v>
      </c>
      <c r="D338">
        <v>32.700000000000003</v>
      </c>
      <c r="E338" s="1">
        <v>0.34699999999999998</v>
      </c>
      <c r="F338" t="s">
        <v>5683</v>
      </c>
      <c r="G338">
        <f t="shared" si="10"/>
        <v>1.5145477526602862</v>
      </c>
      <c r="H338" s="34">
        <f t="shared" si="11"/>
        <v>-3.4596705252091264</v>
      </c>
      <c r="I338" s="39">
        <f>VLOOKUP($A338,'Ub5 and Ub6 values'!$A$2:$F$7000,3,FALSE)</f>
        <v>5</v>
      </c>
      <c r="J338" s="39">
        <f>VLOOKUP($A338,'Ub5 and Ub6 values'!$A$2:$F$7000,4,FALSE)</f>
        <v>6</v>
      </c>
    </row>
    <row r="339" spans="1:10">
      <c r="A339" t="s">
        <v>5032</v>
      </c>
      <c r="B339" t="s">
        <v>2461</v>
      </c>
      <c r="C339" t="e">
        <f>VLOOKUP(A339,'Ub5 and Ub6 values'!$A$3:$B$7000,3,FALSE)</f>
        <v>#REF!</v>
      </c>
      <c r="D339">
        <v>144</v>
      </c>
      <c r="E339" s="1">
        <v>1.55</v>
      </c>
      <c r="F339" t="s">
        <v>5683</v>
      </c>
      <c r="G339">
        <f t="shared" si="10"/>
        <v>2.1583624920952498</v>
      </c>
      <c r="H339" s="34">
        <f t="shared" si="11"/>
        <v>-2.8096683018297086</v>
      </c>
      <c r="I339" s="39">
        <f>VLOOKUP($A339,'Ub5 and Ub6 values'!$A$2:$F$7000,3,FALSE)</f>
        <v>5</v>
      </c>
      <c r="J339" s="39">
        <f>VLOOKUP($A339,'Ub5 and Ub6 values'!$A$2:$F$7000,4,FALSE)</f>
        <v>7</v>
      </c>
    </row>
    <row r="340" spans="1:10">
      <c r="A340" t="s">
        <v>7854</v>
      </c>
      <c r="B340" t="s">
        <v>2466</v>
      </c>
      <c r="C340" t="e">
        <f>VLOOKUP(A340,'Ub5 and Ub6 values'!$A$3:$B$7000,3,FALSE)</f>
        <v>#REF!</v>
      </c>
      <c r="D340">
        <v>1190</v>
      </c>
      <c r="E340" s="1">
        <v>16.100000000000001</v>
      </c>
      <c r="F340" t="s">
        <v>5683</v>
      </c>
      <c r="G340">
        <f t="shared" si="10"/>
        <v>3.0755469613925306</v>
      </c>
      <c r="H340" s="34">
        <f t="shared" si="11"/>
        <v>-1.7931741239681502</v>
      </c>
      <c r="I340" s="39">
        <f>VLOOKUP($A340,'Ub5 and Ub6 values'!$A$2:$F$7000,3,FALSE)</f>
        <v>4</v>
      </c>
      <c r="J340" s="39">
        <f>VLOOKUP($A340,'Ub5 and Ub6 values'!$A$2:$F$7000,4,FALSE)</f>
        <v>5</v>
      </c>
    </row>
    <row r="341" spans="1:10">
      <c r="A341" t="s">
        <v>3775</v>
      </c>
      <c r="B341" t="s">
        <v>1278</v>
      </c>
      <c r="C341" t="e">
        <f>VLOOKUP(A341,'Ub5 and Ub6 values'!$A$3:$B$7000,3,FALSE)</f>
        <v>#REF!</v>
      </c>
      <c r="D341">
        <v>99.8</v>
      </c>
      <c r="E341" s="1">
        <v>1.26</v>
      </c>
      <c r="F341" t="s">
        <v>5683</v>
      </c>
      <c r="G341">
        <f t="shared" si="10"/>
        <v>1.999130541287371</v>
      </c>
      <c r="H341" s="34">
        <f t="shared" si="11"/>
        <v>-2.8996294548824371</v>
      </c>
      <c r="I341" s="39">
        <f>VLOOKUP($A341,'Ub5 and Ub6 values'!$A$2:$F$7000,3,FALSE)</f>
        <v>5</v>
      </c>
      <c r="J341" s="39">
        <f>VLOOKUP($A341,'Ub5 and Ub6 values'!$A$2:$F$7000,4,FALSE)</f>
        <v>6</v>
      </c>
    </row>
    <row r="342" spans="1:10">
      <c r="A342" t="s">
        <v>8339</v>
      </c>
      <c r="B342" t="s">
        <v>8339</v>
      </c>
      <c r="C342" t="e">
        <f>VLOOKUP(A342,'Ub5 and Ub6 values'!$A$3:$B$7000,3,FALSE)</f>
        <v>#REF!</v>
      </c>
      <c r="D342">
        <v>36.200000000000003</v>
      </c>
      <c r="E342" s="1">
        <v>0.23499999999999999</v>
      </c>
      <c r="F342" t="s">
        <v>5683</v>
      </c>
      <c r="G342">
        <f t="shared" si="10"/>
        <v>1.5587085705331658</v>
      </c>
      <c r="H342" s="34">
        <f t="shared" si="11"/>
        <v>-3.6289321377282637</v>
      </c>
      <c r="I342" s="39">
        <f>VLOOKUP($A342,'Ub5 and Ub6 values'!$A$2:$F$7000,3,FALSE)</f>
        <v>7</v>
      </c>
      <c r="J342" s="39">
        <f>VLOOKUP($A342,'Ub5 and Ub6 values'!$A$2:$F$7000,4,FALSE)</f>
        <v>9</v>
      </c>
    </row>
    <row r="343" spans="1:10">
      <c r="A343" t="s">
        <v>5423</v>
      </c>
      <c r="B343" t="s">
        <v>8342</v>
      </c>
      <c r="C343" t="e">
        <f>VLOOKUP(A343,'Ub5 and Ub6 values'!$A$3:$B$7000,3,FALSE)</f>
        <v>#REF!</v>
      </c>
      <c r="D343">
        <v>9.2200000000000006</v>
      </c>
      <c r="E343" s="1">
        <v>8.3699999999999997E-2</v>
      </c>
      <c r="F343" t="s">
        <v>5683</v>
      </c>
      <c r="G343">
        <f t="shared" si="10"/>
        <v>0.96473092105362934</v>
      </c>
      <c r="H343" s="34">
        <f t="shared" si="11"/>
        <v>-4.07727454200674</v>
      </c>
      <c r="I343" s="39">
        <f>VLOOKUP($A343,'Ub5 and Ub6 values'!$A$2:$F$7000,3,FALSE)</f>
        <v>5</v>
      </c>
      <c r="J343" s="39">
        <f>VLOOKUP($A343,'Ub5 and Ub6 values'!$A$2:$F$7000,4,FALSE)</f>
        <v>6</v>
      </c>
    </row>
    <row r="344" spans="1:10">
      <c r="A344" t="s">
        <v>7129</v>
      </c>
      <c r="B344" t="s">
        <v>7129</v>
      </c>
      <c r="C344" t="e">
        <f>VLOOKUP(A344,'Ub5 and Ub6 values'!$A$3:$B$7000,3,FALSE)</f>
        <v>#REF!</v>
      </c>
      <c r="D344">
        <v>20.100000000000001</v>
      </c>
      <c r="E344" s="1">
        <v>0.11600000000000001</v>
      </c>
      <c r="F344" t="s">
        <v>5683</v>
      </c>
      <c r="G344">
        <f t="shared" si="10"/>
        <v>1.3031960574204888</v>
      </c>
      <c r="H344" s="34">
        <f t="shared" si="11"/>
        <v>-3.9355420107730814</v>
      </c>
      <c r="I344" s="39">
        <f>VLOOKUP($A344,'Ub5 and Ub6 values'!$A$2:$F$7000,3,FALSE)</f>
        <v>7</v>
      </c>
      <c r="J344" s="39">
        <f>VLOOKUP($A344,'Ub5 and Ub6 values'!$A$2:$F$7000,4,FALSE)</f>
        <v>9</v>
      </c>
    </row>
    <row r="345" spans="1:10">
      <c r="A345" t="s">
        <v>7246</v>
      </c>
      <c r="B345" t="s">
        <v>8378</v>
      </c>
      <c r="C345" t="e">
        <f>VLOOKUP(A345,'Ub5 and Ub6 values'!$A$3:$B$7000,3,FALSE)</f>
        <v>#REF!</v>
      </c>
      <c r="D345">
        <v>74</v>
      </c>
      <c r="E345" s="1">
        <v>0.59599999999999997</v>
      </c>
      <c r="F345" t="s">
        <v>5683</v>
      </c>
      <c r="G345">
        <f t="shared" si="10"/>
        <v>1.8692317197309762</v>
      </c>
      <c r="H345" s="34">
        <f t="shared" si="11"/>
        <v>-3.2247537402597635</v>
      </c>
      <c r="I345" s="39">
        <f>VLOOKUP($A345,'Ub5 and Ub6 values'!$A$2:$F$7000,3,FALSE)</f>
        <v>6</v>
      </c>
      <c r="J345" s="39">
        <f>VLOOKUP($A345,'Ub5 and Ub6 values'!$A$2:$F$7000,4,FALSE)</f>
        <v>7</v>
      </c>
    </row>
    <row r="346" spans="1:10">
      <c r="A346" t="s">
        <v>7303</v>
      </c>
      <c r="B346" t="s">
        <v>7303</v>
      </c>
      <c r="C346" t="e">
        <f>VLOOKUP(A346,'Ub5 and Ub6 values'!$A$3:$B$7000,3,FALSE)</f>
        <v>#REF!</v>
      </c>
      <c r="D346">
        <v>110</v>
      </c>
      <c r="E346" s="1">
        <v>0.88600000000000001</v>
      </c>
      <c r="F346" t="s">
        <v>5683</v>
      </c>
      <c r="G346">
        <f t="shared" si="10"/>
        <v>2.0413926851582249</v>
      </c>
      <c r="H346" s="34">
        <f t="shared" si="11"/>
        <v>-3.0525662781129492</v>
      </c>
      <c r="I346" s="39">
        <f>VLOOKUP($A346,'Ub5 and Ub6 values'!$A$2:$F$7000,3,FALSE)</f>
        <v>6</v>
      </c>
      <c r="J346" s="39">
        <f>VLOOKUP($A346,'Ub5 and Ub6 values'!$A$2:$F$7000,4,FALSE)</f>
        <v>7</v>
      </c>
    </row>
    <row r="347" spans="1:10">
      <c r="A347" t="s">
        <v>7128</v>
      </c>
      <c r="B347" t="s">
        <v>7128</v>
      </c>
      <c r="C347" t="e">
        <f>VLOOKUP(A347,'Ub5 and Ub6 values'!$A$3:$B$7000,3,FALSE)</f>
        <v>#REF!</v>
      </c>
      <c r="D347">
        <v>35.9</v>
      </c>
      <c r="E347" s="1">
        <v>0.254</v>
      </c>
      <c r="F347" t="s">
        <v>5683</v>
      </c>
      <c r="G347">
        <f t="shared" si="10"/>
        <v>1.5550944485783191</v>
      </c>
      <c r="H347" s="34">
        <f t="shared" si="11"/>
        <v>-3.5951662833800619</v>
      </c>
      <c r="I347" s="39">
        <f>VLOOKUP($A347,'Ub5 and Ub6 values'!$A$2:$F$7000,3,FALSE)</f>
        <v>6</v>
      </c>
      <c r="J347" s="39">
        <f>VLOOKUP($A347,'Ub5 and Ub6 values'!$A$2:$F$7000,4,FALSE)</f>
        <v>7</v>
      </c>
    </row>
    <row r="348" spans="1:10">
      <c r="A348" t="s">
        <v>7311</v>
      </c>
      <c r="B348" t="s">
        <v>7311</v>
      </c>
      <c r="C348" t="e">
        <f>VLOOKUP(A348,'Ub5 and Ub6 values'!$A$3:$B$7000,3,FALSE)</f>
        <v>#REF!</v>
      </c>
      <c r="D348">
        <v>133</v>
      </c>
      <c r="E348" s="1">
        <v>0.80100000000000005</v>
      </c>
      <c r="F348" t="s">
        <v>5683</v>
      </c>
      <c r="G348">
        <f t="shared" si="10"/>
        <v>2.1238516409670858</v>
      </c>
      <c r="H348" s="34">
        <f t="shared" si="11"/>
        <v>-3.0963674839157624</v>
      </c>
      <c r="I348" s="39">
        <f>VLOOKUP($A348,'Ub5 and Ub6 values'!$A$2:$F$7000,3,FALSE)</f>
        <v>7</v>
      </c>
      <c r="J348" s="39">
        <f>VLOOKUP($A348,'Ub5 and Ub6 values'!$A$2:$F$7000,4,FALSE)</f>
        <v>9</v>
      </c>
    </row>
    <row r="349" spans="1:10">
      <c r="A349" t="s">
        <v>7855</v>
      </c>
      <c r="B349" t="s">
        <v>9584</v>
      </c>
      <c r="C349" t="e">
        <f>VLOOKUP(A349,'Ub5 and Ub6 values'!$A$3:$B$7000,3,FALSE)</f>
        <v>#REF!</v>
      </c>
      <c r="D349">
        <v>157</v>
      </c>
      <c r="E349" s="1">
        <v>1.06</v>
      </c>
      <c r="F349" t="s">
        <v>5683</v>
      </c>
      <c r="G349">
        <f t="shared" si="10"/>
        <v>2.1958996524092336</v>
      </c>
      <c r="H349" s="34">
        <f t="shared" si="11"/>
        <v>-2.9746941347352296</v>
      </c>
      <c r="I349" s="39">
        <f>VLOOKUP($A349,'Ub5 and Ub6 values'!$A$2:$F$7000,3,FALSE)</f>
        <v>6</v>
      </c>
      <c r="J349" s="39">
        <f>VLOOKUP($A349,'Ub5 and Ub6 values'!$A$2:$F$7000,4,FALSE)</f>
        <v>7</v>
      </c>
    </row>
    <row r="350" spans="1:10">
      <c r="A350" t="s">
        <v>4984</v>
      </c>
      <c r="B350" t="s">
        <v>9604</v>
      </c>
      <c r="C350" t="e">
        <f>VLOOKUP(A350,'Ub5 and Ub6 values'!$A$3:$B$7000,3,FALSE)</f>
        <v>#REF!</v>
      </c>
      <c r="D350">
        <v>177</v>
      </c>
      <c r="E350" s="1">
        <v>1.02</v>
      </c>
      <c r="F350" t="s">
        <v>5683</v>
      </c>
      <c r="G350">
        <f t="shared" si="10"/>
        <v>2.2479732663618068</v>
      </c>
      <c r="H350" s="34">
        <f t="shared" si="11"/>
        <v>-2.9913998282380825</v>
      </c>
      <c r="I350" s="39">
        <f>VLOOKUP($A350,'Ub5 and Ub6 values'!$A$2:$F$7000,3,FALSE)</f>
        <v>6</v>
      </c>
      <c r="J350" s="39">
        <f>VLOOKUP($A350,'Ub5 and Ub6 values'!$A$2:$F$7000,4,FALSE)</f>
        <v>6</v>
      </c>
    </row>
    <row r="351" spans="1:10">
      <c r="A351" t="s">
        <v>5050</v>
      </c>
      <c r="B351" t="s">
        <v>9606</v>
      </c>
      <c r="C351" t="e">
        <f>VLOOKUP(A351,'Ub5 and Ub6 values'!$A$3:$B$7000,3,FALSE)</f>
        <v>#REF!</v>
      </c>
      <c r="D351">
        <v>168</v>
      </c>
      <c r="E351" s="1">
        <v>1.39</v>
      </c>
      <c r="F351" t="s">
        <v>5683</v>
      </c>
      <c r="G351">
        <f t="shared" si="10"/>
        <v>2.2253092817258628</v>
      </c>
      <c r="H351" s="34">
        <f t="shared" si="11"/>
        <v>-2.856985199745905</v>
      </c>
      <c r="I351" s="39">
        <f>VLOOKUP($A351,'Ub5 and Ub6 values'!$A$2:$F$7000,3,FALSE)</f>
        <v>6</v>
      </c>
      <c r="J351" s="39">
        <f>VLOOKUP($A351,'Ub5 and Ub6 values'!$A$2:$F$7000,4,FALSE)</f>
        <v>8</v>
      </c>
    </row>
    <row r="352" spans="1:10">
      <c r="A352" t="s">
        <v>7230</v>
      </c>
      <c r="B352" t="s">
        <v>7367</v>
      </c>
      <c r="C352" t="e">
        <f>VLOOKUP(A352,'Ub5 and Ub6 values'!$A$3:$B$7000,3,FALSE)</f>
        <v>#REF!</v>
      </c>
      <c r="D352">
        <v>9.14</v>
      </c>
      <c r="E352" s="1">
        <v>4.5900000000000003E-2</v>
      </c>
      <c r="F352" t="s">
        <v>5683</v>
      </c>
      <c r="G352">
        <f t="shared" si="10"/>
        <v>0.96094619573383144</v>
      </c>
      <c r="H352" s="34">
        <f t="shared" si="11"/>
        <v>-4.338187314462739</v>
      </c>
      <c r="I352" s="39">
        <f>VLOOKUP($A352,'Ub5 and Ub6 values'!$A$2:$F$7000,3,FALSE)</f>
        <v>7</v>
      </c>
      <c r="J352" s="39">
        <f>VLOOKUP($A352,'Ub5 and Ub6 values'!$A$2:$F$7000,4,FALSE)</f>
        <v>8</v>
      </c>
    </row>
    <row r="353" spans="1:10">
      <c r="A353" t="s">
        <v>7223</v>
      </c>
      <c r="B353" t="s">
        <v>7402</v>
      </c>
      <c r="C353" t="e">
        <f>VLOOKUP(A353,'Ub5 and Ub6 values'!$A$3:$B$7000,3,FALSE)</f>
        <v>#REF!</v>
      </c>
      <c r="D353">
        <v>150</v>
      </c>
      <c r="E353" s="1">
        <v>1.0900000000000001</v>
      </c>
      <c r="F353" t="s">
        <v>5683</v>
      </c>
      <c r="G353">
        <f t="shared" si="10"/>
        <v>2.1760912590556813</v>
      </c>
      <c r="H353" s="34">
        <f t="shared" si="11"/>
        <v>-2.9625735020593762</v>
      </c>
      <c r="I353" s="39">
        <f>VLOOKUP($A353,'Ub5 and Ub6 values'!$A$2:$F$7000,3,FALSE)</f>
        <v>6</v>
      </c>
      <c r="J353" s="39">
        <f>VLOOKUP($A353,'Ub5 and Ub6 values'!$A$2:$F$7000,4,FALSE)</f>
        <v>8</v>
      </c>
    </row>
    <row r="354" spans="1:10">
      <c r="A354" t="s">
        <v>4996</v>
      </c>
      <c r="B354" t="s">
        <v>5194</v>
      </c>
      <c r="C354" t="e">
        <f>VLOOKUP(A354,'Ub5 and Ub6 values'!$A$3:$B$7000,3,FALSE)</f>
        <v>#REF!</v>
      </c>
      <c r="D354">
        <v>469</v>
      </c>
      <c r="E354" s="1">
        <v>2.7</v>
      </c>
      <c r="F354" t="s">
        <v>5683</v>
      </c>
      <c r="G354">
        <f t="shared" si="10"/>
        <v>2.6711728427150834</v>
      </c>
      <c r="H354" s="34">
        <f t="shared" si="11"/>
        <v>-2.5686362358410126</v>
      </c>
      <c r="I354" s="39">
        <f>VLOOKUP($A354,'Ub5 and Ub6 values'!$A$2:$F$7000,3,FALSE)</f>
        <v>6</v>
      </c>
      <c r="J354" s="39">
        <f>VLOOKUP($A354,'Ub5 and Ub6 values'!$A$2:$F$7000,4,FALSE)</f>
        <v>6</v>
      </c>
    </row>
    <row r="355" spans="1:10">
      <c r="A355" t="s">
        <v>7127</v>
      </c>
      <c r="B355" t="s">
        <v>5195</v>
      </c>
      <c r="C355" t="e">
        <f>VLOOKUP(A355,'Ub5 and Ub6 values'!$A$3:$B$7000,3,FALSE)</f>
        <v>#REF!</v>
      </c>
      <c r="D355">
        <v>622</v>
      </c>
      <c r="E355" s="1">
        <v>4.8</v>
      </c>
      <c r="F355" t="s">
        <v>5683</v>
      </c>
      <c r="G355">
        <f t="shared" si="10"/>
        <v>2.7937903846908188</v>
      </c>
      <c r="H355" s="34">
        <f t="shared" si="11"/>
        <v>-2.3187587626244128</v>
      </c>
      <c r="I355" s="39">
        <f>VLOOKUP($A355,'Ub5 and Ub6 values'!$A$2:$F$7000,3,FALSE)</f>
        <v>6</v>
      </c>
      <c r="J355" s="39">
        <f>VLOOKUP($A355,'Ub5 and Ub6 values'!$A$2:$F$7000,4,FALSE)</f>
        <v>6</v>
      </c>
    </row>
    <row r="356" spans="1:10">
      <c r="A356" t="s">
        <v>749</v>
      </c>
      <c r="B356" t="s">
        <v>5328</v>
      </c>
      <c r="C356" t="e">
        <f>VLOOKUP(A356,'Ub5 and Ub6 values'!$A$3:$B$7000,3,FALSE)</f>
        <v>#REF!</v>
      </c>
      <c r="D356">
        <v>214</v>
      </c>
      <c r="E356" s="1">
        <v>1.65</v>
      </c>
      <c r="F356" t="s">
        <v>5683</v>
      </c>
      <c r="G356">
        <f t="shared" si="10"/>
        <v>2.330413773349191</v>
      </c>
      <c r="H356" s="34">
        <f t="shared" si="11"/>
        <v>-2.7825160557860937</v>
      </c>
      <c r="I356" s="39">
        <f>VLOOKUP($A356,'Ub5 and Ub6 values'!$A$2:$F$7000,3,FALSE)</f>
        <v>6</v>
      </c>
      <c r="J356" s="39">
        <f>VLOOKUP($A356,'Ub5 and Ub6 values'!$A$2:$F$7000,4,FALSE)</f>
        <v>6</v>
      </c>
    </row>
    <row r="357" spans="1:10">
      <c r="A357" t="s">
        <v>7856</v>
      </c>
      <c r="B357" t="s">
        <v>5329</v>
      </c>
      <c r="C357" t="e">
        <f>VLOOKUP(A357,'Ub5 and Ub6 values'!$A$3:$B$7000,3,FALSE)</f>
        <v>#REF!</v>
      </c>
      <c r="D357">
        <v>952</v>
      </c>
      <c r="E357" s="1">
        <v>7.67</v>
      </c>
      <c r="F357" t="s">
        <v>5683</v>
      </c>
      <c r="G357">
        <f t="shared" si="10"/>
        <v>2.9786369483844743</v>
      </c>
      <c r="H357" s="34">
        <f t="shared" si="11"/>
        <v>-2.1152046360510193</v>
      </c>
      <c r="I357" s="39">
        <f>VLOOKUP($A357,'Ub5 and Ub6 values'!$A$2:$F$7000,3,FALSE)</f>
        <v>7</v>
      </c>
      <c r="J357" s="39">
        <f>VLOOKUP($A357,'Ub5 and Ub6 values'!$A$2:$F$7000,4,FALSE)</f>
        <v>7</v>
      </c>
    </row>
    <row r="358" spans="1:10">
      <c r="A358" t="s">
        <v>6193</v>
      </c>
      <c r="B358" t="s">
        <v>2311</v>
      </c>
      <c r="C358" t="e">
        <f>VLOOKUP(A358,'Ub5 and Ub6 values'!$A$3:$B$7000,3,FALSE)</f>
        <v>#REF!</v>
      </c>
      <c r="D358">
        <v>357</v>
      </c>
      <c r="E358" s="1">
        <v>4.82</v>
      </c>
      <c r="F358" t="s">
        <v>5685</v>
      </c>
      <c r="G358">
        <f t="shared" si="10"/>
        <v>2.5526682161121932</v>
      </c>
      <c r="H358" s="34">
        <f t="shared" si="11"/>
        <v>-2.3169529617611504</v>
      </c>
      <c r="I358" s="39">
        <f>VLOOKUP($A358,'Ub5 and Ub6 values'!$A$2:$F$7000,3,FALSE)</f>
        <v>4</v>
      </c>
      <c r="J358" s="39">
        <f>VLOOKUP($A358,'Ub5 and Ub6 values'!$A$2:$F$7000,4,FALSE)</f>
        <v>5</v>
      </c>
    </row>
    <row r="359" spans="1:10">
      <c r="A359" t="s">
        <v>3661</v>
      </c>
      <c r="B359" t="s">
        <v>2392</v>
      </c>
      <c r="C359" t="e">
        <f>VLOOKUP(A359,'Ub5 and Ub6 values'!$A$3:$B$7000,3,FALSE)</f>
        <v>#REF!</v>
      </c>
      <c r="D359">
        <v>35.700000000000003</v>
      </c>
      <c r="E359" s="1">
        <v>0.216</v>
      </c>
      <c r="F359" t="s">
        <v>5685</v>
      </c>
      <c r="G359">
        <f t="shared" si="10"/>
        <v>1.5526682161121932</v>
      </c>
      <c r="H359" s="34">
        <f t="shared" si="11"/>
        <v>-3.6655462488490693</v>
      </c>
      <c r="I359" s="39">
        <f>VLOOKUP($A359,'Ub5 and Ub6 values'!$A$2:$F$7000,3,FALSE)</f>
        <v>5</v>
      </c>
      <c r="J359" s="39">
        <f>VLOOKUP($A359,'Ub5 and Ub6 values'!$A$2:$F$7000,4,FALSE)</f>
        <v>9</v>
      </c>
    </row>
    <row r="360" spans="1:10">
      <c r="A360" t="s">
        <v>6395</v>
      </c>
      <c r="B360" t="s">
        <v>2435</v>
      </c>
      <c r="C360" t="e">
        <f>VLOOKUP(A360,'Ub5 and Ub6 values'!$A$3:$B$7000,3,FALSE)</f>
        <v>#REF!</v>
      </c>
      <c r="D360">
        <v>0.63</v>
      </c>
      <c r="E360" s="1">
        <v>2.7599999999999999E-3</v>
      </c>
      <c r="F360" t="s">
        <v>5685</v>
      </c>
      <c r="G360">
        <f t="shared" si="10"/>
        <v>-0.20065945054641829</v>
      </c>
      <c r="H360" s="34">
        <f t="shared" si="11"/>
        <v>-5.5590909179347818</v>
      </c>
      <c r="I360" s="39">
        <f>VLOOKUP($A360,'Ub5 and Ub6 values'!$A$2:$F$7000,3,FALSE)</f>
        <v>6</v>
      </c>
      <c r="J360" s="39">
        <f>VLOOKUP($A360,'Ub5 and Ub6 values'!$A$2:$F$7000,4,FALSE)</f>
        <v>9</v>
      </c>
    </row>
    <row r="361" spans="1:10">
      <c r="A361" t="s">
        <v>6394</v>
      </c>
      <c r="B361" t="s">
        <v>2436</v>
      </c>
      <c r="C361" t="e">
        <f>VLOOKUP(A361,'Ub5 and Ub6 values'!$A$3:$B$7000,3,FALSE)</f>
        <v>#REF!</v>
      </c>
      <c r="D361">
        <v>3.64</v>
      </c>
      <c r="E361" s="1">
        <v>1.41E-2</v>
      </c>
      <c r="F361" t="s">
        <v>5685</v>
      </c>
      <c r="G361">
        <f t="shared" si="10"/>
        <v>0.56110138364905604</v>
      </c>
      <c r="H361" s="34">
        <f t="shared" si="11"/>
        <v>-4.8507808873446203</v>
      </c>
      <c r="I361" s="39">
        <f>VLOOKUP($A361,'Ub5 and Ub6 values'!$A$2:$F$7000,3,FALSE)</f>
        <v>6</v>
      </c>
      <c r="J361" s="39">
        <f>VLOOKUP($A361,'Ub5 and Ub6 values'!$A$2:$F$7000,4,FALSE)</f>
        <v>7</v>
      </c>
    </row>
    <row r="362" spans="1:10">
      <c r="A362" t="s">
        <v>3758</v>
      </c>
      <c r="B362" t="s">
        <v>2463</v>
      </c>
      <c r="C362" t="e">
        <f>VLOOKUP(A362,'Ub5 and Ub6 values'!$A$3:$B$7000,3,FALSE)</f>
        <v>#REF!</v>
      </c>
      <c r="D362">
        <v>60</v>
      </c>
      <c r="E362" s="1">
        <v>0.58699999999999997</v>
      </c>
      <c r="F362" t="s">
        <v>5685</v>
      </c>
      <c r="G362">
        <f t="shared" si="10"/>
        <v>1.7781512503836436</v>
      </c>
      <c r="H362" s="34">
        <f t="shared" si="11"/>
        <v>-3.2313618987523856</v>
      </c>
      <c r="I362" s="39">
        <f>VLOOKUP($A362,'Ub5 and Ub6 values'!$A$2:$F$7000,3,FALSE)</f>
        <v>6</v>
      </c>
      <c r="J362" s="39">
        <f>VLOOKUP($A362,'Ub5 and Ub6 values'!$A$2:$F$7000,4,FALSE)</f>
        <v>6</v>
      </c>
    </row>
    <row r="363" spans="1:10">
      <c r="A363" t="s">
        <v>7147</v>
      </c>
      <c r="B363" t="s">
        <v>1282</v>
      </c>
      <c r="C363" t="e">
        <f>VLOOKUP(A363,'Ub5 and Ub6 values'!$A$3:$B$7000,3,FALSE)</f>
        <v>#REF!</v>
      </c>
      <c r="D363">
        <v>42.1</v>
      </c>
      <c r="E363" s="1">
        <v>0.31900000000000001</v>
      </c>
      <c r="F363" t="s">
        <v>5685</v>
      </c>
      <c r="G363">
        <f t="shared" si="10"/>
        <v>1.6242820958356683</v>
      </c>
      <c r="H363" s="34">
        <f t="shared" si="11"/>
        <v>-3.496209316942819</v>
      </c>
      <c r="I363" s="39">
        <f>VLOOKUP($A363,'Ub5 and Ub6 values'!$A$2:$F$7000,3,FALSE)</f>
        <v>5</v>
      </c>
      <c r="J363" s="39">
        <f>VLOOKUP($A363,'Ub5 and Ub6 values'!$A$2:$F$7000,4,FALSE)</f>
        <v>8</v>
      </c>
    </row>
    <row r="364" spans="1:10">
      <c r="A364" t="s">
        <v>5532</v>
      </c>
      <c r="B364" t="s">
        <v>8337</v>
      </c>
      <c r="C364" t="e">
        <f>VLOOKUP(A364,'Ub5 and Ub6 values'!$A$3:$B$7000,3,FALSE)</f>
        <v>#REF!</v>
      </c>
      <c r="D364">
        <v>1.18</v>
      </c>
      <c r="E364" s="1">
        <v>5.5100000000000001E-3</v>
      </c>
      <c r="F364" t="s">
        <v>5685</v>
      </c>
      <c r="G364">
        <f t="shared" si="10"/>
        <v>7.1882007306125359E-2</v>
      </c>
      <c r="H364" s="34">
        <f t="shared" si="11"/>
        <v>-5.2588484011482155</v>
      </c>
      <c r="I364" s="39">
        <f>VLOOKUP($A364,'Ub5 and Ub6 values'!$A$2:$F$7000,3,FALSE)</f>
        <v>7</v>
      </c>
      <c r="J364" s="39">
        <f>VLOOKUP($A364,'Ub5 and Ub6 values'!$A$2:$F$7000,4,FALSE)</f>
        <v>8</v>
      </c>
    </row>
    <row r="365" spans="1:10">
      <c r="A365" t="s">
        <v>3662</v>
      </c>
      <c r="B365" t="s">
        <v>8338</v>
      </c>
      <c r="C365" t="e">
        <f>VLOOKUP(A365,'Ub5 and Ub6 values'!$A$3:$B$7000,3,FALSE)</f>
        <v>#REF!</v>
      </c>
      <c r="D365">
        <v>20.2</v>
      </c>
      <c r="E365" s="1">
        <v>0.122</v>
      </c>
      <c r="F365" t="s">
        <v>5685</v>
      </c>
      <c r="G365">
        <f t="shared" si="10"/>
        <v>1.3053513694466237</v>
      </c>
      <c r="H365" s="34">
        <f t="shared" si="11"/>
        <v>-3.9136401693252516</v>
      </c>
      <c r="I365" s="39">
        <f>VLOOKUP($A365,'Ub5 and Ub6 values'!$A$2:$F$7000,3,FALSE)</f>
        <v>5</v>
      </c>
      <c r="J365" s="39">
        <f>VLOOKUP($A365,'Ub5 and Ub6 values'!$A$2:$F$7000,4,FALSE)</f>
        <v>9</v>
      </c>
    </row>
    <row r="366" spans="1:10">
      <c r="A366" t="s">
        <v>6097</v>
      </c>
      <c r="B366" t="s">
        <v>8352</v>
      </c>
      <c r="C366" t="e">
        <f>VLOOKUP(A366,'Ub5 and Ub6 values'!$A$3:$B$7000,3,FALSE)</f>
        <v>#REF!</v>
      </c>
      <c r="D366">
        <v>8.9</v>
      </c>
      <c r="E366" s="1">
        <v>6.1699999999999998E-2</v>
      </c>
      <c r="F366" t="s">
        <v>5685</v>
      </c>
      <c r="G366">
        <f t="shared" si="10"/>
        <v>0.9493900066449128</v>
      </c>
      <c r="H366" s="34">
        <f t="shared" si="11"/>
        <v>-4.2097148359667589</v>
      </c>
      <c r="I366" s="39">
        <f>VLOOKUP($A366,'Ub5 and Ub6 values'!$A$2:$F$7000,3,FALSE)</f>
        <v>5</v>
      </c>
      <c r="J366" s="39">
        <f>VLOOKUP($A366,'Ub5 and Ub6 values'!$A$2:$F$7000,4,FALSE)</f>
        <v>6</v>
      </c>
    </row>
    <row r="367" spans="1:10">
      <c r="A367" t="s">
        <v>5367</v>
      </c>
      <c r="B367" t="s">
        <v>8354</v>
      </c>
      <c r="C367" t="e">
        <f>VLOOKUP(A367,'Ub5 and Ub6 values'!$A$3:$B$7000,3,FALSE)</f>
        <v>#REF!</v>
      </c>
      <c r="D367">
        <v>18</v>
      </c>
      <c r="E367" s="1">
        <v>0.155</v>
      </c>
      <c r="F367" t="s">
        <v>5685</v>
      </c>
      <c r="G367">
        <f t="shared" si="10"/>
        <v>1.255272505103306</v>
      </c>
      <c r="H367" s="34">
        <f t="shared" si="11"/>
        <v>-3.8096683018297086</v>
      </c>
      <c r="I367" s="39">
        <f>VLOOKUP($A367,'Ub5 and Ub6 values'!$A$2:$F$7000,3,FALSE)</f>
        <v>6</v>
      </c>
      <c r="J367" s="39">
        <f>VLOOKUP($A367,'Ub5 and Ub6 values'!$A$2:$F$7000,4,FALSE)</f>
        <v>7</v>
      </c>
    </row>
    <row r="368" spans="1:10">
      <c r="A368" t="s">
        <v>5527</v>
      </c>
      <c r="B368" t="s">
        <v>8365</v>
      </c>
      <c r="C368" t="e">
        <f>VLOOKUP(A368,'Ub5 and Ub6 values'!$A$3:$B$7000,3,FALSE)</f>
        <v>#REF!</v>
      </c>
      <c r="D368">
        <v>4.76</v>
      </c>
      <c r="E368" s="1">
        <v>2.0799999999999999E-2</v>
      </c>
      <c r="F368" t="s">
        <v>5685</v>
      </c>
      <c r="G368">
        <f t="shared" si="10"/>
        <v>0.67760695272049309</v>
      </c>
      <c r="H368" s="34">
        <f t="shared" si="11"/>
        <v>-4.681936665037238</v>
      </c>
      <c r="I368" s="39">
        <f>VLOOKUP($A368,'Ub5 and Ub6 values'!$A$2:$F$7000,3,FALSE)</f>
        <v>7</v>
      </c>
      <c r="J368" s="39">
        <f>VLOOKUP($A368,'Ub5 and Ub6 values'!$A$2:$F$7000,4,FALSE)</f>
        <v>8</v>
      </c>
    </row>
    <row r="369" spans="1:10">
      <c r="A369" t="s">
        <v>6396</v>
      </c>
      <c r="B369" t="s">
        <v>8369</v>
      </c>
      <c r="C369" t="e">
        <f>VLOOKUP(A369,'Ub5 and Ub6 values'!$A$3:$B$7000,3,FALSE)</f>
        <v>#REF!</v>
      </c>
      <c r="D369">
        <v>4.46</v>
      </c>
      <c r="E369" s="1">
        <v>1.9400000000000001E-2</v>
      </c>
      <c r="F369" t="s">
        <v>5685</v>
      </c>
      <c r="G369">
        <f t="shared" si="10"/>
        <v>0.64933485871214192</v>
      </c>
      <c r="H369" s="34">
        <f t="shared" si="11"/>
        <v>-4.7121982700697735</v>
      </c>
      <c r="I369" s="39">
        <f>VLOOKUP($A369,'Ub5 and Ub6 values'!$A$2:$F$7000,3,FALSE)</f>
        <v>6</v>
      </c>
      <c r="J369" s="39">
        <f>VLOOKUP($A369,'Ub5 and Ub6 values'!$A$2:$F$7000,4,FALSE)</f>
        <v>7</v>
      </c>
    </row>
    <row r="370" spans="1:10">
      <c r="A370" t="s">
        <v>6089</v>
      </c>
      <c r="B370" t="s">
        <v>8371</v>
      </c>
      <c r="C370" t="e">
        <f>VLOOKUP(A370,'Ub5 and Ub6 values'!$A$3:$B$7000,3,FALSE)</f>
        <v>#REF!</v>
      </c>
      <c r="D370">
        <v>230</v>
      </c>
      <c r="E370" s="1">
        <v>2.61</v>
      </c>
      <c r="F370" t="s">
        <v>5685</v>
      </c>
      <c r="G370">
        <f t="shared" si="10"/>
        <v>2.3617278360175931</v>
      </c>
      <c r="H370" s="34">
        <f t="shared" si="11"/>
        <v>-2.5833594926617192</v>
      </c>
      <c r="I370" s="39">
        <f>VLOOKUP($A370,'Ub5 and Ub6 values'!$A$2:$F$7000,3,FALSE)</f>
        <v>5</v>
      </c>
      <c r="J370" s="39">
        <f>VLOOKUP($A370,'Ub5 and Ub6 values'!$A$2:$F$7000,4,FALSE)</f>
        <v>5</v>
      </c>
    </row>
    <row r="371" spans="1:10">
      <c r="A371" t="s">
        <v>1868</v>
      </c>
      <c r="B371" t="s">
        <v>8374</v>
      </c>
      <c r="C371" t="e">
        <f>VLOOKUP(A371,'Ub5 and Ub6 values'!$A$3:$B$7000,3,FALSE)</f>
        <v>#REF!</v>
      </c>
      <c r="D371">
        <v>4.4000000000000004</v>
      </c>
      <c r="E371" s="1">
        <v>3.0499999999999999E-2</v>
      </c>
      <c r="F371" t="s">
        <v>5685</v>
      </c>
      <c r="G371">
        <f t="shared" si="10"/>
        <v>0.64345267648618742</v>
      </c>
      <c r="H371" s="34">
        <f t="shared" si="11"/>
        <v>-4.5157001606532141</v>
      </c>
      <c r="I371" s="39">
        <f>VLOOKUP($A371,'Ub5 and Ub6 values'!$A$2:$F$7000,3,FALSE)</f>
        <v>6</v>
      </c>
      <c r="J371" s="39">
        <f>VLOOKUP($A371,'Ub5 and Ub6 values'!$A$2:$F$7000,4,FALSE)</f>
        <v>7</v>
      </c>
    </row>
    <row r="372" spans="1:10">
      <c r="A372" t="s">
        <v>6213</v>
      </c>
      <c r="B372" t="s">
        <v>9560</v>
      </c>
      <c r="C372" t="e">
        <f>VLOOKUP(A372,'Ub5 and Ub6 values'!$A$3:$B$7000,3,FALSE)</f>
        <v>#REF!</v>
      </c>
      <c r="D372">
        <v>23.8</v>
      </c>
      <c r="E372" s="1">
        <v>0.13100000000000001</v>
      </c>
      <c r="F372" t="s">
        <v>5685</v>
      </c>
      <c r="G372">
        <f t="shared" si="10"/>
        <v>1.3765769570565121</v>
      </c>
      <c r="H372" s="34">
        <f t="shared" si="11"/>
        <v>-3.8827287043442356</v>
      </c>
      <c r="I372" s="39">
        <f>VLOOKUP($A372,'Ub5 and Ub6 values'!$A$2:$F$7000,3,FALSE)</f>
        <v>7</v>
      </c>
      <c r="J372" s="39">
        <f>VLOOKUP($A372,'Ub5 and Ub6 values'!$A$2:$F$7000,4,FALSE)</f>
        <v>9</v>
      </c>
    </row>
    <row r="373" spans="1:10">
      <c r="A373" t="s">
        <v>3013</v>
      </c>
      <c r="B373" t="s">
        <v>9593</v>
      </c>
      <c r="C373" t="e">
        <f>VLOOKUP(A373,'Ub5 and Ub6 values'!$A$3:$B$7000,3,FALSE)</f>
        <v>#REF!</v>
      </c>
      <c r="D373">
        <v>227</v>
      </c>
      <c r="E373" s="1">
        <v>1.74</v>
      </c>
      <c r="F373" t="s">
        <v>5685</v>
      </c>
      <c r="G373">
        <f t="shared" si="10"/>
        <v>2.3560258571931225</v>
      </c>
      <c r="H373" s="34">
        <f t="shared" si="11"/>
        <v>-2.7594507517174005</v>
      </c>
      <c r="I373" s="39">
        <f>VLOOKUP($A373,'Ub5 and Ub6 values'!$A$2:$F$7000,3,FALSE)</f>
        <v>6</v>
      </c>
      <c r="J373" s="39">
        <f>VLOOKUP($A373,'Ub5 and Ub6 values'!$A$2:$F$7000,4,FALSE)</f>
        <v>7</v>
      </c>
    </row>
    <row r="374" spans="1:10">
      <c r="A374" t="s">
        <v>6088</v>
      </c>
      <c r="B374" t="s">
        <v>9595</v>
      </c>
      <c r="C374" t="e">
        <f>VLOOKUP(A374,'Ub5 and Ub6 values'!$A$3:$B$7000,3,FALSE)</f>
        <v>#REF!</v>
      </c>
      <c r="D374">
        <v>79</v>
      </c>
      <c r="E374" s="1">
        <v>0.30199999999999999</v>
      </c>
      <c r="F374" t="s">
        <v>5685</v>
      </c>
      <c r="G374">
        <f t="shared" si="10"/>
        <v>1.8976270912904414</v>
      </c>
      <c r="H374" s="34">
        <f t="shared" si="11"/>
        <v>-3.5199930570428495</v>
      </c>
      <c r="I374" s="39">
        <f>VLOOKUP($A374,'Ub5 and Ub6 values'!$A$2:$F$7000,3,FALSE)</f>
        <v>5</v>
      </c>
      <c r="J374" s="39">
        <f>VLOOKUP($A374,'Ub5 and Ub6 values'!$A$2:$F$7000,4,FALSE)</f>
        <v>9</v>
      </c>
    </row>
    <row r="375" spans="1:10">
      <c r="A375" t="s">
        <v>6212</v>
      </c>
      <c r="B375" t="s">
        <v>9607</v>
      </c>
      <c r="C375" t="e">
        <f>VLOOKUP(A375,'Ub5 and Ub6 values'!$A$3:$B$7000,3,FALSE)</f>
        <v>#REF!</v>
      </c>
      <c r="D375">
        <v>11</v>
      </c>
      <c r="E375" s="1">
        <v>6.4000000000000001E-2</v>
      </c>
      <c r="F375" t="s">
        <v>5685</v>
      </c>
      <c r="G375">
        <f t="shared" si="10"/>
        <v>1.0413926851582251</v>
      </c>
      <c r="H375" s="34">
        <f t="shared" si="11"/>
        <v>-4.1938200260161125</v>
      </c>
      <c r="I375" s="39">
        <f>VLOOKUP($A375,'Ub5 and Ub6 values'!$A$2:$F$7000,3,FALSE)</f>
        <v>5</v>
      </c>
      <c r="J375" s="39">
        <f>VLOOKUP($A375,'Ub5 and Ub6 values'!$A$2:$F$7000,4,FALSE)</f>
        <v>8</v>
      </c>
    </row>
    <row r="376" spans="1:10">
      <c r="A376" t="s">
        <v>7857</v>
      </c>
      <c r="B376" t="s">
        <v>7385</v>
      </c>
      <c r="C376" t="e">
        <f>VLOOKUP(A376,'Ub5 and Ub6 values'!$A$3:$B$7000,3,FALSE)</f>
        <v>#REF!</v>
      </c>
      <c r="D376">
        <v>45.8</v>
      </c>
      <c r="E376" s="1">
        <v>0.27200000000000002</v>
      </c>
      <c r="F376" t="s">
        <v>5685</v>
      </c>
      <c r="G376">
        <f t="shared" si="10"/>
        <v>1.6608654780038692</v>
      </c>
      <c r="H376" s="34">
        <f t="shared" si="11"/>
        <v>-3.5654310959658013</v>
      </c>
      <c r="I376" s="39">
        <f>VLOOKUP($A376,'Ub5 and Ub6 values'!$A$2:$F$7000,3,FALSE)</f>
        <v>5</v>
      </c>
      <c r="J376" s="39">
        <f>VLOOKUP($A376,'Ub5 and Ub6 values'!$A$2:$F$7000,4,FALSE)</f>
        <v>8</v>
      </c>
    </row>
    <row r="377" spans="1:10">
      <c r="A377" t="s">
        <v>7148</v>
      </c>
      <c r="B377" t="s">
        <v>7393</v>
      </c>
      <c r="C377" t="e">
        <f>VLOOKUP(A377,'Ub5 and Ub6 values'!$A$3:$B$7000,3,FALSE)</f>
        <v>#REF!</v>
      </c>
      <c r="D377">
        <v>27.7</v>
      </c>
      <c r="E377" s="1">
        <v>0.17499999999999999</v>
      </c>
      <c r="F377" t="s">
        <v>5685</v>
      </c>
      <c r="G377">
        <f t="shared" si="10"/>
        <v>1.4424797690644486</v>
      </c>
      <c r="H377" s="34">
        <f t="shared" si="11"/>
        <v>-3.7569619513137056</v>
      </c>
      <c r="I377" s="39">
        <f>VLOOKUP($A377,'Ub5 and Ub6 values'!$A$2:$F$7000,3,FALSE)</f>
        <v>6</v>
      </c>
      <c r="J377" s="39">
        <f>VLOOKUP($A377,'Ub5 and Ub6 values'!$A$2:$F$7000,4,FALSE)</f>
        <v>8</v>
      </c>
    </row>
    <row r="378" spans="1:10">
      <c r="A378" t="s">
        <v>570</v>
      </c>
      <c r="B378" t="s">
        <v>7396</v>
      </c>
      <c r="C378" t="e">
        <f>VLOOKUP(A378,'Ub5 and Ub6 values'!$A$3:$B$7000,3,FALSE)</f>
        <v>#REF!</v>
      </c>
      <c r="D378">
        <v>34.700000000000003</v>
      </c>
      <c r="E378" s="1">
        <v>0.20399999999999999</v>
      </c>
      <c r="F378" t="s">
        <v>5685</v>
      </c>
      <c r="G378">
        <f t="shared" si="10"/>
        <v>1.5403294747908738</v>
      </c>
      <c r="H378" s="34">
        <f t="shared" si="11"/>
        <v>-3.6903698325741012</v>
      </c>
      <c r="I378" s="39">
        <f>VLOOKUP($A378,'Ub5 and Ub6 values'!$A$2:$F$7000,3,FALSE)</f>
        <v>6</v>
      </c>
      <c r="J378" s="39">
        <f>VLOOKUP($A378,'Ub5 and Ub6 values'!$A$2:$F$7000,4,FALSE)</f>
        <v>8</v>
      </c>
    </row>
    <row r="379" spans="1:10">
      <c r="A379" t="s">
        <v>2801</v>
      </c>
      <c r="B379" t="s">
        <v>7398</v>
      </c>
      <c r="C379" t="e">
        <f>VLOOKUP(A379,'Ub5 and Ub6 values'!$A$3:$B$7000,3,FALSE)</f>
        <v>#REF!</v>
      </c>
      <c r="D379">
        <v>4.67</v>
      </c>
      <c r="E379" s="1">
        <v>2.6499999999999999E-2</v>
      </c>
      <c r="F379" t="s">
        <v>5685</v>
      </c>
      <c r="G379">
        <f t="shared" si="10"/>
        <v>0.66931688056611216</v>
      </c>
      <c r="H379" s="34">
        <f t="shared" si="11"/>
        <v>-4.5767541260631921</v>
      </c>
      <c r="I379" s="39">
        <f>VLOOKUP($A379,'Ub5 and Ub6 values'!$A$2:$F$7000,3,FALSE)</f>
        <v>6</v>
      </c>
      <c r="J379" s="39">
        <f>VLOOKUP($A379,'Ub5 and Ub6 values'!$A$2:$F$7000,4,FALSE)</f>
        <v>9</v>
      </c>
    </row>
    <row r="380" spans="1:10">
      <c r="A380" t="s">
        <v>7858</v>
      </c>
      <c r="B380" t="s">
        <v>7405</v>
      </c>
      <c r="C380" t="e">
        <f>VLOOKUP(A380,'Ub5 and Ub6 values'!$A$3:$B$7000,3,FALSE)</f>
        <v>#REF!</v>
      </c>
      <c r="D380">
        <v>14</v>
      </c>
      <c r="E380" s="1">
        <v>6.83E-2</v>
      </c>
      <c r="F380" t="s">
        <v>5685</v>
      </c>
      <c r="G380">
        <f t="shared" si="10"/>
        <v>1.146128035678238</v>
      </c>
      <c r="H380" s="34">
        <f t="shared" si="11"/>
        <v>-4.1655792963184677</v>
      </c>
      <c r="I380" s="39">
        <f>VLOOKUP($A380,'Ub5 and Ub6 values'!$A$2:$F$7000,3,FALSE)</f>
        <v>5</v>
      </c>
      <c r="J380" s="39">
        <f>VLOOKUP($A380,'Ub5 and Ub6 values'!$A$2:$F$7000,4,FALSE)</f>
        <v>8</v>
      </c>
    </row>
    <row r="381" spans="1:10">
      <c r="A381" t="s">
        <v>1316</v>
      </c>
      <c r="B381" t="s">
        <v>5176</v>
      </c>
      <c r="C381" t="e">
        <f>VLOOKUP(A381,'Ub5 and Ub6 values'!$A$3:$B$7000,3,FALSE)</f>
        <v>#REF!</v>
      </c>
      <c r="D381">
        <v>38</v>
      </c>
      <c r="E381" s="1">
        <v>0.29599999999999999</v>
      </c>
      <c r="F381" t="s">
        <v>5685</v>
      </c>
      <c r="G381">
        <f t="shared" si="10"/>
        <v>1.5797835966168101</v>
      </c>
      <c r="H381" s="34">
        <f t="shared" si="11"/>
        <v>-3.5287082889410613</v>
      </c>
      <c r="I381" s="39">
        <f>VLOOKUP($A381,'Ub5 and Ub6 values'!$A$2:$F$7000,3,FALSE)</f>
        <v>6</v>
      </c>
      <c r="J381" s="39">
        <f>VLOOKUP($A381,'Ub5 and Ub6 values'!$A$2:$F$7000,4,FALSE)</f>
        <v>6</v>
      </c>
    </row>
    <row r="382" spans="1:10">
      <c r="A382" t="s">
        <v>8233</v>
      </c>
      <c r="B382" t="s">
        <v>5180</v>
      </c>
      <c r="C382" t="e">
        <f>VLOOKUP(A382,'Ub5 and Ub6 values'!$A$3:$B$7000,3,FALSE)</f>
        <v>#REF!</v>
      </c>
      <c r="D382">
        <v>6.52</v>
      </c>
      <c r="E382" s="1">
        <v>2.7300000000000001E-2</v>
      </c>
      <c r="F382" t="s">
        <v>5685</v>
      </c>
      <c r="G382">
        <f t="shared" si="10"/>
        <v>0.81424759573192018</v>
      </c>
      <c r="H382" s="34">
        <f t="shared" si="11"/>
        <v>-4.5638373529592435</v>
      </c>
      <c r="I382" s="39">
        <f>VLOOKUP($A382,'Ub5 and Ub6 values'!$A$2:$F$7000,3,FALSE)</f>
        <v>7</v>
      </c>
      <c r="J382" s="39">
        <f>VLOOKUP($A382,'Ub5 and Ub6 values'!$A$2:$F$7000,4,FALSE)</f>
        <v>9</v>
      </c>
    </row>
    <row r="383" spans="1:10">
      <c r="A383" t="s">
        <v>6191</v>
      </c>
      <c r="B383" t="s">
        <v>5345</v>
      </c>
      <c r="C383" t="e">
        <f>VLOOKUP(A383,'Ub5 and Ub6 values'!$A$3:$B$7000,3,FALSE)</f>
        <v>#REF!</v>
      </c>
      <c r="D383">
        <v>27.7</v>
      </c>
      <c r="E383" s="1">
        <v>0.128</v>
      </c>
      <c r="F383" t="s">
        <v>5685</v>
      </c>
      <c r="G383">
        <f t="shared" si="10"/>
        <v>1.4424797690644486</v>
      </c>
      <c r="H383" s="34">
        <f t="shared" si="11"/>
        <v>-3.8927900303521317</v>
      </c>
      <c r="I383" s="39">
        <f>VLOOKUP($A383,'Ub5 and Ub6 values'!$A$2:$F$7000,3,FALSE)</f>
        <v>7</v>
      </c>
      <c r="J383" s="39">
        <f>VLOOKUP($A383,'Ub5 and Ub6 values'!$A$2:$F$7000,4,FALSE)</f>
        <v>9</v>
      </c>
    </row>
    <row r="384" spans="1:10">
      <c r="A384" t="s">
        <v>5512</v>
      </c>
      <c r="B384" t="s">
        <v>6113</v>
      </c>
      <c r="C384" t="e">
        <f>VLOOKUP(A384,'Ub5 and Ub6 values'!$A$3:$B$7000,3,FALSE)</f>
        <v>#REF!</v>
      </c>
      <c r="D384">
        <v>484</v>
      </c>
      <c r="E384" s="1">
        <v>2.08</v>
      </c>
      <c r="F384" t="s">
        <v>5679</v>
      </c>
      <c r="G384">
        <f t="shared" si="10"/>
        <v>2.6848453616444123</v>
      </c>
      <c r="H384" s="34">
        <f t="shared" si="11"/>
        <v>-2.6819366650372385</v>
      </c>
      <c r="I384" s="39">
        <f>VLOOKUP($A384,'Ub5 and Ub6 values'!$A$2:$F$7000,3,FALSE)</f>
        <v>7</v>
      </c>
      <c r="J384" s="39">
        <f>VLOOKUP($A384,'Ub5 and Ub6 values'!$A$2:$F$7000,4,FALSE)</f>
        <v>9</v>
      </c>
    </row>
    <row r="385" spans="1:10">
      <c r="A385" t="s">
        <v>3826</v>
      </c>
      <c r="B385" t="s">
        <v>6119</v>
      </c>
      <c r="C385" t="e">
        <f>VLOOKUP(A385,'Ub5 and Ub6 values'!$A$3:$B$7000,3,FALSE)</f>
        <v>#REF!</v>
      </c>
      <c r="D385">
        <v>49.5</v>
      </c>
      <c r="E385" s="1">
        <v>0.19900000000000001</v>
      </c>
      <c r="F385" t="s">
        <v>5679</v>
      </c>
      <c r="G385">
        <f t="shared" si="10"/>
        <v>1.6946051989335686</v>
      </c>
      <c r="H385" s="34">
        <f t="shared" si="11"/>
        <v>-3.7011469235902932</v>
      </c>
      <c r="I385" s="39">
        <f>VLOOKUP($A385,'Ub5 and Ub6 values'!$A$2:$F$7000,3,FALSE)</f>
        <v>6</v>
      </c>
      <c r="J385" s="39">
        <f>VLOOKUP($A385,'Ub5 and Ub6 values'!$A$2:$F$7000,4,FALSE)</f>
        <v>7</v>
      </c>
    </row>
    <row r="386" spans="1:10">
      <c r="A386" t="s">
        <v>4078</v>
      </c>
      <c r="B386" t="s">
        <v>6120</v>
      </c>
      <c r="C386" t="e">
        <f>VLOOKUP(A386,'Ub5 and Ub6 values'!$A$3:$B$7000,3,FALSE)</f>
        <v>#REF!</v>
      </c>
      <c r="D386">
        <v>85.4</v>
      </c>
      <c r="E386" s="1">
        <v>0.377</v>
      </c>
      <c r="F386" t="s">
        <v>5679</v>
      </c>
      <c r="G386">
        <f t="shared" si="10"/>
        <v>1.9314578706890051</v>
      </c>
      <c r="H386" s="34">
        <f t="shared" si="11"/>
        <v>-3.423658649794207</v>
      </c>
      <c r="I386" s="39">
        <f>VLOOKUP($A386,'Ub5 and Ub6 values'!$A$2:$F$7000,3,FALSE)</f>
        <v>7</v>
      </c>
      <c r="J386" s="39">
        <f>VLOOKUP($A386,'Ub5 and Ub6 values'!$A$2:$F$7000,4,FALSE)</f>
        <v>7</v>
      </c>
    </row>
    <row r="387" spans="1:10">
      <c r="A387" t="s">
        <v>7859</v>
      </c>
      <c r="B387" t="s">
        <v>6292</v>
      </c>
      <c r="C387" t="e">
        <f>VLOOKUP(A387,'Ub5 and Ub6 values'!$A$3:$B$7000,3,FALSE)</f>
        <v>#REF!</v>
      </c>
      <c r="D387">
        <v>26.2</v>
      </c>
      <c r="E387" s="1">
        <v>9.9099999999999994E-2</v>
      </c>
      <c r="F387" t="s">
        <v>5679</v>
      </c>
      <c r="G387">
        <f t="shared" ref="G387:G450" si="12">LOG(D387)</f>
        <v>1.4183012913197455</v>
      </c>
      <c r="H387" s="34">
        <f t="shared" ref="H387:H450" si="13">LOG(E387)-3</f>
        <v>-4.0039263455147243</v>
      </c>
      <c r="I387" s="39">
        <f>VLOOKUP($A387,'Ub5 and Ub6 values'!$A$2:$F$7000,3,FALSE)</f>
        <v>6</v>
      </c>
      <c r="J387" s="39">
        <f>VLOOKUP($A387,'Ub5 and Ub6 values'!$A$2:$F$7000,4,FALSE)</f>
        <v>7</v>
      </c>
    </row>
    <row r="388" spans="1:10">
      <c r="A388" t="s">
        <v>7860</v>
      </c>
      <c r="B388" t="s">
        <v>9505</v>
      </c>
      <c r="C388" t="e">
        <f>VLOOKUP(A388,'Ub5 and Ub6 values'!$A$3:$B$7000,3,FALSE)</f>
        <v>#REF!</v>
      </c>
      <c r="D388">
        <v>23.6</v>
      </c>
      <c r="E388" s="1">
        <v>9.0700000000000003E-2</v>
      </c>
      <c r="F388" t="s">
        <v>5679</v>
      </c>
      <c r="G388">
        <f t="shared" si="12"/>
        <v>1.3729120029701065</v>
      </c>
      <c r="H388" s="34">
        <f t="shared" si="13"/>
        <v>-4.0423927129399049</v>
      </c>
      <c r="I388" s="39">
        <f>VLOOKUP($A388,'Ub5 and Ub6 values'!$A$2:$F$7000,3,FALSE)</f>
        <v>6</v>
      </c>
      <c r="J388" s="39">
        <f>VLOOKUP($A388,'Ub5 and Ub6 values'!$A$2:$F$7000,4,FALSE)</f>
        <v>7</v>
      </c>
    </row>
    <row r="389" spans="1:10">
      <c r="A389" t="s">
        <v>7861</v>
      </c>
      <c r="B389" t="s">
        <v>5179</v>
      </c>
      <c r="C389" t="e">
        <f>VLOOKUP(A389,'Ub5 and Ub6 values'!$A$3:$B$7000,3,FALSE)</f>
        <v>#REF!</v>
      </c>
      <c r="D389">
        <v>4510</v>
      </c>
      <c r="E389" s="1">
        <v>22.5</v>
      </c>
      <c r="F389" t="s">
        <v>5679</v>
      </c>
      <c r="G389">
        <f t="shared" si="12"/>
        <v>3.6541765418779604</v>
      </c>
      <c r="H389" s="34">
        <f t="shared" si="13"/>
        <v>-1.6478174818886375</v>
      </c>
      <c r="I389" s="39">
        <f>VLOOKUP($A389,'Ub5 and Ub6 values'!$A$2:$F$7000,3,FALSE)</f>
        <v>7</v>
      </c>
      <c r="J389" s="39">
        <f>VLOOKUP($A389,'Ub5 and Ub6 values'!$A$2:$F$7000,4,FALSE)</f>
        <v>10</v>
      </c>
    </row>
    <row r="390" spans="1:10">
      <c r="A390" t="s">
        <v>5390</v>
      </c>
      <c r="B390" t="s">
        <v>6268</v>
      </c>
      <c r="C390" t="e">
        <f>VLOOKUP(A390,'Ub5 and Ub6 values'!$A$3:$B$7000,3,FALSE)</f>
        <v>#REF!</v>
      </c>
      <c r="D390">
        <v>151</v>
      </c>
      <c r="E390" s="1">
        <v>0.77800000000000002</v>
      </c>
      <c r="F390" t="s">
        <v>5682</v>
      </c>
      <c r="G390">
        <f t="shared" si="12"/>
        <v>2.1789769472931693</v>
      </c>
      <c r="H390" s="34">
        <f t="shared" si="13"/>
        <v>-3.109020403010311</v>
      </c>
      <c r="I390" s="39">
        <f>VLOOKUP($A390,'Ub5 and Ub6 values'!$A$2:$F$7000,3,FALSE)</f>
        <v>9</v>
      </c>
      <c r="J390" s="39">
        <f>VLOOKUP($A390,'Ub5 and Ub6 values'!$A$2:$F$7000,4,FALSE)</f>
        <v>9</v>
      </c>
    </row>
    <row r="391" spans="1:10">
      <c r="A391" t="s">
        <v>4080</v>
      </c>
      <c r="B391" t="s">
        <v>6271</v>
      </c>
      <c r="C391" t="e">
        <f>VLOOKUP(A391,'Ub5 and Ub6 values'!$A$3:$B$7000,3,FALSE)</f>
        <v>#REF!</v>
      </c>
      <c r="D391">
        <v>28.8</v>
      </c>
      <c r="E391" s="1">
        <v>7.8200000000000006E-2</v>
      </c>
      <c r="F391" t="s">
        <v>5682</v>
      </c>
      <c r="G391">
        <f t="shared" si="12"/>
        <v>1.4593924877592308</v>
      </c>
      <c r="H391" s="34">
        <f t="shared" si="13"/>
        <v>-4.1067932469401516</v>
      </c>
      <c r="I391" s="39">
        <f>VLOOKUP($A391,'Ub5 and Ub6 values'!$A$2:$F$7000,3,FALSE)</f>
        <v>5</v>
      </c>
      <c r="J391" s="39">
        <f>VLOOKUP($A391,'Ub5 and Ub6 values'!$A$2:$F$7000,4,FALSE)</f>
        <v>8</v>
      </c>
    </row>
    <row r="392" spans="1:10">
      <c r="A392" t="s">
        <v>5204</v>
      </c>
      <c r="B392" t="s">
        <v>6273</v>
      </c>
      <c r="C392" t="e">
        <f>VLOOKUP(A392,'Ub5 and Ub6 values'!$A$3:$B$7000,3,FALSE)</f>
        <v>#REF!</v>
      </c>
      <c r="D392">
        <v>1.1100000000000001</v>
      </c>
      <c r="E392" s="1">
        <v>1.1100000000000001E-3</v>
      </c>
      <c r="F392" t="s">
        <v>5682</v>
      </c>
      <c r="G392">
        <f t="shared" si="12"/>
        <v>4.5322978786657475E-2</v>
      </c>
      <c r="H392" s="34">
        <f t="shared" si="13"/>
        <v>-5.9546770212133424</v>
      </c>
      <c r="I392" s="39">
        <f>VLOOKUP($A392,'Ub5 and Ub6 values'!$A$2:$F$7000,3,FALSE)</f>
        <v>6</v>
      </c>
      <c r="J392" s="39">
        <f>VLOOKUP($A392,'Ub5 and Ub6 values'!$A$2:$F$7000,4,FALSE)</f>
        <v>9</v>
      </c>
    </row>
    <row r="393" spans="1:10">
      <c r="A393" t="s">
        <v>4606</v>
      </c>
      <c r="B393" t="s">
        <v>6277</v>
      </c>
      <c r="C393" t="e">
        <f>VLOOKUP(A393,'Ub5 and Ub6 values'!$A$3:$B$7000,3,FALSE)</f>
        <v>#REF!</v>
      </c>
      <c r="D393">
        <v>13.8</v>
      </c>
      <c r="E393" s="1">
        <v>5.2999999999999999E-2</v>
      </c>
      <c r="F393" t="s">
        <v>5682</v>
      </c>
      <c r="G393">
        <f t="shared" si="12"/>
        <v>1.1398790864012365</v>
      </c>
      <c r="H393" s="34">
        <f t="shared" si="13"/>
        <v>-4.2757241303992108</v>
      </c>
      <c r="I393" s="39">
        <f>VLOOKUP($A393,'Ub5 and Ub6 values'!$A$2:$F$7000,3,FALSE)</f>
        <v>6</v>
      </c>
      <c r="J393" s="39">
        <f>VLOOKUP($A393,'Ub5 and Ub6 values'!$A$2:$F$7000,4,FALSE)</f>
        <v>9</v>
      </c>
    </row>
    <row r="394" spans="1:10">
      <c r="A394" t="s">
        <v>6411</v>
      </c>
      <c r="B394" t="s">
        <v>8332</v>
      </c>
      <c r="C394" t="e">
        <f>VLOOKUP(A394,'Ub5 and Ub6 values'!$A$3:$B$7000,3,FALSE)</f>
        <v>#REF!</v>
      </c>
      <c r="D394">
        <v>0.60299999999999998</v>
      </c>
      <c r="E394" s="1">
        <v>1.67E-3</v>
      </c>
      <c r="F394" t="s">
        <v>5682</v>
      </c>
      <c r="G394">
        <f t="shared" si="12"/>
        <v>-0.21968268785984871</v>
      </c>
      <c r="H394" s="34">
        <f t="shared" si="13"/>
        <v>-5.7772835288524167</v>
      </c>
      <c r="I394" s="39">
        <f>VLOOKUP($A394,'Ub5 and Ub6 values'!$A$2:$F$7000,3,FALSE)</f>
        <v>7</v>
      </c>
      <c r="J394" s="39">
        <f>VLOOKUP($A394,'Ub5 and Ub6 values'!$A$2:$F$7000,4,FALSE)</f>
        <v>9</v>
      </c>
    </row>
    <row r="395" spans="1:10">
      <c r="A395" t="s">
        <v>3796</v>
      </c>
      <c r="B395" t="s">
        <v>5315</v>
      </c>
      <c r="C395" t="e">
        <f>VLOOKUP(A395,'Ub5 and Ub6 values'!$A$3:$B$7000,3,FALSE)</f>
        <v>#REF!</v>
      </c>
      <c r="D395">
        <v>6.1599999999999997E-3</v>
      </c>
      <c r="E395" s="1">
        <v>1.8199999999999999E-5</v>
      </c>
      <c r="F395" t="s">
        <v>5682</v>
      </c>
      <c r="G395">
        <f t="shared" si="12"/>
        <v>-2.2104192878355744</v>
      </c>
      <c r="H395" s="34">
        <f t="shared" si="13"/>
        <v>-7.7399286120149249</v>
      </c>
      <c r="I395" s="39">
        <f>VLOOKUP($A395,'Ub5 and Ub6 values'!$A$2:$F$7000,3,FALSE)</f>
        <v>6</v>
      </c>
      <c r="J395" s="39">
        <f>VLOOKUP($A395,'Ub5 and Ub6 values'!$A$2:$F$7000,4,FALSE)</f>
        <v>8</v>
      </c>
    </row>
    <row r="396" spans="1:10">
      <c r="A396" t="s">
        <v>2263</v>
      </c>
      <c r="B396" t="s">
        <v>5346</v>
      </c>
      <c r="C396" t="e">
        <f>VLOOKUP(A396,'Ub5 and Ub6 values'!$A$3:$B$7000,3,FALSE)</f>
        <v>#REF!</v>
      </c>
      <c r="D396">
        <v>5.1000000000000004E-3</v>
      </c>
      <c r="E396" s="1">
        <v>1.2099999999999999E-5</v>
      </c>
      <c r="F396" t="s">
        <v>5682</v>
      </c>
      <c r="G396">
        <f t="shared" si="12"/>
        <v>-2.2924298239020637</v>
      </c>
      <c r="H396" s="34">
        <f t="shared" si="13"/>
        <v>-7.9172146296835502</v>
      </c>
      <c r="I396" s="39">
        <f>VLOOKUP($A396,'Ub5 and Ub6 values'!$A$2:$F$7000,3,FALSE)</f>
        <v>7</v>
      </c>
      <c r="J396" s="39">
        <f>VLOOKUP($A396,'Ub5 and Ub6 values'!$A$2:$F$7000,4,FALSE)</f>
        <v>9</v>
      </c>
    </row>
    <row r="397" spans="1:10">
      <c r="A397" t="s">
        <v>3835</v>
      </c>
      <c r="B397" t="s">
        <v>5347</v>
      </c>
      <c r="C397" t="e">
        <f>VLOOKUP(A397,'Ub5 and Ub6 values'!$A$3:$B$7000,3,FALSE)</f>
        <v>#REF!</v>
      </c>
      <c r="D397">
        <v>1.6E-2</v>
      </c>
      <c r="E397" s="1">
        <v>4.0899999999999998E-5</v>
      </c>
      <c r="F397" t="s">
        <v>5682</v>
      </c>
      <c r="G397">
        <f t="shared" si="12"/>
        <v>-1.7958800173440752</v>
      </c>
      <c r="H397" s="34">
        <f t="shared" si="13"/>
        <v>-7.3882766919926581</v>
      </c>
      <c r="I397" s="39">
        <f>VLOOKUP($A397,'Ub5 and Ub6 values'!$A$2:$F$7000,3,FALSE)</f>
        <v>6</v>
      </c>
      <c r="J397" s="39">
        <f>VLOOKUP($A397,'Ub5 and Ub6 values'!$A$2:$F$7000,4,FALSE)</f>
        <v>9</v>
      </c>
    </row>
    <row r="398" spans="1:10">
      <c r="A398" t="s">
        <v>6130</v>
      </c>
      <c r="B398" t="s">
        <v>5355</v>
      </c>
      <c r="C398" t="e">
        <f>VLOOKUP(A398,'Ub5 and Ub6 values'!$A$3:$B$7000,3,FALSE)</f>
        <v>#REF!</v>
      </c>
      <c r="D398">
        <v>1.9000000000000001E-4</v>
      </c>
      <c r="E398" s="1">
        <v>4.2100000000000002E-7</v>
      </c>
      <c r="F398" t="s">
        <v>5682</v>
      </c>
      <c r="G398">
        <f t="shared" si="12"/>
        <v>-3.7212463990471711</v>
      </c>
      <c r="H398" s="34">
        <f t="shared" si="13"/>
        <v>-9.3757179041643326</v>
      </c>
      <c r="I398" s="39">
        <f>VLOOKUP($A398,'Ub5 and Ub6 values'!$A$2:$F$7000,3,FALSE)</f>
        <v>7</v>
      </c>
      <c r="J398" s="39">
        <f>VLOOKUP($A398,'Ub5 and Ub6 values'!$A$2:$F$7000,4,FALSE)</f>
        <v>9</v>
      </c>
    </row>
    <row r="399" spans="1:10">
      <c r="A399" t="s">
        <v>5045</v>
      </c>
      <c r="B399" t="s">
        <v>6104</v>
      </c>
      <c r="C399" t="e">
        <f>VLOOKUP(A399,'Ub5 and Ub6 values'!$A$3:$B$7000,3,FALSE)</f>
        <v>#REF!</v>
      </c>
      <c r="D399">
        <v>2.67</v>
      </c>
      <c r="E399" s="1">
        <v>1.1299999999999999E-2</v>
      </c>
      <c r="F399" t="s">
        <v>5676</v>
      </c>
      <c r="G399">
        <f t="shared" si="12"/>
        <v>0.42651126136457523</v>
      </c>
      <c r="H399" s="34">
        <f t="shared" si="13"/>
        <v>-4.9469215565165801</v>
      </c>
      <c r="I399" s="39">
        <f>VLOOKUP($A399,'Ub5 and Ub6 values'!$A$2:$F$7000,3,FALSE)</f>
        <v>8</v>
      </c>
      <c r="J399" s="39">
        <f>VLOOKUP($A399,'Ub5 and Ub6 values'!$A$2:$F$7000,4,FALSE)</f>
        <v>8</v>
      </c>
    </row>
    <row r="400" spans="1:10">
      <c r="A400" t="s">
        <v>731</v>
      </c>
      <c r="B400" t="s">
        <v>6105</v>
      </c>
      <c r="C400" t="e">
        <f>VLOOKUP(A400,'Ub5 and Ub6 values'!$A$3:$B$7000,3,FALSE)</f>
        <v>#REF!</v>
      </c>
      <c r="D400">
        <v>73.3</v>
      </c>
      <c r="E400" s="1">
        <v>0.26600000000000001</v>
      </c>
      <c r="F400" t="s">
        <v>5676</v>
      </c>
      <c r="G400">
        <f t="shared" si="12"/>
        <v>1.865103974641128</v>
      </c>
      <c r="H400" s="34">
        <f t="shared" si="13"/>
        <v>-3.575118363368933</v>
      </c>
      <c r="I400" s="39">
        <f>VLOOKUP($A400,'Ub5 and Ub6 values'!$A$2:$F$7000,3,FALSE)</f>
        <v>7</v>
      </c>
      <c r="J400" s="39">
        <f>VLOOKUP($A400,'Ub5 and Ub6 values'!$A$2:$F$7000,4,FALSE)</f>
        <v>9</v>
      </c>
    </row>
    <row r="401" spans="1:10">
      <c r="A401" t="s">
        <v>7135</v>
      </c>
      <c r="B401" t="s">
        <v>6112</v>
      </c>
      <c r="C401" t="e">
        <f>VLOOKUP(A401,'Ub5 and Ub6 values'!$A$3:$B$7000,3,FALSE)</f>
        <v>#REF!</v>
      </c>
      <c r="D401">
        <v>35</v>
      </c>
      <c r="E401" s="1">
        <v>0.17</v>
      </c>
      <c r="F401" t="s">
        <v>5676</v>
      </c>
      <c r="G401">
        <f t="shared" si="12"/>
        <v>1.5440680443502757</v>
      </c>
      <c r="H401" s="34">
        <f t="shared" si="13"/>
        <v>-3.7695510786217259</v>
      </c>
      <c r="I401" s="39">
        <f>VLOOKUP($A401,'Ub5 and Ub6 values'!$A$2:$F$7000,3,FALSE)</f>
        <v>7</v>
      </c>
      <c r="J401" s="39">
        <f>VLOOKUP($A401,'Ub5 and Ub6 values'!$A$2:$F$7000,4,FALSE)</f>
        <v>8</v>
      </c>
    </row>
    <row r="402" spans="1:10">
      <c r="A402" t="s">
        <v>7862</v>
      </c>
      <c r="B402" t="s">
        <v>4181</v>
      </c>
      <c r="C402" t="e">
        <f>VLOOKUP(A402,'Ub5 and Ub6 values'!$A$3:$B$7000,3,FALSE)</f>
        <v>#REF!</v>
      </c>
      <c r="D402">
        <v>7.85</v>
      </c>
      <c r="E402" s="1">
        <v>0.13100000000000001</v>
      </c>
      <c r="F402" t="s">
        <v>5676</v>
      </c>
      <c r="G402">
        <f t="shared" si="12"/>
        <v>0.89486965674525254</v>
      </c>
      <c r="H402" s="34">
        <f t="shared" si="13"/>
        <v>-3.8827287043442356</v>
      </c>
      <c r="I402" s="39">
        <f>VLOOKUP($A402,'Ub5 and Ub6 values'!$A$2:$F$7000,3,FALSE)</f>
        <v>4</v>
      </c>
      <c r="J402" s="39">
        <f>VLOOKUP($A402,'Ub5 and Ub6 values'!$A$2:$F$7000,4,FALSE)</f>
        <v>4</v>
      </c>
    </row>
    <row r="403" spans="1:10">
      <c r="A403" t="s">
        <v>7863</v>
      </c>
      <c r="B403" t="s">
        <v>6269</v>
      </c>
      <c r="C403" t="e">
        <f>VLOOKUP(A403,'Ub5 and Ub6 values'!$A$3:$B$7000,3,FALSE)</f>
        <v>#REF!</v>
      </c>
      <c r="D403">
        <v>0.11</v>
      </c>
      <c r="E403" s="1">
        <v>6.3900000000000003E-4</v>
      </c>
      <c r="F403" t="s">
        <v>5676</v>
      </c>
      <c r="G403">
        <f t="shared" si="12"/>
        <v>-0.95860731484177497</v>
      </c>
      <c r="H403" s="34">
        <f t="shared" si="13"/>
        <v>-6.1944991418416002</v>
      </c>
      <c r="I403" s="39">
        <f>VLOOKUP($A403,'Ub5 and Ub6 values'!$A$2:$F$7000,3,FALSE)</f>
        <v>6</v>
      </c>
      <c r="J403" s="39">
        <f>VLOOKUP($A403,'Ub5 and Ub6 values'!$A$2:$F$7000,4,FALSE)</f>
        <v>8</v>
      </c>
    </row>
    <row r="404" spans="1:10">
      <c r="A404" t="s">
        <v>3640</v>
      </c>
      <c r="B404" t="s">
        <v>6279</v>
      </c>
      <c r="C404" t="e">
        <f>VLOOKUP(A404,'Ub5 and Ub6 values'!$A$3:$B$7000,3,FALSE)</f>
        <v>#REF!</v>
      </c>
      <c r="D404">
        <v>17.5</v>
      </c>
      <c r="E404" s="1">
        <v>0.17499999999999999</v>
      </c>
      <c r="F404" t="s">
        <v>5676</v>
      </c>
      <c r="G404">
        <f t="shared" si="12"/>
        <v>1.2430380486862944</v>
      </c>
      <c r="H404" s="34">
        <f t="shared" si="13"/>
        <v>-3.7569619513137056</v>
      </c>
      <c r="I404" s="39">
        <f>VLOOKUP($A404,'Ub5 and Ub6 values'!$A$2:$F$7000,3,FALSE)</f>
        <v>4</v>
      </c>
      <c r="J404" s="39">
        <f>VLOOKUP($A404,'Ub5 and Ub6 values'!$A$2:$F$7000,4,FALSE)</f>
        <v>5</v>
      </c>
    </row>
    <row r="405" spans="1:10">
      <c r="A405" t="s">
        <v>7864</v>
      </c>
      <c r="B405" t="s">
        <v>6288</v>
      </c>
      <c r="C405" t="e">
        <f>VLOOKUP(A405,'Ub5 and Ub6 values'!$A$3:$B$7000,3,FALSE)</f>
        <v>#REF!</v>
      </c>
      <c r="D405">
        <v>2.1000000000000001E-2</v>
      </c>
      <c r="E405" s="1">
        <v>5.1600000000000001E-5</v>
      </c>
      <c r="F405" t="s">
        <v>5676</v>
      </c>
      <c r="G405">
        <f t="shared" si="12"/>
        <v>-1.6777807052660807</v>
      </c>
      <c r="H405" s="34">
        <f t="shared" si="13"/>
        <v>-7.2873502983727887</v>
      </c>
      <c r="I405" s="39">
        <f>VLOOKUP($A405,'Ub5 and Ub6 values'!$A$2:$F$7000,3,FALSE)</f>
        <v>7</v>
      </c>
      <c r="J405" s="39">
        <f>VLOOKUP($A405,'Ub5 and Ub6 values'!$A$2:$F$7000,4,FALSE)</f>
        <v>8</v>
      </c>
    </row>
    <row r="406" spans="1:10">
      <c r="A406" t="s">
        <v>4122</v>
      </c>
      <c r="B406" t="s">
        <v>2292</v>
      </c>
      <c r="C406" t="e">
        <f>VLOOKUP(A406,'Ub5 and Ub6 values'!$A$3:$B$7000,3,FALSE)</f>
        <v>#REF!</v>
      </c>
      <c r="D406">
        <v>33.799999999999997</v>
      </c>
      <c r="E406" s="1">
        <v>0.76700000000000002</v>
      </c>
      <c r="F406" t="s">
        <v>5676</v>
      </c>
      <c r="G406">
        <f t="shared" si="12"/>
        <v>1.5289167002776547</v>
      </c>
      <c r="H406" s="34">
        <f t="shared" si="13"/>
        <v>-3.1152046360510188</v>
      </c>
      <c r="I406" s="39">
        <f>VLOOKUP($A406,'Ub5 and Ub6 values'!$A$2:$F$7000,3,FALSE)</f>
        <v>3</v>
      </c>
      <c r="J406" s="39">
        <f>VLOOKUP($A406,'Ub5 and Ub6 values'!$A$2:$F$7000,4,FALSE)</f>
        <v>3</v>
      </c>
    </row>
    <row r="407" spans="1:10">
      <c r="A407" t="s">
        <v>7865</v>
      </c>
      <c r="B407" t="s">
        <v>190</v>
      </c>
      <c r="C407" t="e">
        <f>VLOOKUP(A407,'Ub5 and Ub6 values'!$A$3:$B$7000,3,FALSE)</f>
        <v>#REF!</v>
      </c>
      <c r="D407">
        <v>119</v>
      </c>
      <c r="E407" s="1">
        <v>1.19</v>
      </c>
      <c r="F407" t="s">
        <v>5676</v>
      </c>
      <c r="G407">
        <f t="shared" si="12"/>
        <v>2.0755469613925306</v>
      </c>
      <c r="H407" s="34">
        <f t="shared" si="13"/>
        <v>-2.9244530386074694</v>
      </c>
      <c r="I407" s="39">
        <f>VLOOKUP($A407,'Ub5 and Ub6 values'!$A$2:$F$7000,3,FALSE)</f>
        <v>6</v>
      </c>
      <c r="J407" s="39">
        <f>VLOOKUP($A407,'Ub5 and Ub6 values'!$A$2:$F$7000,4,FALSE)</f>
        <v>6</v>
      </c>
    </row>
    <row r="408" spans="1:10">
      <c r="A408" t="s">
        <v>5025</v>
      </c>
      <c r="B408" t="s">
        <v>2319</v>
      </c>
      <c r="C408" t="e">
        <f>VLOOKUP(A408,'Ub5 and Ub6 values'!$A$3:$B$7000,3,FALSE)</f>
        <v>#REF!</v>
      </c>
      <c r="D408">
        <v>8.84</v>
      </c>
      <c r="E408" s="1">
        <v>6.6400000000000001E-2</v>
      </c>
      <c r="F408" t="s">
        <v>5676</v>
      </c>
      <c r="G408">
        <f t="shared" si="12"/>
        <v>0.94645226501307311</v>
      </c>
      <c r="H408" s="34">
        <f t="shared" si="13"/>
        <v>-4.1778319206319825</v>
      </c>
      <c r="I408" s="39">
        <f>VLOOKUP($A408,'Ub5 and Ub6 values'!$A$2:$F$7000,3,FALSE)</f>
        <v>5</v>
      </c>
      <c r="J408" s="39">
        <f>VLOOKUP($A408,'Ub5 and Ub6 values'!$A$2:$F$7000,4,FALSE)</f>
        <v>8</v>
      </c>
    </row>
    <row r="409" spans="1:10">
      <c r="A409" t="s">
        <v>9623</v>
      </c>
      <c r="B409" t="s">
        <v>2326</v>
      </c>
      <c r="C409" t="e">
        <f>VLOOKUP(A409,'Ub5 and Ub6 values'!$A$3:$B$7000,3,FALSE)</f>
        <v>#REF!</v>
      </c>
      <c r="D409">
        <v>0.09</v>
      </c>
      <c r="E409" s="1">
        <v>3.4499999999999998E-4</v>
      </c>
      <c r="F409" t="s">
        <v>5676</v>
      </c>
      <c r="G409">
        <f t="shared" si="12"/>
        <v>-1.0457574905606752</v>
      </c>
      <c r="H409" s="34">
        <f t="shared" si="13"/>
        <v>-6.4621809049267256</v>
      </c>
      <c r="I409" s="39">
        <f>VLOOKUP($A409,'Ub5 and Ub6 values'!$A$2:$F$7000,3,FALSE)</f>
        <v>7</v>
      </c>
      <c r="J409" s="39">
        <f>VLOOKUP($A409,'Ub5 and Ub6 values'!$A$2:$F$7000,4,FALSE)</f>
        <v>7</v>
      </c>
    </row>
    <row r="410" spans="1:10">
      <c r="A410" t="s">
        <v>7332</v>
      </c>
      <c r="B410" t="s">
        <v>2383</v>
      </c>
      <c r="C410" t="e">
        <f>VLOOKUP(A410,'Ub5 and Ub6 values'!$A$3:$B$7000,3,FALSE)</f>
        <v>#REF!</v>
      </c>
      <c r="D410">
        <v>2.2999999999999998</v>
      </c>
      <c r="E410" s="1">
        <v>1.8800000000000001E-2</v>
      </c>
      <c r="F410" t="s">
        <v>5676</v>
      </c>
      <c r="G410">
        <f t="shared" si="12"/>
        <v>0.36172783601759284</v>
      </c>
      <c r="H410" s="34">
        <f t="shared" si="13"/>
        <v>-4.7258421507363204</v>
      </c>
      <c r="I410" s="39">
        <f>VLOOKUP($A410,'Ub5 and Ub6 values'!$A$2:$F$7000,3,FALSE)</f>
        <v>5</v>
      </c>
      <c r="J410" s="39">
        <f>VLOOKUP($A410,'Ub5 and Ub6 values'!$A$2:$F$7000,4,FALSE)</f>
        <v>7</v>
      </c>
    </row>
    <row r="411" spans="1:10">
      <c r="A411" t="s">
        <v>7866</v>
      </c>
      <c r="B411" t="s">
        <v>2386</v>
      </c>
      <c r="C411" t="e">
        <f>VLOOKUP(A411,'Ub5 and Ub6 values'!$A$3:$B$7000,3,FALSE)</f>
        <v>#REF!</v>
      </c>
      <c r="D411">
        <v>0.85</v>
      </c>
      <c r="E411" s="1">
        <v>3.0400000000000002E-3</v>
      </c>
      <c r="F411" t="s">
        <v>5676</v>
      </c>
      <c r="G411">
        <f t="shared" si="12"/>
        <v>-7.0581074285707285E-2</v>
      </c>
      <c r="H411" s="34">
        <f t="shared" si="13"/>
        <v>-5.5171264163912461</v>
      </c>
      <c r="I411" s="39">
        <f>VLOOKUP($A411,'Ub5 and Ub6 values'!$A$2:$F$7000,3,FALSE)</f>
        <v>5</v>
      </c>
      <c r="J411" s="39">
        <f>VLOOKUP($A411,'Ub5 and Ub6 values'!$A$2:$F$7000,4,FALSE)</f>
        <v>7</v>
      </c>
    </row>
    <row r="412" spans="1:10">
      <c r="A412" t="s">
        <v>4225</v>
      </c>
      <c r="B412" t="s">
        <v>2391</v>
      </c>
      <c r="C412" t="e">
        <f>VLOOKUP(A412,'Ub5 and Ub6 values'!$A$3:$B$7000,3,FALSE)</f>
        <v>#REF!</v>
      </c>
      <c r="D412">
        <v>1.1000000000000001</v>
      </c>
      <c r="E412" s="1">
        <v>6.7799999999999996E-3</v>
      </c>
      <c r="F412" t="s">
        <v>5676</v>
      </c>
      <c r="G412">
        <f t="shared" si="12"/>
        <v>4.1392685158225077E-2</v>
      </c>
      <c r="H412" s="34">
        <f t="shared" si="13"/>
        <v>-5.1687703061329362</v>
      </c>
      <c r="I412" s="39">
        <f>VLOOKUP($A412,'Ub5 and Ub6 values'!$A$2:$F$7000,3,FALSE)</f>
        <v>6</v>
      </c>
      <c r="J412" s="39">
        <f>VLOOKUP($A412,'Ub5 and Ub6 values'!$A$2:$F$7000,4,FALSE)</f>
        <v>9</v>
      </c>
    </row>
    <row r="413" spans="1:10">
      <c r="A413" t="s">
        <v>7867</v>
      </c>
      <c r="B413" t="s">
        <v>4496</v>
      </c>
      <c r="C413" t="e">
        <f>VLOOKUP(A413,'Ub5 and Ub6 values'!$A$3:$B$7000,3,FALSE)</f>
        <v>#REF!</v>
      </c>
      <c r="D413">
        <v>13.1</v>
      </c>
      <c r="E413" s="1">
        <v>9.5000000000000001E-2</v>
      </c>
      <c r="F413" t="s">
        <v>5676</v>
      </c>
      <c r="G413">
        <f t="shared" si="12"/>
        <v>1.1172712956557642</v>
      </c>
      <c r="H413" s="34">
        <f t="shared" si="13"/>
        <v>-4.0222763947111524</v>
      </c>
      <c r="I413" s="39">
        <f>VLOOKUP($A413,'Ub5 and Ub6 values'!$A$2:$F$7000,3,FALSE)</f>
        <v>5</v>
      </c>
      <c r="J413" s="39">
        <f>VLOOKUP($A413,'Ub5 and Ub6 values'!$A$2:$F$7000,4,FALSE)</f>
        <v>7</v>
      </c>
    </row>
    <row r="414" spans="1:10">
      <c r="A414" t="s">
        <v>7154</v>
      </c>
      <c r="B414" t="s">
        <v>2395</v>
      </c>
      <c r="C414" t="e">
        <f>VLOOKUP(A414,'Ub5 and Ub6 values'!$A$3:$B$7000,3,FALSE)</f>
        <v>#REF!</v>
      </c>
      <c r="D414">
        <v>19.399999999999999</v>
      </c>
      <c r="E414" s="1">
        <v>0.17599999999999999</v>
      </c>
      <c r="F414" t="s">
        <v>5676</v>
      </c>
      <c r="G414">
        <f t="shared" si="12"/>
        <v>1.287801729930226</v>
      </c>
      <c r="H414" s="34">
        <f t="shared" si="13"/>
        <v>-3.7544873321858501</v>
      </c>
      <c r="I414" s="39">
        <f>VLOOKUP($A414,'Ub5 and Ub6 values'!$A$2:$F$7000,3,FALSE)</f>
        <v>5</v>
      </c>
      <c r="J414" s="39">
        <f>VLOOKUP($A414,'Ub5 and Ub6 values'!$A$2:$F$7000,4,FALSE)</f>
        <v>6</v>
      </c>
    </row>
    <row r="415" spans="1:10">
      <c r="A415" t="s">
        <v>1479</v>
      </c>
      <c r="B415" t="s">
        <v>2397</v>
      </c>
      <c r="C415" t="e">
        <f>VLOOKUP(A415,'Ub5 and Ub6 values'!$A$3:$B$7000,3,FALSE)</f>
        <v>#REF!</v>
      </c>
      <c r="D415">
        <v>0.99</v>
      </c>
      <c r="E415" s="1">
        <v>7.8499999999999993E-3</v>
      </c>
      <c r="F415" t="s">
        <v>5676</v>
      </c>
      <c r="G415">
        <f t="shared" si="12"/>
        <v>-4.3648054024500883E-3</v>
      </c>
      <c r="H415" s="34">
        <f t="shared" si="13"/>
        <v>-5.1051303432547481</v>
      </c>
      <c r="I415" s="39">
        <f>VLOOKUP($A415,'Ub5 and Ub6 values'!$A$2:$F$7000,3,FALSE)</f>
        <v>6</v>
      </c>
      <c r="J415" s="39">
        <f>VLOOKUP($A415,'Ub5 and Ub6 values'!$A$2:$F$7000,4,FALSE)</f>
        <v>7</v>
      </c>
    </row>
    <row r="416" spans="1:10">
      <c r="A416" t="s">
        <v>7868</v>
      </c>
      <c r="B416" t="s">
        <v>2398</v>
      </c>
      <c r="C416" t="e">
        <f>VLOOKUP(A416,'Ub5 and Ub6 values'!$A$3:$B$7000,3,FALSE)</f>
        <v>#REF!</v>
      </c>
      <c r="D416">
        <v>71</v>
      </c>
      <c r="E416" s="1">
        <v>0.32600000000000001</v>
      </c>
      <c r="F416" t="s">
        <v>5676</v>
      </c>
      <c r="G416">
        <f t="shared" si="12"/>
        <v>1.8512583487190752</v>
      </c>
      <c r="H416" s="34">
        <f t="shared" si="13"/>
        <v>-3.4867823999320611</v>
      </c>
      <c r="I416" s="39">
        <f>VLOOKUP($A416,'Ub5 and Ub6 values'!$A$2:$F$7000,3,FALSE)</f>
        <v>6</v>
      </c>
      <c r="J416" s="39">
        <f>VLOOKUP($A416,'Ub5 and Ub6 values'!$A$2:$F$7000,4,FALSE)</f>
        <v>6</v>
      </c>
    </row>
    <row r="417" spans="1:10">
      <c r="A417" t="s">
        <v>3025</v>
      </c>
      <c r="B417" t="s">
        <v>2399</v>
      </c>
      <c r="C417" t="e">
        <f>VLOOKUP(A417,'Ub5 and Ub6 values'!$A$3:$B$7000,3,FALSE)</f>
        <v>#REF!</v>
      </c>
      <c r="D417">
        <v>9.9700000000000006</v>
      </c>
      <c r="E417" s="1">
        <v>0.11600000000000001</v>
      </c>
      <c r="F417" t="s">
        <v>5676</v>
      </c>
      <c r="G417">
        <f t="shared" si="12"/>
        <v>0.99869515831165578</v>
      </c>
      <c r="H417" s="34">
        <f t="shared" si="13"/>
        <v>-3.9355420107730814</v>
      </c>
      <c r="I417" s="39">
        <f>VLOOKUP($A417,'Ub5 and Ub6 values'!$A$2:$F$7000,3,FALSE)</f>
        <v>4</v>
      </c>
      <c r="J417" s="39">
        <f>VLOOKUP($A417,'Ub5 and Ub6 values'!$A$2:$F$7000,4,FALSE)</f>
        <v>5</v>
      </c>
    </row>
    <row r="418" spans="1:10">
      <c r="A418" t="s">
        <v>7869</v>
      </c>
      <c r="B418" t="s">
        <v>2404</v>
      </c>
      <c r="C418" t="e">
        <f>VLOOKUP(A418,'Ub5 and Ub6 values'!$A$3:$B$7000,3,FALSE)</f>
        <v>#REF!</v>
      </c>
      <c r="D418">
        <v>0.31</v>
      </c>
      <c r="E418" s="1">
        <v>1.15E-3</v>
      </c>
      <c r="F418" t="s">
        <v>5676</v>
      </c>
      <c r="G418">
        <f t="shared" si="12"/>
        <v>-0.50863830616572736</v>
      </c>
      <c r="H418" s="34">
        <f t="shared" si="13"/>
        <v>-5.9393021596463882</v>
      </c>
      <c r="I418" s="39">
        <f>VLOOKUP($A418,'Ub5 and Ub6 values'!$A$2:$F$7000,3,FALSE)</f>
        <v>7</v>
      </c>
      <c r="J418" s="39">
        <f>VLOOKUP($A418,'Ub5 and Ub6 values'!$A$2:$F$7000,4,FALSE)</f>
        <v>8</v>
      </c>
    </row>
    <row r="419" spans="1:10">
      <c r="A419" t="s">
        <v>2777</v>
      </c>
      <c r="B419" t="s">
        <v>2419</v>
      </c>
      <c r="C419" t="e">
        <f>VLOOKUP(A419,'Ub5 and Ub6 values'!$A$3:$B$7000,3,FALSE)</f>
        <v>#REF!</v>
      </c>
      <c r="D419">
        <v>9.8699999999999992</v>
      </c>
      <c r="E419" s="1">
        <v>9.2999999999999999E-2</v>
      </c>
      <c r="F419" t="s">
        <v>5676</v>
      </c>
      <c r="G419">
        <f t="shared" si="12"/>
        <v>0.99431715266963672</v>
      </c>
      <c r="H419" s="34">
        <f t="shared" si="13"/>
        <v>-4.0315170514460652</v>
      </c>
      <c r="I419" s="39">
        <f>VLOOKUP($A419,'Ub5 and Ub6 values'!$A$2:$F$7000,3,FALSE)</f>
        <v>5</v>
      </c>
      <c r="J419" s="39">
        <f>VLOOKUP($A419,'Ub5 and Ub6 values'!$A$2:$F$7000,4,FALSE)</f>
        <v>7</v>
      </c>
    </row>
    <row r="420" spans="1:10">
      <c r="A420" t="s">
        <v>7286</v>
      </c>
      <c r="B420" t="s">
        <v>7286</v>
      </c>
      <c r="C420" t="e">
        <f>VLOOKUP(A420,'Ub5 and Ub6 values'!$A$3:$B$7000,3,FALSE)</f>
        <v>#REF!</v>
      </c>
      <c r="D420">
        <v>2.2000000000000002</v>
      </c>
      <c r="E420" s="1">
        <v>1.5599999999999999E-2</v>
      </c>
      <c r="F420" t="s">
        <v>5676</v>
      </c>
      <c r="G420">
        <f t="shared" si="12"/>
        <v>0.34242268082220628</v>
      </c>
      <c r="H420" s="34">
        <f t="shared" si="13"/>
        <v>-4.8068754016455379</v>
      </c>
      <c r="I420" s="39">
        <f>VLOOKUP($A420,'Ub5 and Ub6 values'!$A$2:$F$7000,3,FALSE)</f>
        <v>5</v>
      </c>
      <c r="J420" s="39">
        <f>VLOOKUP($A420,'Ub5 and Ub6 values'!$A$2:$F$7000,4,FALSE)</f>
        <v>7</v>
      </c>
    </row>
    <row r="421" spans="1:10">
      <c r="A421" t="s">
        <v>4171</v>
      </c>
      <c r="B421" t="s">
        <v>2439</v>
      </c>
      <c r="C421" t="e">
        <f>VLOOKUP(A421,'Ub5 and Ub6 values'!$A$3:$B$7000,3,FALSE)</f>
        <v>#REF!</v>
      </c>
      <c r="D421">
        <v>2.1</v>
      </c>
      <c r="E421" s="1">
        <v>1.6400000000000001E-2</v>
      </c>
      <c r="F421" t="s">
        <v>5676</v>
      </c>
      <c r="G421">
        <f t="shared" si="12"/>
        <v>0.3222192947339193</v>
      </c>
      <c r="H421" s="34">
        <f t="shared" si="13"/>
        <v>-4.785156151952302</v>
      </c>
      <c r="I421" s="39">
        <f>VLOOKUP($A421,'Ub5 and Ub6 values'!$A$2:$F$7000,3,FALSE)</f>
        <v>6</v>
      </c>
      <c r="J421" s="39">
        <f>VLOOKUP($A421,'Ub5 and Ub6 values'!$A$2:$F$7000,4,FALSE)</f>
        <v>7</v>
      </c>
    </row>
    <row r="422" spans="1:10">
      <c r="A422" t="s">
        <v>1837</v>
      </c>
      <c r="B422" t="s">
        <v>2440</v>
      </c>
      <c r="C422" t="e">
        <f>VLOOKUP(A422,'Ub5 and Ub6 values'!$A$3:$B$7000,3,FALSE)</f>
        <v>#REF!</v>
      </c>
      <c r="D422">
        <v>1.7000000000000001E-2</v>
      </c>
      <c r="E422" s="1">
        <v>3.0299999999999999E-4</v>
      </c>
      <c r="F422" t="s">
        <v>5676</v>
      </c>
      <c r="G422">
        <f t="shared" si="12"/>
        <v>-1.7695510786217261</v>
      </c>
      <c r="H422" s="34">
        <f t="shared" si="13"/>
        <v>-6.5185573714976952</v>
      </c>
      <c r="I422" s="39">
        <f>VLOOKUP($A422,'Ub5 and Ub6 values'!$A$2:$F$7000,3,FALSE)</f>
        <v>4</v>
      </c>
      <c r="J422" s="39">
        <f>VLOOKUP($A422,'Ub5 and Ub6 values'!$A$2:$F$7000,4,FALSE)</f>
        <v>4</v>
      </c>
    </row>
    <row r="423" spans="1:10">
      <c r="A423" t="s">
        <v>2442</v>
      </c>
      <c r="B423" t="s">
        <v>2442</v>
      </c>
      <c r="C423" t="e">
        <f>VLOOKUP(A423,'Ub5 and Ub6 values'!$A$3:$B$7000,3,FALSE)</f>
        <v>#REF!</v>
      </c>
      <c r="D423">
        <v>53.7</v>
      </c>
      <c r="E423" s="1">
        <v>0.66700000000000004</v>
      </c>
      <c r="F423" t="s">
        <v>5676</v>
      </c>
      <c r="G423">
        <f t="shared" si="12"/>
        <v>1.7299742856995557</v>
      </c>
      <c r="H423" s="34">
        <f t="shared" si="13"/>
        <v>-3.1758741660834509</v>
      </c>
      <c r="I423" s="39">
        <f>VLOOKUP($A423,'Ub5 and Ub6 values'!$A$2:$F$7000,3,FALSE)</f>
        <v>4</v>
      </c>
      <c r="J423" s="39">
        <f>VLOOKUP($A423,'Ub5 and Ub6 values'!$A$2:$F$7000,4,FALSE)</f>
        <v>4</v>
      </c>
    </row>
    <row r="424" spans="1:10">
      <c r="A424" t="s">
        <v>1473</v>
      </c>
      <c r="B424" t="s">
        <v>2447</v>
      </c>
      <c r="C424" t="e">
        <f>VLOOKUP(A424,'Ub5 and Ub6 values'!$A$3:$B$7000,3,FALSE)</f>
        <v>#REF!</v>
      </c>
      <c r="D424">
        <v>0.32</v>
      </c>
      <c r="E424" s="1">
        <v>5.5100000000000001E-3</v>
      </c>
      <c r="F424" t="s">
        <v>5676</v>
      </c>
      <c r="G424">
        <f t="shared" si="12"/>
        <v>-0.49485002168009401</v>
      </c>
      <c r="H424" s="34">
        <f t="shared" si="13"/>
        <v>-5.2588484011482155</v>
      </c>
      <c r="I424" s="39">
        <f>VLOOKUP($A424,'Ub5 and Ub6 values'!$A$2:$F$7000,3,FALSE)</f>
        <v>4</v>
      </c>
      <c r="J424" s="39">
        <f>VLOOKUP($A424,'Ub5 and Ub6 values'!$A$2:$F$7000,4,FALSE)</f>
        <v>4</v>
      </c>
    </row>
    <row r="425" spans="1:10">
      <c r="A425" t="s">
        <v>3187</v>
      </c>
      <c r="B425" t="s">
        <v>2448</v>
      </c>
      <c r="C425" t="e">
        <f>VLOOKUP(A425,'Ub5 and Ub6 values'!$A$3:$B$7000,3,FALSE)</f>
        <v>#REF!</v>
      </c>
      <c r="D425">
        <v>1.48</v>
      </c>
      <c r="E425" s="1">
        <v>2.64E-2</v>
      </c>
      <c r="F425" t="s">
        <v>5676</v>
      </c>
      <c r="G425">
        <f t="shared" si="12"/>
        <v>0.17026171539495738</v>
      </c>
      <c r="H425" s="34">
        <f t="shared" si="13"/>
        <v>-4.5783960731301692</v>
      </c>
      <c r="I425" s="39">
        <f>VLOOKUP($A425,'Ub5 and Ub6 values'!$A$2:$F$7000,3,FALSE)</f>
        <v>4</v>
      </c>
      <c r="J425" s="39">
        <f>VLOOKUP($A425,'Ub5 and Ub6 values'!$A$2:$F$7000,4,FALSE)</f>
        <v>4</v>
      </c>
    </row>
    <row r="426" spans="1:10">
      <c r="A426" t="s">
        <v>7870</v>
      </c>
      <c r="B426" t="s">
        <v>4192</v>
      </c>
      <c r="C426" t="e">
        <f>VLOOKUP(A426,'Ub5 and Ub6 values'!$A$3:$B$7000,3,FALSE)</f>
        <v>#REF!</v>
      </c>
      <c r="D426">
        <v>2.09</v>
      </c>
      <c r="E426" s="1">
        <v>1.04E-2</v>
      </c>
      <c r="F426" t="s">
        <v>5676</v>
      </c>
      <c r="G426">
        <f t="shared" si="12"/>
        <v>0.32014628611105395</v>
      </c>
      <c r="H426" s="34">
        <f t="shared" si="13"/>
        <v>-4.9829666607012193</v>
      </c>
      <c r="I426" s="39">
        <f>VLOOKUP($A426,'Ub5 and Ub6 values'!$A$2:$F$7000,3,FALSE)</f>
        <v>5</v>
      </c>
      <c r="J426" s="39">
        <f>VLOOKUP($A426,'Ub5 and Ub6 values'!$A$2:$F$7000,4,FALSE)</f>
        <v>5</v>
      </c>
    </row>
    <row r="427" spans="1:10">
      <c r="A427" t="s">
        <v>3587</v>
      </c>
      <c r="B427" t="s">
        <v>1268</v>
      </c>
      <c r="C427" t="e">
        <f>VLOOKUP(A427,'Ub5 and Ub6 values'!$A$3:$B$7000,3,FALSE)</f>
        <v>#REF!</v>
      </c>
      <c r="D427">
        <v>61</v>
      </c>
      <c r="E427" s="1">
        <v>0.89600000000000002</v>
      </c>
      <c r="F427" t="s">
        <v>5676</v>
      </c>
      <c r="G427">
        <f t="shared" si="12"/>
        <v>1.7853298350107671</v>
      </c>
      <c r="H427" s="34">
        <f t="shared" si="13"/>
        <v>-3.0476919903378747</v>
      </c>
      <c r="I427" s="39">
        <f>VLOOKUP($A427,'Ub5 and Ub6 values'!$A$2:$F$7000,3,FALSE)</f>
        <v>5</v>
      </c>
      <c r="J427" s="39">
        <f>VLOOKUP($A427,'Ub5 and Ub6 values'!$A$2:$F$7000,4,FALSE)</f>
        <v>5</v>
      </c>
    </row>
    <row r="428" spans="1:10">
      <c r="A428" t="s">
        <v>2723</v>
      </c>
      <c r="B428" t="s">
        <v>1275</v>
      </c>
      <c r="C428" t="e">
        <f>VLOOKUP(A428,'Ub5 and Ub6 values'!$A$3:$B$7000,3,FALSE)</f>
        <v>#REF!</v>
      </c>
      <c r="D428">
        <v>12.9</v>
      </c>
      <c r="E428" s="1">
        <v>0.15</v>
      </c>
      <c r="F428" t="s">
        <v>5676</v>
      </c>
      <c r="G428">
        <f t="shared" si="12"/>
        <v>1.110589710299249</v>
      </c>
      <c r="H428" s="34">
        <f t="shared" si="13"/>
        <v>-3.8239087409443187</v>
      </c>
      <c r="I428" s="39">
        <f>VLOOKUP($A428,'Ub5 and Ub6 values'!$A$2:$F$7000,3,FALSE)</f>
        <v>4</v>
      </c>
      <c r="J428" s="39">
        <f>VLOOKUP($A428,'Ub5 and Ub6 values'!$A$2:$F$7000,4,FALSE)</f>
        <v>5</v>
      </c>
    </row>
    <row r="429" spans="1:10">
      <c r="A429" t="s">
        <v>7871</v>
      </c>
      <c r="B429" t="s">
        <v>1276</v>
      </c>
      <c r="C429" t="e">
        <f>VLOOKUP(A429,'Ub5 and Ub6 values'!$A$3:$B$7000,3,FALSE)</f>
        <v>#REF!</v>
      </c>
      <c r="D429">
        <v>53.6</v>
      </c>
      <c r="E429" s="1">
        <v>0.623</v>
      </c>
      <c r="F429" t="s">
        <v>5676</v>
      </c>
      <c r="G429">
        <f t="shared" si="12"/>
        <v>1.72916478969277</v>
      </c>
      <c r="H429" s="34">
        <f t="shared" si="13"/>
        <v>-3.2055119533408303</v>
      </c>
      <c r="I429" s="39">
        <f>VLOOKUP($A429,'Ub5 and Ub6 values'!$A$2:$F$7000,3,FALSE)</f>
        <v>6</v>
      </c>
      <c r="J429" s="39">
        <f>VLOOKUP($A429,'Ub5 and Ub6 values'!$A$2:$F$7000,4,FALSE)</f>
        <v>6</v>
      </c>
    </row>
    <row r="430" spans="1:10">
      <c r="A430" t="s">
        <v>7872</v>
      </c>
      <c r="B430" t="s">
        <v>8344</v>
      </c>
      <c r="C430" t="e">
        <f>VLOOKUP(A430,'Ub5 and Ub6 values'!$A$3:$B$7000,3,FALSE)</f>
        <v>#REF!</v>
      </c>
      <c r="D430">
        <v>24.3</v>
      </c>
      <c r="E430" s="1">
        <v>0.13300000000000001</v>
      </c>
      <c r="F430" t="s">
        <v>5676</v>
      </c>
      <c r="G430">
        <f t="shared" si="12"/>
        <v>1.3856062735983121</v>
      </c>
      <c r="H430" s="34">
        <f t="shared" si="13"/>
        <v>-3.8761483590329142</v>
      </c>
      <c r="I430" s="39">
        <f>VLOOKUP($A430,'Ub5 and Ub6 values'!$A$2:$F$7000,3,FALSE)</f>
        <v>7</v>
      </c>
      <c r="J430" s="39">
        <f>VLOOKUP($A430,'Ub5 and Ub6 values'!$A$2:$F$7000,4,FALSE)</f>
        <v>9</v>
      </c>
    </row>
    <row r="431" spans="1:10">
      <c r="A431" t="s">
        <v>2726</v>
      </c>
      <c r="B431" t="s">
        <v>8345</v>
      </c>
      <c r="C431" t="e">
        <f>VLOOKUP(A431,'Ub5 and Ub6 values'!$A$3:$B$7000,3,FALSE)</f>
        <v>#REF!</v>
      </c>
      <c r="D431">
        <v>83.8</v>
      </c>
      <c r="E431" s="1">
        <v>0.55100000000000005</v>
      </c>
      <c r="F431" t="s">
        <v>5676</v>
      </c>
      <c r="G431">
        <f t="shared" si="12"/>
        <v>1.9232440186302764</v>
      </c>
      <c r="H431" s="34">
        <f t="shared" si="13"/>
        <v>-3.2588484011482151</v>
      </c>
      <c r="I431" s="39">
        <f>VLOOKUP($A431,'Ub5 and Ub6 values'!$A$2:$F$7000,3,FALSE)</f>
        <v>6</v>
      </c>
      <c r="J431" s="39">
        <f>VLOOKUP($A431,'Ub5 and Ub6 values'!$A$2:$F$7000,4,FALSE)</f>
        <v>7</v>
      </c>
    </row>
    <row r="432" spans="1:10">
      <c r="A432" t="s">
        <v>3028</v>
      </c>
      <c r="B432" t="s">
        <v>8350</v>
      </c>
      <c r="C432" t="e">
        <f>VLOOKUP(A432,'Ub5 and Ub6 values'!$A$3:$B$7000,3,FALSE)</f>
        <v>#REF!</v>
      </c>
      <c r="D432">
        <v>18.8</v>
      </c>
      <c r="E432" s="1">
        <v>0.188</v>
      </c>
      <c r="F432" t="s">
        <v>5676</v>
      </c>
      <c r="G432">
        <f t="shared" si="12"/>
        <v>1.2741578492636798</v>
      </c>
      <c r="H432" s="34">
        <f t="shared" si="13"/>
        <v>-3.7258421507363204</v>
      </c>
      <c r="I432" s="39">
        <f>VLOOKUP($A432,'Ub5 and Ub6 values'!$A$2:$F$7000,3,FALSE)</f>
        <v>4</v>
      </c>
      <c r="J432" s="39">
        <f>VLOOKUP($A432,'Ub5 and Ub6 values'!$A$2:$F$7000,4,FALSE)</f>
        <v>5</v>
      </c>
    </row>
    <row r="433" spans="1:10">
      <c r="A433" t="s">
        <v>7873</v>
      </c>
      <c r="B433" t="s">
        <v>8351</v>
      </c>
      <c r="C433" t="e">
        <f>VLOOKUP(A433,'Ub5 and Ub6 values'!$A$3:$B$7000,3,FALSE)</f>
        <v>#REF!</v>
      </c>
      <c r="D433">
        <v>135</v>
      </c>
      <c r="E433" s="1">
        <v>1.35</v>
      </c>
      <c r="F433" t="s">
        <v>5676</v>
      </c>
      <c r="G433">
        <f t="shared" si="12"/>
        <v>2.1303337684950061</v>
      </c>
      <c r="H433" s="34">
        <f t="shared" si="13"/>
        <v>-2.8696662315049939</v>
      </c>
      <c r="I433" s="39">
        <f>VLOOKUP($A433,'Ub5 and Ub6 values'!$A$2:$F$7000,3,FALSE)</f>
        <v>4</v>
      </c>
      <c r="J433" s="39">
        <f>VLOOKUP($A433,'Ub5 and Ub6 values'!$A$2:$F$7000,4,FALSE)</f>
        <v>5</v>
      </c>
    </row>
    <row r="434" spans="1:10">
      <c r="A434" t="s">
        <v>2763</v>
      </c>
      <c r="B434" t="s">
        <v>8353</v>
      </c>
      <c r="C434" t="e">
        <f>VLOOKUP(A434,'Ub5 and Ub6 values'!$A$3:$B$7000,3,FALSE)</f>
        <v>#REF!</v>
      </c>
      <c r="D434">
        <v>14.7</v>
      </c>
      <c r="E434" s="1">
        <v>0.20399999999999999</v>
      </c>
      <c r="F434" t="s">
        <v>5676</v>
      </c>
      <c r="G434">
        <f t="shared" si="12"/>
        <v>1.167317334748176</v>
      </c>
      <c r="H434" s="34">
        <f t="shared" si="13"/>
        <v>-3.6903698325741012</v>
      </c>
      <c r="I434" s="39">
        <f>VLOOKUP($A434,'Ub5 and Ub6 values'!$A$2:$F$7000,3,FALSE)</f>
        <v>4</v>
      </c>
      <c r="J434" s="39">
        <f>VLOOKUP($A434,'Ub5 and Ub6 values'!$A$2:$F$7000,4,FALSE)</f>
        <v>5</v>
      </c>
    </row>
    <row r="435" spans="1:10">
      <c r="A435" t="s">
        <v>8359</v>
      </c>
      <c r="B435" t="s">
        <v>8360</v>
      </c>
      <c r="C435" t="e">
        <f>VLOOKUP(A435,'Ub5 and Ub6 values'!$A$3:$B$7000,3,FALSE)</f>
        <v>#REF!</v>
      </c>
      <c r="D435">
        <v>245</v>
      </c>
      <c r="E435" s="1">
        <v>2.59</v>
      </c>
      <c r="F435" t="s">
        <v>5676</v>
      </c>
      <c r="G435">
        <f t="shared" si="12"/>
        <v>2.3891660843645326</v>
      </c>
      <c r="H435" s="34">
        <f t="shared" si="13"/>
        <v>-2.5867002359187481</v>
      </c>
      <c r="I435" s="39">
        <f>VLOOKUP($A435,'Ub5 and Ub6 values'!$A$2:$F$7000,3,FALSE)</f>
        <v>5</v>
      </c>
      <c r="J435" s="39">
        <f>VLOOKUP($A435,'Ub5 and Ub6 values'!$A$2:$F$7000,4,FALSE)</f>
        <v>5</v>
      </c>
    </row>
    <row r="436" spans="1:10">
      <c r="A436" t="s">
        <v>7182</v>
      </c>
      <c r="B436" t="s">
        <v>8377</v>
      </c>
      <c r="C436" t="e">
        <f>VLOOKUP(A436,'Ub5 and Ub6 values'!$A$3:$B$7000,3,FALSE)</f>
        <v>#REF!</v>
      </c>
      <c r="D436">
        <v>2.4</v>
      </c>
      <c r="E436" s="1">
        <v>1.5800000000000002E-2</v>
      </c>
      <c r="F436" t="s">
        <v>5676</v>
      </c>
      <c r="G436">
        <f t="shared" si="12"/>
        <v>0.38021124171160603</v>
      </c>
      <c r="H436" s="34">
        <f t="shared" si="13"/>
        <v>-4.8013429130455769</v>
      </c>
      <c r="I436" s="39">
        <f>VLOOKUP($A436,'Ub5 and Ub6 values'!$A$2:$F$7000,3,FALSE)</f>
        <v>6</v>
      </c>
      <c r="J436" s="39">
        <f>VLOOKUP($A436,'Ub5 and Ub6 values'!$A$2:$F$7000,4,FALSE)</f>
        <v>7</v>
      </c>
    </row>
    <row r="437" spans="1:10">
      <c r="A437" t="s">
        <v>7874</v>
      </c>
      <c r="B437" t="s">
        <v>6624</v>
      </c>
      <c r="C437" t="e">
        <f>VLOOKUP(A437,'Ub5 and Ub6 values'!$A$3:$B$7000,3,FALSE)</f>
        <v>#REF!</v>
      </c>
      <c r="D437">
        <v>14</v>
      </c>
      <c r="E437" s="1">
        <v>0.11899999999999999</v>
      </c>
      <c r="F437" t="s">
        <v>5676</v>
      </c>
      <c r="G437">
        <f t="shared" si="12"/>
        <v>1.146128035678238</v>
      </c>
      <c r="H437" s="34">
        <f t="shared" si="13"/>
        <v>-3.9244530386074694</v>
      </c>
      <c r="I437" s="39">
        <f>VLOOKUP($A437,'Ub5 and Ub6 values'!$A$2:$F$7000,3,FALSE)</f>
        <v>5</v>
      </c>
      <c r="J437" s="39">
        <f>VLOOKUP($A437,'Ub5 and Ub6 values'!$A$2:$F$7000,4,FALSE)</f>
        <v>8</v>
      </c>
    </row>
    <row r="438" spans="1:10">
      <c r="A438" t="s">
        <v>7875</v>
      </c>
      <c r="B438" t="s">
        <v>7069</v>
      </c>
      <c r="C438" t="e">
        <f>VLOOKUP(A438,'Ub5 and Ub6 values'!$A$3:$B$7000,3,FALSE)</f>
        <v>#REF!</v>
      </c>
      <c r="D438">
        <v>3.36</v>
      </c>
      <c r="E438" s="1">
        <v>1.8200000000000001E-2</v>
      </c>
      <c r="F438" t="s">
        <v>5676</v>
      </c>
      <c r="G438">
        <f t="shared" si="12"/>
        <v>0.52633927738984398</v>
      </c>
      <c r="H438" s="34">
        <f t="shared" si="13"/>
        <v>-4.7399286120149249</v>
      </c>
      <c r="I438" s="39">
        <f>VLOOKUP($A438,'Ub5 and Ub6 values'!$A$2:$F$7000,3,FALSE)</f>
        <v>7</v>
      </c>
      <c r="J438" s="39">
        <f>VLOOKUP($A438,'Ub5 and Ub6 values'!$A$2:$F$7000,4,FALSE)</f>
        <v>9</v>
      </c>
    </row>
    <row r="439" spans="1:10">
      <c r="A439" t="s">
        <v>5594</v>
      </c>
      <c r="B439" t="s">
        <v>9508</v>
      </c>
      <c r="C439" t="e">
        <f>VLOOKUP(A439,'Ub5 and Ub6 values'!$A$3:$B$7000,3,FALSE)</f>
        <v>#REF!</v>
      </c>
      <c r="D439">
        <v>1.1299999999999999</v>
      </c>
      <c r="E439" s="1">
        <v>5.4799999999999996E-3</v>
      </c>
      <c r="F439" t="s">
        <v>5676</v>
      </c>
      <c r="G439">
        <f t="shared" si="12"/>
        <v>5.3078443483419682E-2</v>
      </c>
      <c r="H439" s="34">
        <f t="shared" si="13"/>
        <v>-5.2612194415156308</v>
      </c>
      <c r="I439" s="39">
        <f>VLOOKUP($A439,'Ub5 and Ub6 values'!$A$2:$F$7000,3,FALSE)</f>
        <v>6</v>
      </c>
      <c r="J439" s="39">
        <f>VLOOKUP($A439,'Ub5 and Ub6 values'!$A$2:$F$7000,4,FALSE)</f>
        <v>7</v>
      </c>
    </row>
    <row r="440" spans="1:10">
      <c r="A440" t="s">
        <v>7300</v>
      </c>
      <c r="B440" t="s">
        <v>7300</v>
      </c>
      <c r="C440" t="e">
        <f>VLOOKUP(A440,'Ub5 and Ub6 values'!$A$3:$B$7000,3,FALSE)</f>
        <v>#REF!</v>
      </c>
      <c r="D440">
        <v>16.899999999999999</v>
      </c>
      <c r="E440" s="1">
        <v>0.152</v>
      </c>
      <c r="F440" t="s">
        <v>5676</v>
      </c>
      <c r="G440">
        <f t="shared" si="12"/>
        <v>1.2278867046136734</v>
      </c>
      <c r="H440" s="34">
        <f t="shared" si="13"/>
        <v>-3.8181564120552274</v>
      </c>
      <c r="I440" s="39">
        <f>VLOOKUP($A440,'Ub5 and Ub6 values'!$A$2:$F$7000,3,FALSE)</f>
        <v>5</v>
      </c>
      <c r="J440" s="39">
        <f>VLOOKUP($A440,'Ub5 and Ub6 values'!$A$2:$F$7000,4,FALSE)</f>
        <v>7</v>
      </c>
    </row>
    <row r="441" spans="1:10">
      <c r="A441" t="s">
        <v>7131</v>
      </c>
      <c r="B441" t="s">
        <v>7131</v>
      </c>
      <c r="C441" t="e">
        <f>VLOOKUP(A441,'Ub5 and Ub6 values'!$A$3:$B$7000,3,FALSE)</f>
        <v>#REF!</v>
      </c>
      <c r="D441">
        <v>9.41</v>
      </c>
      <c r="E441" s="1">
        <v>5.9299999999999999E-2</v>
      </c>
      <c r="F441" t="s">
        <v>5676</v>
      </c>
      <c r="G441">
        <f t="shared" si="12"/>
        <v>0.97358962342725697</v>
      </c>
      <c r="H441" s="34">
        <f t="shared" si="13"/>
        <v>-4.2269453066357379</v>
      </c>
      <c r="I441" s="39">
        <f>VLOOKUP($A441,'Ub5 and Ub6 values'!$A$2:$F$7000,3,FALSE)</f>
        <v>5</v>
      </c>
      <c r="J441" s="39">
        <f>VLOOKUP($A441,'Ub5 and Ub6 values'!$A$2:$F$7000,4,FALSE)</f>
        <v>7</v>
      </c>
    </row>
    <row r="442" spans="1:10">
      <c r="A442" t="s">
        <v>7152</v>
      </c>
      <c r="B442" t="s">
        <v>7152</v>
      </c>
      <c r="C442" t="e">
        <f>VLOOKUP(A442,'Ub5 and Ub6 values'!$A$3:$B$7000,3,FALSE)</f>
        <v>#REF!</v>
      </c>
      <c r="D442">
        <v>1.35</v>
      </c>
      <c r="E442" s="1">
        <v>1.09E-2</v>
      </c>
      <c r="F442" t="s">
        <v>5676</v>
      </c>
      <c r="G442">
        <f t="shared" si="12"/>
        <v>0.13033376849500614</v>
      </c>
      <c r="H442" s="34">
        <f t="shared" si="13"/>
        <v>-4.9625735020593762</v>
      </c>
      <c r="I442" s="39">
        <f>VLOOKUP($A442,'Ub5 and Ub6 values'!$A$2:$F$7000,3,FALSE)</f>
        <v>5</v>
      </c>
      <c r="J442" s="39">
        <f>VLOOKUP($A442,'Ub5 and Ub6 values'!$A$2:$F$7000,4,FALSE)</f>
        <v>7</v>
      </c>
    </row>
    <row r="443" spans="1:10">
      <c r="A443" t="s">
        <v>7876</v>
      </c>
      <c r="B443" t="s">
        <v>6331</v>
      </c>
      <c r="C443" t="e">
        <f>VLOOKUP(A443,'Ub5 and Ub6 values'!$A$3:$B$7000,3,FALSE)</f>
        <v>#REF!</v>
      </c>
      <c r="D443">
        <v>0.92400000000000004</v>
      </c>
      <c r="E443" s="1">
        <v>5.3099999999999996E-3</v>
      </c>
      <c r="F443" t="s">
        <v>5676</v>
      </c>
      <c r="G443">
        <f t="shared" si="12"/>
        <v>-3.4328028779893278E-2</v>
      </c>
      <c r="H443" s="34">
        <f t="shared" si="13"/>
        <v>-5.274905478918531</v>
      </c>
      <c r="I443" s="39">
        <f>VLOOKUP($A443,'Ub5 and Ub6 values'!$A$2:$F$7000,3,FALSE)</f>
        <v>7</v>
      </c>
      <c r="J443" s="39">
        <f>VLOOKUP($A443,'Ub5 and Ub6 values'!$A$2:$F$7000,4,FALSE)</f>
        <v>9</v>
      </c>
    </row>
    <row r="444" spans="1:10">
      <c r="A444" t="s">
        <v>5033</v>
      </c>
      <c r="B444" t="s">
        <v>9530</v>
      </c>
      <c r="C444" t="e">
        <f>VLOOKUP(A444,'Ub5 and Ub6 values'!$A$3:$B$7000,3,FALSE)</f>
        <v>#REF!</v>
      </c>
      <c r="D444">
        <v>16.399999999999999</v>
      </c>
      <c r="E444" s="1">
        <v>0.153</v>
      </c>
      <c r="F444" t="s">
        <v>5676</v>
      </c>
      <c r="G444">
        <f t="shared" si="12"/>
        <v>1.2148438480476977</v>
      </c>
      <c r="H444" s="34">
        <f t="shared" si="13"/>
        <v>-3.8153085691824011</v>
      </c>
      <c r="I444" s="39">
        <f>VLOOKUP($A444,'Ub5 and Ub6 values'!$A$2:$F$7000,3,FALSE)</f>
        <v>6</v>
      </c>
      <c r="J444" s="39">
        <f>VLOOKUP($A444,'Ub5 and Ub6 values'!$A$2:$F$7000,4,FALSE)</f>
        <v>7</v>
      </c>
    </row>
    <row r="445" spans="1:10">
      <c r="A445" t="s">
        <v>7877</v>
      </c>
      <c r="B445" t="s">
        <v>9532</v>
      </c>
      <c r="C445" t="e">
        <f>VLOOKUP(A445,'Ub5 and Ub6 values'!$A$3:$B$7000,3,FALSE)</f>
        <v>#REF!</v>
      </c>
      <c r="D445">
        <v>6.91</v>
      </c>
      <c r="E445" s="1">
        <v>8.4099999999999994E-2</v>
      </c>
      <c r="F445" t="s">
        <v>5676</v>
      </c>
      <c r="G445">
        <f t="shared" si="12"/>
        <v>0.8394780473741984</v>
      </c>
      <c r="H445" s="34">
        <f t="shared" si="13"/>
        <v>-4.0752040042020878</v>
      </c>
      <c r="I445" s="39">
        <f>VLOOKUP($A445,'Ub5 and Ub6 values'!$A$2:$F$7000,3,FALSE)</f>
        <v>5</v>
      </c>
      <c r="J445" s="39">
        <f>VLOOKUP($A445,'Ub5 and Ub6 values'!$A$2:$F$7000,4,FALSE)</f>
        <v>6</v>
      </c>
    </row>
    <row r="446" spans="1:10">
      <c r="A446" t="s">
        <v>7878</v>
      </c>
      <c r="B446" t="s">
        <v>9541</v>
      </c>
      <c r="C446" t="e">
        <f>VLOOKUP(A446,'Ub5 and Ub6 values'!$A$3:$B$7000,3,FALSE)</f>
        <v>#REF!</v>
      </c>
      <c r="D446">
        <v>0.23899999999999999</v>
      </c>
      <c r="E446" s="1">
        <v>2.15E-3</v>
      </c>
      <c r="F446" t="s">
        <v>5676</v>
      </c>
      <c r="G446">
        <f t="shared" si="12"/>
        <v>-0.62160209905186237</v>
      </c>
      <c r="H446" s="34">
        <f t="shared" si="13"/>
        <v>-5.6675615400843942</v>
      </c>
      <c r="I446" s="39">
        <f>VLOOKUP($A446,'Ub5 and Ub6 values'!$A$2:$F$7000,3,FALSE)</f>
        <v>5</v>
      </c>
      <c r="J446" s="39">
        <f>VLOOKUP($A446,'Ub5 and Ub6 values'!$A$2:$F$7000,4,FALSE)</f>
        <v>5</v>
      </c>
    </row>
    <row r="447" spans="1:10">
      <c r="A447" t="s">
        <v>7171</v>
      </c>
      <c r="B447" t="s">
        <v>9544</v>
      </c>
      <c r="C447" t="e">
        <f>VLOOKUP(A447,'Ub5 and Ub6 values'!$A$3:$B$7000,3,FALSE)</f>
        <v>#REF!</v>
      </c>
      <c r="D447">
        <v>14.4</v>
      </c>
      <c r="E447" s="1">
        <v>9.5299999999999996E-2</v>
      </c>
      <c r="F447" t="s">
        <v>5676</v>
      </c>
      <c r="G447">
        <f t="shared" si="12"/>
        <v>1.1583624920952498</v>
      </c>
      <c r="H447" s="34">
        <f t="shared" si="13"/>
        <v>-4.0209070993616738</v>
      </c>
      <c r="I447" s="39">
        <f>VLOOKUP($A447,'Ub5 and Ub6 values'!$A$2:$F$7000,3,FALSE)</f>
        <v>7</v>
      </c>
      <c r="J447" s="39">
        <f>VLOOKUP($A447,'Ub5 and Ub6 values'!$A$2:$F$7000,4,FALSE)</f>
        <v>9</v>
      </c>
    </row>
    <row r="448" spans="1:10">
      <c r="A448" t="s">
        <v>7310</v>
      </c>
      <c r="B448" t="s">
        <v>7310</v>
      </c>
      <c r="C448" t="e">
        <f>VLOOKUP(A448,'Ub5 and Ub6 values'!$A$3:$B$7000,3,FALSE)</f>
        <v>#REF!</v>
      </c>
      <c r="D448">
        <v>10.1</v>
      </c>
      <c r="E448" s="1">
        <v>6.6799999999999998E-2</v>
      </c>
      <c r="F448" t="s">
        <v>5676</v>
      </c>
      <c r="G448">
        <f t="shared" si="12"/>
        <v>1.0043213737826426</v>
      </c>
      <c r="H448" s="34">
        <f t="shared" si="13"/>
        <v>-4.1752235375244542</v>
      </c>
      <c r="I448" s="39">
        <f>VLOOKUP($A448,'Ub5 and Ub6 values'!$A$2:$F$7000,3,FALSE)</f>
        <v>7</v>
      </c>
      <c r="J448" s="39">
        <f>VLOOKUP($A448,'Ub5 and Ub6 values'!$A$2:$F$7000,4,FALSE)</f>
        <v>9</v>
      </c>
    </row>
    <row r="449" spans="1:10">
      <c r="A449" t="s">
        <v>1321</v>
      </c>
      <c r="B449" t="s">
        <v>9547</v>
      </c>
      <c r="C449" t="e">
        <f>VLOOKUP(A449,'Ub5 and Ub6 values'!$A$3:$B$7000,3,FALSE)</f>
        <v>#REF!</v>
      </c>
      <c r="D449">
        <v>3.25</v>
      </c>
      <c r="E449" s="1">
        <v>3.7699999999999997E-2</v>
      </c>
      <c r="F449" t="s">
        <v>5676</v>
      </c>
      <c r="G449">
        <f t="shared" si="12"/>
        <v>0.51188336097887432</v>
      </c>
      <c r="H449" s="34">
        <f t="shared" si="13"/>
        <v>-4.4236586497942074</v>
      </c>
      <c r="I449" s="39">
        <f>VLOOKUP($A449,'Ub5 and Ub6 values'!$A$2:$F$7000,3,FALSE)</f>
        <v>4</v>
      </c>
      <c r="J449" s="39">
        <f>VLOOKUP($A449,'Ub5 and Ub6 values'!$A$2:$F$7000,4,FALSE)</f>
        <v>5</v>
      </c>
    </row>
    <row r="450" spans="1:10">
      <c r="A450" t="s">
        <v>7879</v>
      </c>
      <c r="B450" t="s">
        <v>9557</v>
      </c>
      <c r="C450" t="e">
        <f>VLOOKUP(A450,'Ub5 and Ub6 values'!$A$3:$B$7000,3,FALSE)</f>
        <v>#REF!</v>
      </c>
      <c r="D450">
        <v>20.100000000000001</v>
      </c>
      <c r="E450" s="1">
        <v>0.121</v>
      </c>
      <c r="F450" t="s">
        <v>5676</v>
      </c>
      <c r="G450">
        <f t="shared" si="12"/>
        <v>1.3031960574204888</v>
      </c>
      <c r="H450" s="34">
        <f t="shared" si="13"/>
        <v>-3.9172146296835502</v>
      </c>
      <c r="I450" s="39">
        <f>VLOOKUP($A450,'Ub5 and Ub6 values'!$A$2:$F$7000,3,FALSE)</f>
        <v>7</v>
      </c>
      <c r="J450" s="39">
        <f>VLOOKUP($A450,'Ub5 and Ub6 values'!$A$2:$F$7000,4,FALSE)</f>
        <v>7</v>
      </c>
    </row>
    <row r="451" spans="1:10">
      <c r="A451" t="s">
        <v>7880</v>
      </c>
      <c r="B451" t="s">
        <v>9565</v>
      </c>
      <c r="C451" t="e">
        <f>VLOOKUP(A451,'Ub5 and Ub6 values'!$A$3:$B$7000,3,FALSE)</f>
        <v>#REF!</v>
      </c>
      <c r="D451">
        <v>3.9E-2</v>
      </c>
      <c r="E451" s="1">
        <v>2.23E-4</v>
      </c>
      <c r="F451" t="s">
        <v>5676</v>
      </c>
      <c r="G451">
        <f t="shared" ref="G451:G514" si="14">LOG(D451)</f>
        <v>-1.4089353929735009</v>
      </c>
      <c r="H451" s="34">
        <f t="shared" ref="H451:H514" si="15">LOG(E451)-3</f>
        <v>-6.6516951369518393</v>
      </c>
      <c r="I451" s="39">
        <f>VLOOKUP($A451,'Ub5 and Ub6 values'!$A$2:$F$7000,3,FALSE)</f>
        <v>4</v>
      </c>
      <c r="J451" s="39">
        <f>VLOOKUP($A451,'Ub5 and Ub6 values'!$A$2:$F$7000,4,FALSE)</f>
        <v>6</v>
      </c>
    </row>
    <row r="452" spans="1:10">
      <c r="A452" t="s">
        <v>3760</v>
      </c>
      <c r="B452" t="s">
        <v>9566</v>
      </c>
      <c r="C452" t="e">
        <f>VLOOKUP(A452,'Ub5 and Ub6 values'!$A$3:$B$7000,3,FALSE)</f>
        <v>#REF!</v>
      </c>
      <c r="D452">
        <v>2.62</v>
      </c>
      <c r="E452" s="1">
        <v>1.7000000000000001E-2</v>
      </c>
      <c r="F452" t="s">
        <v>5676</v>
      </c>
      <c r="G452">
        <f t="shared" si="14"/>
        <v>0.41830129131974547</v>
      </c>
      <c r="H452" s="34">
        <f t="shared" si="15"/>
        <v>-4.7695510786217259</v>
      </c>
      <c r="I452" s="39">
        <f>VLOOKUP($A452,'Ub5 and Ub6 values'!$A$2:$F$7000,3,FALSE)</f>
        <v>7</v>
      </c>
      <c r="J452" s="39">
        <f>VLOOKUP($A452,'Ub5 and Ub6 values'!$A$2:$F$7000,4,FALSE)</f>
        <v>7</v>
      </c>
    </row>
    <row r="453" spans="1:10">
      <c r="A453" t="s">
        <v>5618</v>
      </c>
      <c r="B453" t="s">
        <v>9569</v>
      </c>
      <c r="C453" t="e">
        <f>VLOOKUP(A453,'Ub5 and Ub6 values'!$A$3:$B$7000,3,FALSE)</f>
        <v>#REF!</v>
      </c>
      <c r="D453">
        <v>1.1000000000000001</v>
      </c>
      <c r="E453" s="1">
        <v>5.6100000000000004E-3</v>
      </c>
      <c r="F453" t="s">
        <v>5676</v>
      </c>
      <c r="G453">
        <f t="shared" si="14"/>
        <v>4.1392685158225077E-2</v>
      </c>
      <c r="H453" s="34">
        <f t="shared" si="15"/>
        <v>-5.2510371387438379</v>
      </c>
      <c r="I453" s="39">
        <f>VLOOKUP($A453,'Ub5 and Ub6 values'!$A$2:$F$7000,3,FALSE)</f>
        <v>5</v>
      </c>
      <c r="J453" s="39">
        <f>VLOOKUP($A453,'Ub5 and Ub6 values'!$A$2:$F$7000,4,FALSE)</f>
        <v>7</v>
      </c>
    </row>
    <row r="454" spans="1:10">
      <c r="A454" t="s">
        <v>7881</v>
      </c>
      <c r="B454" t="s">
        <v>192</v>
      </c>
      <c r="C454" t="e">
        <f>VLOOKUP(A454,'Ub5 and Ub6 values'!$A$3:$B$7000,3,FALSE)</f>
        <v>#REF!</v>
      </c>
      <c r="D454">
        <v>241</v>
      </c>
      <c r="E454" s="1">
        <v>1.88</v>
      </c>
      <c r="F454" t="s">
        <v>5676</v>
      </c>
      <c r="G454">
        <f t="shared" si="14"/>
        <v>2.3820170425748683</v>
      </c>
      <c r="H454" s="34">
        <f t="shared" si="15"/>
        <v>-2.7258421507363204</v>
      </c>
      <c r="I454" s="39">
        <f>VLOOKUP($A454,'Ub5 and Ub6 values'!$A$2:$F$7000,3,FALSE)</f>
        <v>6</v>
      </c>
      <c r="J454" s="39">
        <f>VLOOKUP($A454,'Ub5 and Ub6 values'!$A$2:$F$7000,4,FALSE)</f>
        <v>6</v>
      </c>
    </row>
    <row r="455" spans="1:10">
      <c r="A455" t="s">
        <v>3026</v>
      </c>
      <c r="B455" t="s">
        <v>9574</v>
      </c>
      <c r="C455" t="e">
        <f>VLOOKUP(A455,'Ub5 and Ub6 values'!$A$3:$B$7000,3,FALSE)</f>
        <v>#REF!</v>
      </c>
      <c r="D455">
        <v>286</v>
      </c>
      <c r="E455" s="1">
        <v>3.48</v>
      </c>
      <c r="F455" t="s">
        <v>5676</v>
      </c>
      <c r="G455">
        <f t="shared" si="14"/>
        <v>2.4563660331290431</v>
      </c>
      <c r="H455" s="34">
        <f t="shared" si="15"/>
        <v>-2.4584207560534193</v>
      </c>
      <c r="I455" s="39">
        <f>VLOOKUP($A455,'Ub5 and Ub6 values'!$A$2:$F$7000,3,FALSE)</f>
        <v>6</v>
      </c>
      <c r="J455" s="39">
        <f>VLOOKUP($A455,'Ub5 and Ub6 values'!$A$2:$F$7000,4,FALSE)</f>
        <v>6</v>
      </c>
    </row>
    <row r="456" spans="1:10">
      <c r="A456" t="s">
        <v>7882</v>
      </c>
      <c r="B456" t="s">
        <v>9577</v>
      </c>
      <c r="C456" t="e">
        <f>VLOOKUP(A456,'Ub5 and Ub6 values'!$A$3:$B$7000,3,FALSE)</f>
        <v>#REF!</v>
      </c>
      <c r="D456">
        <v>2.68</v>
      </c>
      <c r="E456" s="1">
        <v>1.47E-2</v>
      </c>
      <c r="F456" t="s">
        <v>5676</v>
      </c>
      <c r="G456">
        <f t="shared" si="14"/>
        <v>0.42813479402878885</v>
      </c>
      <c r="H456" s="34">
        <f t="shared" si="15"/>
        <v>-4.8326826652518236</v>
      </c>
      <c r="I456" s="39">
        <f>VLOOKUP($A456,'Ub5 and Ub6 values'!$A$2:$F$7000,3,FALSE)</f>
        <v>7</v>
      </c>
      <c r="J456" s="39">
        <f>VLOOKUP($A456,'Ub5 and Ub6 values'!$A$2:$F$7000,4,FALSE)</f>
        <v>7</v>
      </c>
    </row>
    <row r="457" spans="1:10">
      <c r="A457" t="s">
        <v>7883</v>
      </c>
      <c r="B457" t="s">
        <v>9580</v>
      </c>
      <c r="C457" t="e">
        <f>VLOOKUP(A457,'Ub5 and Ub6 values'!$A$3:$B$7000,3,FALSE)</f>
        <v>#REF!</v>
      </c>
      <c r="D457">
        <v>8.18</v>
      </c>
      <c r="E457" s="1">
        <v>6.54E-2</v>
      </c>
      <c r="F457" t="s">
        <v>5676</v>
      </c>
      <c r="G457">
        <f t="shared" si="14"/>
        <v>0.91275330367132301</v>
      </c>
      <c r="H457" s="34">
        <f t="shared" si="15"/>
        <v>-4.1844222516757323</v>
      </c>
      <c r="I457" s="39">
        <f>VLOOKUP($A457,'Ub5 and Ub6 values'!$A$2:$F$7000,3,FALSE)</f>
        <v>6</v>
      </c>
      <c r="J457" s="39">
        <f>VLOOKUP($A457,'Ub5 and Ub6 values'!$A$2:$F$7000,4,FALSE)</f>
        <v>6</v>
      </c>
    </row>
    <row r="458" spans="1:10">
      <c r="A458" t="s">
        <v>7125</v>
      </c>
      <c r="B458" t="s">
        <v>9581</v>
      </c>
      <c r="C458" t="e">
        <f>VLOOKUP(A458,'Ub5 and Ub6 values'!$A$3:$B$7000,3,FALSE)</f>
        <v>#REF!</v>
      </c>
      <c r="D458">
        <v>10.1</v>
      </c>
      <c r="E458" s="1">
        <v>0.14399999999999999</v>
      </c>
      <c r="F458" t="s">
        <v>5676</v>
      </c>
      <c r="G458">
        <f t="shared" si="14"/>
        <v>1.0043213737826426</v>
      </c>
      <c r="H458" s="34">
        <f t="shared" si="15"/>
        <v>-3.8416375079047502</v>
      </c>
      <c r="I458" s="39">
        <f>VLOOKUP($A458,'Ub5 and Ub6 values'!$A$2:$F$7000,3,FALSE)</f>
        <v>5</v>
      </c>
      <c r="J458" s="39">
        <f>VLOOKUP($A458,'Ub5 and Ub6 values'!$A$2:$F$7000,4,FALSE)</f>
        <v>5</v>
      </c>
    </row>
    <row r="459" spans="1:10">
      <c r="A459" t="s">
        <v>3011</v>
      </c>
      <c r="B459" t="s">
        <v>9588</v>
      </c>
      <c r="C459" t="e">
        <f>VLOOKUP(A459,'Ub5 and Ub6 values'!$A$3:$B$7000,3,FALSE)</f>
        <v>#REF!</v>
      </c>
      <c r="D459">
        <v>4.8</v>
      </c>
      <c r="E459" s="1">
        <v>4.1399999999999999E-2</v>
      </c>
      <c r="F459" t="s">
        <v>5676</v>
      </c>
      <c r="G459">
        <f t="shared" si="14"/>
        <v>0.68124123737558717</v>
      </c>
      <c r="H459" s="34">
        <f t="shared" si="15"/>
        <v>-4.3829996588791014</v>
      </c>
      <c r="I459" s="39">
        <f>VLOOKUP($A459,'Ub5 and Ub6 values'!$A$2:$F$7000,3,FALSE)</f>
        <v>5</v>
      </c>
      <c r="J459" s="39">
        <f>VLOOKUP($A459,'Ub5 and Ub6 values'!$A$2:$F$7000,4,FALSE)</f>
        <v>7</v>
      </c>
    </row>
    <row r="460" spans="1:10">
      <c r="A460" t="s">
        <v>181</v>
      </c>
      <c r="B460" t="s">
        <v>9589</v>
      </c>
      <c r="C460" t="e">
        <f>VLOOKUP(A460,'Ub5 and Ub6 values'!$A$3:$B$7000,3,FALSE)</f>
        <v>#REF!</v>
      </c>
      <c r="D460">
        <v>0.41299999999999998</v>
      </c>
      <c r="E460" s="1">
        <v>3.2699999999999999E-3</v>
      </c>
      <c r="F460" t="s">
        <v>5676</v>
      </c>
      <c r="G460">
        <f t="shared" si="14"/>
        <v>-0.38404994834359901</v>
      </c>
      <c r="H460" s="34">
        <f t="shared" si="15"/>
        <v>-5.4854522473397136</v>
      </c>
      <c r="I460" s="39">
        <f>VLOOKUP($A460,'Ub5 and Ub6 values'!$A$2:$F$7000,3,FALSE)</f>
        <v>5</v>
      </c>
      <c r="J460" s="39">
        <f>VLOOKUP($A460,'Ub5 and Ub6 values'!$A$2:$F$7000,4,FALSE)</f>
        <v>6</v>
      </c>
    </row>
    <row r="461" spans="1:10">
      <c r="A461" t="s">
        <v>7232</v>
      </c>
      <c r="B461" t="s">
        <v>7232</v>
      </c>
      <c r="C461" t="e">
        <f>VLOOKUP(A461,'Ub5 and Ub6 values'!$A$3:$B$7000,3,FALSE)</f>
        <v>#REF!</v>
      </c>
      <c r="D461">
        <v>6.19</v>
      </c>
      <c r="E461" s="1">
        <v>3.7999999999999999E-2</v>
      </c>
      <c r="F461" t="s">
        <v>5676</v>
      </c>
      <c r="G461">
        <f t="shared" si="14"/>
        <v>0.79169064902011799</v>
      </c>
      <c r="H461" s="34">
        <f t="shared" si="15"/>
        <v>-4.4202164033831899</v>
      </c>
      <c r="I461" s="39">
        <f>VLOOKUP($A461,'Ub5 and Ub6 values'!$A$2:$F$7000,3,FALSE)</f>
        <v>6</v>
      </c>
      <c r="J461" s="39">
        <f>VLOOKUP($A461,'Ub5 and Ub6 values'!$A$2:$F$7000,4,FALSE)</f>
        <v>6</v>
      </c>
    </row>
    <row r="462" spans="1:10">
      <c r="A462" t="s">
        <v>7884</v>
      </c>
      <c r="B462" t="s">
        <v>4494</v>
      </c>
      <c r="C462" t="e">
        <f>VLOOKUP(A462,'Ub5 and Ub6 values'!$A$3:$B$7000,3,FALSE)</f>
        <v>#REF!</v>
      </c>
      <c r="D462">
        <v>1.8</v>
      </c>
      <c r="E462" s="1">
        <v>1.03E-2</v>
      </c>
      <c r="F462" t="s">
        <v>5676</v>
      </c>
      <c r="G462">
        <f t="shared" si="14"/>
        <v>0.25527250510330607</v>
      </c>
      <c r="H462" s="34">
        <f t="shared" si="15"/>
        <v>-4.987162775294828</v>
      </c>
      <c r="I462" s="39">
        <f>VLOOKUP($A462,'Ub5 and Ub6 values'!$A$2:$F$7000,3,FALSE)</f>
        <v>6</v>
      </c>
      <c r="J462" s="39">
        <f>VLOOKUP($A462,'Ub5 and Ub6 values'!$A$2:$F$7000,4,FALSE)</f>
        <v>7</v>
      </c>
    </row>
    <row r="463" spans="1:10">
      <c r="A463" t="s">
        <v>5529</v>
      </c>
      <c r="B463" t="s">
        <v>9594</v>
      </c>
      <c r="C463" t="e">
        <f>VLOOKUP(A463,'Ub5 and Ub6 values'!$A$3:$B$7000,3,FALSE)</f>
        <v>#REF!</v>
      </c>
      <c r="D463">
        <v>0.11</v>
      </c>
      <c r="E463" s="1">
        <v>5.04E-4</v>
      </c>
      <c r="F463" t="s">
        <v>5676</v>
      </c>
      <c r="G463">
        <f t="shared" si="14"/>
        <v>-0.95860731484177497</v>
      </c>
      <c r="H463" s="34">
        <f t="shared" si="15"/>
        <v>-6.2975694635544741</v>
      </c>
      <c r="I463" s="39">
        <f>VLOOKUP($A463,'Ub5 and Ub6 values'!$A$2:$F$7000,3,FALSE)</f>
        <v>6</v>
      </c>
      <c r="J463" s="39">
        <f>VLOOKUP($A463,'Ub5 and Ub6 values'!$A$2:$F$7000,4,FALSE)</f>
        <v>9</v>
      </c>
    </row>
    <row r="464" spans="1:10">
      <c r="A464" t="s">
        <v>7885</v>
      </c>
      <c r="B464" t="s">
        <v>9597</v>
      </c>
      <c r="C464" t="e">
        <f>VLOOKUP(A464,'Ub5 and Ub6 values'!$A$3:$B$7000,3,FALSE)</f>
        <v>#REF!</v>
      </c>
      <c r="D464">
        <v>38.1</v>
      </c>
      <c r="E464" s="1">
        <v>0.38800000000000001</v>
      </c>
      <c r="F464" t="s">
        <v>5676</v>
      </c>
      <c r="G464">
        <f t="shared" si="14"/>
        <v>1.5809249756756194</v>
      </c>
      <c r="H464" s="34">
        <f t="shared" si="15"/>
        <v>-3.4111682744057927</v>
      </c>
      <c r="I464" s="39">
        <f>VLOOKUP($A464,'Ub5 and Ub6 values'!$A$2:$F$7000,3,FALSE)</f>
        <v>5</v>
      </c>
      <c r="J464" s="39">
        <f>VLOOKUP($A464,'Ub5 and Ub6 values'!$A$2:$F$7000,4,FALSE)</f>
        <v>7</v>
      </c>
    </row>
    <row r="465" spans="1:10">
      <c r="A465" t="s">
        <v>7233</v>
      </c>
      <c r="B465" t="s">
        <v>9598</v>
      </c>
      <c r="C465" t="e">
        <f>VLOOKUP(A465,'Ub5 and Ub6 values'!$A$3:$B$7000,3,FALSE)</f>
        <v>#REF!</v>
      </c>
      <c r="D465">
        <v>36.1</v>
      </c>
      <c r="E465" s="1">
        <v>0.51500000000000001</v>
      </c>
      <c r="F465" t="s">
        <v>5676</v>
      </c>
      <c r="G465">
        <f t="shared" si="14"/>
        <v>1.5575072019056579</v>
      </c>
      <c r="H465" s="34">
        <f t="shared" si="15"/>
        <v>-3.2881927709588088</v>
      </c>
      <c r="I465" s="39">
        <f>VLOOKUP($A465,'Ub5 and Ub6 values'!$A$2:$F$7000,3,FALSE)</f>
        <v>5</v>
      </c>
      <c r="J465" s="39">
        <f>VLOOKUP($A465,'Ub5 and Ub6 values'!$A$2:$F$7000,4,FALSE)</f>
        <v>5</v>
      </c>
    </row>
    <row r="466" spans="1:10">
      <c r="A466" t="s">
        <v>4974</v>
      </c>
      <c r="B466" t="s">
        <v>9601</v>
      </c>
      <c r="C466" t="e">
        <f>VLOOKUP(A466,'Ub5 and Ub6 values'!$A$3:$B$7000,3,FALSE)</f>
        <v>#REF!</v>
      </c>
      <c r="D466">
        <v>157</v>
      </c>
      <c r="E466" s="1">
        <v>1.28</v>
      </c>
      <c r="F466" t="s">
        <v>5676</v>
      </c>
      <c r="G466">
        <f t="shared" si="14"/>
        <v>2.1958996524092336</v>
      </c>
      <c r="H466" s="34">
        <f t="shared" si="15"/>
        <v>-2.8927900303521317</v>
      </c>
      <c r="I466" s="39">
        <f>VLOOKUP($A466,'Ub5 and Ub6 values'!$A$2:$F$7000,3,FALSE)</f>
        <v>6</v>
      </c>
      <c r="J466" s="39">
        <f>VLOOKUP($A466,'Ub5 and Ub6 values'!$A$2:$F$7000,4,FALSE)</f>
        <v>7</v>
      </c>
    </row>
    <row r="467" spans="1:10">
      <c r="A467" t="s">
        <v>3014</v>
      </c>
      <c r="B467" t="s">
        <v>9603</v>
      </c>
      <c r="C467" t="e">
        <f>VLOOKUP(A467,'Ub5 and Ub6 values'!$A$3:$B$7000,3,FALSE)</f>
        <v>#REF!</v>
      </c>
      <c r="D467">
        <v>3.34</v>
      </c>
      <c r="E467" s="1">
        <v>2.5999999999999999E-2</v>
      </c>
      <c r="F467" t="s">
        <v>5676</v>
      </c>
      <c r="G467">
        <f t="shared" si="14"/>
        <v>0.52374646681156445</v>
      </c>
      <c r="H467" s="34">
        <f t="shared" si="15"/>
        <v>-4.5850266520291818</v>
      </c>
      <c r="I467" s="39">
        <f>VLOOKUP($A467,'Ub5 and Ub6 values'!$A$2:$F$7000,3,FALSE)</f>
        <v>6</v>
      </c>
      <c r="J467" s="39">
        <f>VLOOKUP($A467,'Ub5 and Ub6 values'!$A$2:$F$7000,4,FALSE)</f>
        <v>7</v>
      </c>
    </row>
    <row r="468" spans="1:10">
      <c r="A468" t="s">
        <v>7886</v>
      </c>
      <c r="B468" t="s">
        <v>7363</v>
      </c>
      <c r="C468" t="e">
        <f>VLOOKUP(A468,'Ub5 and Ub6 values'!$A$3:$B$7000,3,FALSE)</f>
        <v>#REF!</v>
      </c>
      <c r="D468">
        <v>6.6000000000000003E-2</v>
      </c>
      <c r="E468" s="1">
        <v>2.5500000000000002E-3</v>
      </c>
      <c r="F468" t="s">
        <v>5676</v>
      </c>
      <c r="G468">
        <f t="shared" si="14"/>
        <v>-1.1804560644581312</v>
      </c>
      <c r="H468" s="34">
        <f t="shared" si="15"/>
        <v>-5.5934598195660445</v>
      </c>
      <c r="I468" s="39">
        <f>VLOOKUP($A468,'Ub5 and Ub6 values'!$A$2:$F$7000,3,FALSE)</f>
        <v>6</v>
      </c>
      <c r="J468" s="39">
        <f>VLOOKUP($A468,'Ub5 and Ub6 values'!$A$2:$F$7000,4,FALSE)</f>
        <v>8</v>
      </c>
    </row>
    <row r="469" spans="1:10">
      <c r="A469" t="s">
        <v>6672</v>
      </c>
      <c r="B469" t="s">
        <v>7366</v>
      </c>
      <c r="C469" t="e">
        <f>VLOOKUP(A469,'Ub5 and Ub6 values'!$A$3:$B$7000,3,FALSE)</f>
        <v>#REF!</v>
      </c>
      <c r="D469">
        <v>3.2000000000000002E-3</v>
      </c>
      <c r="E469" s="1">
        <v>1.66E-5</v>
      </c>
      <c r="F469" t="s">
        <v>5676</v>
      </c>
      <c r="G469">
        <f t="shared" si="14"/>
        <v>-2.4948500216800942</v>
      </c>
      <c r="H469" s="34">
        <f t="shared" si="15"/>
        <v>-7.779891911959945</v>
      </c>
      <c r="I469" s="39">
        <f>VLOOKUP($A469,'Ub5 and Ub6 values'!$A$2:$F$7000,3,FALSE)</f>
        <v>7</v>
      </c>
      <c r="J469" s="39">
        <f>VLOOKUP($A469,'Ub5 and Ub6 values'!$A$2:$F$7000,4,FALSE)</f>
        <v>11</v>
      </c>
    </row>
    <row r="470" spans="1:10">
      <c r="A470" t="s">
        <v>7887</v>
      </c>
      <c r="B470" t="s">
        <v>7370</v>
      </c>
      <c r="C470" t="e">
        <f>VLOOKUP(A470,'Ub5 and Ub6 values'!$A$3:$B$7000,3,FALSE)</f>
        <v>#REF!</v>
      </c>
      <c r="D470">
        <v>0.28999999999999998</v>
      </c>
      <c r="E470" s="1">
        <v>2.0999999999999999E-3</v>
      </c>
      <c r="F470" t="s">
        <v>5676</v>
      </c>
      <c r="G470">
        <f t="shared" si="14"/>
        <v>-0.53760200210104392</v>
      </c>
      <c r="H470" s="34">
        <f t="shared" si="15"/>
        <v>-5.6777807052660805</v>
      </c>
      <c r="I470" s="39">
        <f>VLOOKUP($A470,'Ub5 and Ub6 values'!$A$2:$F$7000,3,FALSE)</f>
        <v>4</v>
      </c>
      <c r="J470" s="39">
        <f>VLOOKUP($A470,'Ub5 and Ub6 values'!$A$2:$F$7000,4,FALSE)</f>
        <v>5</v>
      </c>
    </row>
    <row r="471" spans="1:10">
      <c r="A471" t="s">
        <v>7235</v>
      </c>
      <c r="B471" t="s">
        <v>7376</v>
      </c>
      <c r="C471" t="e">
        <f>VLOOKUP(A471,'Ub5 and Ub6 values'!$A$3:$B$7000,3,FALSE)</f>
        <v>#REF!</v>
      </c>
      <c r="D471">
        <v>0.19</v>
      </c>
      <c r="E471" s="1">
        <v>1.5200000000000001E-3</v>
      </c>
      <c r="F471" t="s">
        <v>5676</v>
      </c>
      <c r="G471">
        <f t="shared" si="14"/>
        <v>-0.72124639904717103</v>
      </c>
      <c r="H471" s="34">
        <f t="shared" si="15"/>
        <v>-5.8181564120552274</v>
      </c>
      <c r="I471" s="39">
        <f>VLOOKUP($A471,'Ub5 and Ub6 values'!$A$2:$F$7000,3,FALSE)</f>
        <v>6</v>
      </c>
      <c r="J471" s="39">
        <f>VLOOKUP($A471,'Ub5 and Ub6 values'!$A$2:$F$7000,4,FALSE)</f>
        <v>6</v>
      </c>
    </row>
    <row r="472" spans="1:10">
      <c r="A472" t="s">
        <v>7888</v>
      </c>
      <c r="B472" t="s">
        <v>7381</v>
      </c>
      <c r="C472" t="e">
        <f>VLOOKUP(A472,'Ub5 and Ub6 values'!$A$3:$B$7000,3,FALSE)</f>
        <v>#REF!</v>
      </c>
      <c r="D472">
        <v>6.12</v>
      </c>
      <c r="E472" s="1">
        <v>2.01E-2</v>
      </c>
      <c r="F472" t="s">
        <v>5676</v>
      </c>
      <c r="G472">
        <f t="shared" si="14"/>
        <v>0.78675142214556115</v>
      </c>
      <c r="H472" s="34">
        <f t="shared" si="15"/>
        <v>-4.6968039425795114</v>
      </c>
      <c r="I472" s="39">
        <f>VLOOKUP($A472,'Ub5 and Ub6 values'!$A$2:$F$7000,3,FALSE)</f>
        <v>5</v>
      </c>
      <c r="J472" s="39">
        <f>VLOOKUP($A472,'Ub5 and Ub6 values'!$A$2:$F$7000,4,FALSE)</f>
        <v>7</v>
      </c>
    </row>
    <row r="473" spans="1:10">
      <c r="A473" t="s">
        <v>4172</v>
      </c>
      <c r="B473" t="s">
        <v>7383</v>
      </c>
      <c r="C473" t="e">
        <f>VLOOKUP(A473,'Ub5 and Ub6 values'!$A$3:$B$7000,3,FALSE)</f>
        <v>#REF!</v>
      </c>
      <c r="D473">
        <v>35.1</v>
      </c>
      <c r="E473" s="1">
        <v>0.41699999999999998</v>
      </c>
      <c r="F473" t="s">
        <v>5676</v>
      </c>
      <c r="G473">
        <f t="shared" si="14"/>
        <v>1.5453071164658241</v>
      </c>
      <c r="H473" s="34">
        <f t="shared" si="15"/>
        <v>-3.3798639450262424</v>
      </c>
      <c r="I473" s="39">
        <f>VLOOKUP($A473,'Ub5 and Ub6 values'!$A$2:$F$7000,3,FALSE)</f>
        <v>5</v>
      </c>
      <c r="J473" s="39">
        <f>VLOOKUP($A473,'Ub5 and Ub6 values'!$A$2:$F$7000,4,FALSE)</f>
        <v>6</v>
      </c>
    </row>
    <row r="474" spans="1:10">
      <c r="A474" t="s">
        <v>7287</v>
      </c>
      <c r="B474" t="s">
        <v>7384</v>
      </c>
      <c r="C474" t="e">
        <f>VLOOKUP(A474,'Ub5 and Ub6 values'!$A$3:$B$7000,3,FALSE)</f>
        <v>#REF!</v>
      </c>
      <c r="D474">
        <v>1.58</v>
      </c>
      <c r="E474" s="1">
        <v>1.09E-2</v>
      </c>
      <c r="F474" t="s">
        <v>5676</v>
      </c>
      <c r="G474">
        <f t="shared" si="14"/>
        <v>0.19865708695442263</v>
      </c>
      <c r="H474" s="34">
        <f t="shared" si="15"/>
        <v>-4.9625735020593762</v>
      </c>
      <c r="I474" s="39">
        <f>VLOOKUP($A474,'Ub5 and Ub6 values'!$A$2:$F$7000,3,FALSE)</f>
        <v>5</v>
      </c>
      <c r="J474" s="39">
        <f>VLOOKUP($A474,'Ub5 and Ub6 values'!$A$2:$F$7000,4,FALSE)</f>
        <v>6</v>
      </c>
    </row>
    <row r="475" spans="1:10">
      <c r="A475" t="s">
        <v>7169</v>
      </c>
      <c r="B475" t="s">
        <v>7395</v>
      </c>
      <c r="C475" t="e">
        <f>VLOOKUP(A475,'Ub5 and Ub6 values'!$A$3:$B$7000,3,FALSE)</f>
        <v>#REF!</v>
      </c>
      <c r="D475">
        <v>120</v>
      </c>
      <c r="E475" s="1">
        <v>0.79400000000000004</v>
      </c>
      <c r="F475" t="s">
        <v>5676</v>
      </c>
      <c r="G475">
        <f t="shared" si="14"/>
        <v>2.0791812460476247</v>
      </c>
      <c r="H475" s="34">
        <f t="shared" si="15"/>
        <v>-3.1001794975729036</v>
      </c>
      <c r="I475" s="39">
        <f>VLOOKUP($A475,'Ub5 and Ub6 values'!$A$2:$F$7000,3,FALSE)</f>
        <v>6</v>
      </c>
      <c r="J475" s="39">
        <f>VLOOKUP($A475,'Ub5 and Ub6 values'!$A$2:$F$7000,4,FALSE)</f>
        <v>8</v>
      </c>
    </row>
    <row r="476" spans="1:10">
      <c r="A476" t="s">
        <v>7889</v>
      </c>
      <c r="B476" t="s">
        <v>4495</v>
      </c>
      <c r="C476" t="e">
        <f>VLOOKUP(A476,'Ub5 and Ub6 values'!$A$3:$B$7000,3,FALSE)</f>
        <v>#REF!</v>
      </c>
      <c r="D476">
        <v>95.6</v>
      </c>
      <c r="E476" s="1">
        <v>0.503</v>
      </c>
      <c r="F476" t="s">
        <v>5676</v>
      </c>
      <c r="G476">
        <f t="shared" si="14"/>
        <v>1.9804578922761</v>
      </c>
      <c r="H476" s="34">
        <f t="shared" si="15"/>
        <v>-3.2984320149440727</v>
      </c>
      <c r="I476" s="39">
        <f>VLOOKUP($A476,'Ub5 and Ub6 values'!$A$2:$F$7000,3,FALSE)</f>
        <v>6</v>
      </c>
      <c r="J476" s="39">
        <f>VLOOKUP($A476,'Ub5 and Ub6 values'!$A$2:$F$7000,4,FALSE)</f>
        <v>8</v>
      </c>
    </row>
    <row r="477" spans="1:10">
      <c r="A477" t="s">
        <v>7202</v>
      </c>
      <c r="B477" t="s">
        <v>7400</v>
      </c>
      <c r="C477" t="e">
        <f>VLOOKUP(A477,'Ub5 and Ub6 values'!$A$3:$B$7000,3,FALSE)</f>
        <v>#REF!</v>
      </c>
      <c r="D477">
        <v>10</v>
      </c>
      <c r="E477" s="1">
        <v>4.82E-2</v>
      </c>
      <c r="F477" t="s">
        <v>5676</v>
      </c>
      <c r="G477">
        <f t="shared" si="14"/>
        <v>1</v>
      </c>
      <c r="H477" s="34">
        <f t="shared" si="15"/>
        <v>-4.3169529617611504</v>
      </c>
      <c r="I477" s="39">
        <f>VLOOKUP($A477,'Ub5 and Ub6 values'!$A$2:$F$7000,3,FALSE)</f>
        <v>8</v>
      </c>
      <c r="J477" s="39">
        <f>VLOOKUP($A477,'Ub5 and Ub6 values'!$A$2:$F$7000,4,FALSE)</f>
        <v>8</v>
      </c>
    </row>
    <row r="478" spans="1:10">
      <c r="A478" t="s">
        <v>733</v>
      </c>
      <c r="B478" t="s">
        <v>7408</v>
      </c>
      <c r="C478" t="e">
        <f>VLOOKUP(A478,'Ub5 and Ub6 values'!$A$3:$B$7000,3,FALSE)</f>
        <v>#REF!</v>
      </c>
      <c r="D478">
        <v>59.7</v>
      </c>
      <c r="E478" s="1">
        <v>0.25800000000000001</v>
      </c>
      <c r="F478" t="s">
        <v>5676</v>
      </c>
      <c r="G478">
        <f t="shared" si="14"/>
        <v>1.7759743311293692</v>
      </c>
      <c r="H478" s="34">
        <f t="shared" si="15"/>
        <v>-3.5883802940367699</v>
      </c>
      <c r="I478" s="39">
        <f>VLOOKUP($A478,'Ub5 and Ub6 values'!$A$2:$F$7000,3,FALSE)</f>
        <v>6</v>
      </c>
      <c r="J478" s="39">
        <f>VLOOKUP($A478,'Ub5 and Ub6 values'!$A$2:$F$7000,4,FALSE)</f>
        <v>7</v>
      </c>
    </row>
    <row r="479" spans="1:10">
      <c r="A479" t="s">
        <v>2598</v>
      </c>
      <c r="B479" t="s">
        <v>7409</v>
      </c>
      <c r="C479" t="e">
        <f>VLOOKUP(A479,'Ub5 and Ub6 values'!$A$3:$B$7000,3,FALSE)</f>
        <v>#REF!</v>
      </c>
      <c r="D479">
        <v>1.48</v>
      </c>
      <c r="E479" s="1">
        <v>9.5999999999999992E-3</v>
      </c>
      <c r="F479" t="s">
        <v>5676</v>
      </c>
      <c r="G479">
        <f t="shared" si="14"/>
        <v>0.17026171539495738</v>
      </c>
      <c r="H479" s="34">
        <f t="shared" si="15"/>
        <v>-5.0177287669604311</v>
      </c>
      <c r="I479" s="39">
        <f>VLOOKUP($A479,'Ub5 and Ub6 values'!$A$2:$F$7000,3,FALSE)</f>
        <v>6</v>
      </c>
      <c r="J479" s="39">
        <f>VLOOKUP($A479,'Ub5 and Ub6 values'!$A$2:$F$7000,4,FALSE)</f>
        <v>7</v>
      </c>
    </row>
    <row r="480" spans="1:10">
      <c r="A480" t="s">
        <v>7890</v>
      </c>
      <c r="B480" t="s">
        <v>7411</v>
      </c>
      <c r="C480" t="e">
        <f>VLOOKUP(A480,'Ub5 and Ub6 values'!$A$3:$B$7000,3,FALSE)</f>
        <v>#REF!</v>
      </c>
      <c r="D480">
        <v>0.89</v>
      </c>
      <c r="E480" s="1">
        <v>4.9699999999999996E-3</v>
      </c>
      <c r="F480" t="s">
        <v>5676</v>
      </c>
      <c r="G480">
        <f t="shared" si="14"/>
        <v>-5.0609993355087209E-2</v>
      </c>
      <c r="H480" s="34">
        <f t="shared" si="15"/>
        <v>-5.3036436112666685</v>
      </c>
      <c r="I480" s="39">
        <f>VLOOKUP($A480,'Ub5 and Ub6 values'!$A$2:$F$7000,3,FALSE)</f>
        <v>6</v>
      </c>
      <c r="J480" s="39">
        <f>VLOOKUP($A480,'Ub5 and Ub6 values'!$A$2:$F$7000,4,FALSE)</f>
        <v>7</v>
      </c>
    </row>
    <row r="481" spans="1:10">
      <c r="A481" t="s">
        <v>7891</v>
      </c>
      <c r="B481" t="s">
        <v>8871</v>
      </c>
      <c r="C481" t="e">
        <f>VLOOKUP(A481,'Ub5 and Ub6 values'!$A$3:$B$7000,3,FALSE)</f>
        <v>#REF!</v>
      </c>
      <c r="D481">
        <v>4.5600000000000002E-2</v>
      </c>
      <c r="E481" s="1">
        <v>1.92E-4</v>
      </c>
      <c r="F481" t="s">
        <v>5676</v>
      </c>
      <c r="G481">
        <f t="shared" si="14"/>
        <v>-1.341035157335565</v>
      </c>
      <c r="H481" s="34">
        <f t="shared" si="15"/>
        <v>-6.7166987712964499</v>
      </c>
      <c r="I481" s="39">
        <f>VLOOKUP($A481,'Ub5 and Ub6 values'!$A$2:$F$7000,3,FALSE)</f>
        <v>7</v>
      </c>
      <c r="J481" s="39">
        <f>VLOOKUP($A481,'Ub5 and Ub6 values'!$A$2:$F$7000,4,FALSE)</f>
        <v>9</v>
      </c>
    </row>
    <row r="482" spans="1:10">
      <c r="A482" t="s">
        <v>7892</v>
      </c>
      <c r="B482" t="s">
        <v>5172</v>
      </c>
      <c r="C482" t="e">
        <f>VLOOKUP(A482,'Ub5 and Ub6 values'!$A$3:$B$7000,3,FALSE)</f>
        <v>#REF!</v>
      </c>
      <c r="D482">
        <v>16</v>
      </c>
      <c r="E482" s="1">
        <v>0.14000000000000001</v>
      </c>
      <c r="F482" t="s">
        <v>5676</v>
      </c>
      <c r="G482">
        <f t="shared" si="14"/>
        <v>1.2041199826559248</v>
      </c>
      <c r="H482" s="34">
        <f t="shared" si="15"/>
        <v>-3.8538719643217618</v>
      </c>
      <c r="I482" s="39">
        <f>VLOOKUP($A482,'Ub5 and Ub6 values'!$A$2:$F$7000,3,FALSE)</f>
        <v>4</v>
      </c>
      <c r="J482" s="39">
        <f>VLOOKUP($A482,'Ub5 and Ub6 values'!$A$2:$F$7000,4,FALSE)</f>
        <v>5</v>
      </c>
    </row>
    <row r="483" spans="1:10">
      <c r="A483" t="s">
        <v>7893</v>
      </c>
      <c r="B483" t="s">
        <v>1262</v>
      </c>
      <c r="C483" t="e">
        <f>VLOOKUP(A483,'Ub5 and Ub6 values'!$A$3:$B$7000,3,FALSE)</f>
        <v>#REF!</v>
      </c>
      <c r="D483">
        <v>49.5</v>
      </c>
      <c r="E483" s="1">
        <v>0.252</v>
      </c>
      <c r="F483" t="s">
        <v>5676</v>
      </c>
      <c r="G483">
        <f t="shared" si="14"/>
        <v>1.6946051989335686</v>
      </c>
      <c r="H483" s="34">
        <f t="shared" si="15"/>
        <v>-3.5985994592184558</v>
      </c>
      <c r="I483" s="39">
        <f>VLOOKUP($A483,'Ub5 and Ub6 values'!$A$2:$F$7000,3,FALSE)</f>
        <v>7</v>
      </c>
      <c r="J483" s="39">
        <f>VLOOKUP($A483,'Ub5 and Ub6 values'!$A$2:$F$7000,4,FALSE)</f>
        <v>7</v>
      </c>
    </row>
    <row r="484" spans="1:10">
      <c r="A484" t="s">
        <v>4248</v>
      </c>
      <c r="B484" t="s">
        <v>5177</v>
      </c>
      <c r="C484" t="e">
        <f>VLOOKUP(A484,'Ub5 and Ub6 values'!$A$3:$B$7000,3,FALSE)</f>
        <v>#REF!</v>
      </c>
      <c r="D484">
        <v>30.4</v>
      </c>
      <c r="E484" s="1">
        <v>0.30399999999999999</v>
      </c>
      <c r="F484" t="s">
        <v>5676</v>
      </c>
      <c r="G484">
        <f t="shared" si="14"/>
        <v>1.4828735836087537</v>
      </c>
      <c r="H484" s="34">
        <f t="shared" si="15"/>
        <v>-3.5171264163912461</v>
      </c>
      <c r="I484" s="39">
        <f>VLOOKUP($A484,'Ub5 and Ub6 values'!$A$2:$F$7000,3,FALSE)</f>
        <v>5</v>
      </c>
      <c r="J484" s="39">
        <f>VLOOKUP($A484,'Ub5 and Ub6 values'!$A$2:$F$7000,4,FALSE)</f>
        <v>6</v>
      </c>
    </row>
    <row r="485" spans="1:10">
      <c r="A485" t="s">
        <v>5036</v>
      </c>
      <c r="B485" t="s">
        <v>5185</v>
      </c>
      <c r="C485" t="e">
        <f>VLOOKUP(A485,'Ub5 and Ub6 values'!$A$3:$B$7000,3,FALSE)</f>
        <v>#REF!</v>
      </c>
      <c r="D485">
        <v>5.5</v>
      </c>
      <c r="E485" s="1">
        <v>2.76E-2</v>
      </c>
      <c r="F485" t="s">
        <v>5676</v>
      </c>
      <c r="G485">
        <f t="shared" si="14"/>
        <v>0.74036268949424389</v>
      </c>
      <c r="H485" s="34">
        <f t="shared" si="15"/>
        <v>-4.5590909179347818</v>
      </c>
      <c r="I485" s="39">
        <f>VLOOKUP($A485,'Ub5 and Ub6 values'!$A$2:$F$7000,3,FALSE)</f>
        <v>7</v>
      </c>
      <c r="J485" s="39">
        <f>VLOOKUP($A485,'Ub5 and Ub6 values'!$A$2:$F$7000,4,FALSE)</f>
        <v>9</v>
      </c>
    </row>
    <row r="486" spans="1:10">
      <c r="A486" t="s">
        <v>7293</v>
      </c>
      <c r="B486" t="s">
        <v>5192</v>
      </c>
      <c r="C486" t="e">
        <f>VLOOKUP(A486,'Ub5 and Ub6 values'!$A$3:$B$7000,3,FALSE)</f>
        <v>#REF!</v>
      </c>
      <c r="D486">
        <v>5.9</v>
      </c>
      <c r="E486" s="1">
        <v>3.6700000000000003E-2</v>
      </c>
      <c r="F486" t="s">
        <v>5676</v>
      </c>
      <c r="G486">
        <f t="shared" si="14"/>
        <v>0.77085201164214423</v>
      </c>
      <c r="H486" s="34">
        <f t="shared" si="15"/>
        <v>-4.4353339357479111</v>
      </c>
      <c r="I486" s="39">
        <f>VLOOKUP($A486,'Ub5 and Ub6 values'!$A$2:$F$7000,3,FALSE)</f>
        <v>6</v>
      </c>
      <c r="J486" s="39">
        <f>VLOOKUP($A486,'Ub5 and Ub6 values'!$A$2:$F$7000,4,FALSE)</f>
        <v>8</v>
      </c>
    </row>
    <row r="487" spans="1:10">
      <c r="A487" t="s">
        <v>7894</v>
      </c>
      <c r="B487" t="s">
        <v>4190</v>
      </c>
      <c r="C487" t="e">
        <f>VLOOKUP(A487,'Ub5 and Ub6 values'!$A$3:$B$7000,3,FALSE)</f>
        <v>#REF!</v>
      </c>
      <c r="D487">
        <v>0.222</v>
      </c>
      <c r="E487" s="1">
        <v>8.1800000000000004E-4</v>
      </c>
      <c r="F487" t="s">
        <v>5676</v>
      </c>
      <c r="G487">
        <f t="shared" si="14"/>
        <v>-0.65364702554936138</v>
      </c>
      <c r="H487" s="34">
        <f t="shared" si="15"/>
        <v>-6.0872466963286769</v>
      </c>
      <c r="I487" s="39">
        <f>VLOOKUP($A487,'Ub5 and Ub6 values'!$A$2:$F$7000,3,FALSE)</f>
        <v>7</v>
      </c>
      <c r="J487" s="39">
        <f>VLOOKUP($A487,'Ub5 and Ub6 values'!$A$2:$F$7000,4,FALSE)</f>
        <v>9</v>
      </c>
    </row>
    <row r="488" spans="1:10">
      <c r="A488" t="s">
        <v>7130</v>
      </c>
      <c r="B488" t="s">
        <v>7130</v>
      </c>
      <c r="C488" t="e">
        <f>VLOOKUP(A488,'Ub5 and Ub6 values'!$A$3:$B$7000,3,FALSE)</f>
        <v>#REF!</v>
      </c>
      <c r="D488">
        <v>3.87</v>
      </c>
      <c r="E488" s="1">
        <v>2.0899999999999998E-2</v>
      </c>
      <c r="F488" t="s">
        <v>5676</v>
      </c>
      <c r="G488">
        <f t="shared" si="14"/>
        <v>0.5877109650189114</v>
      </c>
      <c r="H488" s="34">
        <f t="shared" si="15"/>
        <v>-4.6798537138889458</v>
      </c>
      <c r="I488" s="39">
        <f>VLOOKUP($A488,'Ub5 and Ub6 values'!$A$2:$F$7000,3,FALSE)</f>
        <v>7</v>
      </c>
      <c r="J488" s="39">
        <f>VLOOKUP($A488,'Ub5 and Ub6 values'!$A$2:$F$7000,4,FALSE)</f>
        <v>9</v>
      </c>
    </row>
    <row r="489" spans="1:10">
      <c r="A489" t="s">
        <v>4246</v>
      </c>
      <c r="B489" t="s">
        <v>3519</v>
      </c>
      <c r="C489" t="e">
        <f>VLOOKUP(A489,'Ub5 and Ub6 values'!$A$3:$B$7000,3,FALSE)</f>
        <v>#REF!</v>
      </c>
      <c r="D489">
        <v>1.76</v>
      </c>
      <c r="E489" s="1">
        <v>1.5699999999999999E-2</v>
      </c>
      <c r="F489" t="s">
        <v>5676</v>
      </c>
      <c r="G489">
        <f t="shared" si="14"/>
        <v>0.24551266781414982</v>
      </c>
      <c r="H489" s="34">
        <f t="shared" si="15"/>
        <v>-4.804100347590766</v>
      </c>
      <c r="I489" s="39">
        <f>VLOOKUP($A489,'Ub5 and Ub6 values'!$A$2:$F$7000,3,FALSE)</f>
        <v>5</v>
      </c>
      <c r="J489" s="39">
        <f>VLOOKUP($A489,'Ub5 and Ub6 values'!$A$2:$F$7000,4,FALSE)</f>
        <v>6</v>
      </c>
    </row>
    <row r="490" spans="1:10">
      <c r="A490" t="s">
        <v>5593</v>
      </c>
      <c r="B490" t="s">
        <v>3520</v>
      </c>
      <c r="C490" t="e">
        <f>VLOOKUP(A490,'Ub5 and Ub6 values'!$A$3:$B$7000,3,FALSE)</f>
        <v>#REF!</v>
      </c>
      <c r="D490">
        <v>28.1</v>
      </c>
      <c r="E490" s="1">
        <v>0.187</v>
      </c>
      <c r="F490" t="s">
        <v>5676</v>
      </c>
      <c r="G490">
        <f t="shared" si="14"/>
        <v>1.4487063199050798</v>
      </c>
      <c r="H490" s="34">
        <f t="shared" si="15"/>
        <v>-3.728158393463501</v>
      </c>
      <c r="I490" s="39">
        <f>VLOOKUP($A490,'Ub5 and Ub6 values'!$A$2:$F$7000,3,FALSE)</f>
        <v>7</v>
      </c>
      <c r="J490" s="39">
        <f>VLOOKUP($A490,'Ub5 and Ub6 values'!$A$2:$F$7000,4,FALSE)</f>
        <v>7</v>
      </c>
    </row>
    <row r="491" spans="1:10">
      <c r="A491" t="s">
        <v>7895</v>
      </c>
      <c r="B491" t="s">
        <v>5317</v>
      </c>
      <c r="C491" t="e">
        <f>VLOOKUP(A491,'Ub5 and Ub6 values'!$A$3:$B$7000,3,FALSE)</f>
        <v>#REF!</v>
      </c>
      <c r="D491">
        <v>0.437</v>
      </c>
      <c r="E491" s="1">
        <v>1.0399999999999999E-3</v>
      </c>
      <c r="F491" t="s">
        <v>5676</v>
      </c>
      <c r="G491">
        <f t="shared" si="14"/>
        <v>-0.35951856302957819</v>
      </c>
      <c r="H491" s="34">
        <f t="shared" si="15"/>
        <v>-5.9829666607012193</v>
      </c>
      <c r="I491" s="39">
        <f>VLOOKUP($A491,'Ub5 and Ub6 values'!$A$2:$F$7000,3,FALSE)</f>
        <v>5</v>
      </c>
      <c r="J491" s="39">
        <f>VLOOKUP($A491,'Ub5 and Ub6 values'!$A$2:$F$7000,4,FALSE)</f>
        <v>6</v>
      </c>
    </row>
    <row r="492" spans="1:10">
      <c r="A492" t="s">
        <v>8706</v>
      </c>
      <c r="B492" t="s">
        <v>5352</v>
      </c>
      <c r="C492" t="e">
        <f>VLOOKUP(A492,'Ub5 and Ub6 values'!$A$3:$B$7000,3,FALSE)</f>
        <v>#REF!</v>
      </c>
      <c r="D492">
        <v>11.7</v>
      </c>
      <c r="E492" s="1">
        <v>0.16700000000000001</v>
      </c>
      <c r="F492" t="s">
        <v>5676</v>
      </c>
      <c r="G492">
        <f t="shared" si="14"/>
        <v>1.0681858617461617</v>
      </c>
      <c r="H492" s="34">
        <f t="shared" si="15"/>
        <v>-3.7772835288524167</v>
      </c>
      <c r="I492" s="39">
        <f>VLOOKUP($A492,'Ub5 and Ub6 values'!$A$2:$F$7000,3,FALSE)</f>
        <v>5</v>
      </c>
      <c r="J492" s="39">
        <f>VLOOKUP($A492,'Ub5 and Ub6 values'!$A$2:$F$7000,4,FALSE)</f>
        <v>5</v>
      </c>
    </row>
    <row r="493" spans="1:10">
      <c r="A493" t="s">
        <v>765</v>
      </c>
      <c r="B493" t="s">
        <v>5672</v>
      </c>
      <c r="C493" t="e">
        <f>VLOOKUP(A493,'Ub5 and Ub6 values'!$A$3:$B$7000,3,FALSE)</f>
        <v>#REF!</v>
      </c>
      <c r="D493">
        <v>0.49</v>
      </c>
      <c r="E493" s="1">
        <v>3.0599999999999998E-3</v>
      </c>
      <c r="F493" t="s">
        <v>5676</v>
      </c>
      <c r="G493">
        <f t="shared" si="14"/>
        <v>-0.30980391997148632</v>
      </c>
      <c r="H493" s="34">
        <f t="shared" si="15"/>
        <v>-5.5142785735184194</v>
      </c>
      <c r="I493" s="39">
        <f>VLOOKUP($A493,'Ub5 and Ub6 values'!$A$2:$F$7000,3,FALSE)</f>
        <v>5</v>
      </c>
      <c r="J493" s="39">
        <f>VLOOKUP($A493,'Ub5 and Ub6 values'!$A$2:$F$7000,4,FALSE)</f>
        <v>8</v>
      </c>
    </row>
    <row r="494" spans="1:10">
      <c r="A494" t="s">
        <v>5457</v>
      </c>
      <c r="B494" t="s">
        <v>5674</v>
      </c>
      <c r="C494" t="e">
        <f>VLOOKUP(A494,'Ub5 and Ub6 values'!$A$3:$B$7000,3,FALSE)</f>
        <v>#REF!</v>
      </c>
      <c r="D494">
        <v>0.31</v>
      </c>
      <c r="E494" s="1">
        <v>2.0300000000000001E-3</v>
      </c>
      <c r="F494" t="s">
        <v>5676</v>
      </c>
      <c r="G494">
        <f t="shared" si="14"/>
        <v>-0.50863830616572736</v>
      </c>
      <c r="H494" s="34">
        <f t="shared" si="15"/>
        <v>-5.6925039620867874</v>
      </c>
      <c r="I494" s="39">
        <f>VLOOKUP($A494,'Ub5 and Ub6 values'!$A$2:$F$7000,3,FALSE)</f>
        <v>5</v>
      </c>
      <c r="J494" s="39">
        <f>VLOOKUP($A494,'Ub5 and Ub6 values'!$A$2:$F$7000,4,FALSE)</f>
        <v>6</v>
      </c>
    </row>
    <row r="495" spans="1:10">
      <c r="A495" t="s">
        <v>7896</v>
      </c>
      <c r="B495" t="s">
        <v>6114</v>
      </c>
      <c r="C495" t="e">
        <f>VLOOKUP(A495,'Ub5 and Ub6 values'!$A$3:$B$7000,3,FALSE)</f>
        <v>#REF!</v>
      </c>
      <c r="D495">
        <v>10.9</v>
      </c>
      <c r="E495" s="1">
        <v>5.9200000000000003E-2</v>
      </c>
      <c r="F495" t="s">
        <v>5680</v>
      </c>
      <c r="G495">
        <f t="shared" si="14"/>
        <v>1.0374264979406236</v>
      </c>
      <c r="H495" s="34">
        <f t="shared" si="15"/>
        <v>-4.22767829327708</v>
      </c>
      <c r="I495" s="39">
        <f>VLOOKUP($A495,'Ub5 and Ub6 values'!$A$2:$F$7000,3,FALSE)</f>
        <v>7</v>
      </c>
      <c r="J495" s="39">
        <f>VLOOKUP($A495,'Ub5 and Ub6 values'!$A$2:$F$7000,4,FALSE)</f>
        <v>9</v>
      </c>
    </row>
    <row r="496" spans="1:10">
      <c r="A496" t="s">
        <v>5616</v>
      </c>
      <c r="B496" t="s">
        <v>2327</v>
      </c>
      <c r="C496" t="e">
        <f>VLOOKUP(A496,'Ub5 and Ub6 values'!$A$3:$B$7000,3,FALSE)</f>
        <v>#REF!</v>
      </c>
      <c r="D496">
        <v>0.245</v>
      </c>
      <c r="E496" s="1">
        <v>9.1200000000000005E-4</v>
      </c>
      <c r="F496" t="s">
        <v>5680</v>
      </c>
      <c r="G496">
        <f t="shared" si="14"/>
        <v>-0.61083391563546752</v>
      </c>
      <c r="H496" s="34">
        <f t="shared" si="15"/>
        <v>-6.0400051616715835</v>
      </c>
      <c r="I496" s="39">
        <f>VLOOKUP($A496,'Ub5 and Ub6 values'!$A$2:$F$7000,3,FALSE)</f>
        <v>6</v>
      </c>
      <c r="J496" s="39">
        <f>VLOOKUP($A496,'Ub5 and Ub6 values'!$A$2:$F$7000,4,FALSE)</f>
        <v>10</v>
      </c>
    </row>
    <row r="497" spans="1:10">
      <c r="A497" t="s">
        <v>7897</v>
      </c>
      <c r="B497" t="s">
        <v>2331</v>
      </c>
      <c r="C497" t="e">
        <f>VLOOKUP(A497,'Ub5 and Ub6 values'!$A$3:$B$7000,3,FALSE)</f>
        <v>#REF!</v>
      </c>
      <c r="D497">
        <v>0.53500000000000003</v>
      </c>
      <c r="E497" s="1">
        <v>2.2300000000000002E-3</v>
      </c>
      <c r="F497" t="s">
        <v>5680</v>
      </c>
      <c r="G497">
        <f t="shared" si="14"/>
        <v>-0.27164621797877153</v>
      </c>
      <c r="H497" s="34">
        <f t="shared" si="15"/>
        <v>-5.6516951369518393</v>
      </c>
      <c r="I497" s="39">
        <f>VLOOKUP($A497,'Ub5 and Ub6 values'!$A$2:$F$7000,3,FALSE)</f>
        <v>7</v>
      </c>
      <c r="J497" s="39">
        <f>VLOOKUP($A497,'Ub5 and Ub6 values'!$A$2:$F$7000,4,FALSE)</f>
        <v>9</v>
      </c>
    </row>
    <row r="498" spans="1:10">
      <c r="A498" t="s">
        <v>7898</v>
      </c>
      <c r="B498" t="s">
        <v>2403</v>
      </c>
      <c r="C498" t="e">
        <f>VLOOKUP(A498,'Ub5 and Ub6 values'!$A$3:$B$7000,3,FALSE)</f>
        <v>#REF!</v>
      </c>
      <c r="D498">
        <v>14.8</v>
      </c>
      <c r="E498" s="1">
        <v>8.0799999999999997E-2</v>
      </c>
      <c r="F498" t="s">
        <v>5680</v>
      </c>
      <c r="G498">
        <f t="shared" si="14"/>
        <v>1.1702617153949575</v>
      </c>
      <c r="H498" s="34">
        <f t="shared" si="15"/>
        <v>-4.092588639225414</v>
      </c>
      <c r="I498" s="39">
        <f>VLOOKUP($A498,'Ub5 and Ub6 values'!$A$2:$F$7000,3,FALSE)</f>
        <v>7</v>
      </c>
      <c r="J498" s="39">
        <f>VLOOKUP($A498,'Ub5 and Ub6 values'!$A$2:$F$7000,4,FALSE)</f>
        <v>9</v>
      </c>
    </row>
    <row r="499" spans="1:10">
      <c r="A499" t="s">
        <v>7899</v>
      </c>
      <c r="B499" t="s">
        <v>9538</v>
      </c>
      <c r="C499" t="e">
        <f>VLOOKUP(A499,'Ub5 and Ub6 values'!$A$3:$B$7000,3,FALSE)</f>
        <v>#REF!</v>
      </c>
      <c r="D499">
        <v>1.73</v>
      </c>
      <c r="E499" s="1">
        <v>8.7299999999999999E-3</v>
      </c>
      <c r="F499" t="s">
        <v>5680</v>
      </c>
      <c r="G499">
        <f t="shared" si="14"/>
        <v>0.2380461031287954</v>
      </c>
      <c r="H499" s="34">
        <f t="shared" si="15"/>
        <v>-5.0589857562944305</v>
      </c>
      <c r="I499" s="39">
        <f>VLOOKUP($A499,'Ub5 and Ub6 values'!$A$2:$F$7000,3,FALSE)</f>
        <v>7</v>
      </c>
      <c r="J499" s="39">
        <f>VLOOKUP($A499,'Ub5 and Ub6 values'!$A$2:$F$7000,4,FALSE)</f>
        <v>9</v>
      </c>
    </row>
    <row r="500" spans="1:10">
      <c r="A500" t="s">
        <v>7900</v>
      </c>
      <c r="B500" t="s">
        <v>7074</v>
      </c>
      <c r="C500" t="e">
        <f>VLOOKUP(A500,'Ub5 and Ub6 values'!$A$3:$B$7000,3,FALSE)</f>
        <v>#REF!</v>
      </c>
      <c r="D500">
        <v>39.700000000000003</v>
      </c>
      <c r="E500" s="1">
        <v>0.216</v>
      </c>
      <c r="F500" t="s">
        <v>5680</v>
      </c>
      <c r="G500">
        <f t="shared" si="14"/>
        <v>1.5987905067631152</v>
      </c>
      <c r="H500" s="34">
        <f t="shared" si="15"/>
        <v>-3.6655462488490693</v>
      </c>
      <c r="I500" s="39">
        <f>VLOOKUP($A500,'Ub5 and Ub6 values'!$A$2:$F$7000,3,FALSE)</f>
        <v>7</v>
      </c>
      <c r="J500" s="39">
        <f>VLOOKUP($A500,'Ub5 and Ub6 values'!$A$2:$F$7000,4,FALSE)</f>
        <v>9</v>
      </c>
    </row>
    <row r="501" spans="1:10">
      <c r="A501" t="s">
        <v>5612</v>
      </c>
      <c r="B501" t="s">
        <v>9556</v>
      </c>
      <c r="C501" t="e">
        <f>VLOOKUP(A501,'Ub5 and Ub6 values'!$A$3:$B$7000,3,FALSE)</f>
        <v>#REF!</v>
      </c>
      <c r="D501">
        <v>9.2999999999999999E-2</v>
      </c>
      <c r="E501" s="1">
        <v>1.9000000000000001E-4</v>
      </c>
      <c r="F501" t="s">
        <v>5680</v>
      </c>
      <c r="G501">
        <f t="shared" si="14"/>
        <v>-1.031517051446065</v>
      </c>
      <c r="H501" s="34">
        <f t="shared" si="15"/>
        <v>-6.7212463990471711</v>
      </c>
      <c r="I501" s="39">
        <f>VLOOKUP($A501,'Ub5 and Ub6 values'!$A$2:$F$7000,3,FALSE)</f>
        <v>5</v>
      </c>
      <c r="J501" s="39">
        <f>VLOOKUP($A501,'Ub5 and Ub6 values'!$A$2:$F$7000,4,FALSE)</f>
        <v>6</v>
      </c>
    </row>
    <row r="502" spans="1:10">
      <c r="A502" t="s">
        <v>1830</v>
      </c>
      <c r="B502" t="s">
        <v>7362</v>
      </c>
      <c r="C502" t="e">
        <f>VLOOKUP(A502,'Ub5 and Ub6 values'!$A$3:$B$7000,3,FALSE)</f>
        <v>#REF!</v>
      </c>
      <c r="D502">
        <v>1.27</v>
      </c>
      <c r="E502" s="1">
        <v>5.1200000000000004E-3</v>
      </c>
      <c r="F502" t="s">
        <v>5680</v>
      </c>
      <c r="G502">
        <f t="shared" si="14"/>
        <v>0.10380372095595687</v>
      </c>
      <c r="H502" s="34">
        <f t="shared" si="15"/>
        <v>-5.2907300390241687</v>
      </c>
      <c r="I502" s="39">
        <f>VLOOKUP($A502,'Ub5 and Ub6 values'!$A$2:$F$7000,3,FALSE)</f>
        <v>6</v>
      </c>
      <c r="J502" s="39">
        <f>VLOOKUP($A502,'Ub5 and Ub6 values'!$A$2:$F$7000,4,FALSE)</f>
        <v>9</v>
      </c>
    </row>
    <row r="503" spans="1:10">
      <c r="A503" t="s">
        <v>1976</v>
      </c>
      <c r="B503" t="s">
        <v>7371</v>
      </c>
      <c r="C503" t="e">
        <f>VLOOKUP(A503,'Ub5 and Ub6 values'!$A$3:$B$7000,3,FALSE)</f>
        <v>#REF!</v>
      </c>
      <c r="D503">
        <v>1.17</v>
      </c>
      <c r="E503" s="1">
        <v>6.0000000000000001E-3</v>
      </c>
      <c r="F503" t="s">
        <v>5680</v>
      </c>
      <c r="G503">
        <f t="shared" si="14"/>
        <v>6.8185861746161619E-2</v>
      </c>
      <c r="H503" s="34">
        <f t="shared" si="15"/>
        <v>-5.2218487496163561</v>
      </c>
      <c r="I503" s="39">
        <f>VLOOKUP($A503,'Ub5 and Ub6 values'!$A$2:$F$7000,3,FALSE)</f>
        <v>6</v>
      </c>
      <c r="J503" s="39">
        <f>VLOOKUP($A503,'Ub5 and Ub6 values'!$A$2:$F$7000,4,FALSE)</f>
        <v>7</v>
      </c>
    </row>
    <row r="504" spans="1:10">
      <c r="A504" t="s">
        <v>5617</v>
      </c>
      <c r="B504" t="s">
        <v>7386</v>
      </c>
      <c r="C504" t="e">
        <f>VLOOKUP(A504,'Ub5 and Ub6 values'!$A$3:$B$7000,3,FALSE)</f>
        <v>#REF!</v>
      </c>
      <c r="D504">
        <v>0.47</v>
      </c>
      <c r="E504" s="1">
        <v>1.8699999999999999E-3</v>
      </c>
      <c r="F504" t="s">
        <v>5680</v>
      </c>
      <c r="G504">
        <f t="shared" si="14"/>
        <v>-0.32790214206428259</v>
      </c>
      <c r="H504" s="34">
        <f t="shared" si="15"/>
        <v>-5.7281583934635005</v>
      </c>
      <c r="I504" s="39">
        <f>VLOOKUP($A504,'Ub5 and Ub6 values'!$A$2:$F$7000,3,FALSE)</f>
        <v>6</v>
      </c>
      <c r="J504" s="39">
        <f>VLOOKUP($A504,'Ub5 and Ub6 values'!$A$2:$F$7000,4,FALSE)</f>
        <v>10</v>
      </c>
    </row>
    <row r="505" spans="1:10">
      <c r="A505" t="s">
        <v>7901</v>
      </c>
      <c r="B505" t="s">
        <v>196</v>
      </c>
      <c r="C505" t="e">
        <f>VLOOKUP(A505,'Ub5 and Ub6 values'!$A$3:$B$7000,3,FALSE)</f>
        <v>#REF!</v>
      </c>
      <c r="D505">
        <v>0.27</v>
      </c>
      <c r="E505" s="1">
        <v>1.17E-3</v>
      </c>
      <c r="F505" t="s">
        <v>5680</v>
      </c>
      <c r="G505">
        <f t="shared" si="14"/>
        <v>-0.56863623584101264</v>
      </c>
      <c r="H505" s="34">
        <f t="shared" si="15"/>
        <v>-5.9318141382538379</v>
      </c>
      <c r="I505" s="39">
        <f>VLOOKUP($A505,'Ub5 and Ub6 values'!$A$2:$F$7000,3,FALSE)</f>
        <v>6</v>
      </c>
      <c r="J505" s="39">
        <f>VLOOKUP($A505,'Ub5 and Ub6 values'!$A$2:$F$7000,4,FALSE)</f>
        <v>9</v>
      </c>
    </row>
    <row r="506" spans="1:10">
      <c r="A506" t="s">
        <v>7902</v>
      </c>
      <c r="B506" t="s">
        <v>5357</v>
      </c>
      <c r="C506" t="e">
        <f>VLOOKUP(A506,'Ub5 and Ub6 values'!$A$3:$B$7000,3,FALSE)</f>
        <v>#REF!</v>
      </c>
      <c r="D506">
        <v>4.24</v>
      </c>
      <c r="E506" s="1">
        <v>1.4500000000000001E-2</v>
      </c>
      <c r="F506" t="s">
        <v>5680</v>
      </c>
      <c r="G506">
        <f t="shared" si="14"/>
        <v>0.6273658565927327</v>
      </c>
      <c r="H506" s="34">
        <f t="shared" si="15"/>
        <v>-4.8386319977650256</v>
      </c>
      <c r="I506" s="39">
        <f>VLOOKUP($A506,'Ub5 and Ub6 values'!$A$2:$F$7000,3,FALSE)</f>
        <v>7</v>
      </c>
      <c r="J506" s="39">
        <f>VLOOKUP($A506,'Ub5 and Ub6 values'!$A$2:$F$7000,4,FALSE)</f>
        <v>10</v>
      </c>
    </row>
    <row r="507" spans="1:10">
      <c r="A507" t="s">
        <v>7336</v>
      </c>
      <c r="B507" t="s">
        <v>6116</v>
      </c>
      <c r="C507" t="e">
        <f>VLOOKUP(A507,'Ub5 and Ub6 values'!$A$3:$B$7000,3,FALSE)</f>
        <v>#REF!</v>
      </c>
      <c r="D507">
        <v>1720</v>
      </c>
      <c r="E507" s="1">
        <v>12.5</v>
      </c>
      <c r="F507" t="s">
        <v>5681</v>
      </c>
      <c r="G507">
        <f t="shared" si="14"/>
        <v>3.2355284469075487</v>
      </c>
      <c r="H507" s="34">
        <f t="shared" si="15"/>
        <v>-1.9030899869919435</v>
      </c>
      <c r="I507" s="39">
        <f>VLOOKUP($A507,'Ub5 and Ub6 values'!$A$2:$F$7000,3,FALSE)</f>
        <v>5</v>
      </c>
      <c r="J507" s="39">
        <f>VLOOKUP($A507,'Ub5 and Ub6 values'!$A$2:$F$7000,4,FALSE)</f>
        <v>7</v>
      </c>
    </row>
    <row r="508" spans="1:10">
      <c r="A508" t="s">
        <v>2795</v>
      </c>
      <c r="B508" t="s">
        <v>6118</v>
      </c>
      <c r="C508" t="e">
        <f>VLOOKUP(A508,'Ub5 and Ub6 values'!$A$3:$B$7000,3,FALSE)</f>
        <v>#REF!</v>
      </c>
      <c r="D508">
        <v>161</v>
      </c>
      <c r="E508" s="1">
        <v>0.70699999999999996</v>
      </c>
      <c r="F508" t="s">
        <v>5681</v>
      </c>
      <c r="G508">
        <f t="shared" si="14"/>
        <v>2.2068258760318495</v>
      </c>
      <c r="H508" s="34">
        <f t="shared" si="15"/>
        <v>-3.1505805862031004</v>
      </c>
      <c r="I508" s="39">
        <f>VLOOKUP($A508,'Ub5 and Ub6 values'!$A$2:$F$7000,3,FALSE)</f>
        <v>6</v>
      </c>
      <c r="J508" s="39">
        <f>VLOOKUP($A508,'Ub5 and Ub6 values'!$A$2:$F$7000,4,FALSE)</f>
        <v>9</v>
      </c>
    </row>
    <row r="509" spans="1:10">
      <c r="A509" t="s">
        <v>6414</v>
      </c>
      <c r="B509" t="s">
        <v>6280</v>
      </c>
      <c r="C509" t="e">
        <f>VLOOKUP(A509,'Ub5 and Ub6 values'!$A$3:$B$7000,3,FALSE)</f>
        <v>#REF!</v>
      </c>
      <c r="D509">
        <v>5.1100000000000003</v>
      </c>
      <c r="E509" s="1">
        <v>1.52E-2</v>
      </c>
      <c r="F509" t="s">
        <v>5681</v>
      </c>
      <c r="G509">
        <f t="shared" si="14"/>
        <v>0.70842090013471271</v>
      </c>
      <c r="H509" s="34">
        <f t="shared" si="15"/>
        <v>-4.8181564120552274</v>
      </c>
      <c r="I509" s="39">
        <f>VLOOKUP($A509,'Ub5 and Ub6 values'!$A$2:$F$7000,3,FALSE)</f>
        <v>8</v>
      </c>
      <c r="J509" s="39">
        <f>VLOOKUP($A509,'Ub5 and Ub6 values'!$A$2:$F$7000,4,FALSE)</f>
        <v>10</v>
      </c>
    </row>
    <row r="510" spans="1:10">
      <c r="A510" t="s">
        <v>574</v>
      </c>
      <c r="B510" t="s">
        <v>2295</v>
      </c>
      <c r="C510" t="e">
        <f>VLOOKUP(A510,'Ub5 and Ub6 values'!$A$3:$B$7000,3,FALSE)</f>
        <v>#REF!</v>
      </c>
      <c r="D510">
        <v>462</v>
      </c>
      <c r="E510" s="1">
        <v>4.22</v>
      </c>
      <c r="F510" t="s">
        <v>5681</v>
      </c>
      <c r="G510">
        <f t="shared" si="14"/>
        <v>2.6646419755561257</v>
      </c>
      <c r="H510" s="34">
        <f t="shared" si="15"/>
        <v>-2.3746875490383261</v>
      </c>
      <c r="I510" s="39">
        <f>VLOOKUP($A510,'Ub5 and Ub6 values'!$A$2:$F$7000,3,FALSE)</f>
        <v>5</v>
      </c>
      <c r="J510" s="39">
        <f>VLOOKUP($A510,'Ub5 and Ub6 values'!$A$2:$F$7000,4,FALSE)</f>
        <v>5</v>
      </c>
    </row>
    <row r="511" spans="1:10">
      <c r="A511" t="s">
        <v>7903</v>
      </c>
      <c r="B511" t="s">
        <v>2299</v>
      </c>
      <c r="C511" t="e">
        <f>VLOOKUP(A511,'Ub5 and Ub6 values'!$A$3:$B$7000,3,FALSE)</f>
        <v>#REF!</v>
      </c>
      <c r="D511">
        <v>16460</v>
      </c>
      <c r="E511" s="1">
        <v>129</v>
      </c>
      <c r="F511" t="s">
        <v>5681</v>
      </c>
      <c r="G511">
        <f t="shared" si="14"/>
        <v>4.2164298308762511</v>
      </c>
      <c r="H511" s="34">
        <f t="shared" si="15"/>
        <v>-0.8894102897007512</v>
      </c>
      <c r="I511" s="39">
        <f>VLOOKUP($A511,'Ub5 and Ub6 values'!$A$2:$F$7000,3,FALSE)</f>
        <v>6</v>
      </c>
      <c r="J511" s="39">
        <f>VLOOKUP($A511,'Ub5 and Ub6 values'!$A$2:$F$7000,4,FALSE)</f>
        <v>7</v>
      </c>
    </row>
    <row r="512" spans="1:10">
      <c r="A512" t="s">
        <v>4222</v>
      </c>
      <c r="B512" t="s">
        <v>2308</v>
      </c>
      <c r="C512" t="e">
        <f>VLOOKUP(A512,'Ub5 and Ub6 values'!$A$3:$B$7000,3,FALSE)</f>
        <v>#REF!</v>
      </c>
      <c r="D512">
        <v>2520</v>
      </c>
      <c r="E512" s="1">
        <v>33.6</v>
      </c>
      <c r="F512" t="s">
        <v>5681</v>
      </c>
      <c r="G512">
        <f t="shared" si="14"/>
        <v>3.4014005407815442</v>
      </c>
      <c r="H512" s="34">
        <f t="shared" si="15"/>
        <v>-1.4736607226101559</v>
      </c>
      <c r="I512" s="39">
        <f>VLOOKUP($A512,'Ub5 and Ub6 values'!$A$2:$F$7000,3,FALSE)</f>
        <v>4</v>
      </c>
      <c r="J512" s="39">
        <f>VLOOKUP($A512,'Ub5 and Ub6 values'!$A$2:$F$7000,4,FALSE)</f>
        <v>5</v>
      </c>
    </row>
    <row r="513" spans="1:10">
      <c r="A513" t="s">
        <v>7904</v>
      </c>
      <c r="B513" t="s">
        <v>2316</v>
      </c>
      <c r="C513" t="e">
        <f>VLOOKUP(A513,'Ub5 and Ub6 values'!$A$3:$B$7000,3,FALSE)</f>
        <v>#REF!</v>
      </c>
      <c r="D513">
        <v>65.3</v>
      </c>
      <c r="E513" s="1">
        <v>0.38300000000000001</v>
      </c>
      <c r="F513" t="s">
        <v>5681</v>
      </c>
      <c r="G513">
        <f t="shared" si="14"/>
        <v>1.8149131812750738</v>
      </c>
      <c r="H513" s="34">
        <f t="shared" si="15"/>
        <v>-3.4168012260313771</v>
      </c>
      <c r="I513" s="39">
        <f>VLOOKUP($A513,'Ub5 and Ub6 values'!$A$2:$F$7000,3,FALSE)</f>
        <v>5</v>
      </c>
      <c r="J513" s="39">
        <f>VLOOKUP($A513,'Ub5 and Ub6 values'!$A$2:$F$7000,4,FALSE)</f>
        <v>6</v>
      </c>
    </row>
    <row r="514" spans="1:10">
      <c r="A514" t="s">
        <v>8695</v>
      </c>
      <c r="B514" t="s">
        <v>2321</v>
      </c>
      <c r="C514" t="e">
        <f>VLOOKUP(A514,'Ub5 and Ub6 values'!$A$3:$B$7000,3,FALSE)</f>
        <v>#REF!</v>
      </c>
      <c r="D514">
        <v>0.08</v>
      </c>
      <c r="E514" s="1">
        <v>2.5099999999999998E-4</v>
      </c>
      <c r="F514" t="s">
        <v>5681</v>
      </c>
      <c r="G514">
        <f t="shared" si="14"/>
        <v>-1.0969100130080565</v>
      </c>
      <c r="H514" s="34">
        <f t="shared" si="15"/>
        <v>-6.6003262785189616</v>
      </c>
      <c r="I514" s="39">
        <f>VLOOKUP($A514,'Ub5 and Ub6 values'!$A$2:$F$7000,3,FALSE)</f>
        <v>7</v>
      </c>
      <c r="J514" s="39">
        <f>VLOOKUP($A514,'Ub5 and Ub6 values'!$A$2:$F$7000,4,FALSE)</f>
        <v>8</v>
      </c>
    </row>
    <row r="515" spans="1:10">
      <c r="A515" t="s">
        <v>3787</v>
      </c>
      <c r="B515" t="s">
        <v>2388</v>
      </c>
      <c r="C515" t="e">
        <f>VLOOKUP(A515,'Ub5 and Ub6 values'!$A$3:$B$7000,3,FALSE)</f>
        <v>#REF!</v>
      </c>
      <c r="D515">
        <v>77.8</v>
      </c>
      <c r="E515" s="1">
        <v>0.60199999999999998</v>
      </c>
      <c r="F515" t="s">
        <v>5681</v>
      </c>
      <c r="G515">
        <f t="shared" ref="G515:G578" si="16">LOG(D515)</f>
        <v>1.890979596989689</v>
      </c>
      <c r="H515" s="34">
        <f t="shared" ref="H515:H578" si="17">LOG(E515)-3</f>
        <v>-3.2204035087421756</v>
      </c>
      <c r="I515" s="39">
        <f>VLOOKUP($A515,'Ub5 and Ub6 values'!$A$2:$F$7000,3,FALSE)</f>
        <v>6</v>
      </c>
      <c r="J515" s="39">
        <f>VLOOKUP($A515,'Ub5 and Ub6 values'!$A$2:$F$7000,4,FALSE)</f>
        <v>10</v>
      </c>
    </row>
    <row r="516" spans="1:10">
      <c r="A516" t="s">
        <v>7905</v>
      </c>
      <c r="B516" t="s">
        <v>2389</v>
      </c>
      <c r="C516" t="e">
        <f>VLOOKUP(A516,'Ub5 and Ub6 values'!$A$3:$B$7000,3,FALSE)</f>
        <v>#REF!</v>
      </c>
      <c r="D516">
        <v>21.4</v>
      </c>
      <c r="E516" s="1">
        <v>0.13800000000000001</v>
      </c>
      <c r="F516" t="s">
        <v>5681</v>
      </c>
      <c r="G516">
        <f t="shared" si="16"/>
        <v>1.3304137733491908</v>
      </c>
      <c r="H516" s="34">
        <f t="shared" si="17"/>
        <v>-3.8601209135987635</v>
      </c>
      <c r="I516" s="39">
        <f>VLOOKUP($A516,'Ub5 and Ub6 values'!$A$2:$F$7000,3,FALSE)</f>
        <v>4</v>
      </c>
      <c r="J516" s="39">
        <f>VLOOKUP($A516,'Ub5 and Ub6 values'!$A$2:$F$7000,4,FALSE)</f>
        <v>7</v>
      </c>
    </row>
    <row r="517" spans="1:10">
      <c r="A517" t="s">
        <v>5525</v>
      </c>
      <c r="B517" t="s">
        <v>2405</v>
      </c>
      <c r="C517" t="e">
        <f>VLOOKUP(A517,'Ub5 and Ub6 values'!$A$3:$B$7000,3,FALSE)</f>
        <v>#REF!</v>
      </c>
      <c r="D517">
        <v>243</v>
      </c>
      <c r="E517" s="1">
        <v>0.92400000000000004</v>
      </c>
      <c r="F517" t="s">
        <v>5681</v>
      </c>
      <c r="G517">
        <f t="shared" si="16"/>
        <v>2.3856062735983121</v>
      </c>
      <c r="H517" s="34">
        <f t="shared" si="17"/>
        <v>-3.0343280287798935</v>
      </c>
      <c r="I517" s="39">
        <f>VLOOKUP($A517,'Ub5 and Ub6 values'!$A$2:$F$7000,3,FALSE)</f>
        <v>5</v>
      </c>
      <c r="J517" s="39">
        <f>VLOOKUP($A517,'Ub5 and Ub6 values'!$A$2:$F$7000,4,FALSE)</f>
        <v>8</v>
      </c>
    </row>
    <row r="518" spans="1:10">
      <c r="A518" t="s">
        <v>1310</v>
      </c>
      <c r="B518" t="s">
        <v>2407</v>
      </c>
      <c r="C518" t="e">
        <f>VLOOKUP(A518,'Ub5 and Ub6 values'!$A$3:$B$7000,3,FALSE)</f>
        <v>#REF!</v>
      </c>
      <c r="D518">
        <v>6.32</v>
      </c>
      <c r="E518" s="1">
        <v>5.2600000000000001E-2</v>
      </c>
      <c r="F518" t="s">
        <v>5681</v>
      </c>
      <c r="G518">
        <f t="shared" si="16"/>
        <v>0.80071707828238503</v>
      </c>
      <c r="H518" s="34">
        <f t="shared" si="17"/>
        <v>-4.2790142558462607</v>
      </c>
      <c r="I518" s="39">
        <f>VLOOKUP($A518,'Ub5 and Ub6 values'!$A$2:$F$7000,3,FALSE)</f>
        <v>5</v>
      </c>
      <c r="J518" s="39">
        <f>VLOOKUP($A518,'Ub5 and Ub6 values'!$A$2:$F$7000,4,FALSE)</f>
        <v>8</v>
      </c>
    </row>
    <row r="519" spans="1:10">
      <c r="A519" t="s">
        <v>2793</v>
      </c>
      <c r="B519" t="s">
        <v>2418</v>
      </c>
      <c r="C519" t="e">
        <f>VLOOKUP(A519,'Ub5 and Ub6 values'!$A$3:$B$7000,3,FALSE)</f>
        <v>#REF!</v>
      </c>
      <c r="D519">
        <v>102</v>
      </c>
      <c r="E519" s="1">
        <v>0.95199999999999996</v>
      </c>
      <c r="F519" t="s">
        <v>5681</v>
      </c>
      <c r="G519">
        <f t="shared" si="16"/>
        <v>2.0086001717619175</v>
      </c>
      <c r="H519" s="34">
        <f t="shared" si="17"/>
        <v>-3.0213630516155257</v>
      </c>
      <c r="I519" s="39">
        <f>VLOOKUP($A519,'Ub5 and Ub6 values'!$A$2:$F$7000,3,FALSE)</f>
        <v>5</v>
      </c>
      <c r="J519" s="39">
        <f>VLOOKUP($A519,'Ub5 and Ub6 values'!$A$2:$F$7000,4,FALSE)</f>
        <v>7</v>
      </c>
    </row>
    <row r="520" spans="1:10">
      <c r="A520" t="s">
        <v>3635</v>
      </c>
      <c r="B520" t="s">
        <v>2423</v>
      </c>
      <c r="C520" t="e">
        <f>VLOOKUP(A520,'Ub5 and Ub6 values'!$A$3:$B$7000,3,FALSE)</f>
        <v>#REF!</v>
      </c>
      <c r="D520">
        <v>49800</v>
      </c>
      <c r="E520" s="1">
        <v>355</v>
      </c>
      <c r="F520" t="s">
        <v>5681</v>
      </c>
      <c r="G520">
        <f t="shared" si="16"/>
        <v>4.6972293427597176</v>
      </c>
      <c r="H520" s="34">
        <f t="shared" si="17"/>
        <v>-0.44977164694490579</v>
      </c>
      <c r="I520" s="39">
        <f>VLOOKUP($A520,'Ub5 and Ub6 values'!$A$2:$F$7000,3,FALSE)</f>
        <v>10</v>
      </c>
      <c r="J520" s="39">
        <f>VLOOKUP($A520,'Ub5 and Ub6 values'!$A$2:$F$7000,4,FALSE)</f>
        <v>10</v>
      </c>
    </row>
    <row r="521" spans="1:10">
      <c r="A521" t="s">
        <v>2703</v>
      </c>
      <c r="B521" t="s">
        <v>2426</v>
      </c>
      <c r="C521" t="e">
        <f>VLOOKUP(A521,'Ub5 and Ub6 values'!$A$3:$B$7000,3,FALSE)</f>
        <v>#REF!</v>
      </c>
      <c r="D521">
        <v>50.9</v>
      </c>
      <c r="E521" s="1">
        <v>0.35499999999999998</v>
      </c>
      <c r="F521" t="s">
        <v>5681</v>
      </c>
      <c r="G521">
        <f t="shared" si="16"/>
        <v>1.7067177823367587</v>
      </c>
      <c r="H521" s="34">
        <f t="shared" si="17"/>
        <v>-3.4497716469449058</v>
      </c>
      <c r="I521" s="39">
        <f>VLOOKUP($A521,'Ub5 and Ub6 values'!$A$2:$F$7000,3,FALSE)</f>
        <v>4</v>
      </c>
      <c r="J521" s="39">
        <f>VLOOKUP($A521,'Ub5 and Ub6 values'!$A$2:$F$7000,4,FALSE)</f>
        <v>7</v>
      </c>
    </row>
    <row r="522" spans="1:10">
      <c r="A522" t="s">
        <v>2687</v>
      </c>
      <c r="B522" t="s">
        <v>2427</v>
      </c>
      <c r="C522" t="e">
        <f>VLOOKUP(A522,'Ub5 and Ub6 values'!$A$3:$B$7000,3,FALSE)</f>
        <v>#REF!</v>
      </c>
      <c r="D522">
        <v>11800</v>
      </c>
      <c r="E522" s="1">
        <v>79.099999999999994</v>
      </c>
      <c r="F522" t="s">
        <v>5681</v>
      </c>
      <c r="G522">
        <f t="shared" si="16"/>
        <v>4.071882007306125</v>
      </c>
      <c r="H522" s="34">
        <f t="shared" si="17"/>
        <v>-1.1018235165023236</v>
      </c>
      <c r="I522" s="39">
        <f>VLOOKUP($A522,'Ub5 and Ub6 values'!$A$2:$F$7000,3,FALSE)</f>
        <v>4</v>
      </c>
      <c r="J522" s="39">
        <f>VLOOKUP($A522,'Ub5 and Ub6 values'!$A$2:$F$7000,4,FALSE)</f>
        <v>7</v>
      </c>
    </row>
    <row r="523" spans="1:10">
      <c r="A523" t="s">
        <v>4209</v>
      </c>
      <c r="B523" t="s">
        <v>2429</v>
      </c>
      <c r="C523" t="e">
        <f>VLOOKUP(A523,'Ub5 and Ub6 values'!$A$3:$B$7000,3,FALSE)</f>
        <v>#REF!</v>
      </c>
      <c r="D523">
        <v>6410</v>
      </c>
      <c r="E523" s="1">
        <v>49.2</v>
      </c>
      <c r="F523" t="s">
        <v>5681</v>
      </c>
      <c r="G523">
        <f t="shared" si="16"/>
        <v>3.8068580295188172</v>
      </c>
      <c r="H523" s="34">
        <f t="shared" si="17"/>
        <v>-1.3080348972326397</v>
      </c>
      <c r="I523" s="39">
        <f>VLOOKUP($A523,'Ub5 and Ub6 values'!$A$2:$F$7000,3,FALSE)</f>
        <v>4</v>
      </c>
      <c r="J523" s="39">
        <f>VLOOKUP($A523,'Ub5 and Ub6 values'!$A$2:$F$7000,4,FALSE)</f>
        <v>8</v>
      </c>
    </row>
    <row r="524" spans="1:10">
      <c r="A524" t="s">
        <v>7906</v>
      </c>
      <c r="B524" t="s">
        <v>2430</v>
      </c>
      <c r="C524" t="e">
        <f>VLOOKUP(A524,'Ub5 and Ub6 values'!$A$3:$B$7000,3,FALSE)</f>
        <v>#REF!</v>
      </c>
      <c r="D524">
        <v>37.799999999999997</v>
      </c>
      <c r="E524" s="1">
        <v>0.28000000000000003</v>
      </c>
      <c r="F524" t="s">
        <v>5681</v>
      </c>
      <c r="G524">
        <f t="shared" si="16"/>
        <v>1.5774917998372253</v>
      </c>
      <c r="H524" s="34">
        <f t="shared" si="17"/>
        <v>-3.5528419686577806</v>
      </c>
      <c r="I524" s="39">
        <f>VLOOKUP($A524,'Ub5 and Ub6 values'!$A$2:$F$7000,3,FALSE)</f>
        <v>6</v>
      </c>
      <c r="J524" s="39">
        <f>VLOOKUP($A524,'Ub5 and Ub6 values'!$A$2:$F$7000,4,FALSE)</f>
        <v>9</v>
      </c>
    </row>
    <row r="525" spans="1:10">
      <c r="A525" t="s">
        <v>5048</v>
      </c>
      <c r="B525" t="s">
        <v>2431</v>
      </c>
      <c r="C525" t="e">
        <f>VLOOKUP(A525,'Ub5 and Ub6 values'!$A$3:$B$7000,3,FALSE)</f>
        <v>#REF!</v>
      </c>
      <c r="D525">
        <v>814</v>
      </c>
      <c r="E525" s="1">
        <v>5.39</v>
      </c>
      <c r="F525" t="s">
        <v>5681</v>
      </c>
      <c r="G525">
        <f t="shared" si="16"/>
        <v>2.9106244048892012</v>
      </c>
      <c r="H525" s="34">
        <f t="shared" si="17"/>
        <v>-2.2684112348132612</v>
      </c>
      <c r="I525" s="39">
        <f>VLOOKUP($A525,'Ub5 and Ub6 values'!$A$2:$F$7000,3,FALSE)</f>
        <v>6</v>
      </c>
      <c r="J525" s="39">
        <f>VLOOKUP($A525,'Ub5 and Ub6 values'!$A$2:$F$7000,4,FALSE)</f>
        <v>8</v>
      </c>
    </row>
    <row r="526" spans="1:10">
      <c r="A526" t="s">
        <v>738</v>
      </c>
      <c r="B526" t="s">
        <v>2433</v>
      </c>
      <c r="C526" t="e">
        <f>VLOOKUP(A526,'Ub5 and Ub6 values'!$A$3:$B$7000,3,FALSE)</f>
        <v>#REF!</v>
      </c>
      <c r="D526">
        <v>336</v>
      </c>
      <c r="E526" s="1">
        <v>2.14</v>
      </c>
      <c r="F526" t="s">
        <v>5681</v>
      </c>
      <c r="G526">
        <f t="shared" si="16"/>
        <v>2.5263392773898441</v>
      </c>
      <c r="H526" s="34">
        <f t="shared" si="17"/>
        <v>-2.669586226650809</v>
      </c>
      <c r="I526" s="39">
        <f>VLOOKUP($A526,'Ub5 and Ub6 values'!$A$2:$F$7000,3,FALSE)</f>
        <v>4</v>
      </c>
      <c r="J526" s="39">
        <f>VLOOKUP($A526,'Ub5 and Ub6 values'!$A$2:$F$7000,4,FALSE)</f>
        <v>7</v>
      </c>
    </row>
    <row r="527" spans="1:10">
      <c r="A527" t="s">
        <v>6430</v>
      </c>
      <c r="B527" t="s">
        <v>2434</v>
      </c>
      <c r="C527" t="e">
        <f>VLOOKUP(A527,'Ub5 and Ub6 values'!$A$3:$B$7000,3,FALSE)</f>
        <v>#REF!</v>
      </c>
      <c r="D527">
        <v>14.7</v>
      </c>
      <c r="E527" s="1">
        <v>9.1800000000000007E-2</v>
      </c>
      <c r="F527" t="s">
        <v>5681</v>
      </c>
      <c r="G527">
        <f t="shared" si="16"/>
        <v>1.167317334748176</v>
      </c>
      <c r="H527" s="34">
        <f t="shared" si="17"/>
        <v>-4.0371573187987577</v>
      </c>
      <c r="I527" s="39">
        <f>VLOOKUP($A527,'Ub5 and Ub6 values'!$A$2:$F$7000,3,FALSE)</f>
        <v>5</v>
      </c>
      <c r="J527" s="39">
        <f>VLOOKUP($A527,'Ub5 and Ub6 values'!$A$2:$F$7000,4,FALSE)</f>
        <v>7</v>
      </c>
    </row>
    <row r="528" spans="1:10">
      <c r="A528" t="s">
        <v>3751</v>
      </c>
      <c r="B528" t="s">
        <v>2443</v>
      </c>
      <c r="C528" t="e">
        <f>VLOOKUP(A528,'Ub5 and Ub6 values'!$A$3:$B$7000,3,FALSE)</f>
        <v>#REF!</v>
      </c>
      <c r="D528">
        <v>308</v>
      </c>
      <c r="E528" s="1">
        <v>5.21</v>
      </c>
      <c r="F528" t="s">
        <v>5681</v>
      </c>
      <c r="G528">
        <f t="shared" si="16"/>
        <v>2.4885507165004443</v>
      </c>
      <c r="H528" s="34">
        <f t="shared" si="17"/>
        <v>-2.2831622767004758</v>
      </c>
      <c r="I528" s="39">
        <f>VLOOKUP($A528,'Ub5 and Ub6 values'!$A$2:$F$7000,3,FALSE)</f>
        <v>4</v>
      </c>
      <c r="J528" s="39">
        <f>VLOOKUP($A528,'Ub5 and Ub6 values'!$A$2:$F$7000,4,FALSE)</f>
        <v>4</v>
      </c>
    </row>
    <row r="529" spans="1:10">
      <c r="A529" t="s">
        <v>1825</v>
      </c>
      <c r="B529" t="s">
        <v>2451</v>
      </c>
      <c r="C529" t="e">
        <f>VLOOKUP(A529,'Ub5 and Ub6 values'!$A$3:$B$7000,3,FALSE)</f>
        <v>#REF!</v>
      </c>
      <c r="D529">
        <v>24.6</v>
      </c>
      <c r="E529" s="1">
        <v>0.19</v>
      </c>
      <c r="F529" t="s">
        <v>5681</v>
      </c>
      <c r="G529">
        <f t="shared" si="16"/>
        <v>1.3909351071033791</v>
      </c>
      <c r="H529" s="34">
        <f t="shared" si="17"/>
        <v>-3.7212463990471711</v>
      </c>
      <c r="I529" s="39">
        <f>VLOOKUP($A529,'Ub5 and Ub6 values'!$A$2:$F$7000,3,FALSE)</f>
        <v>5</v>
      </c>
      <c r="J529" s="39">
        <f>VLOOKUP($A529,'Ub5 and Ub6 values'!$A$2:$F$7000,4,FALSE)</f>
        <v>6</v>
      </c>
    </row>
    <row r="530" spans="1:10">
      <c r="A530" t="s">
        <v>2658</v>
      </c>
      <c r="B530" t="s">
        <v>2455</v>
      </c>
      <c r="C530" t="e">
        <f>VLOOKUP(A530,'Ub5 and Ub6 values'!$A$3:$B$7000,3,FALSE)</f>
        <v>#REF!</v>
      </c>
      <c r="D530">
        <v>33.9</v>
      </c>
      <c r="E530" s="1">
        <v>0.36799999999999999</v>
      </c>
      <c r="F530" t="s">
        <v>5681</v>
      </c>
      <c r="G530">
        <f t="shared" si="16"/>
        <v>1.5301996982030821</v>
      </c>
      <c r="H530" s="34">
        <f t="shared" si="17"/>
        <v>-3.4341521813264824</v>
      </c>
      <c r="I530" s="39">
        <f>VLOOKUP($A530,'Ub5 and Ub6 values'!$A$2:$F$7000,3,FALSE)</f>
        <v>4</v>
      </c>
      <c r="J530" s="39">
        <f>VLOOKUP($A530,'Ub5 and Ub6 values'!$A$2:$F$7000,4,FALSE)</f>
        <v>6</v>
      </c>
    </row>
    <row r="531" spans="1:10">
      <c r="A531" t="s">
        <v>4253</v>
      </c>
      <c r="B531" t="s">
        <v>4253</v>
      </c>
      <c r="C531" t="e">
        <f>VLOOKUP(A531,'Ub5 and Ub6 values'!$A$3:$B$7000,3,FALSE)</f>
        <v>#REF!</v>
      </c>
      <c r="D531">
        <v>2300</v>
      </c>
      <c r="E531" s="1">
        <v>23</v>
      </c>
      <c r="F531" t="s">
        <v>5681</v>
      </c>
      <c r="G531">
        <f t="shared" si="16"/>
        <v>3.3617278360175931</v>
      </c>
      <c r="H531" s="34">
        <f t="shared" si="17"/>
        <v>-1.6382721639824072</v>
      </c>
      <c r="I531" s="39">
        <f>VLOOKUP($A531,'Ub5 and Ub6 values'!$A$2:$F$7000,3,FALSE)</f>
        <v>4</v>
      </c>
      <c r="J531" s="39">
        <f>VLOOKUP($A531,'Ub5 and Ub6 values'!$A$2:$F$7000,4,FALSE)</f>
        <v>7</v>
      </c>
    </row>
    <row r="532" spans="1:10">
      <c r="A532" t="s">
        <v>3027</v>
      </c>
      <c r="B532" t="s">
        <v>3027</v>
      </c>
      <c r="C532" t="e">
        <f>VLOOKUP(A532,'Ub5 and Ub6 values'!$A$3:$B$7000,3,FALSE)</f>
        <v>#REF!</v>
      </c>
      <c r="D532">
        <v>2240</v>
      </c>
      <c r="E532" s="1">
        <v>22.4</v>
      </c>
      <c r="F532" t="s">
        <v>5681</v>
      </c>
      <c r="G532">
        <f t="shared" si="16"/>
        <v>3.3502480183341627</v>
      </c>
      <c r="H532" s="34">
        <f t="shared" si="17"/>
        <v>-1.6497519816658373</v>
      </c>
      <c r="I532" s="39">
        <f>VLOOKUP($A532,'Ub5 and Ub6 values'!$A$2:$F$7000,3,FALSE)</f>
        <v>5</v>
      </c>
      <c r="J532" s="39">
        <f>VLOOKUP($A532,'Ub5 and Ub6 values'!$A$2:$F$7000,4,FALSE)</f>
        <v>7</v>
      </c>
    </row>
    <row r="533" spans="1:10">
      <c r="A533" t="s">
        <v>5364</v>
      </c>
      <c r="B533" t="s">
        <v>2464</v>
      </c>
      <c r="C533" t="e">
        <f>VLOOKUP(A533,'Ub5 and Ub6 values'!$A$3:$B$7000,3,FALSE)</f>
        <v>#REF!</v>
      </c>
      <c r="D533">
        <v>268</v>
      </c>
      <c r="E533" s="1">
        <v>3.66</v>
      </c>
      <c r="F533" t="s">
        <v>5681</v>
      </c>
      <c r="G533">
        <f t="shared" si="16"/>
        <v>2.428134794028789</v>
      </c>
      <c r="H533" s="34">
        <f t="shared" si="17"/>
        <v>-2.4365189146055894</v>
      </c>
      <c r="I533" s="39">
        <f>VLOOKUP($A533,'Ub5 and Ub6 values'!$A$2:$F$7000,3,FALSE)</f>
        <v>4</v>
      </c>
      <c r="J533" s="39">
        <f>VLOOKUP($A533,'Ub5 and Ub6 values'!$A$2:$F$7000,4,FALSE)</f>
        <v>5</v>
      </c>
    </row>
    <row r="534" spans="1:10">
      <c r="A534" t="s">
        <v>3018</v>
      </c>
      <c r="B534" t="s">
        <v>2468</v>
      </c>
      <c r="C534" t="e">
        <f>VLOOKUP(A534,'Ub5 and Ub6 values'!$A$3:$B$7000,3,FALSE)</f>
        <v>#REF!</v>
      </c>
      <c r="D534">
        <v>524</v>
      </c>
      <c r="E534" s="1">
        <v>6.98</v>
      </c>
      <c r="F534" t="s">
        <v>5681</v>
      </c>
      <c r="G534">
        <f t="shared" si="16"/>
        <v>2.7193312869837265</v>
      </c>
      <c r="H534" s="34">
        <f t="shared" si="17"/>
        <v>-2.1561445773768391</v>
      </c>
      <c r="I534" s="39">
        <f>VLOOKUP($A534,'Ub5 and Ub6 values'!$A$2:$F$7000,3,FALSE)</f>
        <v>5</v>
      </c>
      <c r="J534" s="39">
        <f>VLOOKUP($A534,'Ub5 and Ub6 values'!$A$2:$F$7000,4,FALSE)</f>
        <v>5</v>
      </c>
    </row>
    <row r="535" spans="1:10">
      <c r="A535" t="s">
        <v>6419</v>
      </c>
      <c r="B535" t="s">
        <v>2469</v>
      </c>
      <c r="C535" t="e">
        <f>VLOOKUP(A535,'Ub5 and Ub6 values'!$A$3:$B$7000,3,FALSE)</f>
        <v>#REF!</v>
      </c>
      <c r="D535">
        <v>855</v>
      </c>
      <c r="E535" s="1">
        <v>11.7</v>
      </c>
      <c r="F535" t="s">
        <v>5681</v>
      </c>
      <c r="G535">
        <f t="shared" si="16"/>
        <v>2.9319661147281728</v>
      </c>
      <c r="H535" s="34">
        <f t="shared" si="17"/>
        <v>-1.9318141382538383</v>
      </c>
      <c r="I535" s="39">
        <f>VLOOKUP($A535,'Ub5 and Ub6 values'!$A$2:$F$7000,3,FALSE)</f>
        <v>4</v>
      </c>
      <c r="J535" s="39">
        <f>VLOOKUP($A535,'Ub5 and Ub6 values'!$A$2:$F$7000,4,FALSE)</f>
        <v>5</v>
      </c>
    </row>
    <row r="536" spans="1:10">
      <c r="A536" t="s">
        <v>6432</v>
      </c>
      <c r="B536" t="s">
        <v>1271</v>
      </c>
      <c r="C536" t="e">
        <f>VLOOKUP(A536,'Ub5 and Ub6 values'!$A$3:$B$7000,3,FALSE)</f>
        <v>#REF!</v>
      </c>
      <c r="D536">
        <v>2.72</v>
      </c>
      <c r="E536" s="1">
        <v>1.0500000000000001E-2</v>
      </c>
      <c r="F536" t="s">
        <v>5681</v>
      </c>
      <c r="G536">
        <f t="shared" si="16"/>
        <v>0.43456890403419873</v>
      </c>
      <c r="H536" s="34">
        <f t="shared" si="17"/>
        <v>-4.9788107009300617</v>
      </c>
      <c r="I536" s="39">
        <f>VLOOKUP($A536,'Ub5 and Ub6 values'!$A$2:$F$7000,3,FALSE)</f>
        <v>5</v>
      </c>
      <c r="J536" s="39">
        <f>VLOOKUP($A536,'Ub5 and Ub6 values'!$A$2:$F$7000,4,FALSE)</f>
        <v>6</v>
      </c>
    </row>
    <row r="537" spans="1:10">
      <c r="A537" t="s">
        <v>4084</v>
      </c>
      <c r="B537" t="s">
        <v>1274</v>
      </c>
      <c r="C537" t="e">
        <f>VLOOKUP(A537,'Ub5 and Ub6 values'!$A$3:$B$7000,3,FALSE)</f>
        <v>#REF!</v>
      </c>
      <c r="D537">
        <v>177</v>
      </c>
      <c r="E537" s="1">
        <v>2.0299999999999998</v>
      </c>
      <c r="F537" t="s">
        <v>5681</v>
      </c>
      <c r="G537">
        <f t="shared" si="16"/>
        <v>2.2479732663618068</v>
      </c>
      <c r="H537" s="34">
        <f t="shared" si="17"/>
        <v>-2.692503962086787</v>
      </c>
      <c r="I537" s="39">
        <f>VLOOKUP($A537,'Ub5 and Ub6 values'!$A$2:$F$7000,3,FALSE)</f>
        <v>4</v>
      </c>
      <c r="J537" s="39">
        <f>VLOOKUP($A537,'Ub5 and Ub6 values'!$A$2:$F$7000,4,FALSE)</f>
        <v>5</v>
      </c>
    </row>
    <row r="538" spans="1:10">
      <c r="A538" t="s">
        <v>1866</v>
      </c>
      <c r="B538" t="s">
        <v>1283</v>
      </c>
      <c r="C538" t="e">
        <f>VLOOKUP(A538,'Ub5 and Ub6 values'!$A$3:$B$7000,3,FALSE)</f>
        <v>#REF!</v>
      </c>
      <c r="D538">
        <v>56.6</v>
      </c>
      <c r="E538" s="1">
        <v>0.55900000000000005</v>
      </c>
      <c r="F538" t="s">
        <v>5681</v>
      </c>
      <c r="G538">
        <f t="shared" si="16"/>
        <v>1.7528164311882715</v>
      </c>
      <c r="H538" s="34">
        <f t="shared" si="17"/>
        <v>-3.2525881921135769</v>
      </c>
      <c r="I538" s="39">
        <f>VLOOKUP($A538,'Ub5 and Ub6 values'!$A$2:$F$7000,3,FALSE)</f>
        <v>4</v>
      </c>
      <c r="J538" s="39">
        <f>VLOOKUP($A538,'Ub5 and Ub6 values'!$A$2:$F$7000,4,FALSE)</f>
        <v>5</v>
      </c>
    </row>
    <row r="539" spans="1:10">
      <c r="A539" t="s">
        <v>4489</v>
      </c>
      <c r="B539" t="s">
        <v>1287</v>
      </c>
      <c r="C539" t="e">
        <f>VLOOKUP(A539,'Ub5 and Ub6 values'!$A$3:$B$7000,3,FALSE)</f>
        <v>#REF!</v>
      </c>
      <c r="D539">
        <v>21.8</v>
      </c>
      <c r="E539" s="1">
        <v>0.189</v>
      </c>
      <c r="F539" t="s">
        <v>5681</v>
      </c>
      <c r="G539">
        <f t="shared" si="16"/>
        <v>1.3384564936046048</v>
      </c>
      <c r="H539" s="34">
        <f t="shared" si="17"/>
        <v>-3.7235381958267557</v>
      </c>
      <c r="I539" s="39">
        <f>VLOOKUP($A539,'Ub5 and Ub6 values'!$A$2:$F$7000,3,FALSE)</f>
        <v>4</v>
      </c>
      <c r="J539" s="39">
        <f>VLOOKUP($A539,'Ub5 and Ub6 values'!$A$2:$F$7000,4,FALSE)</f>
        <v>5</v>
      </c>
    </row>
    <row r="540" spans="1:10">
      <c r="A540" t="s">
        <v>7187</v>
      </c>
      <c r="B540" t="s">
        <v>1289</v>
      </c>
      <c r="C540" t="e">
        <f>VLOOKUP(A540,'Ub5 and Ub6 values'!$A$3:$B$7000,3,FALSE)</f>
        <v>#REF!</v>
      </c>
      <c r="D540">
        <v>5.19</v>
      </c>
      <c r="E540" s="1">
        <v>4.02E-2</v>
      </c>
      <c r="F540" t="s">
        <v>5681</v>
      </c>
      <c r="G540">
        <f t="shared" si="16"/>
        <v>0.71516735784845786</v>
      </c>
      <c r="H540" s="34">
        <f t="shared" si="17"/>
        <v>-4.3957739469155301</v>
      </c>
      <c r="I540" s="39">
        <f>VLOOKUP($A540,'Ub5 and Ub6 values'!$A$2:$F$7000,3,FALSE)</f>
        <v>4</v>
      </c>
      <c r="J540" s="39">
        <f>VLOOKUP($A540,'Ub5 and Ub6 values'!$A$2:$F$7000,4,FALSE)</f>
        <v>5</v>
      </c>
    </row>
    <row r="541" spans="1:10">
      <c r="A541" t="s">
        <v>4740</v>
      </c>
      <c r="B541" t="s">
        <v>6259</v>
      </c>
      <c r="C541" t="e">
        <f>VLOOKUP(A541,'Ub5 and Ub6 values'!$A$3:$B$7000,3,FALSE)</f>
        <v>#REF!</v>
      </c>
      <c r="D541">
        <v>104</v>
      </c>
      <c r="E541" s="1">
        <v>0.65700000000000003</v>
      </c>
      <c r="F541" t="s">
        <v>5681</v>
      </c>
      <c r="G541">
        <f t="shared" si="16"/>
        <v>2.0170333392987803</v>
      </c>
      <c r="H541" s="34">
        <f t="shared" si="17"/>
        <v>-3.1824346304402193</v>
      </c>
      <c r="I541" s="39">
        <f>VLOOKUP($A541,'Ub5 and Ub6 values'!$A$2:$F$7000,3,FALSE)</f>
        <v>4</v>
      </c>
      <c r="J541" s="39">
        <f>VLOOKUP($A541,'Ub5 and Ub6 values'!$A$2:$F$7000,4,FALSE)</f>
        <v>5</v>
      </c>
    </row>
    <row r="542" spans="1:10">
      <c r="A542" t="s">
        <v>4741</v>
      </c>
      <c r="B542" t="s">
        <v>6261</v>
      </c>
      <c r="C542" t="e">
        <f>VLOOKUP(A542,'Ub5 and Ub6 values'!$A$3:$B$7000,3,FALSE)</f>
        <v>#REF!</v>
      </c>
      <c r="D542">
        <v>2.16</v>
      </c>
      <c r="E542" s="1">
        <v>1.4999999999999999E-2</v>
      </c>
      <c r="F542" t="s">
        <v>5681</v>
      </c>
      <c r="G542">
        <f t="shared" si="16"/>
        <v>0.3344537511509309</v>
      </c>
      <c r="H542" s="34">
        <f t="shared" si="17"/>
        <v>-4.8239087409443187</v>
      </c>
      <c r="I542" s="39">
        <f>VLOOKUP($A542,'Ub5 and Ub6 values'!$A$2:$F$7000,3,FALSE)</f>
        <v>4</v>
      </c>
      <c r="J542" s="39">
        <f>VLOOKUP($A542,'Ub5 and Ub6 values'!$A$2:$F$7000,4,FALSE)</f>
        <v>5</v>
      </c>
    </row>
    <row r="543" spans="1:10">
      <c r="A543" t="s">
        <v>8709</v>
      </c>
      <c r="B543" t="s">
        <v>8356</v>
      </c>
      <c r="C543" t="e">
        <f>VLOOKUP(A543,'Ub5 and Ub6 values'!$A$3:$B$7000,3,FALSE)</f>
        <v>#REF!</v>
      </c>
      <c r="D543">
        <v>0.10299999999999999</v>
      </c>
      <c r="E543" s="1">
        <v>5.5599999999999996E-4</v>
      </c>
      <c r="F543" t="s">
        <v>5681</v>
      </c>
      <c r="G543">
        <f t="shared" si="16"/>
        <v>-0.98716277529482777</v>
      </c>
      <c r="H543" s="34">
        <f t="shared" si="17"/>
        <v>-6.2549252084179425</v>
      </c>
      <c r="I543" s="39">
        <f>VLOOKUP($A543,'Ub5 and Ub6 values'!$A$2:$F$7000,3,FALSE)</f>
        <v>4</v>
      </c>
      <c r="J543" s="39">
        <f>VLOOKUP($A543,'Ub5 and Ub6 values'!$A$2:$F$7000,4,FALSE)</f>
        <v>5</v>
      </c>
    </row>
    <row r="544" spans="1:10">
      <c r="A544" t="s">
        <v>7907</v>
      </c>
      <c r="B544" t="s">
        <v>8367</v>
      </c>
      <c r="C544" t="e">
        <f>VLOOKUP(A544,'Ub5 and Ub6 values'!$A$3:$B$7000,3,FALSE)</f>
        <v>#REF!</v>
      </c>
      <c r="D544">
        <v>4790</v>
      </c>
      <c r="E544" s="1">
        <v>49.9</v>
      </c>
      <c r="F544" t="s">
        <v>5681</v>
      </c>
      <c r="G544">
        <f t="shared" si="16"/>
        <v>3.6803355134145632</v>
      </c>
      <c r="H544" s="34">
        <f t="shared" si="17"/>
        <v>-1.30189945437661</v>
      </c>
      <c r="I544" s="39">
        <f>VLOOKUP($A544,'Ub5 and Ub6 values'!$A$2:$F$7000,3,FALSE)</f>
        <v>4</v>
      </c>
      <c r="J544" s="39">
        <f>VLOOKUP($A544,'Ub5 and Ub6 values'!$A$2:$F$7000,4,FALSE)</f>
        <v>5</v>
      </c>
    </row>
    <row r="545" spans="1:10">
      <c r="A545" t="s">
        <v>4204</v>
      </c>
      <c r="B545" t="s">
        <v>8368</v>
      </c>
      <c r="C545" t="e">
        <f>VLOOKUP(A545,'Ub5 and Ub6 values'!$A$3:$B$7000,3,FALSE)</f>
        <v>#REF!</v>
      </c>
      <c r="D545">
        <v>2190</v>
      </c>
      <c r="E545" s="1">
        <v>17</v>
      </c>
      <c r="F545" t="s">
        <v>5681</v>
      </c>
      <c r="G545">
        <f t="shared" si="16"/>
        <v>3.3404441148401185</v>
      </c>
      <c r="H545" s="34">
        <f t="shared" si="17"/>
        <v>-1.7695510786217261</v>
      </c>
      <c r="I545" s="39">
        <f>VLOOKUP($A545,'Ub5 and Ub6 values'!$A$2:$F$7000,3,FALSE)</f>
        <v>4</v>
      </c>
      <c r="J545" s="39">
        <f>VLOOKUP($A545,'Ub5 and Ub6 values'!$A$2:$F$7000,4,FALSE)</f>
        <v>9</v>
      </c>
    </row>
    <row r="546" spans="1:10">
      <c r="A546" t="s">
        <v>6422</v>
      </c>
      <c r="B546" t="s">
        <v>8370</v>
      </c>
      <c r="C546" t="e">
        <f>VLOOKUP(A546,'Ub5 and Ub6 values'!$A$3:$B$7000,3,FALSE)</f>
        <v>#REF!</v>
      </c>
      <c r="D546">
        <v>18</v>
      </c>
      <c r="E546" s="1">
        <v>8.9899999999999994E-2</v>
      </c>
      <c r="F546" t="s">
        <v>5681</v>
      </c>
      <c r="G546">
        <f t="shared" si="16"/>
        <v>1.255272505103306</v>
      </c>
      <c r="H546" s="34">
        <f t="shared" si="17"/>
        <v>-4.0462403082667713</v>
      </c>
      <c r="I546" s="39">
        <f>VLOOKUP($A546,'Ub5 and Ub6 values'!$A$2:$F$7000,3,FALSE)</f>
        <v>5</v>
      </c>
      <c r="J546" s="39">
        <f>VLOOKUP($A546,'Ub5 and Ub6 values'!$A$2:$F$7000,4,FALSE)</f>
        <v>6</v>
      </c>
    </row>
    <row r="547" spans="1:10">
      <c r="A547" t="s">
        <v>4990</v>
      </c>
      <c r="B547" t="s">
        <v>4990</v>
      </c>
      <c r="C547" t="e">
        <f>VLOOKUP(A547,'Ub5 and Ub6 values'!$A$3:$B$7000,3,FALSE)</f>
        <v>#REF!</v>
      </c>
      <c r="D547">
        <v>2070</v>
      </c>
      <c r="E547" s="1">
        <v>33.9</v>
      </c>
      <c r="F547" t="s">
        <v>5681</v>
      </c>
      <c r="G547">
        <f t="shared" si="16"/>
        <v>3.3159703454569178</v>
      </c>
      <c r="H547" s="34">
        <f t="shared" si="17"/>
        <v>-1.4698003017969179</v>
      </c>
      <c r="I547" s="39">
        <f>VLOOKUP($A547,'Ub5 and Ub6 values'!$A$2:$F$7000,3,FALSE)</f>
        <v>4</v>
      </c>
      <c r="J547" s="39">
        <f>VLOOKUP($A547,'Ub5 and Ub6 values'!$A$2:$F$7000,4,FALSE)</f>
        <v>4</v>
      </c>
    </row>
    <row r="548" spans="1:10">
      <c r="A548" t="s">
        <v>3644</v>
      </c>
      <c r="B548" t="s">
        <v>8373</v>
      </c>
      <c r="C548" t="e">
        <f>VLOOKUP(A548,'Ub5 and Ub6 values'!$A$3:$B$7000,3,FALSE)</f>
        <v>#REF!</v>
      </c>
      <c r="D548">
        <v>320</v>
      </c>
      <c r="E548" s="1">
        <v>2.76</v>
      </c>
      <c r="F548" t="s">
        <v>5681</v>
      </c>
      <c r="G548">
        <f t="shared" si="16"/>
        <v>2.5051499783199058</v>
      </c>
      <c r="H548" s="34">
        <f t="shared" si="17"/>
        <v>-2.5590909179347823</v>
      </c>
      <c r="I548" s="39">
        <f>VLOOKUP($A548,'Ub5 and Ub6 values'!$A$2:$F$7000,3,FALSE)</f>
        <v>4</v>
      </c>
      <c r="J548" s="39">
        <f>VLOOKUP($A548,'Ub5 and Ub6 values'!$A$2:$F$7000,4,FALSE)</f>
        <v>5</v>
      </c>
    </row>
    <row r="549" spans="1:10">
      <c r="A549" t="s">
        <v>6377</v>
      </c>
      <c r="B549" t="s">
        <v>8376</v>
      </c>
      <c r="C549" t="e">
        <f>VLOOKUP(A549,'Ub5 and Ub6 values'!$A$3:$B$7000,3,FALSE)</f>
        <v>#REF!</v>
      </c>
      <c r="D549">
        <v>0.78</v>
      </c>
      <c r="E549" s="1">
        <v>4.2100000000000002E-3</v>
      </c>
      <c r="F549" t="s">
        <v>5681</v>
      </c>
      <c r="G549">
        <f t="shared" si="16"/>
        <v>-0.10790539730951958</v>
      </c>
      <c r="H549" s="34">
        <f t="shared" si="17"/>
        <v>-5.3757179041643317</v>
      </c>
      <c r="I549" s="39">
        <f>VLOOKUP($A549,'Ub5 and Ub6 values'!$A$2:$F$7000,3,FALSE)</f>
        <v>4</v>
      </c>
      <c r="J549" s="39">
        <f>VLOOKUP($A549,'Ub5 and Ub6 values'!$A$2:$F$7000,4,FALSE)</f>
        <v>5</v>
      </c>
    </row>
    <row r="550" spans="1:10">
      <c r="A550" t="s">
        <v>4599</v>
      </c>
      <c r="B550" t="s">
        <v>9525</v>
      </c>
      <c r="C550" t="e">
        <f>VLOOKUP(A550,'Ub5 and Ub6 values'!$A$3:$B$7000,3,FALSE)</f>
        <v>#REF!</v>
      </c>
      <c r="D550">
        <v>1.49</v>
      </c>
      <c r="E550" s="1">
        <v>4.9300000000000004E-3</v>
      </c>
      <c r="F550" t="s">
        <v>5681</v>
      </c>
      <c r="G550">
        <f t="shared" si="16"/>
        <v>0.17318626841227402</v>
      </c>
      <c r="H550" s="34">
        <f t="shared" si="17"/>
        <v>-5.3071530807227703</v>
      </c>
      <c r="I550" s="39">
        <f>VLOOKUP($A550,'Ub5 and Ub6 values'!$A$2:$F$7000,3,FALSE)</f>
        <v>6</v>
      </c>
      <c r="J550" s="39">
        <f>VLOOKUP($A550,'Ub5 and Ub6 values'!$A$2:$F$7000,4,FALSE)</f>
        <v>6</v>
      </c>
    </row>
    <row r="551" spans="1:10">
      <c r="A551" t="s">
        <v>1429</v>
      </c>
      <c r="B551" t="s">
        <v>9533</v>
      </c>
      <c r="C551" t="e">
        <f>VLOOKUP(A551,'Ub5 and Ub6 values'!$A$3:$B$7000,3,FALSE)</f>
        <v>#REF!</v>
      </c>
      <c r="D551">
        <v>2.38</v>
      </c>
      <c r="E551" s="1">
        <v>7.8700000000000003E-3</v>
      </c>
      <c r="F551" t="s">
        <v>5681</v>
      </c>
      <c r="G551">
        <f t="shared" si="16"/>
        <v>0.37657695705651195</v>
      </c>
      <c r="H551" s="34">
        <f t="shared" si="17"/>
        <v>-5.1040252676409352</v>
      </c>
      <c r="I551" s="39">
        <f>VLOOKUP($A551,'Ub5 and Ub6 values'!$A$2:$F$7000,3,FALSE)</f>
        <v>6</v>
      </c>
      <c r="J551" s="39">
        <f>VLOOKUP($A551,'Ub5 and Ub6 values'!$A$2:$F$7000,4,FALSE)</f>
        <v>7</v>
      </c>
    </row>
    <row r="552" spans="1:10">
      <c r="A552" t="s">
        <v>7908</v>
      </c>
      <c r="B552" t="s">
        <v>9537</v>
      </c>
      <c r="C552" t="e">
        <f>VLOOKUP(A552,'Ub5 and Ub6 values'!$A$3:$B$7000,3,FALSE)</f>
        <v>#REF!</v>
      </c>
      <c r="D552">
        <v>484</v>
      </c>
      <c r="E552" s="1">
        <v>3.36</v>
      </c>
      <c r="F552" t="s">
        <v>5681</v>
      </c>
      <c r="G552">
        <f t="shared" si="16"/>
        <v>2.6848453616444123</v>
      </c>
      <c r="H552" s="34">
        <f t="shared" si="17"/>
        <v>-2.4736607226101559</v>
      </c>
      <c r="I552" s="39">
        <f>VLOOKUP($A552,'Ub5 and Ub6 values'!$A$2:$F$7000,3,FALSE)</f>
        <v>5</v>
      </c>
      <c r="J552" s="39">
        <f>VLOOKUP($A552,'Ub5 and Ub6 values'!$A$2:$F$7000,4,FALSE)</f>
        <v>7</v>
      </c>
    </row>
    <row r="553" spans="1:10">
      <c r="A553" t="s">
        <v>564</v>
      </c>
      <c r="B553" t="s">
        <v>9552</v>
      </c>
      <c r="C553" t="e">
        <f>VLOOKUP(A553,'Ub5 and Ub6 values'!$A$3:$B$7000,3,FALSE)</f>
        <v>#REF!</v>
      </c>
      <c r="D553">
        <v>1.0999999999999999E-2</v>
      </c>
      <c r="E553" s="1">
        <v>4.6799999999999999E-5</v>
      </c>
      <c r="F553" t="s">
        <v>5681</v>
      </c>
      <c r="G553">
        <f t="shared" si="16"/>
        <v>-1.9586073148417751</v>
      </c>
      <c r="H553" s="34">
        <f t="shared" si="17"/>
        <v>-7.3297541469258762</v>
      </c>
      <c r="I553" s="39">
        <f>VLOOKUP($A553,'Ub5 and Ub6 values'!$A$2:$F$7000,3,FALSE)</f>
        <v>5</v>
      </c>
      <c r="J553" s="39">
        <f>VLOOKUP($A553,'Ub5 and Ub6 values'!$A$2:$F$7000,4,FALSE)</f>
        <v>5</v>
      </c>
    </row>
    <row r="554" spans="1:10">
      <c r="A554" t="s">
        <v>7909</v>
      </c>
      <c r="B554" t="s">
        <v>9553</v>
      </c>
      <c r="C554" t="e">
        <f>VLOOKUP(A554,'Ub5 and Ub6 values'!$A$3:$B$7000,3,FALSE)</f>
        <v>#REF!</v>
      </c>
      <c r="D554">
        <v>284</v>
      </c>
      <c r="E554" s="1">
        <v>3.26</v>
      </c>
      <c r="F554" t="s">
        <v>5681</v>
      </c>
      <c r="G554">
        <f t="shared" si="16"/>
        <v>2.4533183400470375</v>
      </c>
      <c r="H554" s="34">
        <f t="shared" si="17"/>
        <v>-2.4867823999320611</v>
      </c>
      <c r="I554" s="39">
        <f>VLOOKUP($A554,'Ub5 and Ub6 values'!$A$2:$F$7000,3,FALSE)</f>
        <v>4</v>
      </c>
      <c r="J554" s="39">
        <f>VLOOKUP($A554,'Ub5 and Ub6 values'!$A$2:$F$7000,4,FALSE)</f>
        <v>6</v>
      </c>
    </row>
    <row r="555" spans="1:10">
      <c r="A555" t="s">
        <v>6423</v>
      </c>
      <c r="B555" t="s">
        <v>9555</v>
      </c>
      <c r="C555" t="e">
        <f>VLOOKUP(A555,'Ub5 and Ub6 values'!$A$3:$B$7000,3,FALSE)</f>
        <v>#REF!</v>
      </c>
      <c r="D555">
        <v>5.43</v>
      </c>
      <c r="E555" s="1">
        <v>2.1700000000000001E-2</v>
      </c>
      <c r="F555" t="s">
        <v>5681</v>
      </c>
      <c r="G555">
        <f t="shared" si="16"/>
        <v>0.73479982958884693</v>
      </c>
      <c r="H555" s="34">
        <f t="shared" si="17"/>
        <v>-4.66354026615147</v>
      </c>
      <c r="I555" s="39">
        <f>VLOOKUP($A555,'Ub5 and Ub6 values'!$A$2:$F$7000,3,FALSE)</f>
        <v>5</v>
      </c>
      <c r="J555" s="39">
        <f>VLOOKUP($A555,'Ub5 and Ub6 values'!$A$2:$F$7000,4,FALSE)</f>
        <v>9</v>
      </c>
    </row>
    <row r="556" spans="1:10">
      <c r="A556" t="s">
        <v>4973</v>
      </c>
      <c r="B556" t="s">
        <v>9558</v>
      </c>
      <c r="C556" t="e">
        <f>VLOOKUP(A556,'Ub5 and Ub6 values'!$A$3:$B$7000,3,FALSE)</f>
        <v>#REF!</v>
      </c>
      <c r="D556">
        <v>27</v>
      </c>
      <c r="E556" s="1">
        <v>0.17899999999999999</v>
      </c>
      <c r="F556" t="s">
        <v>5681</v>
      </c>
      <c r="G556">
        <f t="shared" si="16"/>
        <v>1.4313637641589874</v>
      </c>
      <c r="H556" s="34">
        <f t="shared" si="17"/>
        <v>-3.7471469690201067</v>
      </c>
      <c r="I556" s="39">
        <f>VLOOKUP($A556,'Ub5 and Ub6 values'!$A$2:$F$7000,3,FALSE)</f>
        <v>6</v>
      </c>
      <c r="J556" s="39">
        <f>VLOOKUP($A556,'Ub5 and Ub6 values'!$A$2:$F$7000,4,FALSE)</f>
        <v>8</v>
      </c>
    </row>
    <row r="557" spans="1:10">
      <c r="A557" t="s">
        <v>7225</v>
      </c>
      <c r="B557" t="s">
        <v>9563</v>
      </c>
      <c r="C557" t="e">
        <f>VLOOKUP(A557,'Ub5 and Ub6 values'!$A$3:$B$7000,3,FALSE)</f>
        <v>#REF!</v>
      </c>
      <c r="D557">
        <v>1130</v>
      </c>
      <c r="E557" s="1">
        <v>7.48</v>
      </c>
      <c r="F557" t="s">
        <v>5681</v>
      </c>
      <c r="G557">
        <f t="shared" si="16"/>
        <v>3.0530784434834195</v>
      </c>
      <c r="H557" s="34">
        <f t="shared" si="17"/>
        <v>-2.1260984021355385</v>
      </c>
      <c r="I557" s="39">
        <f>VLOOKUP($A557,'Ub5 and Ub6 values'!$A$2:$F$7000,3,FALSE)</f>
        <v>6</v>
      </c>
      <c r="J557" s="39">
        <f>VLOOKUP($A557,'Ub5 and Ub6 values'!$A$2:$F$7000,4,FALSE)</f>
        <v>8</v>
      </c>
    </row>
    <row r="558" spans="1:10">
      <c r="A558" t="s">
        <v>4255</v>
      </c>
      <c r="B558" t="s">
        <v>9570</v>
      </c>
      <c r="C558" t="e">
        <f>VLOOKUP(A558,'Ub5 and Ub6 values'!$A$3:$B$7000,3,FALSE)</f>
        <v>#REF!</v>
      </c>
      <c r="D558">
        <v>5.19</v>
      </c>
      <c r="E558" s="1">
        <v>4.02E-2</v>
      </c>
      <c r="F558" t="s">
        <v>5681</v>
      </c>
      <c r="G558">
        <f t="shared" si="16"/>
        <v>0.71516735784845786</v>
      </c>
      <c r="H558" s="34">
        <f t="shared" si="17"/>
        <v>-4.3957739469155301</v>
      </c>
      <c r="I558" s="39">
        <f>VLOOKUP($A558,'Ub5 and Ub6 values'!$A$2:$F$7000,3,FALSE)</f>
        <v>4</v>
      </c>
      <c r="J558" s="39">
        <f>VLOOKUP($A558,'Ub5 and Ub6 values'!$A$2:$F$7000,4,FALSE)</f>
        <v>5</v>
      </c>
    </row>
    <row r="559" spans="1:10">
      <c r="A559" t="s">
        <v>1828</v>
      </c>
      <c r="B559" t="s">
        <v>7364</v>
      </c>
      <c r="C559" t="e">
        <f>VLOOKUP(A559,'Ub5 and Ub6 values'!$A$3:$B$7000,3,FALSE)</f>
        <v>#REF!</v>
      </c>
      <c r="D559">
        <v>4.5199999999999997E-2</v>
      </c>
      <c r="E559" s="1">
        <v>1.2999999999999999E-4</v>
      </c>
      <c r="F559" t="s">
        <v>5681</v>
      </c>
      <c r="G559">
        <f t="shared" si="16"/>
        <v>-1.344861565188618</v>
      </c>
      <c r="H559" s="34">
        <f t="shared" si="17"/>
        <v>-6.8860566476931631</v>
      </c>
      <c r="I559" s="39">
        <f>VLOOKUP($A559,'Ub5 and Ub6 values'!$A$2:$F$7000,3,FALSE)</f>
        <v>7</v>
      </c>
      <c r="J559" s="39">
        <f>VLOOKUP($A559,'Ub5 and Ub6 values'!$A$2:$F$7000,4,FALSE)</f>
        <v>7</v>
      </c>
    </row>
    <row r="560" spans="1:10">
      <c r="A560" t="s">
        <v>7910</v>
      </c>
      <c r="B560" t="s">
        <v>1978</v>
      </c>
      <c r="C560" t="e">
        <f>VLOOKUP(A560,'Ub5 and Ub6 values'!$A$3:$B$7000,3,FALSE)</f>
        <v>#REF!</v>
      </c>
      <c r="D560">
        <v>12.6</v>
      </c>
      <c r="E560" s="1">
        <v>4.5499999999999999E-2</v>
      </c>
      <c r="F560" t="s">
        <v>5681</v>
      </c>
      <c r="G560">
        <f t="shared" si="16"/>
        <v>1.1003705451175629</v>
      </c>
      <c r="H560" s="34">
        <f t="shared" si="17"/>
        <v>-4.3419886033428874</v>
      </c>
      <c r="I560" s="39">
        <f>VLOOKUP($A560,'Ub5 and Ub6 values'!$A$2:$F$7000,3,FALSE)</f>
        <v>5</v>
      </c>
      <c r="J560" s="39">
        <f>VLOOKUP($A560,'Ub5 and Ub6 values'!$A$2:$F$7000,4,FALSE)</f>
        <v>7</v>
      </c>
    </row>
    <row r="561" spans="1:10">
      <c r="A561" t="s">
        <v>6364</v>
      </c>
      <c r="B561" t="s">
        <v>7373</v>
      </c>
      <c r="C561" t="e">
        <f>VLOOKUP(A561,'Ub5 and Ub6 values'!$A$3:$B$7000,3,FALSE)</f>
        <v>#REF!</v>
      </c>
      <c r="D561">
        <v>2.1</v>
      </c>
      <c r="E561" s="1">
        <v>6.9899999999999997E-3</v>
      </c>
      <c r="F561" t="s">
        <v>5681</v>
      </c>
      <c r="G561">
        <f t="shared" si="16"/>
        <v>0.3222192947339193</v>
      </c>
      <c r="H561" s="34">
        <f t="shared" si="17"/>
        <v>-5.1555228242543185</v>
      </c>
      <c r="I561" s="39">
        <f>VLOOKUP($A561,'Ub5 and Ub6 values'!$A$2:$F$7000,3,FALSE)</f>
        <v>6</v>
      </c>
      <c r="J561" s="39">
        <f>VLOOKUP($A561,'Ub5 and Ub6 values'!$A$2:$F$7000,4,FALSE)</f>
        <v>9</v>
      </c>
    </row>
    <row r="562" spans="1:10">
      <c r="A562" t="s">
        <v>4481</v>
      </c>
      <c r="B562" t="s">
        <v>7379</v>
      </c>
      <c r="C562" t="e">
        <f>VLOOKUP(A562,'Ub5 and Ub6 values'!$A$3:$B$7000,3,FALSE)</f>
        <v>#REF!</v>
      </c>
      <c r="D562">
        <v>1.03</v>
      </c>
      <c r="E562" s="1">
        <v>6.5500000000000003E-3</v>
      </c>
      <c r="F562" t="s">
        <v>5681</v>
      </c>
      <c r="G562">
        <f t="shared" si="16"/>
        <v>1.2837224705172217E-2</v>
      </c>
      <c r="H562" s="34">
        <f t="shared" si="17"/>
        <v>-5.1837587000082168</v>
      </c>
      <c r="I562" s="39">
        <f>VLOOKUP($A562,'Ub5 and Ub6 values'!$A$2:$F$7000,3,FALSE)</f>
        <v>4</v>
      </c>
      <c r="J562" s="39">
        <f>VLOOKUP($A562,'Ub5 and Ub6 values'!$A$2:$F$7000,4,FALSE)</f>
        <v>5</v>
      </c>
    </row>
    <row r="563" spans="1:10">
      <c r="A563" t="s">
        <v>4226</v>
      </c>
      <c r="B563" t="s">
        <v>7401</v>
      </c>
      <c r="C563" t="e">
        <f>VLOOKUP(A563,'Ub5 and Ub6 values'!$A$3:$B$7000,3,FALSE)</f>
        <v>#REF!</v>
      </c>
      <c r="D563">
        <v>47.4</v>
      </c>
      <c r="E563" s="1">
        <v>0.26900000000000002</v>
      </c>
      <c r="F563" t="s">
        <v>5681</v>
      </c>
      <c r="G563">
        <f t="shared" si="16"/>
        <v>1.675778341674085</v>
      </c>
      <c r="H563" s="34">
        <f t="shared" si="17"/>
        <v>-3.5702477199975919</v>
      </c>
      <c r="I563" s="39">
        <f>VLOOKUP($A563,'Ub5 and Ub6 values'!$A$2:$F$7000,3,FALSE)</f>
        <v>6</v>
      </c>
      <c r="J563" s="39">
        <f>VLOOKUP($A563,'Ub5 and Ub6 values'!$A$2:$F$7000,4,FALSE)</f>
        <v>12</v>
      </c>
    </row>
    <row r="564" spans="1:10">
      <c r="A564" t="s">
        <v>2683</v>
      </c>
      <c r="B564" t="s">
        <v>7403</v>
      </c>
      <c r="C564" t="e">
        <f>VLOOKUP(A564,'Ub5 and Ub6 values'!$A$3:$B$7000,3,FALSE)</f>
        <v>#REF!</v>
      </c>
      <c r="D564">
        <v>6.54E-2</v>
      </c>
      <c r="E564" s="1">
        <v>3.28E-4</v>
      </c>
      <c r="F564" t="s">
        <v>5681</v>
      </c>
      <c r="G564">
        <f t="shared" si="16"/>
        <v>-1.1844222516757328</v>
      </c>
      <c r="H564" s="34">
        <f t="shared" si="17"/>
        <v>-6.4841261562883208</v>
      </c>
      <c r="I564" s="39">
        <f>VLOOKUP($A564,'Ub5 and Ub6 values'!$A$2:$F$7000,3,FALSE)</f>
        <v>4</v>
      </c>
      <c r="J564" s="39">
        <f>VLOOKUP($A564,'Ub5 and Ub6 values'!$A$2:$F$7000,4,FALSE)</f>
        <v>5</v>
      </c>
    </row>
    <row r="565" spans="1:10">
      <c r="A565" t="s">
        <v>2693</v>
      </c>
      <c r="B565" t="s">
        <v>7410</v>
      </c>
      <c r="C565" t="e">
        <f>VLOOKUP(A565,'Ub5 and Ub6 values'!$A$3:$B$7000,3,FALSE)</f>
        <v>#REF!</v>
      </c>
      <c r="D565">
        <v>13.3</v>
      </c>
      <c r="E565" s="1">
        <v>5.7000000000000002E-2</v>
      </c>
      <c r="F565" t="s">
        <v>5681</v>
      </c>
      <c r="G565">
        <f t="shared" si="16"/>
        <v>1.1238516409670858</v>
      </c>
      <c r="H565" s="34">
        <f t="shared" si="17"/>
        <v>-4.2441251443275085</v>
      </c>
      <c r="I565" s="39">
        <f>VLOOKUP($A565,'Ub5 and Ub6 values'!$A$2:$F$7000,3,FALSE)</f>
        <v>8</v>
      </c>
      <c r="J565" s="39">
        <f>VLOOKUP($A565,'Ub5 and Ub6 values'!$A$2:$F$7000,4,FALSE)</f>
        <v>8</v>
      </c>
    </row>
    <row r="566" spans="1:10">
      <c r="A566" t="s">
        <v>735</v>
      </c>
      <c r="B566" t="s">
        <v>5174</v>
      </c>
      <c r="C566" t="e">
        <f>VLOOKUP(A566,'Ub5 and Ub6 values'!$A$3:$B$7000,3,FALSE)</f>
        <v>#REF!</v>
      </c>
      <c r="D566">
        <v>1140</v>
      </c>
      <c r="E566" s="1">
        <v>8.8000000000000007</v>
      </c>
      <c r="F566" t="s">
        <v>5681</v>
      </c>
      <c r="G566">
        <f t="shared" si="16"/>
        <v>3.0569048513364727</v>
      </c>
      <c r="H566" s="34">
        <f t="shared" si="17"/>
        <v>-2.0555173278498313</v>
      </c>
      <c r="I566" s="39">
        <f>VLOOKUP($A566,'Ub5 and Ub6 values'!$A$2:$F$7000,3,FALSE)</f>
        <v>6</v>
      </c>
      <c r="J566" s="39">
        <f>VLOOKUP($A566,'Ub5 and Ub6 values'!$A$2:$F$7000,4,FALSE)</f>
        <v>6</v>
      </c>
    </row>
    <row r="567" spans="1:10">
      <c r="A567" t="s">
        <v>7240</v>
      </c>
      <c r="B567" t="s">
        <v>5184</v>
      </c>
      <c r="C567" t="e">
        <f>VLOOKUP(A567,'Ub5 and Ub6 values'!$A$3:$B$7000,3,FALSE)</f>
        <v>#REF!</v>
      </c>
      <c r="D567">
        <v>133</v>
      </c>
      <c r="E567" s="1">
        <v>0.84099999999999997</v>
      </c>
      <c r="F567" t="s">
        <v>5681</v>
      </c>
      <c r="G567">
        <f t="shared" si="16"/>
        <v>2.1238516409670858</v>
      </c>
      <c r="H567" s="34">
        <f t="shared" si="17"/>
        <v>-3.0752040042020878</v>
      </c>
      <c r="I567" s="39">
        <f>VLOOKUP($A567,'Ub5 and Ub6 values'!$A$2:$F$7000,3,FALSE)</f>
        <v>4</v>
      </c>
      <c r="J567" s="39">
        <f>VLOOKUP($A567,'Ub5 and Ub6 values'!$A$2:$F$7000,4,FALSE)</f>
        <v>7</v>
      </c>
    </row>
    <row r="568" spans="1:10">
      <c r="A568" t="s">
        <v>7911</v>
      </c>
      <c r="B568" t="s">
        <v>5189</v>
      </c>
      <c r="C568" t="e">
        <f>VLOOKUP(A568,'Ub5 and Ub6 values'!$A$3:$B$7000,3,FALSE)</f>
        <v>#REF!</v>
      </c>
      <c r="D568">
        <v>475</v>
      </c>
      <c r="E568" s="1">
        <v>5.45</v>
      </c>
      <c r="F568" t="s">
        <v>5681</v>
      </c>
      <c r="G568">
        <f t="shared" si="16"/>
        <v>2.6766936096248664</v>
      </c>
      <c r="H568" s="34">
        <f t="shared" si="17"/>
        <v>-2.2636034977233574</v>
      </c>
      <c r="I568" s="39">
        <f>VLOOKUP($A568,'Ub5 and Ub6 values'!$A$2:$F$7000,3,FALSE)</f>
        <v>4</v>
      </c>
      <c r="J568" s="39">
        <f>VLOOKUP($A568,'Ub5 and Ub6 values'!$A$2:$F$7000,4,FALSE)</f>
        <v>6</v>
      </c>
    </row>
    <row r="569" spans="1:10">
      <c r="A569" t="s">
        <v>1305</v>
      </c>
      <c r="B569" t="s">
        <v>5190</v>
      </c>
      <c r="C569" t="e">
        <f>VLOOKUP(A569,'Ub5 and Ub6 values'!$A$3:$B$7000,3,FALSE)</f>
        <v>#REF!</v>
      </c>
      <c r="D569">
        <v>0.87</v>
      </c>
      <c r="E569" s="1">
        <v>2.8800000000000002E-3</v>
      </c>
      <c r="F569" t="s">
        <v>5681</v>
      </c>
      <c r="G569">
        <f t="shared" si="16"/>
        <v>-6.0480747381381476E-2</v>
      </c>
      <c r="H569" s="34">
        <f t="shared" si="17"/>
        <v>-5.5406075122407685</v>
      </c>
      <c r="I569" s="39">
        <f>VLOOKUP($A569,'Ub5 and Ub6 values'!$A$2:$F$7000,3,FALSE)</f>
        <v>4</v>
      </c>
      <c r="J569" s="39">
        <f>VLOOKUP($A569,'Ub5 and Ub6 values'!$A$2:$F$7000,4,FALSE)</f>
        <v>6</v>
      </c>
    </row>
    <row r="570" spans="1:10">
      <c r="A570" t="s">
        <v>4214</v>
      </c>
      <c r="B570" t="s">
        <v>5193</v>
      </c>
      <c r="C570" t="e">
        <f>VLOOKUP(A570,'Ub5 and Ub6 values'!$A$3:$B$7000,3,FALSE)</f>
        <v>#REF!</v>
      </c>
      <c r="D570">
        <v>162</v>
      </c>
      <c r="E570" s="1">
        <v>0.93300000000000005</v>
      </c>
      <c r="F570" t="s">
        <v>5681</v>
      </c>
      <c r="G570">
        <f t="shared" si="16"/>
        <v>2.2095150145426308</v>
      </c>
      <c r="H570" s="34">
        <f t="shared" si="17"/>
        <v>-3.0301183562534999</v>
      </c>
      <c r="I570" s="39">
        <f>VLOOKUP($A570,'Ub5 and Ub6 values'!$A$2:$F$7000,3,FALSE)</f>
        <v>7</v>
      </c>
      <c r="J570" s="39">
        <f>VLOOKUP($A570,'Ub5 and Ub6 values'!$A$2:$F$7000,4,FALSE)</f>
        <v>8</v>
      </c>
    </row>
    <row r="571" spans="1:10">
      <c r="A571" t="s">
        <v>7912</v>
      </c>
      <c r="B571" t="s">
        <v>5198</v>
      </c>
      <c r="C571" t="e">
        <f>VLOOKUP(A571,'Ub5 and Ub6 values'!$A$3:$B$7000,3,FALSE)</f>
        <v>#REF!</v>
      </c>
      <c r="D571">
        <v>3100</v>
      </c>
      <c r="E571" s="1">
        <v>15.5</v>
      </c>
      <c r="F571" t="s">
        <v>5681</v>
      </c>
      <c r="G571">
        <f t="shared" si="16"/>
        <v>3.4913616938342726</v>
      </c>
      <c r="H571" s="34">
        <f t="shared" si="17"/>
        <v>-1.8096683018297086</v>
      </c>
      <c r="I571" s="39">
        <f>VLOOKUP($A571,'Ub5 and Ub6 values'!$A$2:$F$7000,3,FALSE)</f>
        <v>4</v>
      </c>
      <c r="J571" s="39">
        <f>VLOOKUP($A571,'Ub5 and Ub6 values'!$A$2:$F$7000,4,FALSE)</f>
        <v>10</v>
      </c>
    </row>
    <row r="572" spans="1:10">
      <c r="A572" t="s">
        <v>6669</v>
      </c>
      <c r="B572" t="s">
        <v>3518</v>
      </c>
      <c r="C572" t="e">
        <f>VLOOKUP(A572,'Ub5 and Ub6 values'!$A$3:$B$7000,3,FALSE)</f>
        <v>#REF!</v>
      </c>
      <c r="D572">
        <v>0.21</v>
      </c>
      <c r="E572" s="1">
        <v>1.23E-3</v>
      </c>
      <c r="F572" t="s">
        <v>5681</v>
      </c>
      <c r="G572">
        <f t="shared" si="16"/>
        <v>-0.6777807052660807</v>
      </c>
      <c r="H572" s="34">
        <f t="shared" si="17"/>
        <v>-5.9100948885606019</v>
      </c>
      <c r="I572" s="39">
        <f>VLOOKUP($A572,'Ub5 and Ub6 values'!$A$2:$F$7000,3,FALSE)</f>
        <v>4</v>
      </c>
      <c r="J572" s="39">
        <f>VLOOKUP($A572,'Ub5 and Ub6 values'!$A$2:$F$7000,4,FALSE)</f>
        <v>5</v>
      </c>
    </row>
    <row r="573" spans="1:10">
      <c r="A573" t="s">
        <v>6426</v>
      </c>
      <c r="B573" t="s">
        <v>5320</v>
      </c>
      <c r="C573" t="e">
        <f>VLOOKUP(A573,'Ub5 and Ub6 values'!$A$3:$B$7000,3,FALSE)</f>
        <v>#REF!</v>
      </c>
      <c r="D573">
        <v>0.95</v>
      </c>
      <c r="E573" s="1">
        <v>4.8799999999999998E-3</v>
      </c>
      <c r="F573" t="s">
        <v>5681</v>
      </c>
      <c r="G573">
        <f t="shared" si="16"/>
        <v>-2.2276394711152253E-2</v>
      </c>
      <c r="H573" s="34">
        <f t="shared" si="17"/>
        <v>-5.3115801779972891</v>
      </c>
      <c r="I573" s="39">
        <f>VLOOKUP($A573,'Ub5 and Ub6 values'!$A$2:$F$7000,3,FALSE)</f>
        <v>5</v>
      </c>
      <c r="J573" s="39">
        <f>VLOOKUP($A573,'Ub5 and Ub6 values'!$A$2:$F$7000,4,FALSE)</f>
        <v>7</v>
      </c>
    </row>
    <row r="574" spans="1:10">
      <c r="A574" t="s">
        <v>4488</v>
      </c>
      <c r="B574" t="s">
        <v>5321</v>
      </c>
      <c r="C574" t="e">
        <f>VLOOKUP(A574,'Ub5 and Ub6 values'!$A$3:$B$7000,3,FALSE)</f>
        <v>#REF!</v>
      </c>
      <c r="D574">
        <v>57.1</v>
      </c>
      <c r="E574" s="1">
        <v>0.42199999999999999</v>
      </c>
      <c r="F574" t="s">
        <v>5681</v>
      </c>
      <c r="G574">
        <f t="shared" si="16"/>
        <v>1.7566361082458481</v>
      </c>
      <c r="H574" s="34">
        <f t="shared" si="17"/>
        <v>-3.3746875490383261</v>
      </c>
      <c r="I574" s="39">
        <f>VLOOKUP($A574,'Ub5 and Ub6 values'!$A$2:$F$7000,3,FALSE)</f>
        <v>6</v>
      </c>
      <c r="J574" s="39">
        <f>VLOOKUP($A574,'Ub5 and Ub6 values'!$A$2:$F$7000,4,FALSE)</f>
        <v>9</v>
      </c>
    </row>
    <row r="575" spans="1:10">
      <c r="A575" t="s">
        <v>7126</v>
      </c>
      <c r="B575" t="s">
        <v>5322</v>
      </c>
      <c r="C575" t="e">
        <f>VLOOKUP(A575,'Ub5 and Ub6 values'!$A$3:$B$7000,3,FALSE)</f>
        <v>#REF!</v>
      </c>
      <c r="D575">
        <v>199</v>
      </c>
      <c r="E575" s="1">
        <v>0.77900000000000003</v>
      </c>
      <c r="F575" t="s">
        <v>5681</v>
      </c>
      <c r="G575">
        <f t="shared" si="16"/>
        <v>2.2988530764097068</v>
      </c>
      <c r="H575" s="34">
        <f t="shared" si="17"/>
        <v>-3.1084625423274357</v>
      </c>
      <c r="I575" s="39">
        <f>VLOOKUP($A575,'Ub5 and Ub6 values'!$A$2:$F$7000,3,FALSE)</f>
        <v>6</v>
      </c>
      <c r="J575" s="39">
        <f>VLOOKUP($A575,'Ub5 and Ub6 values'!$A$2:$F$7000,4,FALSE)</f>
        <v>7</v>
      </c>
    </row>
    <row r="576" spans="1:10">
      <c r="A576" t="s">
        <v>748</v>
      </c>
      <c r="B576" t="s">
        <v>5331</v>
      </c>
      <c r="C576" t="e">
        <f>VLOOKUP(A576,'Ub5 and Ub6 values'!$A$3:$B$7000,3,FALSE)</f>
        <v>#REF!</v>
      </c>
      <c r="D576">
        <v>232</v>
      </c>
      <c r="E576" s="1">
        <v>1.82</v>
      </c>
      <c r="F576" t="s">
        <v>5681</v>
      </c>
      <c r="G576">
        <f t="shared" si="16"/>
        <v>2.3654879848908998</v>
      </c>
      <c r="H576" s="34">
        <f t="shared" si="17"/>
        <v>-2.7399286120149253</v>
      </c>
      <c r="I576" s="39">
        <f>VLOOKUP($A576,'Ub5 and Ub6 values'!$A$2:$F$7000,3,FALSE)</f>
        <v>6</v>
      </c>
      <c r="J576" s="39">
        <f>VLOOKUP($A576,'Ub5 and Ub6 values'!$A$2:$F$7000,4,FALSE)</f>
        <v>7</v>
      </c>
    </row>
    <row r="577" spans="1:10">
      <c r="A577" t="s">
        <v>7291</v>
      </c>
      <c r="B577" t="s">
        <v>5334</v>
      </c>
      <c r="C577" t="e">
        <f>VLOOKUP(A577,'Ub5 and Ub6 values'!$A$3:$B$7000,3,FALSE)</f>
        <v>#REF!</v>
      </c>
      <c r="D577">
        <v>8.5</v>
      </c>
      <c r="E577" s="1">
        <v>6.5799999999999997E-2</v>
      </c>
      <c r="F577" t="s">
        <v>5681</v>
      </c>
      <c r="G577">
        <f t="shared" si="16"/>
        <v>0.92941892571429274</v>
      </c>
      <c r="H577" s="34">
        <f t="shared" si="17"/>
        <v>-4.1817741063860447</v>
      </c>
      <c r="I577" s="39">
        <f>VLOOKUP($A577,'Ub5 and Ub6 values'!$A$2:$F$7000,3,FALSE)</f>
        <v>4</v>
      </c>
      <c r="J577" s="39">
        <f>VLOOKUP($A577,'Ub5 and Ub6 values'!$A$2:$F$7000,4,FALSE)</f>
        <v>6</v>
      </c>
    </row>
    <row r="578" spans="1:10">
      <c r="A578" t="s">
        <v>5526</v>
      </c>
      <c r="B578" t="s">
        <v>5339</v>
      </c>
      <c r="C578" t="e">
        <f>VLOOKUP(A578,'Ub5 and Ub6 values'!$A$3:$B$7000,3,FALSE)</f>
        <v>#REF!</v>
      </c>
      <c r="D578">
        <v>248</v>
      </c>
      <c r="E578" s="1">
        <v>1</v>
      </c>
      <c r="F578" t="s">
        <v>5681</v>
      </c>
      <c r="G578">
        <f t="shared" si="16"/>
        <v>2.3944516808262164</v>
      </c>
      <c r="H578" s="34">
        <f t="shared" si="17"/>
        <v>-3</v>
      </c>
      <c r="I578" s="39">
        <f>VLOOKUP($A578,'Ub5 and Ub6 values'!$A$2:$F$7000,3,FALSE)</f>
        <v>5</v>
      </c>
      <c r="J578" s="39">
        <f>VLOOKUP($A578,'Ub5 and Ub6 values'!$A$2:$F$7000,4,FALSE)</f>
        <v>8</v>
      </c>
    </row>
    <row r="579" spans="1:10">
      <c r="A579" t="s">
        <v>4173</v>
      </c>
      <c r="B579" t="s">
        <v>5341</v>
      </c>
      <c r="C579" t="e">
        <f>VLOOKUP(A579,'Ub5 and Ub6 values'!$A$3:$B$7000,3,FALSE)</f>
        <v>#REF!</v>
      </c>
      <c r="D579">
        <v>275</v>
      </c>
      <c r="E579" s="1">
        <v>3.76</v>
      </c>
      <c r="F579" t="s">
        <v>5681</v>
      </c>
      <c r="G579">
        <f>LOG(D579)</f>
        <v>2.4393326938302629</v>
      </c>
      <c r="H579" s="34">
        <f t="shared" ref="H579" si="18">LOG(E579)-3</f>
        <v>-2.4248121550723392</v>
      </c>
      <c r="I579" s="39">
        <f>VLOOKUP($A579,'Ub5 and Ub6 values'!$A$2:$F$7000,3,FALSE)</f>
        <v>4</v>
      </c>
      <c r="J579" s="39">
        <f>VLOOKUP($A579,'Ub5 and Ub6 values'!$A$2:$F$7000,4,FALSE)</f>
        <v>5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H815"/>
  <sheetViews>
    <sheetView zoomScale="75" workbookViewId="0">
      <selection activeCell="J1" sqref="J1:K1048576"/>
    </sheetView>
  </sheetViews>
  <sheetFormatPr defaultRowHeight="12.75"/>
  <cols>
    <col min="9" max="9" width="9.140625" style="30"/>
    <col min="10" max="11" width="9.140625" style="39"/>
  </cols>
  <sheetData>
    <row r="1" spans="1:34">
      <c r="A1" t="s">
        <v>3341</v>
      </c>
      <c r="B1" t="s">
        <v>4339</v>
      </c>
      <c r="C1" t="s">
        <v>4340</v>
      </c>
      <c r="D1" t="s">
        <v>4341</v>
      </c>
      <c r="E1" t="s">
        <v>4345</v>
      </c>
      <c r="F1" t="s">
        <v>4349</v>
      </c>
      <c r="H1" t="s">
        <v>8407</v>
      </c>
      <c r="I1" s="30" t="s">
        <v>14834</v>
      </c>
      <c r="J1" s="39" t="s">
        <v>7937</v>
      </c>
      <c r="K1" s="39" t="s">
        <v>7938</v>
      </c>
      <c r="P1" t="s">
        <v>14838</v>
      </c>
      <c r="V1" t="s">
        <v>14839</v>
      </c>
      <c r="AB1" t="s">
        <v>14840</v>
      </c>
    </row>
    <row r="2" spans="1:34">
      <c r="A2" t="s">
        <v>1809</v>
      </c>
      <c r="B2" t="s">
        <v>4350</v>
      </c>
      <c r="C2">
        <v>321.96199999999999</v>
      </c>
      <c r="D2" t="s">
        <v>4351</v>
      </c>
      <c r="E2">
        <v>3.3500000000000002E-2</v>
      </c>
      <c r="F2">
        <v>1.0404954621974022E-4</v>
      </c>
      <c r="H2">
        <f>LOG(E2)</f>
        <v>-1.4749551929631548</v>
      </c>
      <c r="I2" s="30">
        <f>LOG(F2)-3</f>
        <v>-6.9827598094907257</v>
      </c>
      <c r="J2" s="39">
        <f>VLOOKUP($A2,'Ub5 and Ub6 values'!$A$2:$F$7000,3,FALSE)</f>
        <v>7</v>
      </c>
      <c r="K2" s="39">
        <f>VLOOKUP($A2,'Ub5 and Ub6 values'!$A$2:$F$7000,4,FALSE)</f>
        <v>7</v>
      </c>
      <c r="P2" s="26" t="s">
        <v>14841</v>
      </c>
      <c r="Q2" s="26" t="s">
        <v>14842</v>
      </c>
      <c r="R2" s="26" t="s">
        <v>14843</v>
      </c>
      <c r="S2" s="26" t="s">
        <v>14844</v>
      </c>
      <c r="T2" s="26" t="s">
        <v>14845</v>
      </c>
      <c r="U2" s="26" t="s">
        <v>14846</v>
      </c>
      <c r="V2" s="26" t="s">
        <v>14841</v>
      </c>
      <c r="W2" s="26" t="s">
        <v>14842</v>
      </c>
      <c r="X2" s="26" t="s">
        <v>14843</v>
      </c>
      <c r="Y2" s="26" t="s">
        <v>14844</v>
      </c>
      <c r="Z2" s="26" t="s">
        <v>14845</v>
      </c>
      <c r="AA2" s="26" t="s">
        <v>14846</v>
      </c>
      <c r="AB2" s="26" t="s">
        <v>14841</v>
      </c>
      <c r="AC2" s="26" t="s">
        <v>14842</v>
      </c>
      <c r="AD2" s="26" t="s">
        <v>14843</v>
      </c>
      <c r="AE2" s="26" t="s">
        <v>14844</v>
      </c>
      <c r="AF2" s="26" t="s">
        <v>14845</v>
      </c>
      <c r="AG2" s="26" t="s">
        <v>14846</v>
      </c>
      <c r="AH2" s="26" t="s">
        <v>14846</v>
      </c>
    </row>
    <row r="3" spans="1:34">
      <c r="A3" t="s">
        <v>2735</v>
      </c>
      <c r="B3" t="s">
        <v>6606</v>
      </c>
      <c r="C3">
        <v>523.42599999999993</v>
      </c>
      <c r="D3" t="s">
        <v>6607</v>
      </c>
      <c r="E3">
        <v>0.17</v>
      </c>
      <c r="F3">
        <v>3.2478325493957123E-4</v>
      </c>
      <c r="H3">
        <f t="shared" ref="H3:H66" si="0">LOG(E3)</f>
        <v>-0.769551078621726</v>
      </c>
      <c r="I3" s="30">
        <f t="shared" ref="I3:I66" si="1">LOG(F3)-3</f>
        <v>-6.488406370055281</v>
      </c>
      <c r="J3" s="39">
        <f>VLOOKUP($A3,'Ub5 and Ub6 values'!$A$2:$F$7000,3,FALSE)</f>
        <v>8</v>
      </c>
      <c r="K3" s="39">
        <f>VLOOKUP($A3,'Ub5 and Ub6 values'!$A$2:$F$7000,4,FALSE)</f>
        <v>12</v>
      </c>
      <c r="P3">
        <f>AVERAGE(I2:I3742)</f>
        <v>-2.3953893987699582</v>
      </c>
      <c r="Q3">
        <f>MEDIAN(I2:I3742)</f>
        <v>-2.2697207096575864</v>
      </c>
      <c r="R3">
        <f>STDEV(I2:I3742)</f>
        <v>0.91493941503532805</v>
      </c>
      <c r="S3">
        <f>SKEW(I2:I3742)</f>
        <v>-0.98641175799947656</v>
      </c>
      <c r="T3">
        <f>MAX(I2:I3742)</f>
        <v>-0.43024643253893258</v>
      </c>
      <c r="U3">
        <f>MIN(I2:I3742)</f>
        <v>-6.9827598094907257</v>
      </c>
      <c r="V3">
        <f>AVERAGE(J2:J5440)</f>
        <v>6.5749385749385754</v>
      </c>
      <c r="W3">
        <f>MEDIAN(J2:J542)</f>
        <v>7</v>
      </c>
      <c r="X3">
        <f>STDEV(J2:J542)</f>
        <v>1.7417037257473871</v>
      </c>
      <c r="Y3">
        <f>SKEW(J2:J542)</f>
        <v>0.2910088827145923</v>
      </c>
      <c r="Z3">
        <f>MAX(J2:J542)</f>
        <v>11</v>
      </c>
      <c r="AA3">
        <f>MIN(J2:J542)</f>
        <v>2</v>
      </c>
      <c r="AB3">
        <f>AVERAGE(K2:K5406)</f>
        <v>8.1068796068796072</v>
      </c>
      <c r="AC3">
        <f>MEDIAN(K2:K5406)</f>
        <v>9</v>
      </c>
      <c r="AD3">
        <f>STDEV(K2:K5406)</f>
        <v>2.142437563537138</v>
      </c>
      <c r="AE3">
        <f>SKEW(K2:K5406)</f>
        <v>-0.33785867188655805</v>
      </c>
      <c r="AF3">
        <f>MAX(K2:K5406)</f>
        <v>12</v>
      </c>
      <c r="AG3">
        <f>MIN(K2:K5406)</f>
        <v>2</v>
      </c>
      <c r="AH3">
        <f>MIN(L2:L5406)</f>
        <v>0</v>
      </c>
    </row>
    <row r="4" spans="1:34">
      <c r="A4" t="s">
        <v>6125</v>
      </c>
      <c r="B4" t="s">
        <v>6606</v>
      </c>
      <c r="C4">
        <v>542.55300000000011</v>
      </c>
      <c r="D4" t="s">
        <v>4722</v>
      </c>
      <c r="E4">
        <v>0.8</v>
      </c>
      <c r="F4">
        <v>1.474510324336977E-3</v>
      </c>
      <c r="H4">
        <f t="shared" si="0"/>
        <v>-9.6910013008056392E-2</v>
      </c>
      <c r="I4" s="30">
        <f t="shared" si="1"/>
        <v>-5.8313521822258618</v>
      </c>
      <c r="J4" s="39">
        <f>VLOOKUP($A4,'Ub5 and Ub6 values'!$A$2:$F$7000,3,FALSE)</f>
        <v>8</v>
      </c>
      <c r="K4" s="39">
        <f>VLOOKUP($A4,'Ub5 and Ub6 values'!$A$2:$F$7000,4,FALSE)</f>
        <v>12</v>
      </c>
      <c r="P4" t="str">
        <f t="shared" ref="P4:P65" si="2">IF(O4=1,LOG(M4),"")</f>
        <v/>
      </c>
      <c r="Q4" t="str">
        <f>IF(O4=1,VLOOKUP(L4,'Ub5 and Ub6 values'!$A$3:$B$5499,3,FALSE),"")</f>
        <v/>
      </c>
    </row>
    <row r="5" spans="1:34">
      <c r="A5" t="s">
        <v>1450</v>
      </c>
      <c r="B5" t="s">
        <v>4350</v>
      </c>
      <c r="C5">
        <v>85.105999999999995</v>
      </c>
      <c r="D5" t="s">
        <v>4352</v>
      </c>
      <c r="E5">
        <v>0.17</v>
      </c>
      <c r="F5">
        <v>1.99750898879045E-3</v>
      </c>
      <c r="H5">
        <f t="shared" si="0"/>
        <v>-0.769551078621726</v>
      </c>
      <c r="I5" s="30">
        <f t="shared" si="1"/>
        <v>-5.6995112576844047</v>
      </c>
      <c r="J5" s="39">
        <f>VLOOKUP($A5,'Ub5 and Ub6 values'!$A$2:$F$7000,3,FALSE)</f>
        <v>5</v>
      </c>
      <c r="K5" s="39">
        <f>VLOOKUP($A5,'Ub5 and Ub6 values'!$A$2:$F$7000,4,FALSE)</f>
        <v>6</v>
      </c>
      <c r="P5" t="str">
        <f t="shared" si="2"/>
        <v/>
      </c>
      <c r="Q5" t="str">
        <f>IF(O5=1,VLOOKUP(L5,'Ub5 and Ub6 values'!$A$3:$B$5499,3,FALSE),"")</f>
        <v/>
      </c>
    </row>
    <row r="6" spans="1:34">
      <c r="A6" t="s">
        <v>2737</v>
      </c>
      <c r="B6" t="s">
        <v>6606</v>
      </c>
      <c r="C6">
        <v>527.41399999999999</v>
      </c>
      <c r="D6" t="s">
        <v>4723</v>
      </c>
      <c r="E6">
        <v>1.75</v>
      </c>
      <c r="F6">
        <v>3.3180765015718202E-3</v>
      </c>
      <c r="H6">
        <f t="shared" si="0"/>
        <v>0.24303804868629444</v>
      </c>
      <c r="I6" s="30">
        <f t="shared" si="1"/>
        <v>-5.4791136051026506</v>
      </c>
      <c r="J6" s="39">
        <f>VLOOKUP($A6,'Ub5 and Ub6 values'!$A$2:$F$7000,3,FALSE)</f>
        <v>8</v>
      </c>
      <c r="K6" s="39">
        <f>VLOOKUP($A6,'Ub5 and Ub6 values'!$A$2:$F$7000,4,FALSE)</f>
        <v>10</v>
      </c>
      <c r="P6" t="str">
        <f t="shared" si="2"/>
        <v/>
      </c>
      <c r="Q6" t="str">
        <f>IF(O6=1,VLOOKUP(L6,'Ub5 and Ub6 values'!$A$3:$B$5499,3,FALSE),"")</f>
        <v/>
      </c>
    </row>
    <row r="7" spans="1:34">
      <c r="A7" t="s">
        <v>565</v>
      </c>
      <c r="B7" t="s">
        <v>4917</v>
      </c>
      <c r="C7">
        <v>290.18900000000002</v>
      </c>
      <c r="D7" t="s">
        <v>4918</v>
      </c>
      <c r="E7">
        <v>1.1000000000000001</v>
      </c>
      <c r="F7">
        <v>3.7906330012509089E-3</v>
      </c>
      <c r="H7">
        <f t="shared" si="0"/>
        <v>4.1392685158225077E-2</v>
      </c>
      <c r="I7" s="30">
        <f t="shared" si="1"/>
        <v>-5.4212882607455466</v>
      </c>
      <c r="J7" s="39">
        <f>VLOOKUP($A7,'Ub5 and Ub6 values'!$A$2:$F$7000,3,FALSE)</f>
        <v>8</v>
      </c>
      <c r="K7" s="39">
        <f>VLOOKUP($A7,'Ub5 and Ub6 values'!$A$2:$F$7000,4,FALSE)</f>
        <v>8</v>
      </c>
      <c r="P7" t="str">
        <f t="shared" si="2"/>
        <v/>
      </c>
      <c r="Q7" t="str">
        <f>IF(O7=1,VLOOKUP(L7,'Ub5 and Ub6 values'!$A$3:$B$5499,3,FALSE),"")</f>
        <v/>
      </c>
    </row>
    <row r="8" spans="1:34">
      <c r="A8" t="s">
        <v>1460</v>
      </c>
      <c r="B8" t="s">
        <v>4917</v>
      </c>
      <c r="C8">
        <v>190.261</v>
      </c>
      <c r="D8" t="s">
        <v>4919</v>
      </c>
      <c r="E8">
        <v>1</v>
      </c>
      <c r="F8">
        <v>5.2559378958378228E-3</v>
      </c>
      <c r="H8">
        <f t="shared" si="0"/>
        <v>0</v>
      </c>
      <c r="I8" s="30">
        <f t="shared" si="1"/>
        <v>-5.2793497750415561</v>
      </c>
      <c r="J8" s="39">
        <f>VLOOKUP($A8,'Ub5 and Ub6 values'!$A$2:$F$7000,3,FALSE)</f>
        <v>8</v>
      </c>
      <c r="K8" s="39">
        <f>VLOOKUP($A8,'Ub5 and Ub6 values'!$A$2:$F$7000,4,FALSE)</f>
        <v>8</v>
      </c>
      <c r="P8" t="str">
        <f t="shared" si="2"/>
        <v/>
      </c>
      <c r="Q8" t="str">
        <f>IF(O8=1,VLOOKUP(L8,'Ub5 and Ub6 values'!$A$3:$B$5499,3,FALSE),"")</f>
        <v/>
      </c>
    </row>
    <row r="9" spans="1:34">
      <c r="A9" t="s">
        <v>5537</v>
      </c>
      <c r="B9" t="s">
        <v>4917</v>
      </c>
      <c r="C9">
        <v>260.36500000000001</v>
      </c>
      <c r="D9" t="s">
        <v>4920</v>
      </c>
      <c r="E9">
        <v>1.7</v>
      </c>
      <c r="F9">
        <v>6.5292954122097811E-3</v>
      </c>
      <c r="H9">
        <f t="shared" si="0"/>
        <v>0.23044892137827391</v>
      </c>
      <c r="I9" s="30">
        <f t="shared" si="1"/>
        <v>-5.1851336816803837</v>
      </c>
      <c r="J9" s="39">
        <f>VLOOKUP($A9,'Ub5 and Ub6 values'!$A$2:$F$7000,3,FALSE)</f>
        <v>11</v>
      </c>
      <c r="K9" s="39">
        <f>VLOOKUP($A9,'Ub5 and Ub6 values'!$A$2:$F$7000,4,FALSE)</f>
        <v>11</v>
      </c>
      <c r="P9" t="str">
        <f t="shared" si="2"/>
        <v/>
      </c>
      <c r="Q9" t="str">
        <f>IF(O9=1,VLOOKUP(L9,'Ub5 and Ub6 values'!$A$3:$B$5499,3,FALSE),"")</f>
        <v/>
      </c>
    </row>
    <row r="10" spans="1:34">
      <c r="A10" t="s">
        <v>5603</v>
      </c>
      <c r="B10" t="s">
        <v>4917</v>
      </c>
      <c r="C10">
        <v>275.197</v>
      </c>
      <c r="D10" t="s">
        <v>4921</v>
      </c>
      <c r="E10">
        <v>1.8</v>
      </c>
      <c r="F10">
        <v>6.5407689764059931E-3</v>
      </c>
      <c r="H10">
        <f t="shared" si="0"/>
        <v>0.25527250510330607</v>
      </c>
      <c r="I10" s="30">
        <f t="shared" si="1"/>
        <v>-5.1843711901195162</v>
      </c>
      <c r="J10" s="39">
        <f>VLOOKUP($A10,'Ub5 and Ub6 values'!$A$2:$F$7000,3,FALSE)</f>
        <v>11</v>
      </c>
      <c r="K10" s="39">
        <f>VLOOKUP($A10,'Ub5 and Ub6 values'!$A$2:$F$7000,4,FALSE)</f>
        <v>11</v>
      </c>
      <c r="P10" t="str">
        <f t="shared" si="2"/>
        <v/>
      </c>
      <c r="Q10" t="str">
        <f>IF(O10=1,VLOOKUP(L10,'Ub5 and Ub6 values'!$A$3:$B$5499,3,FALSE),"")</f>
        <v/>
      </c>
    </row>
    <row r="11" spans="1:34">
      <c r="A11" t="s">
        <v>848</v>
      </c>
      <c r="B11" t="s">
        <v>6606</v>
      </c>
      <c r="C11">
        <v>171.62800000000001</v>
      </c>
      <c r="D11" t="s">
        <v>4724</v>
      </c>
      <c r="E11">
        <v>1.25</v>
      </c>
      <c r="F11">
        <v>7.2831938844477584E-3</v>
      </c>
      <c r="H11">
        <f t="shared" si="0"/>
        <v>9.691001300805642E-2</v>
      </c>
      <c r="I11" s="30">
        <f t="shared" si="1"/>
        <v>-5.1376781286252982</v>
      </c>
      <c r="J11" s="39">
        <f>VLOOKUP($A11,'Ub5 and Ub6 values'!$A$2:$F$7000,3,FALSE)</f>
        <v>9</v>
      </c>
      <c r="K11" s="39">
        <f>VLOOKUP($A11,'Ub5 and Ub6 values'!$A$2:$F$7000,4,FALSE)</f>
        <v>9</v>
      </c>
      <c r="P11" t="str">
        <f t="shared" si="2"/>
        <v/>
      </c>
      <c r="Q11" t="str">
        <f>IF(O11=1,VLOOKUP(L11,'Ub5 and Ub6 values'!$A$3:$B$5499,3,FALSE),"")</f>
        <v/>
      </c>
    </row>
    <row r="12" spans="1:34">
      <c r="A12" t="s">
        <v>764</v>
      </c>
      <c r="B12" t="s">
        <v>4539</v>
      </c>
      <c r="C12">
        <v>466.52699999999999</v>
      </c>
      <c r="D12" t="s">
        <v>4540</v>
      </c>
      <c r="E12">
        <v>4</v>
      </c>
      <c r="F12">
        <v>8.5739946455403448E-3</v>
      </c>
      <c r="H12">
        <f t="shared" si="0"/>
        <v>0.6020599913279624</v>
      </c>
      <c r="I12" s="30">
        <f t="shared" si="1"/>
        <v>-5.0668167920422054</v>
      </c>
      <c r="J12" s="39">
        <f>VLOOKUP($A12,'Ub5 and Ub6 values'!$A$2:$F$7000,3,FALSE)</f>
        <v>6</v>
      </c>
      <c r="K12" s="39">
        <f>VLOOKUP($A12,'Ub5 and Ub6 values'!$A$2:$F$7000,4,FALSE)</f>
        <v>9</v>
      </c>
      <c r="P12" t="str">
        <f t="shared" si="2"/>
        <v/>
      </c>
      <c r="Q12" t="str">
        <f>IF(O12=1,VLOOKUP(L12,'Ub5 and Ub6 values'!$A$3:$B$5499,3,FALSE),"")</f>
        <v/>
      </c>
    </row>
    <row r="13" spans="1:34">
      <c r="A13" t="s">
        <v>2739</v>
      </c>
      <c r="B13" t="s">
        <v>6606</v>
      </c>
      <c r="C13">
        <v>577.93299999999999</v>
      </c>
      <c r="D13" t="s">
        <v>4725</v>
      </c>
      <c r="E13">
        <v>5</v>
      </c>
      <c r="F13">
        <v>8.6515218892155316E-3</v>
      </c>
      <c r="H13">
        <f t="shared" si="0"/>
        <v>0.69897000433601886</v>
      </c>
      <c r="I13" s="30">
        <f t="shared" si="1"/>
        <v>-5.0629074890726109</v>
      </c>
      <c r="J13" s="39">
        <f>VLOOKUP($A13,'Ub5 and Ub6 values'!$A$2:$F$7000,3,FALSE)</f>
        <v>7</v>
      </c>
      <c r="K13" s="39">
        <f>VLOOKUP($A13,'Ub5 and Ub6 values'!$A$2:$F$7000,4,FALSE)</f>
        <v>11</v>
      </c>
      <c r="P13" t="str">
        <f t="shared" si="2"/>
        <v/>
      </c>
      <c r="Q13" t="str">
        <f>IF(O13=1,VLOOKUP(L13,'Ub5 and Ub6 values'!$A$3:$B$5499,3,FALSE),"")</f>
        <v/>
      </c>
    </row>
    <row r="14" spans="1:34">
      <c r="A14" t="s">
        <v>4045</v>
      </c>
      <c r="B14" t="s">
        <v>4350</v>
      </c>
      <c r="C14">
        <v>96.938000000000002</v>
      </c>
      <c r="D14" t="s">
        <v>4353</v>
      </c>
      <c r="E14">
        <v>1</v>
      </c>
      <c r="F14">
        <v>1.0315872000660215E-2</v>
      </c>
      <c r="H14">
        <f t="shared" si="0"/>
        <v>0</v>
      </c>
      <c r="I14" s="30">
        <f t="shared" si="1"/>
        <v>-4.9864940552266006</v>
      </c>
      <c r="J14" s="39">
        <f>VLOOKUP($A14,'Ub5 and Ub6 values'!$A$2:$F$7000,3,FALSE)</f>
        <v>4</v>
      </c>
      <c r="K14" s="39">
        <f>VLOOKUP($A14,'Ub5 and Ub6 values'!$A$2:$F$7000,4,FALSE)</f>
        <v>4</v>
      </c>
      <c r="P14" t="str">
        <f t="shared" si="2"/>
        <v/>
      </c>
      <c r="Q14" t="str">
        <f>IF(O14=1,VLOOKUP(L14,'Ub5 and Ub6 values'!$A$3:$B$5499,3,FALSE),"")</f>
        <v/>
      </c>
    </row>
    <row r="15" spans="1:34">
      <c r="A15" t="s">
        <v>1428</v>
      </c>
      <c r="B15" t="s">
        <v>4539</v>
      </c>
      <c r="C15">
        <v>901.14400000000001</v>
      </c>
      <c r="D15" t="s">
        <v>1428</v>
      </c>
      <c r="E15">
        <v>10</v>
      </c>
      <c r="F15">
        <v>1.1097005584013209E-2</v>
      </c>
      <c r="H15">
        <f t="shared" si="0"/>
        <v>1</v>
      </c>
      <c r="I15" s="30">
        <f t="shared" si="1"/>
        <v>-4.9547941954279056</v>
      </c>
      <c r="J15" s="39">
        <f>VLOOKUP($A15,'Ub5 and Ub6 values'!$A$2:$F$7000,3,FALSE)</f>
        <v>8</v>
      </c>
      <c r="K15" s="39">
        <f>VLOOKUP($A15,'Ub5 and Ub6 values'!$A$2:$F$7000,4,FALSE)</f>
        <v>9</v>
      </c>
      <c r="P15" t="str">
        <f t="shared" si="2"/>
        <v/>
      </c>
      <c r="Q15" t="str">
        <f>IF(O15=1,VLOOKUP(L15,'Ub5 and Ub6 values'!$A$3:$B$5499,3,FALSE),"")</f>
        <v/>
      </c>
    </row>
    <row r="16" spans="1:34">
      <c r="A16" t="s">
        <v>8702</v>
      </c>
      <c r="B16" t="s">
        <v>4917</v>
      </c>
      <c r="C16">
        <v>274.392</v>
      </c>
      <c r="D16" t="s">
        <v>4922</v>
      </c>
      <c r="E16">
        <v>4.55</v>
      </c>
      <c r="F16">
        <v>1.6582116096679204E-2</v>
      </c>
      <c r="H16">
        <f t="shared" si="0"/>
        <v>0.65801139665711239</v>
      </c>
      <c r="I16" s="30">
        <f t="shared" si="1"/>
        <v>-4.7803600485463233</v>
      </c>
      <c r="J16" s="39">
        <f>VLOOKUP($A16,'Ub5 and Ub6 values'!$A$2:$F$7000,3,FALSE)</f>
        <v>11</v>
      </c>
      <c r="K16" s="39">
        <f>VLOOKUP($A16,'Ub5 and Ub6 values'!$A$2:$F$7000,4,FALSE)</f>
        <v>12</v>
      </c>
      <c r="P16" t="str">
        <f t="shared" si="2"/>
        <v/>
      </c>
      <c r="Q16" t="str">
        <f>IF(O16=1,VLOOKUP(L16,'Ub5 and Ub6 values'!$A$3:$B$5499,3,FALSE),"")</f>
        <v/>
      </c>
    </row>
    <row r="17" spans="1:17">
      <c r="A17" t="s">
        <v>5524</v>
      </c>
      <c r="B17" t="s">
        <v>4350</v>
      </c>
      <c r="C17">
        <v>152.215</v>
      </c>
      <c r="D17" t="s">
        <v>5524</v>
      </c>
      <c r="E17">
        <v>3</v>
      </c>
      <c r="F17">
        <v>1.9708964293926354E-2</v>
      </c>
      <c r="H17">
        <f t="shared" si="0"/>
        <v>0.47712125471966244</v>
      </c>
      <c r="I17" s="30">
        <f t="shared" si="1"/>
        <v>-4.7053361972959493</v>
      </c>
      <c r="J17" s="39">
        <f>VLOOKUP($A17,'Ub5 and Ub6 values'!$A$2:$F$7000,3,FALSE)</f>
        <v>5</v>
      </c>
      <c r="K17" s="39">
        <f>VLOOKUP($A17,'Ub5 and Ub6 values'!$A$2:$F$7000,4,FALSE)</f>
        <v>8</v>
      </c>
      <c r="P17" t="str">
        <f t="shared" si="2"/>
        <v/>
      </c>
      <c r="Q17" t="str">
        <f>IF(O17=1,VLOOKUP(L17,'Ub5 and Ub6 values'!$A$3:$B$5499,3,FALSE),"")</f>
        <v/>
      </c>
    </row>
    <row r="18" spans="1:17">
      <c r="A18" t="s">
        <v>2639</v>
      </c>
      <c r="B18" t="s">
        <v>4917</v>
      </c>
      <c r="C18">
        <v>248.23699999999997</v>
      </c>
      <c r="D18" t="s">
        <v>4923</v>
      </c>
      <c r="E18">
        <v>4.95</v>
      </c>
      <c r="F18">
        <v>1.9940621261133516E-2</v>
      </c>
      <c r="H18">
        <f t="shared" si="0"/>
        <v>0.69460519893356876</v>
      </c>
      <c r="I18" s="30">
        <f t="shared" si="1"/>
        <v>-4.7002613151277224</v>
      </c>
      <c r="J18" s="39">
        <f>VLOOKUP($A18,'Ub5 and Ub6 values'!$A$2:$F$7000,3,FALSE)</f>
        <v>11</v>
      </c>
      <c r="K18" s="39">
        <f>VLOOKUP($A18,'Ub5 and Ub6 values'!$A$2:$F$7000,4,FALSE)</f>
        <v>12</v>
      </c>
      <c r="P18" t="str">
        <f t="shared" si="2"/>
        <v/>
      </c>
      <c r="Q18" t="str">
        <f>IF(O18=1,VLOOKUP(L18,'Ub5 and Ub6 values'!$A$3:$B$5499,3,FALSE),"")</f>
        <v/>
      </c>
    </row>
    <row r="19" spans="1:17">
      <c r="A19" t="s">
        <v>3691</v>
      </c>
      <c r="B19" t="s">
        <v>4917</v>
      </c>
      <c r="C19">
        <v>308.34700000000004</v>
      </c>
      <c r="D19" t="s">
        <v>4924</v>
      </c>
      <c r="E19">
        <v>6.35</v>
      </c>
      <c r="F19">
        <v>2.0593681793563742E-2</v>
      </c>
      <c r="H19">
        <f t="shared" si="0"/>
        <v>0.80277372529197566</v>
      </c>
      <c r="I19" s="30">
        <f t="shared" si="1"/>
        <v>-4.6862660021102585</v>
      </c>
      <c r="J19" s="39">
        <f>VLOOKUP($A19,'Ub5 and Ub6 values'!$A$2:$F$7000,3,FALSE)</f>
        <v>11</v>
      </c>
      <c r="K19" s="39">
        <f>VLOOKUP($A19,'Ub5 and Ub6 values'!$A$2:$F$7000,4,FALSE)</f>
        <v>12</v>
      </c>
      <c r="P19" t="str">
        <f t="shared" si="2"/>
        <v/>
      </c>
      <c r="Q19" t="str">
        <f>IF(O19=1,VLOOKUP(L19,'Ub5 and Ub6 values'!$A$3:$B$5499,3,FALSE),"")</f>
        <v/>
      </c>
    </row>
    <row r="20" spans="1:17">
      <c r="A20" t="s">
        <v>3583</v>
      </c>
      <c r="B20" t="s">
        <v>4917</v>
      </c>
      <c r="C20">
        <v>241.26</v>
      </c>
      <c r="D20" t="s">
        <v>4925</v>
      </c>
      <c r="E20">
        <v>5</v>
      </c>
      <c r="F20">
        <v>2.072452955317914E-2</v>
      </c>
      <c r="H20">
        <f t="shared" si="0"/>
        <v>0.69897000433601886</v>
      </c>
      <c r="I20" s="30">
        <f t="shared" si="1"/>
        <v>-4.6835153191505361</v>
      </c>
      <c r="J20" s="39">
        <f>VLOOKUP($A20,'Ub5 and Ub6 values'!$A$2:$F$7000,3,FALSE)</f>
        <v>8</v>
      </c>
      <c r="K20" s="39">
        <f>VLOOKUP($A20,'Ub5 and Ub6 values'!$A$2:$F$7000,4,FALSE)</f>
        <v>8</v>
      </c>
      <c r="P20" t="str">
        <f t="shared" si="2"/>
        <v/>
      </c>
      <c r="Q20" t="str">
        <f>IF(O20=1,VLOOKUP(L20,'Ub5 and Ub6 values'!$A$3:$B$5499,3,FALSE),"")</f>
        <v/>
      </c>
    </row>
    <row r="21" spans="1:17">
      <c r="A21" t="s">
        <v>4437</v>
      </c>
      <c r="B21" t="s">
        <v>4917</v>
      </c>
      <c r="C21">
        <v>224.149</v>
      </c>
      <c r="D21" t="s">
        <v>4926</v>
      </c>
      <c r="E21">
        <v>4.9000000000000004</v>
      </c>
      <c r="F21">
        <v>2.1860458891183987E-2</v>
      </c>
      <c r="H21">
        <f t="shared" si="0"/>
        <v>0.69019608002851374</v>
      </c>
      <c r="I21" s="30">
        <f t="shared" si="1"/>
        <v>-4.6603407256517686</v>
      </c>
      <c r="J21" s="39">
        <f>VLOOKUP($A21,'Ub5 and Ub6 values'!$A$2:$F$7000,3,FALSE)</f>
        <v>9</v>
      </c>
      <c r="K21" s="39">
        <f>VLOOKUP($A21,'Ub5 and Ub6 values'!$A$2:$F$7000,4,FALSE)</f>
        <v>11</v>
      </c>
      <c r="P21" t="str">
        <f t="shared" si="2"/>
        <v/>
      </c>
      <c r="Q21" t="str">
        <f>IF(O21=1,VLOOKUP(L21,'Ub5 and Ub6 values'!$A$3:$B$5499,3,FALSE),"")</f>
        <v/>
      </c>
    </row>
    <row r="22" spans="1:17">
      <c r="A22" t="s">
        <v>3779</v>
      </c>
      <c r="B22" t="s">
        <v>6606</v>
      </c>
      <c r="C22">
        <v>272.26400000000001</v>
      </c>
      <c r="D22" t="s">
        <v>4726</v>
      </c>
      <c r="E22">
        <v>6.7</v>
      </c>
      <c r="F22">
        <v>2.4608468251403049E-2</v>
      </c>
      <c r="H22">
        <f t="shared" si="0"/>
        <v>0.82607480270082645</v>
      </c>
      <c r="I22" s="30">
        <f t="shared" si="1"/>
        <v>-4.6089154180187109</v>
      </c>
      <c r="J22" s="39">
        <f>VLOOKUP($A22,'Ub5 and Ub6 values'!$A$2:$F$7000,3,FALSE)</f>
        <v>7</v>
      </c>
      <c r="K22" s="39">
        <f>VLOOKUP($A22,'Ub5 and Ub6 values'!$A$2:$F$7000,4,FALSE)</f>
        <v>9</v>
      </c>
      <c r="P22" t="str">
        <f t="shared" si="2"/>
        <v/>
      </c>
      <c r="Q22" t="str">
        <f>IF(O22=1,VLOOKUP(L22,'Ub5 and Ub6 values'!$A$3:$B$5499,3,FALSE),"")</f>
        <v/>
      </c>
    </row>
    <row r="23" spans="1:17">
      <c r="A23" t="s">
        <v>5444</v>
      </c>
      <c r="B23" t="s">
        <v>4917</v>
      </c>
      <c r="C23">
        <v>359.56400000000002</v>
      </c>
      <c r="D23" t="s">
        <v>4927</v>
      </c>
      <c r="E23">
        <v>9.66</v>
      </c>
      <c r="F23">
        <v>2.6865870888075558E-2</v>
      </c>
      <c r="H23">
        <f t="shared" si="0"/>
        <v>0.9849771264154934</v>
      </c>
      <c r="I23" s="30">
        <f t="shared" si="1"/>
        <v>-4.5707990767124373</v>
      </c>
      <c r="J23" s="39">
        <f>VLOOKUP($A23,'Ub5 and Ub6 values'!$A$2:$F$7000,3,FALSE)</f>
        <v>10</v>
      </c>
      <c r="K23" s="39">
        <f>VLOOKUP($A23,'Ub5 and Ub6 values'!$A$2:$F$7000,4,FALSE)</f>
        <v>10</v>
      </c>
      <c r="P23" t="str">
        <f t="shared" si="2"/>
        <v/>
      </c>
      <c r="Q23" t="str">
        <f>IF(O23=1,VLOOKUP(L23,'Ub5 and Ub6 values'!$A$3:$B$5499,3,FALSE),"")</f>
        <v/>
      </c>
    </row>
    <row r="24" spans="1:17">
      <c r="A24" t="s">
        <v>1462</v>
      </c>
      <c r="B24" t="s">
        <v>4917</v>
      </c>
      <c r="C24">
        <v>364.89600000000002</v>
      </c>
      <c r="D24" t="s">
        <v>4928</v>
      </c>
      <c r="E24">
        <v>11</v>
      </c>
      <c r="F24">
        <v>3.014557572568622E-2</v>
      </c>
      <c r="H24">
        <f t="shared" si="0"/>
        <v>1.0413926851582251</v>
      </c>
      <c r="I24" s="30">
        <f t="shared" si="1"/>
        <v>-4.5207764174844467</v>
      </c>
      <c r="J24" s="39">
        <f>VLOOKUP($A24,'Ub5 and Ub6 values'!$A$2:$F$7000,3,FALSE)</f>
        <v>8</v>
      </c>
      <c r="K24" s="39">
        <f>VLOOKUP($A24,'Ub5 and Ub6 values'!$A$2:$F$7000,4,FALSE)</f>
        <v>11</v>
      </c>
      <c r="P24" t="str">
        <f t="shared" si="2"/>
        <v/>
      </c>
      <c r="Q24" t="str">
        <f>IF(O24=1,VLOOKUP(L24,'Ub5 and Ub6 values'!$A$3:$B$5499,3,FALSE),"")</f>
        <v/>
      </c>
    </row>
    <row r="25" spans="1:17">
      <c r="A25" t="s">
        <v>6052</v>
      </c>
      <c r="B25" t="s">
        <v>4917</v>
      </c>
      <c r="C25">
        <v>380.89499999999998</v>
      </c>
      <c r="D25" t="s">
        <v>4929</v>
      </c>
      <c r="E25">
        <v>12.75</v>
      </c>
      <c r="F25">
        <v>3.3473791989918476E-2</v>
      </c>
      <c r="H25">
        <f t="shared" si="0"/>
        <v>1.105510184769974</v>
      </c>
      <c r="I25" s="30">
        <f t="shared" si="1"/>
        <v>-4.4752950869546062</v>
      </c>
      <c r="J25" s="39">
        <f>VLOOKUP($A25,'Ub5 and Ub6 values'!$A$2:$F$7000,3,FALSE)</f>
        <v>8</v>
      </c>
      <c r="K25" s="39">
        <f>VLOOKUP($A25,'Ub5 and Ub6 values'!$A$2:$F$7000,4,FALSE)</f>
        <v>11</v>
      </c>
      <c r="P25" t="str">
        <f t="shared" si="2"/>
        <v/>
      </c>
      <c r="Q25" t="str">
        <f>IF(O25=1,VLOOKUP(L25,'Ub5 and Ub6 values'!$A$3:$B$5499,3,FALSE),"")</f>
        <v/>
      </c>
    </row>
    <row r="26" spans="1:17">
      <c r="A26" t="s">
        <v>2811</v>
      </c>
      <c r="B26" t="s">
        <v>6606</v>
      </c>
      <c r="C26">
        <v>317.31799999999998</v>
      </c>
      <c r="D26" t="s">
        <v>4727</v>
      </c>
      <c r="E26">
        <v>11</v>
      </c>
      <c r="F26">
        <v>3.4665540561833873E-2</v>
      </c>
      <c r="H26">
        <f t="shared" si="0"/>
        <v>1.0413926851582251</v>
      </c>
      <c r="I26" s="30">
        <f t="shared" si="1"/>
        <v>-4.4601020231821815</v>
      </c>
      <c r="J26" s="39">
        <f>VLOOKUP($A26,'Ub5 and Ub6 values'!$A$2:$F$7000,3,FALSE)</f>
        <v>10</v>
      </c>
      <c r="K26" s="39">
        <f>VLOOKUP($A26,'Ub5 and Ub6 values'!$A$2:$F$7000,4,FALSE)</f>
        <v>10</v>
      </c>
      <c r="P26" t="str">
        <f t="shared" si="2"/>
        <v/>
      </c>
      <c r="Q26" t="str">
        <f>IF(O26=1,VLOOKUP(L26,'Ub5 and Ub6 values'!$A$3:$B$5499,3,FALSE),"")</f>
        <v/>
      </c>
    </row>
    <row r="27" spans="1:17">
      <c r="A27" t="s">
        <v>6382</v>
      </c>
      <c r="B27" t="s">
        <v>4917</v>
      </c>
      <c r="C27">
        <v>393.83700000000005</v>
      </c>
      <c r="D27" t="s">
        <v>7053</v>
      </c>
      <c r="E27">
        <v>15</v>
      </c>
      <c r="F27">
        <v>3.8086822721074956E-2</v>
      </c>
      <c r="H27">
        <f t="shared" si="0"/>
        <v>1.1760912590556813</v>
      </c>
      <c r="I27" s="30">
        <f t="shared" si="1"/>
        <v>-4.41922525554223</v>
      </c>
      <c r="J27" s="39">
        <f>VLOOKUP($A27,'Ub5 and Ub6 values'!$A$2:$F$7000,3,FALSE)</f>
        <v>11</v>
      </c>
      <c r="K27" s="39">
        <f>VLOOKUP($A27,'Ub5 and Ub6 values'!$A$2:$F$7000,4,FALSE)</f>
        <v>11</v>
      </c>
      <c r="P27" t="str">
        <f t="shared" si="2"/>
        <v/>
      </c>
      <c r="Q27" t="str">
        <f>IF(O27=1,VLOOKUP(L27,'Ub5 and Ub6 values'!$A$3:$B$5499,3,FALSE),"")</f>
        <v/>
      </c>
    </row>
    <row r="28" spans="1:17">
      <c r="A28" t="s">
        <v>2660</v>
      </c>
      <c r="B28" t="s">
        <v>4539</v>
      </c>
      <c r="C28">
        <v>193.16600000000003</v>
      </c>
      <c r="D28" t="s">
        <v>4541</v>
      </c>
      <c r="E28">
        <v>8.4</v>
      </c>
      <c r="F28">
        <v>4.3485913670107575E-2</v>
      </c>
      <c r="H28">
        <f t="shared" si="0"/>
        <v>0.9242792860618817</v>
      </c>
      <c r="I28" s="30">
        <f t="shared" si="1"/>
        <v>-4.3616514006561857</v>
      </c>
      <c r="J28" s="39">
        <f>VLOOKUP($A28,'Ub5 and Ub6 values'!$A$2:$F$7000,3,FALSE)</f>
        <v>8</v>
      </c>
      <c r="K28" s="39">
        <f>VLOOKUP($A28,'Ub5 and Ub6 values'!$A$2:$F$7000,4,FALSE)</f>
        <v>9</v>
      </c>
      <c r="P28" t="str">
        <f t="shared" si="2"/>
        <v/>
      </c>
      <c r="Q28" t="str">
        <f>IF(O28=1,VLOOKUP(L28,'Ub5 and Ub6 values'!$A$3:$B$5499,3,FALSE),"")</f>
        <v/>
      </c>
    </row>
    <row r="29" spans="1:17">
      <c r="A29" t="s">
        <v>1337</v>
      </c>
      <c r="B29" t="s">
        <v>4917</v>
      </c>
      <c r="C29">
        <v>412.05900000000003</v>
      </c>
      <c r="D29" t="s">
        <v>10086</v>
      </c>
      <c r="E29">
        <v>19.5</v>
      </c>
      <c r="F29">
        <v>4.7323320204145522E-2</v>
      </c>
      <c r="H29">
        <f t="shared" si="0"/>
        <v>1.2900346113625181</v>
      </c>
      <c r="I29" s="30">
        <f t="shared" si="1"/>
        <v>-4.3249247928743157</v>
      </c>
      <c r="J29" s="39">
        <f>VLOOKUP($A29,'Ub5 and Ub6 values'!$A$2:$F$7000,3,FALSE)</f>
        <v>8</v>
      </c>
      <c r="K29" s="39">
        <f>VLOOKUP($A29,'Ub5 and Ub6 values'!$A$2:$F$7000,4,FALSE)</f>
        <v>8</v>
      </c>
      <c r="P29" t="str">
        <f t="shared" si="2"/>
        <v/>
      </c>
      <c r="Q29" t="str">
        <f>IF(O29=1,VLOOKUP(L29,'Ub5 and Ub6 values'!$A$3:$B$5499,3,FALSE),"")</f>
        <v/>
      </c>
    </row>
    <row r="30" spans="1:17">
      <c r="A30" t="s">
        <v>6442</v>
      </c>
      <c r="B30" t="s">
        <v>6606</v>
      </c>
      <c r="C30">
        <v>154.125</v>
      </c>
      <c r="D30" t="s">
        <v>4728</v>
      </c>
      <c r="E30">
        <v>7.5</v>
      </c>
      <c r="F30">
        <v>4.8661800486618008E-2</v>
      </c>
      <c r="H30">
        <f t="shared" si="0"/>
        <v>0.87506126339170009</v>
      </c>
      <c r="I30" s="30">
        <f t="shared" si="1"/>
        <v>-4.312811826212088</v>
      </c>
      <c r="J30" s="39">
        <f>VLOOKUP($A30,'Ub5 and Ub6 values'!$A$2:$F$7000,3,FALSE)</f>
        <v>7</v>
      </c>
      <c r="K30" s="39">
        <f>VLOOKUP($A30,'Ub5 and Ub6 values'!$A$2:$F$7000,4,FALSE)</f>
        <v>7</v>
      </c>
      <c r="P30" t="str">
        <f t="shared" si="2"/>
        <v/>
      </c>
      <c r="Q30" t="str">
        <f>IF(O30=1,VLOOKUP(L30,'Ub5 and Ub6 values'!$A$3:$B$5499,3,FALSE),"")</f>
        <v/>
      </c>
    </row>
    <row r="31" spans="1:17">
      <c r="A31" t="s">
        <v>2715</v>
      </c>
      <c r="B31" t="s">
        <v>4539</v>
      </c>
      <c r="C31">
        <v>672.66399999999999</v>
      </c>
      <c r="D31" t="s">
        <v>4542</v>
      </c>
      <c r="E31">
        <v>36.9</v>
      </c>
      <c r="F31">
        <v>5.4856510828586037E-2</v>
      </c>
      <c r="H31">
        <f t="shared" si="0"/>
        <v>1.5670263661590604</v>
      </c>
      <c r="I31" s="30">
        <f t="shared" si="1"/>
        <v>-4.2607718193359734</v>
      </c>
      <c r="J31" s="39">
        <f>VLOOKUP($A31,'Ub5 and Ub6 values'!$A$2:$F$7000,3,FALSE)</f>
        <v>7</v>
      </c>
      <c r="K31" s="39">
        <f>VLOOKUP($A31,'Ub5 and Ub6 values'!$A$2:$F$7000,4,FALSE)</f>
        <v>12</v>
      </c>
      <c r="P31" t="str">
        <f t="shared" si="2"/>
        <v/>
      </c>
      <c r="Q31" t="str">
        <f>IF(O31=1,VLOOKUP(L31,'Ub5 and Ub6 values'!$A$3:$B$5499,3,FALSE),"")</f>
        <v/>
      </c>
    </row>
    <row r="32" spans="1:17">
      <c r="A32" t="s">
        <v>5411</v>
      </c>
      <c r="B32" t="s">
        <v>4917</v>
      </c>
      <c r="C32">
        <v>342.85099999999994</v>
      </c>
      <c r="D32" t="s">
        <v>10087</v>
      </c>
      <c r="E32">
        <v>20</v>
      </c>
      <c r="F32">
        <v>5.8334378490947969E-2</v>
      </c>
      <c r="H32">
        <f t="shared" si="0"/>
        <v>1.3010299956639813</v>
      </c>
      <c r="I32" s="30">
        <f t="shared" si="1"/>
        <v>-4.2340754248541934</v>
      </c>
      <c r="J32" s="39">
        <f>VLOOKUP($A32,'Ub5 and Ub6 values'!$A$2:$F$7000,3,FALSE)</f>
        <v>11</v>
      </c>
      <c r="K32" s="39">
        <f>VLOOKUP($A32,'Ub5 and Ub6 values'!$A$2:$F$7000,4,FALSE)</f>
        <v>11</v>
      </c>
      <c r="P32" t="str">
        <f t="shared" si="2"/>
        <v/>
      </c>
      <c r="Q32" t="str">
        <f>IF(O32=1,VLOOKUP(L32,'Ub5 and Ub6 values'!$A$3:$B$5499,3,FALSE),"")</f>
        <v/>
      </c>
    </row>
    <row r="33" spans="1:17">
      <c r="A33" t="s">
        <v>2697</v>
      </c>
      <c r="B33" t="s">
        <v>6606</v>
      </c>
      <c r="C33">
        <v>378.553</v>
      </c>
      <c r="D33" t="s">
        <v>4729</v>
      </c>
      <c r="E33">
        <v>23</v>
      </c>
      <c r="F33">
        <v>6.0757674618877676E-2</v>
      </c>
      <c r="H33">
        <f t="shared" si="0"/>
        <v>1.3617278360175928</v>
      </c>
      <c r="I33" s="30">
        <f t="shared" si="1"/>
        <v>-4.2163988562627646</v>
      </c>
      <c r="J33" s="39">
        <f>VLOOKUP($A33,'Ub5 and Ub6 values'!$A$2:$F$7000,3,FALSE)</f>
        <v>5</v>
      </c>
      <c r="K33" s="39">
        <f>VLOOKUP($A33,'Ub5 and Ub6 values'!$A$2:$F$7000,4,FALSE)</f>
        <v>6</v>
      </c>
      <c r="P33" t="str">
        <f t="shared" si="2"/>
        <v/>
      </c>
      <c r="Q33" t="str">
        <f>IF(O33=1,VLOOKUP(L33,'Ub5 and Ub6 values'!$A$3:$B$5499,3,FALSE),"")</f>
        <v/>
      </c>
    </row>
    <row r="34" spans="1:17">
      <c r="A34" t="s">
        <v>6368</v>
      </c>
      <c r="B34" t="s">
        <v>4917</v>
      </c>
      <c r="C34">
        <v>505.20599999999996</v>
      </c>
      <c r="D34" t="s">
        <v>10088</v>
      </c>
      <c r="E34">
        <v>31</v>
      </c>
      <c r="F34">
        <v>6.1361108142025236E-2</v>
      </c>
      <c r="H34">
        <f t="shared" si="0"/>
        <v>1.4913616938342726</v>
      </c>
      <c r="I34" s="30">
        <f t="shared" si="1"/>
        <v>-4.2121068059101008</v>
      </c>
      <c r="J34" s="39">
        <f>VLOOKUP($A34,'Ub5 and Ub6 values'!$A$2:$F$7000,3,FALSE)</f>
        <v>6</v>
      </c>
      <c r="K34" s="39">
        <f>VLOOKUP($A34,'Ub5 and Ub6 values'!$A$2:$F$7000,4,FALSE)</f>
        <v>9</v>
      </c>
      <c r="P34" t="str">
        <f t="shared" si="2"/>
        <v/>
      </c>
      <c r="Q34" t="str">
        <f>IF(O34=1,VLOOKUP(L34,'Ub5 and Ub6 values'!$A$3:$B$5499,3,FALSE),"")</f>
        <v/>
      </c>
    </row>
    <row r="35" spans="1:17">
      <c r="A35" t="s">
        <v>2689</v>
      </c>
      <c r="B35" t="s">
        <v>6606</v>
      </c>
      <c r="C35">
        <v>204.23699999999999</v>
      </c>
      <c r="D35" t="s">
        <v>4730</v>
      </c>
      <c r="E35">
        <v>13</v>
      </c>
      <c r="F35">
        <v>6.3651542081013729E-2</v>
      </c>
      <c r="H35">
        <f t="shared" si="0"/>
        <v>1.1139433523068367</v>
      </c>
      <c r="I35" s="30">
        <f t="shared" si="1"/>
        <v>-4.1961910702638647</v>
      </c>
      <c r="J35" s="39">
        <f>VLOOKUP($A35,'Ub5 and Ub6 values'!$A$2:$F$7000,3,FALSE)</f>
        <v>11</v>
      </c>
      <c r="K35" s="39">
        <f>VLOOKUP($A35,'Ub5 and Ub6 values'!$A$2:$F$7000,4,FALSE)</f>
        <v>12</v>
      </c>
      <c r="P35" t="str">
        <f t="shared" si="2"/>
        <v/>
      </c>
      <c r="Q35" t="str">
        <f>IF(O35=1,VLOOKUP(L35,'Ub5 and Ub6 values'!$A$3:$B$5499,3,FALSE),"")</f>
        <v/>
      </c>
    </row>
    <row r="36" spans="1:17">
      <c r="A36" t="s">
        <v>1431</v>
      </c>
      <c r="B36" t="s">
        <v>6606</v>
      </c>
      <c r="C36">
        <v>415.82600000000002</v>
      </c>
      <c r="D36" t="s">
        <v>4731</v>
      </c>
      <c r="E36">
        <v>27.15</v>
      </c>
      <c r="F36">
        <v>6.5291732599693134E-2</v>
      </c>
      <c r="H36">
        <f t="shared" si="0"/>
        <v>1.4337698339248657</v>
      </c>
      <c r="I36" s="30">
        <f t="shared" si="1"/>
        <v>-4.1851418066826822</v>
      </c>
      <c r="J36" s="39">
        <f>VLOOKUP($A36,'Ub5 and Ub6 values'!$A$2:$F$7000,3,FALSE)</f>
        <v>8</v>
      </c>
      <c r="K36" s="39">
        <f>VLOOKUP($A36,'Ub5 and Ub6 values'!$A$2:$F$7000,4,FALSE)</f>
        <v>10</v>
      </c>
      <c r="P36" t="str">
        <f t="shared" si="2"/>
        <v/>
      </c>
      <c r="Q36" t="str">
        <f>IF(O36=1,VLOOKUP(L36,'Ub5 and Ub6 values'!$A$3:$B$5499,3,FALSE),"")</f>
        <v/>
      </c>
    </row>
    <row r="37" spans="1:17">
      <c r="A37" t="s">
        <v>6061</v>
      </c>
      <c r="B37" t="s">
        <v>4917</v>
      </c>
      <c r="C37">
        <v>323.30300000000005</v>
      </c>
      <c r="D37" t="s">
        <v>10089</v>
      </c>
      <c r="E37">
        <v>21.85</v>
      </c>
      <c r="F37">
        <v>6.7583659910362706E-2</v>
      </c>
      <c r="H37">
        <f t="shared" si="0"/>
        <v>1.3394514413064407</v>
      </c>
      <c r="I37" s="30">
        <f t="shared" si="1"/>
        <v>-4.1701582932383072</v>
      </c>
      <c r="J37" s="39">
        <f>VLOOKUP($A37,'Ub5 and Ub6 values'!$A$2:$F$7000,3,FALSE)</f>
        <v>9</v>
      </c>
      <c r="K37" s="39">
        <f>VLOOKUP($A37,'Ub5 and Ub6 values'!$A$2:$F$7000,4,FALSE)</f>
        <v>9</v>
      </c>
      <c r="P37" t="str">
        <f t="shared" si="2"/>
        <v/>
      </c>
      <c r="Q37" t="str">
        <f>IF(O37=1,VLOOKUP(L37,'Ub5 and Ub6 values'!$A$3:$B$5499,3,FALSE),"")</f>
        <v/>
      </c>
    </row>
    <row r="38" spans="1:17">
      <c r="A38" t="s">
        <v>10090</v>
      </c>
      <c r="B38" t="s">
        <v>4917</v>
      </c>
      <c r="C38">
        <v>263.20400000000001</v>
      </c>
      <c r="D38" t="s">
        <v>5509</v>
      </c>
      <c r="E38">
        <v>19</v>
      </c>
      <c r="F38">
        <v>7.2187352775793676E-2</v>
      </c>
      <c r="H38">
        <f t="shared" si="0"/>
        <v>1.2787536009528289</v>
      </c>
      <c r="I38" s="30">
        <f t="shared" si="1"/>
        <v>-4.1415388841590257</v>
      </c>
      <c r="J38" s="39">
        <f>VLOOKUP($A38,'Ub5 and Ub6 values'!$A$2:$F$7000,3,FALSE)</f>
        <v>10</v>
      </c>
      <c r="K38" s="39">
        <f>VLOOKUP($A38,'Ub5 and Ub6 values'!$A$2:$F$7000,4,FALSE)</f>
        <v>10</v>
      </c>
      <c r="P38" t="str">
        <f t="shared" si="2"/>
        <v/>
      </c>
      <c r="Q38" t="str">
        <f>IF(O38=1,VLOOKUP(L38,'Ub5 and Ub6 values'!$A$3:$B$5499,3,FALSE),"")</f>
        <v/>
      </c>
    </row>
    <row r="39" spans="1:17">
      <c r="A39" t="s">
        <v>6050</v>
      </c>
      <c r="B39" t="s">
        <v>4917</v>
      </c>
      <c r="C39">
        <v>406.904</v>
      </c>
      <c r="D39" t="s">
        <v>5488</v>
      </c>
      <c r="E39">
        <v>30.5</v>
      </c>
      <c r="F39">
        <v>7.4956255038043373E-2</v>
      </c>
      <c r="H39">
        <f t="shared" si="0"/>
        <v>1.4842998393467859</v>
      </c>
      <c r="I39" s="30">
        <f t="shared" si="1"/>
        <v>-4.1251921197849191</v>
      </c>
      <c r="J39" s="39">
        <f>VLOOKUP($A39,'Ub5 and Ub6 values'!$A$2:$F$7000,3,FALSE)</f>
        <v>8</v>
      </c>
      <c r="K39" s="39">
        <f>VLOOKUP($A39,'Ub5 and Ub6 values'!$A$2:$F$7000,4,FALSE)</f>
        <v>11</v>
      </c>
      <c r="P39" t="str">
        <f t="shared" si="2"/>
        <v/>
      </c>
      <c r="Q39" t="str">
        <f>IF(O39=1,VLOOKUP(L39,'Ub5 and Ub6 values'!$A$3:$B$5499,3,FALSE),"")</f>
        <v/>
      </c>
    </row>
    <row r="40" spans="1:17">
      <c r="A40" t="s">
        <v>6412</v>
      </c>
      <c r="B40" t="s">
        <v>4917</v>
      </c>
      <c r="C40">
        <v>237.19200000000001</v>
      </c>
      <c r="D40" t="s">
        <v>5489</v>
      </c>
      <c r="E40">
        <v>18.5</v>
      </c>
      <c r="F40">
        <v>7.7995885190056985E-2</v>
      </c>
      <c r="H40">
        <f t="shared" si="0"/>
        <v>1.2671717284030137</v>
      </c>
      <c r="I40" s="30">
        <f t="shared" si="1"/>
        <v>-4.107928308673503</v>
      </c>
      <c r="J40" s="39">
        <f>VLOOKUP($A40,'Ub5 and Ub6 values'!$A$2:$F$7000,3,FALSE)</f>
        <v>9</v>
      </c>
      <c r="K40" s="39">
        <f>VLOOKUP($A40,'Ub5 and Ub6 values'!$A$2:$F$7000,4,FALSE)</f>
        <v>10</v>
      </c>
      <c r="P40" t="str">
        <f t="shared" si="2"/>
        <v/>
      </c>
      <c r="Q40" t="str">
        <f>IF(O40=1,VLOOKUP(L40,'Ub5 and Ub6 values'!$A$3:$B$5499,3,FALSE),"")</f>
        <v/>
      </c>
    </row>
    <row r="41" spans="1:17">
      <c r="A41" t="s">
        <v>1841</v>
      </c>
      <c r="B41" t="s">
        <v>6606</v>
      </c>
      <c r="C41">
        <v>193.20199999999997</v>
      </c>
      <c r="D41" t="s">
        <v>4732</v>
      </c>
      <c r="E41">
        <v>15.1</v>
      </c>
      <c r="F41">
        <v>7.8156540822558795E-2</v>
      </c>
      <c r="H41">
        <f t="shared" si="0"/>
        <v>1.1789769472931695</v>
      </c>
      <c r="I41" s="30">
        <f t="shared" si="1"/>
        <v>-4.1070346705651248</v>
      </c>
      <c r="J41" s="39">
        <f>VLOOKUP($A41,'Ub5 and Ub6 values'!$A$2:$F$7000,3,FALSE)</f>
        <v>6</v>
      </c>
      <c r="K41" s="39">
        <f>VLOOKUP($A41,'Ub5 and Ub6 values'!$A$2:$F$7000,4,FALSE)</f>
        <v>9</v>
      </c>
      <c r="P41" t="str">
        <f t="shared" si="2"/>
        <v/>
      </c>
      <c r="Q41" t="str">
        <f>IF(O41=1,VLOOKUP(L41,'Ub5 and Ub6 values'!$A$3:$B$5499,3,FALSE),"")</f>
        <v/>
      </c>
    </row>
    <row r="42" spans="1:17">
      <c r="A42" t="s">
        <v>3345</v>
      </c>
      <c r="B42" t="s">
        <v>6606</v>
      </c>
      <c r="C42">
        <v>362.76099999999997</v>
      </c>
      <c r="D42" t="s">
        <v>6977</v>
      </c>
      <c r="E42">
        <v>28.5</v>
      </c>
      <c r="F42">
        <v>7.8564123486262322E-2</v>
      </c>
      <c r="H42">
        <f t="shared" si="0"/>
        <v>1.4548448600085102</v>
      </c>
      <c r="I42" s="30">
        <f t="shared" si="1"/>
        <v>-4.1047757304103474</v>
      </c>
      <c r="J42" s="39">
        <f>VLOOKUP($A42,'Ub5 and Ub6 values'!$A$2:$F$7000,3,FALSE)</f>
        <v>11</v>
      </c>
      <c r="K42" s="39">
        <f>VLOOKUP($A42,'Ub5 and Ub6 values'!$A$2:$F$7000,4,FALSE)</f>
        <v>12</v>
      </c>
      <c r="P42" t="str">
        <f t="shared" si="2"/>
        <v/>
      </c>
      <c r="Q42" t="str">
        <f>IF(O42=1,VLOOKUP(L42,'Ub5 and Ub6 values'!$A$3:$B$5499,3,FALSE),"")</f>
        <v/>
      </c>
    </row>
    <row r="43" spans="1:17">
      <c r="A43" t="s">
        <v>5541</v>
      </c>
      <c r="B43" t="s">
        <v>4917</v>
      </c>
      <c r="C43">
        <v>299.68799999999993</v>
      </c>
      <c r="D43" t="s">
        <v>5490</v>
      </c>
      <c r="E43">
        <v>24</v>
      </c>
      <c r="F43">
        <v>8.0083286618082825E-2</v>
      </c>
      <c r="H43">
        <f t="shared" si="0"/>
        <v>1.3802112417116059</v>
      </c>
      <c r="I43" s="30">
        <f t="shared" si="1"/>
        <v>-4.0964581117174532</v>
      </c>
      <c r="J43" s="39">
        <f>VLOOKUP($A43,'Ub5 and Ub6 values'!$A$2:$F$7000,3,FALSE)</f>
        <v>9</v>
      </c>
      <c r="K43" s="39">
        <f>VLOOKUP($A43,'Ub5 and Ub6 values'!$A$2:$F$7000,4,FALSE)</f>
        <v>10</v>
      </c>
      <c r="P43" t="str">
        <f t="shared" si="2"/>
        <v/>
      </c>
      <c r="Q43" t="str">
        <f>IF(O43=1,VLOOKUP(L43,'Ub5 and Ub6 values'!$A$3:$B$5499,3,FALSE),"")</f>
        <v/>
      </c>
    </row>
    <row r="44" spans="1:17">
      <c r="A44" t="s">
        <v>174</v>
      </c>
      <c r="B44" t="s">
        <v>4917</v>
      </c>
      <c r="C44">
        <v>223.16499999999999</v>
      </c>
      <c r="D44" t="s">
        <v>5491</v>
      </c>
      <c r="E44">
        <v>18.5</v>
      </c>
      <c r="F44">
        <v>8.2898303945511176E-2</v>
      </c>
      <c r="H44">
        <f t="shared" si="0"/>
        <v>1.2671717284030137</v>
      </c>
      <c r="I44" s="30">
        <f t="shared" si="1"/>
        <v>-4.0814543547891784</v>
      </c>
      <c r="J44" s="39">
        <f>VLOOKUP($A44,'Ub5 and Ub6 values'!$A$2:$F$7000,3,FALSE)</f>
        <v>9</v>
      </c>
      <c r="K44" s="39">
        <f>VLOOKUP($A44,'Ub5 and Ub6 values'!$A$2:$F$7000,4,FALSE)</f>
        <v>10</v>
      </c>
      <c r="P44" t="str">
        <f t="shared" si="2"/>
        <v/>
      </c>
      <c r="Q44" t="str">
        <f>IF(O44=1,VLOOKUP(L44,'Ub5 and Ub6 values'!$A$3:$B$5499,3,FALSE),"")</f>
        <v/>
      </c>
    </row>
    <row r="45" spans="1:17">
      <c r="A45" t="s">
        <v>1813</v>
      </c>
      <c r="B45" t="s">
        <v>4917</v>
      </c>
      <c r="C45">
        <v>418.733</v>
      </c>
      <c r="D45" t="s">
        <v>3695</v>
      </c>
      <c r="E45">
        <v>35</v>
      </c>
      <c r="F45">
        <v>8.358548287333456E-2</v>
      </c>
      <c r="H45">
        <f t="shared" si="0"/>
        <v>1.5440680443502757</v>
      </c>
      <c r="I45" s="30">
        <f t="shared" si="1"/>
        <v>-4.0778691442771686</v>
      </c>
      <c r="J45" s="39">
        <f>VLOOKUP($A45,'Ub5 and Ub6 values'!$A$2:$F$7000,3,FALSE)</f>
        <v>6</v>
      </c>
      <c r="K45" s="39">
        <f>VLOOKUP($A45,'Ub5 and Ub6 values'!$A$2:$F$7000,4,FALSE)</f>
        <v>9</v>
      </c>
      <c r="P45" t="str">
        <f t="shared" si="2"/>
        <v/>
      </c>
      <c r="Q45" t="str">
        <f>IF(O45=1,VLOOKUP(L45,'Ub5 and Ub6 values'!$A$3:$B$5499,3,FALSE),"")</f>
        <v/>
      </c>
    </row>
    <row r="46" spans="1:17">
      <c r="A46" t="s">
        <v>1296</v>
      </c>
      <c r="B46" t="s">
        <v>4917</v>
      </c>
      <c r="C46">
        <v>211.26499999999999</v>
      </c>
      <c r="D46" t="s">
        <v>3696</v>
      </c>
      <c r="E46">
        <v>18</v>
      </c>
      <c r="F46">
        <v>8.5201050812960033E-2</v>
      </c>
      <c r="H46">
        <f t="shared" si="0"/>
        <v>1.255272505103306</v>
      </c>
      <c r="I46" s="30">
        <f t="shared" si="1"/>
        <v>-4.069555048901659</v>
      </c>
      <c r="J46" s="39">
        <f>VLOOKUP($A46,'Ub5 and Ub6 values'!$A$2:$F$7000,3,FALSE)</f>
        <v>10</v>
      </c>
      <c r="K46" s="39">
        <f>VLOOKUP($A46,'Ub5 and Ub6 values'!$A$2:$F$7000,4,FALSE)</f>
        <v>10</v>
      </c>
      <c r="P46" t="str">
        <f t="shared" si="2"/>
        <v/>
      </c>
      <c r="Q46" t="str">
        <f>IF(O46=1,VLOOKUP(L46,'Ub5 and Ub6 values'!$A$3:$B$5499,3,FALSE),"")</f>
        <v/>
      </c>
    </row>
    <row r="47" spans="1:17">
      <c r="A47" t="s">
        <v>5412</v>
      </c>
      <c r="B47" t="s">
        <v>6606</v>
      </c>
      <c r="C47">
        <v>321.33299999999997</v>
      </c>
      <c r="D47" t="s">
        <v>6978</v>
      </c>
      <c r="E47">
        <v>28</v>
      </c>
      <c r="F47">
        <v>8.7137019851680347E-2</v>
      </c>
      <c r="H47">
        <f t="shared" si="0"/>
        <v>1.4471580313422192</v>
      </c>
      <c r="I47" s="30">
        <f t="shared" si="1"/>
        <v>-4.0597972973277674</v>
      </c>
      <c r="J47" s="39">
        <f>VLOOKUP($A47,'Ub5 and Ub6 values'!$A$2:$F$7000,3,FALSE)</f>
        <v>7</v>
      </c>
      <c r="K47" s="39">
        <f>VLOOKUP($A47,'Ub5 and Ub6 values'!$A$2:$F$7000,4,FALSE)</f>
        <v>8</v>
      </c>
      <c r="P47" t="str">
        <f t="shared" si="2"/>
        <v/>
      </c>
      <c r="Q47" t="str">
        <f>IF(O47=1,VLOOKUP(L47,'Ub5 and Ub6 values'!$A$3:$B$5499,3,FALSE),"")</f>
        <v/>
      </c>
    </row>
    <row r="48" spans="1:17">
      <c r="A48" t="s">
        <v>7339</v>
      </c>
      <c r="B48" t="s">
        <v>4917</v>
      </c>
      <c r="C48">
        <v>286.25300000000004</v>
      </c>
      <c r="D48" t="s">
        <v>3697</v>
      </c>
      <c r="E48">
        <v>25.55</v>
      </c>
      <c r="F48">
        <v>8.9256706479932071E-2</v>
      </c>
      <c r="H48">
        <f t="shared" si="0"/>
        <v>1.4073909044707316</v>
      </c>
      <c r="I48" s="30">
        <f t="shared" si="1"/>
        <v>-4.0493591424112516</v>
      </c>
      <c r="J48" s="39">
        <f>VLOOKUP($A48,'Ub5 and Ub6 values'!$A$2:$F$7000,3,FALSE)</f>
        <v>7</v>
      </c>
      <c r="K48" s="39">
        <f>VLOOKUP($A48,'Ub5 and Ub6 values'!$A$2:$F$7000,4,FALSE)</f>
        <v>7</v>
      </c>
      <c r="P48" t="str">
        <f t="shared" si="2"/>
        <v/>
      </c>
      <c r="Q48" t="str">
        <f>IF(O48=1,VLOOKUP(L48,'Ub5 and Ub6 values'!$A$3:$B$5499,3,FALSE),"")</f>
        <v/>
      </c>
    </row>
    <row r="49" spans="1:17">
      <c r="A49" t="s">
        <v>8246</v>
      </c>
      <c r="B49" t="s">
        <v>4917</v>
      </c>
      <c r="C49">
        <v>329.43</v>
      </c>
      <c r="D49" t="s">
        <v>3698</v>
      </c>
      <c r="E49">
        <v>33</v>
      </c>
      <c r="F49">
        <v>0.10017302613605319</v>
      </c>
      <c r="H49">
        <f t="shared" si="0"/>
        <v>1.5185139398778875</v>
      </c>
      <c r="I49" s="30">
        <f t="shared" si="1"/>
        <v>-3.9992492063863114</v>
      </c>
      <c r="J49" s="39">
        <f>VLOOKUP($A49,'Ub5 and Ub6 values'!$A$2:$F$7000,3,FALSE)</f>
        <v>11</v>
      </c>
      <c r="K49" s="39">
        <f>VLOOKUP($A49,'Ub5 and Ub6 values'!$A$2:$F$7000,4,FALSE)</f>
        <v>11</v>
      </c>
      <c r="P49" t="str">
        <f t="shared" si="2"/>
        <v/>
      </c>
      <c r="Q49" t="str">
        <f>IF(O49=1,VLOOKUP(L49,'Ub5 and Ub6 values'!$A$3:$B$5499,3,FALSE),"")</f>
        <v/>
      </c>
    </row>
    <row r="50" spans="1:17">
      <c r="A50" t="s">
        <v>8236</v>
      </c>
      <c r="B50" t="s">
        <v>4917</v>
      </c>
      <c r="C50">
        <v>240.26299999999998</v>
      </c>
      <c r="D50" t="s">
        <v>3699</v>
      </c>
      <c r="E50">
        <v>25</v>
      </c>
      <c r="F50">
        <v>0.1040526423127989</v>
      </c>
      <c r="H50">
        <f t="shared" si="0"/>
        <v>1.3979400086720377</v>
      </c>
      <c r="I50" s="30">
        <f t="shared" si="1"/>
        <v>-3.9827468868382496</v>
      </c>
      <c r="J50" s="39">
        <f>VLOOKUP($A50,'Ub5 and Ub6 values'!$A$2:$F$7000,3,FALSE)</f>
        <v>10</v>
      </c>
      <c r="K50" s="39">
        <f>VLOOKUP($A50,'Ub5 and Ub6 values'!$A$2:$F$7000,4,FALSE)</f>
        <v>10</v>
      </c>
      <c r="P50" t="str">
        <f t="shared" si="2"/>
        <v/>
      </c>
      <c r="Q50" t="str">
        <f>IF(O50=1,VLOOKUP(L50,'Ub5 and Ub6 values'!$A$3:$B$5499,3,FALSE),"")</f>
        <v/>
      </c>
    </row>
    <row r="51" spans="1:17">
      <c r="A51" t="s">
        <v>6176</v>
      </c>
      <c r="B51" t="s">
        <v>4917</v>
      </c>
      <c r="C51">
        <v>302.31800000000004</v>
      </c>
      <c r="D51" t="s">
        <v>3700</v>
      </c>
      <c r="E51">
        <v>31.5</v>
      </c>
      <c r="F51">
        <v>0.10419492058031607</v>
      </c>
      <c r="H51">
        <f t="shared" si="0"/>
        <v>1.4983105537896004</v>
      </c>
      <c r="I51" s="30">
        <f t="shared" si="1"/>
        <v>-3.9821534520317785</v>
      </c>
      <c r="J51" s="39">
        <f>VLOOKUP($A51,'Ub5 and Ub6 values'!$A$2:$F$7000,3,FALSE)</f>
        <v>10</v>
      </c>
      <c r="K51" s="39">
        <f>VLOOKUP($A51,'Ub5 and Ub6 values'!$A$2:$F$7000,4,FALSE)</f>
        <v>10</v>
      </c>
      <c r="P51" t="str">
        <f t="shared" si="2"/>
        <v/>
      </c>
      <c r="Q51" t="str">
        <f>IF(O51=1,VLOOKUP(L51,'Ub5 and Ub6 values'!$A$3:$B$5499,3,FALSE),"")</f>
        <v/>
      </c>
    </row>
    <row r="52" spans="1:17">
      <c r="A52" t="s">
        <v>6179</v>
      </c>
      <c r="B52" t="s">
        <v>4917</v>
      </c>
      <c r="C52">
        <v>162.20700000000002</v>
      </c>
      <c r="D52" t="s">
        <v>3701</v>
      </c>
      <c r="E52">
        <v>17</v>
      </c>
      <c r="F52">
        <v>0.10480435492919539</v>
      </c>
      <c r="H52">
        <f t="shared" si="0"/>
        <v>1.2304489213782739</v>
      </c>
      <c r="I52" s="30">
        <f t="shared" si="1"/>
        <v>-3.9796206707642856</v>
      </c>
      <c r="J52" s="39">
        <f>VLOOKUP($A52,'Ub5 and Ub6 values'!$A$2:$F$7000,3,FALSE)</f>
        <v>8</v>
      </c>
      <c r="K52" s="39">
        <f>VLOOKUP($A52,'Ub5 and Ub6 values'!$A$2:$F$7000,4,FALSE)</f>
        <v>8</v>
      </c>
      <c r="P52" t="str">
        <f t="shared" si="2"/>
        <v/>
      </c>
      <c r="Q52" t="str">
        <f>IF(O52=1,VLOOKUP(L52,'Ub5 and Ub6 values'!$A$3:$B$5499,3,FALSE),"")</f>
        <v/>
      </c>
    </row>
    <row r="53" spans="1:17">
      <c r="A53" t="s">
        <v>3673</v>
      </c>
      <c r="B53" t="s">
        <v>6606</v>
      </c>
      <c r="C53">
        <v>325.334</v>
      </c>
      <c r="D53" t="s">
        <v>6979</v>
      </c>
      <c r="E53">
        <v>35</v>
      </c>
      <c r="F53">
        <v>0.10758174675871565</v>
      </c>
      <c r="H53">
        <f t="shared" si="0"/>
        <v>1.5440680443502757</v>
      </c>
      <c r="I53" s="30">
        <f t="shared" si="1"/>
        <v>-3.968261408543551</v>
      </c>
      <c r="J53" s="39">
        <f>VLOOKUP($A53,'Ub5 and Ub6 values'!$A$2:$F$7000,3,FALSE)</f>
        <v>10</v>
      </c>
      <c r="K53" s="39">
        <f>VLOOKUP($A53,'Ub5 and Ub6 values'!$A$2:$F$7000,4,FALSE)</f>
        <v>10</v>
      </c>
      <c r="P53" t="str">
        <f t="shared" si="2"/>
        <v/>
      </c>
      <c r="Q53" t="str">
        <f>IF(O53=1,VLOOKUP(L53,'Ub5 and Ub6 values'!$A$3:$B$5499,3,FALSE),"")</f>
        <v/>
      </c>
    </row>
    <row r="54" spans="1:17">
      <c r="A54" t="s">
        <v>2734</v>
      </c>
      <c r="B54" t="s">
        <v>4917</v>
      </c>
      <c r="C54">
        <v>282.185</v>
      </c>
      <c r="D54" t="s">
        <v>3702</v>
      </c>
      <c r="E54">
        <v>32</v>
      </c>
      <c r="F54">
        <v>0.11340078317415879</v>
      </c>
      <c r="H54">
        <f t="shared" si="0"/>
        <v>1.505149978319906</v>
      </c>
      <c r="I54" s="30">
        <f t="shared" si="1"/>
        <v>-3.9453839460864897</v>
      </c>
      <c r="J54" s="39">
        <f>VLOOKUP($A54,'Ub5 and Ub6 values'!$A$2:$F$7000,3,FALSE)</f>
        <v>9</v>
      </c>
      <c r="K54" s="39">
        <f>VLOOKUP($A54,'Ub5 and Ub6 values'!$A$2:$F$7000,4,FALSE)</f>
        <v>11</v>
      </c>
      <c r="P54" t="str">
        <f t="shared" si="2"/>
        <v/>
      </c>
      <c r="Q54" t="str">
        <f>IF(O54=1,VLOOKUP(L54,'Ub5 and Ub6 values'!$A$3:$B$5499,3,FALSE),"")</f>
        <v/>
      </c>
    </row>
    <row r="55" spans="1:17">
      <c r="A55" t="s">
        <v>8244</v>
      </c>
      <c r="B55" t="s">
        <v>4350</v>
      </c>
      <c r="C55">
        <v>240.215</v>
      </c>
      <c r="D55" t="s">
        <v>4354</v>
      </c>
      <c r="E55">
        <v>27.5</v>
      </c>
      <c r="F55">
        <v>0.11448077763670046</v>
      </c>
      <c r="H55">
        <f t="shared" si="0"/>
        <v>1.4393326938302626</v>
      </c>
      <c r="I55" s="30">
        <f t="shared" si="1"/>
        <v>-3.9412674291942889</v>
      </c>
      <c r="J55" s="39">
        <f>VLOOKUP($A55,'Ub5 and Ub6 values'!$A$2:$F$7000,3,FALSE)</f>
        <v>7</v>
      </c>
      <c r="K55" s="39">
        <f>VLOOKUP($A55,'Ub5 and Ub6 values'!$A$2:$F$7000,4,FALSE)</f>
        <v>9</v>
      </c>
      <c r="P55" t="str">
        <f t="shared" si="2"/>
        <v/>
      </c>
      <c r="Q55" t="str">
        <f>IF(O55=1,VLOOKUP(L55,'Ub5 and Ub6 values'!$A$3:$B$5499,3,FALSE),"")</f>
        <v/>
      </c>
    </row>
    <row r="56" spans="1:17">
      <c r="A56" t="s">
        <v>6415</v>
      </c>
      <c r="B56" t="s">
        <v>4917</v>
      </c>
      <c r="C56">
        <v>380.89499999999998</v>
      </c>
      <c r="D56" t="s">
        <v>3957</v>
      </c>
      <c r="E56">
        <v>45</v>
      </c>
      <c r="F56">
        <v>0.1181427952585358</v>
      </c>
      <c r="H56">
        <f t="shared" si="0"/>
        <v>1.6532125137753437</v>
      </c>
      <c r="I56" s="30">
        <f t="shared" si="1"/>
        <v>-3.9275927579492365</v>
      </c>
      <c r="J56" s="39">
        <f>VLOOKUP($A56,'Ub5 and Ub6 values'!$A$2:$F$7000,3,FALSE)</f>
        <v>8</v>
      </c>
      <c r="K56" s="39">
        <f>VLOOKUP($A56,'Ub5 and Ub6 values'!$A$2:$F$7000,4,FALSE)</f>
        <v>11</v>
      </c>
      <c r="P56" t="str">
        <f t="shared" si="2"/>
        <v/>
      </c>
      <c r="Q56" t="str">
        <f>IF(O56=1,VLOOKUP(L56,'Ub5 and Ub6 values'!$A$3:$B$5499,3,FALSE),"")</f>
        <v/>
      </c>
    </row>
    <row r="57" spans="1:17">
      <c r="A57" t="s">
        <v>4129</v>
      </c>
      <c r="B57" t="s">
        <v>6606</v>
      </c>
      <c r="C57">
        <v>384.459</v>
      </c>
      <c r="D57" t="s">
        <v>6980</v>
      </c>
      <c r="E57">
        <v>46</v>
      </c>
      <c r="F57">
        <v>0.11964864914074064</v>
      </c>
      <c r="H57">
        <f t="shared" si="0"/>
        <v>1.6627578316815741</v>
      </c>
      <c r="I57" s="30">
        <f t="shared" si="1"/>
        <v>-3.9220922003019769</v>
      </c>
      <c r="J57" s="39">
        <f>VLOOKUP($A57,'Ub5 and Ub6 values'!$A$2:$F$7000,3,FALSE)</f>
        <v>11</v>
      </c>
      <c r="K57" s="39">
        <f>VLOOKUP($A57,'Ub5 and Ub6 values'!$A$2:$F$7000,4,FALSE)</f>
        <v>11</v>
      </c>
      <c r="P57" t="str">
        <f t="shared" si="2"/>
        <v/>
      </c>
      <c r="Q57" t="str">
        <f>IF(O57=1,VLOOKUP(L57,'Ub5 and Ub6 values'!$A$3:$B$5499,3,FALSE),"")</f>
        <v/>
      </c>
    </row>
    <row r="58" spans="1:17">
      <c r="A58" t="s">
        <v>3764</v>
      </c>
      <c r="B58" t="s">
        <v>4539</v>
      </c>
      <c r="C58">
        <v>530.65800000000002</v>
      </c>
      <c r="D58" t="s">
        <v>4429</v>
      </c>
      <c r="E58">
        <v>66</v>
      </c>
      <c r="F58">
        <v>0.1243738905283629</v>
      </c>
      <c r="H58">
        <f t="shared" si="0"/>
        <v>1.8195439355418688</v>
      </c>
      <c r="I58" s="30">
        <f t="shared" si="1"/>
        <v>-3.9052707803331241</v>
      </c>
      <c r="J58" s="39">
        <f>VLOOKUP($A58,'Ub5 and Ub6 values'!$A$2:$F$7000,3,FALSE)</f>
        <v>8</v>
      </c>
      <c r="K58" s="39">
        <f>VLOOKUP($A58,'Ub5 and Ub6 values'!$A$2:$F$7000,4,FALSE)</f>
        <v>8</v>
      </c>
      <c r="P58" t="str">
        <f t="shared" si="2"/>
        <v/>
      </c>
      <c r="Q58" t="str">
        <f>IF(O58=1,VLOOKUP(L58,'Ub5 and Ub6 values'!$A$3:$B$5499,3,FALSE),"")</f>
        <v/>
      </c>
    </row>
    <row r="59" spans="1:17">
      <c r="A59" t="s">
        <v>4298</v>
      </c>
      <c r="B59" t="s">
        <v>4917</v>
      </c>
      <c r="C59">
        <v>422.87099999999998</v>
      </c>
      <c r="D59" t="s">
        <v>3703</v>
      </c>
      <c r="E59">
        <v>54.5</v>
      </c>
      <c r="F59">
        <v>0.12888091167282695</v>
      </c>
      <c r="H59">
        <f t="shared" si="0"/>
        <v>1.7363965022766426</v>
      </c>
      <c r="I59" s="30">
        <f t="shared" si="1"/>
        <v>-3.8898114004824009</v>
      </c>
      <c r="J59" s="39">
        <f>VLOOKUP($A59,'Ub5 and Ub6 values'!$A$2:$F$7000,3,FALSE)</f>
        <v>7</v>
      </c>
      <c r="K59" s="39">
        <f>VLOOKUP($A59,'Ub5 and Ub6 values'!$A$2:$F$7000,4,FALSE)</f>
        <v>10</v>
      </c>
      <c r="P59" t="str">
        <f t="shared" si="2"/>
        <v/>
      </c>
      <c r="Q59" t="str">
        <f>IF(O59=1,VLOOKUP(L59,'Ub5 and Ub6 values'!$A$3:$B$5499,3,FALSE),"")</f>
        <v/>
      </c>
    </row>
    <row r="60" spans="1:17">
      <c r="A60" t="s">
        <v>4438</v>
      </c>
      <c r="B60" t="s">
        <v>4917</v>
      </c>
      <c r="C60">
        <v>222.28800000000001</v>
      </c>
      <c r="D60" t="s">
        <v>3704</v>
      </c>
      <c r="E60">
        <v>31</v>
      </c>
      <c r="F60">
        <v>0.13945872021881522</v>
      </c>
      <c r="H60">
        <f t="shared" si="0"/>
        <v>1.4913616938342726</v>
      </c>
      <c r="I60" s="30">
        <f t="shared" si="1"/>
        <v>-3.8555543245352077</v>
      </c>
      <c r="J60" s="39">
        <f>VLOOKUP($A60,'Ub5 and Ub6 values'!$A$2:$F$7000,3,FALSE)</f>
        <v>9</v>
      </c>
      <c r="K60" s="39">
        <f>VLOOKUP($A60,'Ub5 and Ub6 values'!$A$2:$F$7000,4,FALSE)</f>
        <v>9</v>
      </c>
      <c r="P60" t="str">
        <f t="shared" si="2"/>
        <v/>
      </c>
      <c r="Q60" t="str">
        <f>IF(O60=1,VLOOKUP(L60,'Ub5 and Ub6 values'!$A$3:$B$5499,3,FALSE),"")</f>
        <v/>
      </c>
    </row>
    <row r="61" spans="1:17">
      <c r="A61" t="s">
        <v>2642</v>
      </c>
      <c r="B61" t="s">
        <v>4350</v>
      </c>
      <c r="C61">
        <v>91.132000000000005</v>
      </c>
      <c r="D61" t="s">
        <v>4355</v>
      </c>
      <c r="E61">
        <v>13</v>
      </c>
      <c r="F61">
        <v>0.14265022165649827</v>
      </c>
      <c r="H61">
        <f t="shared" si="0"/>
        <v>1.1139433523068367</v>
      </c>
      <c r="I61" s="30">
        <f t="shared" si="1"/>
        <v>-3.8457275491795704</v>
      </c>
      <c r="J61" s="39">
        <f>VLOOKUP($A61,'Ub5 and Ub6 values'!$A$2:$F$7000,3,FALSE)</f>
        <v>5</v>
      </c>
      <c r="K61" s="39">
        <f>VLOOKUP($A61,'Ub5 and Ub6 values'!$A$2:$F$7000,4,FALSE)</f>
        <v>5</v>
      </c>
      <c r="P61" t="str">
        <f t="shared" si="2"/>
        <v/>
      </c>
      <c r="Q61" t="str">
        <f>IF(O61=1,VLOOKUP(L61,'Ub5 and Ub6 values'!$A$3:$B$5499,3,FALSE),"")</f>
        <v/>
      </c>
    </row>
    <row r="62" spans="1:17">
      <c r="A62" t="s">
        <v>2589</v>
      </c>
      <c r="B62" t="s">
        <v>4917</v>
      </c>
      <c r="C62">
        <v>303.31600000000003</v>
      </c>
      <c r="D62" t="s">
        <v>3705</v>
      </c>
      <c r="E62">
        <v>44.25</v>
      </c>
      <c r="F62">
        <v>0.1458874573052526</v>
      </c>
      <c r="H62">
        <f t="shared" si="0"/>
        <v>1.6459132750338443</v>
      </c>
      <c r="I62" s="30">
        <f t="shared" si="1"/>
        <v>-3.8359820450309705</v>
      </c>
      <c r="J62" s="39">
        <f>VLOOKUP($A62,'Ub5 and Ub6 values'!$A$2:$F$7000,3,FALSE)</f>
        <v>9</v>
      </c>
      <c r="K62" s="39">
        <f>VLOOKUP($A62,'Ub5 and Ub6 values'!$A$2:$F$7000,4,FALSE)</f>
        <v>9</v>
      </c>
      <c r="P62" t="str">
        <f t="shared" si="2"/>
        <v/>
      </c>
      <c r="Q62" t="str">
        <f>IF(O62=1,VLOOKUP(L62,'Ub5 and Ub6 values'!$A$3:$B$5499,3,FALSE),"")</f>
        <v/>
      </c>
    </row>
    <row r="63" spans="1:17">
      <c r="A63" t="s">
        <v>3325</v>
      </c>
      <c r="B63" t="s">
        <v>6606</v>
      </c>
      <c r="C63">
        <v>278.77600000000001</v>
      </c>
      <c r="D63" t="s">
        <v>6981</v>
      </c>
      <c r="E63">
        <v>41</v>
      </c>
      <c r="F63">
        <v>0.14707148391540162</v>
      </c>
      <c r="H63">
        <f t="shared" si="0"/>
        <v>1.6127838567197355</v>
      </c>
      <c r="I63" s="30">
        <f t="shared" si="1"/>
        <v>-3.832471525632287</v>
      </c>
      <c r="J63" s="39">
        <f>VLOOKUP($A63,'Ub5 and Ub6 values'!$A$2:$F$7000,3,FALSE)</f>
        <v>6</v>
      </c>
      <c r="K63" s="39">
        <f>VLOOKUP($A63,'Ub5 and Ub6 values'!$A$2:$F$7000,4,FALSE)</f>
        <v>9</v>
      </c>
      <c r="P63" t="str">
        <f t="shared" si="2"/>
        <v/>
      </c>
      <c r="Q63" t="str">
        <f>IF(O63=1,VLOOKUP(L63,'Ub5 and Ub6 values'!$A$3:$B$5499,3,FALSE),"")</f>
        <v/>
      </c>
    </row>
    <row r="64" spans="1:17">
      <c r="A64" t="s">
        <v>5419</v>
      </c>
      <c r="B64" t="s">
        <v>6606</v>
      </c>
      <c r="C64">
        <v>214.04599999999999</v>
      </c>
      <c r="D64" t="s">
        <v>6982</v>
      </c>
      <c r="E64">
        <v>32</v>
      </c>
      <c r="F64">
        <v>0.14950057464283378</v>
      </c>
      <c r="H64">
        <f t="shared" si="0"/>
        <v>1.505149978319906</v>
      </c>
      <c r="I64" s="30">
        <f t="shared" si="1"/>
        <v>-3.8253571380169284</v>
      </c>
      <c r="J64" s="39">
        <f>VLOOKUP($A64,'Ub5 and Ub6 values'!$A$2:$F$7000,3,FALSE)</f>
        <v>7</v>
      </c>
      <c r="K64" s="39">
        <f>VLOOKUP($A64,'Ub5 and Ub6 values'!$A$2:$F$7000,4,FALSE)</f>
        <v>8</v>
      </c>
      <c r="P64" t="str">
        <f t="shared" si="2"/>
        <v/>
      </c>
      <c r="Q64" t="str">
        <f>IF(O64=1,VLOOKUP(L64,'Ub5 and Ub6 values'!$A$3:$B$5499,3,FALSE),"")</f>
        <v/>
      </c>
    </row>
    <row r="65" spans="1:17">
      <c r="A65" t="s">
        <v>3595</v>
      </c>
      <c r="B65" t="s">
        <v>4917</v>
      </c>
      <c r="C65">
        <v>449.85300000000001</v>
      </c>
      <c r="D65" t="s">
        <v>3706</v>
      </c>
      <c r="E65">
        <v>67.5</v>
      </c>
      <c r="F65">
        <v>0.15004901601189721</v>
      </c>
      <c r="H65">
        <f t="shared" si="0"/>
        <v>1.8293037728310249</v>
      </c>
      <c r="I65" s="30">
        <f t="shared" si="1"/>
        <v>-3.8237668482364926</v>
      </c>
      <c r="J65" s="39">
        <f>VLOOKUP($A65,'Ub5 and Ub6 values'!$A$2:$F$7000,3,FALSE)</f>
        <v>6</v>
      </c>
      <c r="K65" s="39">
        <f>VLOOKUP($A65,'Ub5 and Ub6 values'!$A$2:$F$7000,4,FALSE)</f>
        <v>9</v>
      </c>
      <c r="P65" t="str">
        <f t="shared" si="2"/>
        <v/>
      </c>
      <c r="Q65" t="str">
        <f>IF(O65=1,VLOOKUP(L65,'Ub5 and Ub6 values'!$A$3:$B$5499,3,FALSE),"")</f>
        <v/>
      </c>
    </row>
    <row r="66" spans="1:17">
      <c r="A66" t="s">
        <v>3632</v>
      </c>
      <c r="B66" t="s">
        <v>6606</v>
      </c>
      <c r="C66">
        <v>406.88900000000001</v>
      </c>
      <c r="D66" t="s">
        <v>6983</v>
      </c>
      <c r="E66">
        <v>61.5</v>
      </c>
      <c r="F66">
        <v>0.15114687298010021</v>
      </c>
      <c r="H66">
        <f t="shared" si="0"/>
        <v>1.7888751157754168</v>
      </c>
      <c r="I66" s="30">
        <f t="shared" si="1"/>
        <v>-3.8206008333458086</v>
      </c>
      <c r="J66" s="39">
        <f>VLOOKUP($A66,'Ub5 and Ub6 values'!$A$2:$F$7000,3,FALSE)</f>
        <v>7</v>
      </c>
      <c r="K66" s="39">
        <f>VLOOKUP($A66,'Ub5 and Ub6 values'!$A$2:$F$7000,4,FALSE)</f>
        <v>8</v>
      </c>
      <c r="P66" t="str">
        <f t="shared" ref="P66:P129" si="3">IF(O66=1,LOG(M66),"")</f>
        <v/>
      </c>
      <c r="Q66" t="str">
        <f>IF(O66=1,VLOOKUP(L66,'Ub5 and Ub6 values'!$A$3:$B$5499,3,FALSE),"")</f>
        <v/>
      </c>
    </row>
    <row r="67" spans="1:17">
      <c r="A67" t="s">
        <v>3792</v>
      </c>
      <c r="B67" t="s">
        <v>6606</v>
      </c>
      <c r="C67">
        <v>327.71799999999996</v>
      </c>
      <c r="D67" t="s">
        <v>6984</v>
      </c>
      <c r="E67">
        <v>50</v>
      </c>
      <c r="F67">
        <v>0.15257019754789181</v>
      </c>
      <c r="H67">
        <f t="shared" ref="H67:H130" si="4">LOG(E67)</f>
        <v>1.6989700043360187</v>
      </c>
      <c r="I67" s="30">
        <f t="shared" ref="I67:I130" si="5">LOG(F67)-3</f>
        <v>-3.8165302914436308</v>
      </c>
      <c r="J67" s="39">
        <f>VLOOKUP($A67,'Ub5 and Ub6 values'!$A$2:$F$7000,3,FALSE)</f>
        <v>7</v>
      </c>
      <c r="K67" s="39">
        <f>VLOOKUP($A67,'Ub5 and Ub6 values'!$A$2:$F$7000,4,FALSE)</f>
        <v>8</v>
      </c>
      <c r="P67" t="str">
        <f t="shared" si="3"/>
        <v/>
      </c>
      <c r="Q67" t="str">
        <f>IF(O67=1,VLOOKUP(L67,'Ub5 and Ub6 values'!$A$3:$B$5499,3,FALSE),"")</f>
        <v/>
      </c>
    </row>
    <row r="68" spans="1:17">
      <c r="A68" t="s">
        <v>8239</v>
      </c>
      <c r="B68" t="s">
        <v>4917</v>
      </c>
      <c r="C68">
        <v>198.13400000000001</v>
      </c>
      <c r="D68" t="s">
        <v>3707</v>
      </c>
      <c r="E68">
        <v>32</v>
      </c>
      <c r="F68">
        <v>0.16150685899441791</v>
      </c>
      <c r="H68">
        <f t="shared" si="4"/>
        <v>1.505149978319906</v>
      </c>
      <c r="I68" s="30">
        <f t="shared" si="5"/>
        <v>-3.7918090289974433</v>
      </c>
      <c r="J68" s="39">
        <f>VLOOKUP($A68,'Ub5 and Ub6 values'!$A$2:$F$7000,3,FALSE)</f>
        <v>7</v>
      </c>
      <c r="K68" s="39">
        <f>VLOOKUP($A68,'Ub5 and Ub6 values'!$A$2:$F$7000,4,FALSE)</f>
        <v>9</v>
      </c>
      <c r="P68" t="str">
        <f t="shared" si="3"/>
        <v/>
      </c>
      <c r="Q68" t="str">
        <f>IF(O68=1,VLOOKUP(L68,'Ub5 and Ub6 values'!$A$3:$B$5499,3,FALSE),"")</f>
        <v/>
      </c>
    </row>
    <row r="69" spans="1:17">
      <c r="A69" t="s">
        <v>7946</v>
      </c>
      <c r="B69" t="s">
        <v>4350</v>
      </c>
      <c r="C69">
        <v>184.107</v>
      </c>
      <c r="D69" t="s">
        <v>4498</v>
      </c>
      <c r="E69">
        <v>30</v>
      </c>
      <c r="F69">
        <v>0.16294872003780411</v>
      </c>
      <c r="H69">
        <f t="shared" si="4"/>
        <v>1.4771212547196624</v>
      </c>
      <c r="I69" s="30">
        <f t="shared" si="5"/>
        <v>-3.7879490465685941</v>
      </c>
      <c r="J69" s="39">
        <f>VLOOKUP($A69,'Ub5 and Ub6 values'!$A$2:$F$7000,3,FALSE)</f>
        <v>7</v>
      </c>
      <c r="K69" s="39">
        <f>VLOOKUP($A69,'Ub5 and Ub6 values'!$A$2:$F$7000,4,FALSE)</f>
        <v>9</v>
      </c>
      <c r="P69" t="str">
        <f t="shared" si="3"/>
        <v/>
      </c>
      <c r="Q69" t="str">
        <f>IF(O69=1,VLOOKUP(L69,'Ub5 and Ub6 values'!$A$3:$B$5499,3,FALSE),"")</f>
        <v/>
      </c>
    </row>
    <row r="70" spans="1:17">
      <c r="A70" t="s">
        <v>3347</v>
      </c>
      <c r="B70" t="s">
        <v>4917</v>
      </c>
      <c r="C70">
        <v>368.38400000000001</v>
      </c>
      <c r="D70" t="s">
        <v>3708</v>
      </c>
      <c r="E70">
        <v>67</v>
      </c>
      <c r="F70">
        <v>0.1818754343293954</v>
      </c>
      <c r="H70">
        <f t="shared" si="4"/>
        <v>1.8260748027008264</v>
      </c>
      <c r="I70" s="30">
        <f t="shared" si="5"/>
        <v>-3.7402259565476283</v>
      </c>
      <c r="J70" s="39">
        <f>VLOOKUP($A70,'Ub5 and Ub6 values'!$A$2:$F$7000,3,FALSE)</f>
        <v>11</v>
      </c>
      <c r="K70" s="39">
        <f>VLOOKUP($A70,'Ub5 and Ub6 values'!$A$2:$F$7000,4,FALSE)</f>
        <v>12</v>
      </c>
      <c r="P70" t="str">
        <f t="shared" si="3"/>
        <v/>
      </c>
      <c r="Q70" t="str">
        <f>IF(O70=1,VLOOKUP(L70,'Ub5 and Ub6 values'!$A$3:$B$5499,3,FALSE),"")</f>
        <v/>
      </c>
    </row>
    <row r="71" spans="1:17">
      <c r="A71" t="s">
        <v>1448</v>
      </c>
      <c r="B71" t="s">
        <v>4350</v>
      </c>
      <c r="C71">
        <v>58.08</v>
      </c>
      <c r="D71" t="s">
        <v>4356</v>
      </c>
      <c r="E71">
        <v>10.7</v>
      </c>
      <c r="F71">
        <v>0.18422865013774101</v>
      </c>
      <c r="H71">
        <f t="shared" si="4"/>
        <v>1.0293837776852097</v>
      </c>
      <c r="I71" s="30">
        <f t="shared" si="5"/>
        <v>-3.7346428300068277</v>
      </c>
      <c r="J71" s="39">
        <f>VLOOKUP($A71,'Ub5 and Ub6 values'!$A$2:$F$7000,3,FALSE)</f>
        <v>4</v>
      </c>
      <c r="K71" s="39">
        <f>VLOOKUP($A71,'Ub5 and Ub6 values'!$A$2:$F$7000,4,FALSE)</f>
        <v>4</v>
      </c>
      <c r="P71" t="str">
        <f t="shared" si="3"/>
        <v/>
      </c>
      <c r="Q71" t="str">
        <f>IF(O71=1,VLOOKUP(L71,'Ub5 and Ub6 values'!$A$3:$B$5499,3,FALSE),"")</f>
        <v/>
      </c>
    </row>
    <row r="72" spans="1:17">
      <c r="A72" t="s">
        <v>6169</v>
      </c>
      <c r="B72" t="s">
        <v>4917</v>
      </c>
      <c r="C72">
        <v>141.125</v>
      </c>
      <c r="D72" t="s">
        <v>3709</v>
      </c>
      <c r="E72">
        <v>26</v>
      </c>
      <c r="F72">
        <v>0.18423383525243581</v>
      </c>
      <c r="H72">
        <f t="shared" si="4"/>
        <v>1.414973347970818</v>
      </c>
      <c r="I72" s="30">
        <f t="shared" si="5"/>
        <v>-3.7346306069622064</v>
      </c>
      <c r="J72" s="39">
        <f>VLOOKUP($A72,'Ub5 and Ub6 values'!$A$2:$F$7000,3,FALSE)</f>
        <v>7</v>
      </c>
      <c r="K72" s="39">
        <f>VLOOKUP($A72,'Ub5 and Ub6 values'!$A$2:$F$7000,4,FALSE)</f>
        <v>7</v>
      </c>
      <c r="P72" t="str">
        <f t="shared" si="3"/>
        <v/>
      </c>
      <c r="Q72" t="str">
        <f>IF(O72=1,VLOOKUP(L72,'Ub5 and Ub6 values'!$A$3:$B$5499,3,FALSE),"")</f>
        <v/>
      </c>
    </row>
    <row r="73" spans="1:17">
      <c r="A73" t="s">
        <v>4071</v>
      </c>
      <c r="B73" t="s">
        <v>4917</v>
      </c>
      <c r="C73">
        <v>208.26099999999997</v>
      </c>
      <c r="D73" t="s">
        <v>3693</v>
      </c>
      <c r="E73">
        <v>39</v>
      </c>
      <c r="F73">
        <v>0.18726501841439352</v>
      </c>
      <c r="H73">
        <f t="shared" si="4"/>
        <v>1.5910646070264991</v>
      </c>
      <c r="I73" s="30">
        <f t="shared" si="5"/>
        <v>-3.7275433423711051</v>
      </c>
      <c r="J73" s="39">
        <f>VLOOKUP($A73,'Ub5 and Ub6 values'!$A$2:$F$7000,3,FALSE)</f>
        <v>9</v>
      </c>
      <c r="K73" s="39">
        <f>VLOOKUP($A73,'Ub5 and Ub6 values'!$A$2:$F$7000,4,FALSE)</f>
        <v>9</v>
      </c>
      <c r="P73" t="str">
        <f t="shared" si="3"/>
        <v/>
      </c>
      <c r="Q73" t="str">
        <f>IF(O73=1,VLOOKUP(L73,'Ub5 and Ub6 values'!$A$3:$B$5499,3,FALSE),"")</f>
        <v/>
      </c>
    </row>
    <row r="74" spans="1:17">
      <c r="A74" t="s">
        <v>4300</v>
      </c>
      <c r="B74" t="s">
        <v>4917</v>
      </c>
      <c r="C74">
        <v>322.31700000000001</v>
      </c>
      <c r="D74" t="s">
        <v>3694</v>
      </c>
      <c r="E74">
        <v>60.5</v>
      </c>
      <c r="F74">
        <v>0.18770340999699053</v>
      </c>
      <c r="H74">
        <f t="shared" si="4"/>
        <v>1.7817553746524688</v>
      </c>
      <c r="I74" s="30">
        <f t="shared" si="5"/>
        <v>-3.7265278375042579</v>
      </c>
      <c r="J74" s="39">
        <f>VLOOKUP($A74,'Ub5 and Ub6 values'!$A$2:$F$7000,3,FALSE)</f>
        <v>7</v>
      </c>
      <c r="K74" s="39">
        <f>VLOOKUP($A74,'Ub5 and Ub6 values'!$A$2:$F$7000,4,FALSE)</f>
        <v>9</v>
      </c>
      <c r="P74" t="str">
        <f t="shared" si="3"/>
        <v/>
      </c>
      <c r="Q74" t="str">
        <f>IF(O74=1,VLOOKUP(L74,'Ub5 and Ub6 values'!$A$3:$B$5499,3,FALSE),"")</f>
        <v/>
      </c>
    </row>
    <row r="75" spans="1:17">
      <c r="A75" t="s">
        <v>4166</v>
      </c>
      <c r="B75" t="s">
        <v>4917</v>
      </c>
      <c r="C75">
        <v>313.73700000000002</v>
      </c>
      <c r="D75" t="s">
        <v>2360</v>
      </c>
      <c r="E75">
        <v>60</v>
      </c>
      <c r="F75">
        <v>0.19124298377303281</v>
      </c>
      <c r="H75">
        <f t="shared" si="4"/>
        <v>1.7781512503836436</v>
      </c>
      <c r="I75" s="30">
        <f t="shared" si="5"/>
        <v>-3.7184144890608826</v>
      </c>
      <c r="J75" s="39">
        <f>VLOOKUP($A75,'Ub5 and Ub6 values'!$A$2:$F$7000,3,FALSE)</f>
        <v>11</v>
      </c>
      <c r="K75" s="39">
        <f>VLOOKUP($A75,'Ub5 and Ub6 values'!$A$2:$F$7000,4,FALSE)</f>
        <v>12</v>
      </c>
      <c r="P75" t="str">
        <f t="shared" si="3"/>
        <v/>
      </c>
      <c r="Q75" t="str">
        <f>IF(O75=1,VLOOKUP(L75,'Ub5 and Ub6 values'!$A$3:$B$5499,3,FALSE),"")</f>
        <v/>
      </c>
    </row>
    <row r="76" spans="1:17">
      <c r="A76" t="s">
        <v>2671</v>
      </c>
      <c r="B76" t="s">
        <v>4917</v>
      </c>
      <c r="C76">
        <v>314.404</v>
      </c>
      <c r="D76" t="s">
        <v>2361</v>
      </c>
      <c r="E76">
        <v>61</v>
      </c>
      <c r="F76">
        <v>0.19401788781313214</v>
      </c>
      <c r="H76">
        <f t="shared" si="4"/>
        <v>1.7853298350107671</v>
      </c>
      <c r="I76" s="30">
        <f t="shared" si="5"/>
        <v>-3.7121582276965426</v>
      </c>
      <c r="J76" s="39">
        <f>VLOOKUP($A76,'Ub5 and Ub6 values'!$A$2:$F$7000,3,FALSE)</f>
        <v>8</v>
      </c>
      <c r="K76" s="39">
        <f>VLOOKUP($A76,'Ub5 and Ub6 values'!$A$2:$F$7000,4,FALSE)</f>
        <v>10</v>
      </c>
      <c r="P76" t="str">
        <f t="shared" si="3"/>
        <v/>
      </c>
      <c r="Q76" t="str">
        <f>IF(O76=1,VLOOKUP(L76,'Ub5 and Ub6 values'!$A$3:$B$5499,3,FALSE),"")</f>
        <v/>
      </c>
    </row>
    <row r="77" spans="1:17">
      <c r="A77" t="s">
        <v>8243</v>
      </c>
      <c r="B77" t="s">
        <v>6606</v>
      </c>
      <c r="C77">
        <v>326.30500000000001</v>
      </c>
      <c r="D77" t="s">
        <v>6985</v>
      </c>
      <c r="E77">
        <v>65</v>
      </c>
      <c r="F77">
        <v>0.1992001348431682</v>
      </c>
      <c r="H77">
        <f t="shared" si="4"/>
        <v>1.8129133566428555</v>
      </c>
      <c r="I77" s="30">
        <f t="shared" si="5"/>
        <v>-3.7007103719282637</v>
      </c>
      <c r="J77" s="39">
        <f>VLOOKUP($A77,'Ub5 and Ub6 values'!$A$2:$F$7000,3,FALSE)</f>
        <v>9</v>
      </c>
      <c r="K77" s="39">
        <f>VLOOKUP($A77,'Ub5 and Ub6 values'!$A$2:$F$7000,4,FALSE)</f>
        <v>10</v>
      </c>
      <c r="P77" t="str">
        <f t="shared" si="3"/>
        <v/>
      </c>
      <c r="Q77" t="str">
        <f>IF(O77=1,VLOOKUP(L77,'Ub5 and Ub6 values'!$A$3:$B$5499,3,FALSE),"")</f>
        <v/>
      </c>
    </row>
    <row r="78" spans="1:17">
      <c r="A78" t="s">
        <v>5090</v>
      </c>
      <c r="B78" t="s">
        <v>6606</v>
      </c>
      <c r="C78">
        <v>410.49299999999999</v>
      </c>
      <c r="D78" t="s">
        <v>6986</v>
      </c>
      <c r="E78">
        <v>84.8</v>
      </c>
      <c r="F78">
        <v>0.20658086739603354</v>
      </c>
      <c r="H78">
        <f t="shared" si="4"/>
        <v>1.9283958522567137</v>
      </c>
      <c r="I78" s="30">
        <f t="shared" si="5"/>
        <v>-3.6849099033831703</v>
      </c>
      <c r="J78" s="39">
        <f>VLOOKUP($A78,'Ub5 and Ub6 values'!$A$2:$F$7000,3,FALSE)</f>
        <v>8</v>
      </c>
      <c r="K78" s="39">
        <f>VLOOKUP($A78,'Ub5 and Ub6 values'!$A$2:$F$7000,4,FALSE)</f>
        <v>8</v>
      </c>
      <c r="P78" t="str">
        <f t="shared" si="3"/>
        <v/>
      </c>
      <c r="Q78" t="str">
        <f>IF(O78=1,VLOOKUP(L78,'Ub5 and Ub6 values'!$A$3:$B$5499,3,FALSE),"")</f>
        <v/>
      </c>
    </row>
    <row r="79" spans="1:17">
      <c r="A79" t="s">
        <v>1900</v>
      </c>
      <c r="B79" t="s">
        <v>6606</v>
      </c>
      <c r="C79">
        <v>281.31099999999998</v>
      </c>
      <c r="D79" t="s">
        <v>6987</v>
      </c>
      <c r="E79">
        <v>60.8</v>
      </c>
      <c r="F79">
        <v>0.21613090138672147</v>
      </c>
      <c r="H79">
        <f t="shared" si="4"/>
        <v>1.7839035792727349</v>
      </c>
      <c r="I79" s="30">
        <f t="shared" si="5"/>
        <v>-3.6652831352810136</v>
      </c>
      <c r="J79" s="39">
        <f>VLOOKUP($A79,'Ub5 and Ub6 values'!$A$2:$F$7000,3,FALSE)</f>
        <v>6</v>
      </c>
      <c r="K79" s="39">
        <f>VLOOKUP($A79,'Ub5 and Ub6 values'!$A$2:$F$7000,4,FALSE)</f>
        <v>9</v>
      </c>
      <c r="P79" t="str">
        <f t="shared" si="3"/>
        <v/>
      </c>
      <c r="Q79" t="str">
        <f>IF(O79=1,VLOOKUP(L79,'Ub5 and Ub6 values'!$A$3:$B$5499,3,FALSE),"")</f>
        <v/>
      </c>
    </row>
    <row r="80" spans="1:17">
      <c r="A80" t="s">
        <v>173</v>
      </c>
      <c r="B80" t="s">
        <v>4539</v>
      </c>
      <c r="C80">
        <v>325.36100000000005</v>
      </c>
      <c r="D80" t="s">
        <v>4430</v>
      </c>
      <c r="E80">
        <v>71</v>
      </c>
      <c r="F80">
        <v>0.21821914734710057</v>
      </c>
      <c r="H80">
        <f t="shared" si="4"/>
        <v>1.8512583487190752</v>
      </c>
      <c r="I80" s="30">
        <f t="shared" si="5"/>
        <v>-3.661107145487557</v>
      </c>
      <c r="J80" s="39">
        <f>VLOOKUP($A80,'Ub5 and Ub6 values'!$A$2:$F$7000,3,FALSE)</f>
        <v>6</v>
      </c>
      <c r="K80" s="39">
        <f>VLOOKUP($A80,'Ub5 and Ub6 values'!$A$2:$F$7000,4,FALSE)</f>
        <v>9</v>
      </c>
      <c r="P80" t="str">
        <f t="shared" si="3"/>
        <v/>
      </c>
      <c r="Q80" t="str">
        <f>IF(O80=1,VLOOKUP(L80,'Ub5 and Ub6 values'!$A$3:$B$5499,3,FALSE),"")</f>
        <v/>
      </c>
    </row>
    <row r="81" spans="1:17">
      <c r="A81" t="s">
        <v>6122</v>
      </c>
      <c r="B81" t="s">
        <v>6606</v>
      </c>
      <c r="C81">
        <v>437.13900000000001</v>
      </c>
      <c r="D81" t="s">
        <v>6988</v>
      </c>
      <c r="E81">
        <v>100</v>
      </c>
      <c r="F81">
        <v>0.22876018840689116</v>
      </c>
      <c r="H81">
        <f t="shared" si="4"/>
        <v>2</v>
      </c>
      <c r="I81" s="30">
        <f t="shared" si="5"/>
        <v>-3.6406195544402826</v>
      </c>
      <c r="J81" s="39">
        <f>VLOOKUP($A81,'Ub5 and Ub6 values'!$A$2:$F$7000,3,FALSE)</f>
        <v>8</v>
      </c>
      <c r="K81" s="39">
        <f>VLOOKUP($A81,'Ub5 and Ub6 values'!$A$2:$F$7000,4,FALSE)</f>
        <v>9</v>
      </c>
      <c r="P81" t="str">
        <f t="shared" si="3"/>
        <v/>
      </c>
      <c r="Q81" t="str">
        <f>IF(O81=1,VLOOKUP(L81,'Ub5 and Ub6 values'!$A$3:$B$5499,3,FALSE),"")</f>
        <v/>
      </c>
    </row>
    <row r="82" spans="1:17">
      <c r="A82" t="s">
        <v>2690</v>
      </c>
      <c r="B82" t="s">
        <v>6606</v>
      </c>
      <c r="C82">
        <v>159.173</v>
      </c>
      <c r="D82" t="s">
        <v>6989</v>
      </c>
      <c r="E82">
        <v>37</v>
      </c>
      <c r="F82">
        <v>0.23245148360588794</v>
      </c>
      <c r="H82">
        <f t="shared" si="4"/>
        <v>1.568201724066995</v>
      </c>
      <c r="I82" s="30">
        <f t="shared" si="5"/>
        <v>-3.6336676776168622</v>
      </c>
      <c r="J82" s="39">
        <f>VLOOKUP($A82,'Ub5 and Ub6 values'!$A$2:$F$7000,3,FALSE)</f>
        <v>4</v>
      </c>
      <c r="K82" s="39">
        <f>VLOOKUP($A82,'Ub5 and Ub6 values'!$A$2:$F$7000,4,FALSE)</f>
        <v>4</v>
      </c>
      <c r="P82" t="str">
        <f t="shared" si="3"/>
        <v/>
      </c>
      <c r="Q82" t="str">
        <f>IF(O82=1,VLOOKUP(L82,'Ub5 and Ub6 values'!$A$3:$B$5499,3,FALSE),"")</f>
        <v/>
      </c>
    </row>
    <row r="83" spans="1:17">
      <c r="A83" t="s">
        <v>1227</v>
      </c>
      <c r="B83" t="s">
        <v>4539</v>
      </c>
      <c r="C83">
        <v>414.58600000000001</v>
      </c>
      <c r="D83" t="s">
        <v>4431</v>
      </c>
      <c r="E83">
        <v>100</v>
      </c>
      <c r="F83">
        <v>0.24120447868476022</v>
      </c>
      <c r="H83">
        <f t="shared" si="4"/>
        <v>2</v>
      </c>
      <c r="I83" s="30">
        <f t="shared" si="5"/>
        <v>-3.6176146324770793</v>
      </c>
      <c r="J83" s="39">
        <f>VLOOKUP($A83,'Ub5 and Ub6 values'!$A$2:$F$7000,3,FALSE)</f>
        <v>6</v>
      </c>
      <c r="K83" s="39">
        <f>VLOOKUP($A83,'Ub5 and Ub6 values'!$A$2:$F$7000,4,FALSE)</f>
        <v>7</v>
      </c>
      <c r="P83" t="str">
        <f t="shared" si="3"/>
        <v/>
      </c>
      <c r="Q83" t="str">
        <f>IF(O83=1,VLOOKUP(L83,'Ub5 and Ub6 values'!$A$3:$B$5499,3,FALSE),"")</f>
        <v/>
      </c>
    </row>
    <row r="84" spans="1:17">
      <c r="A84" t="s">
        <v>3781</v>
      </c>
      <c r="B84" t="s">
        <v>4917</v>
      </c>
      <c r="C84">
        <v>245.28200000000001</v>
      </c>
      <c r="D84" t="s">
        <v>2362</v>
      </c>
      <c r="E84">
        <v>62</v>
      </c>
      <c r="F84">
        <v>0.25277028073808921</v>
      </c>
      <c r="H84">
        <f t="shared" si="4"/>
        <v>1.7923916894982539</v>
      </c>
      <c r="I84" s="30">
        <f t="shared" si="5"/>
        <v>-3.5972739892115837</v>
      </c>
      <c r="J84" s="39">
        <f>VLOOKUP($A84,'Ub5 and Ub6 values'!$A$2:$F$7000,3,FALSE)</f>
        <v>10</v>
      </c>
      <c r="K84" s="39">
        <f>VLOOKUP($A84,'Ub5 and Ub6 values'!$A$2:$F$7000,4,FALSE)</f>
        <v>10</v>
      </c>
      <c r="P84" t="str">
        <f t="shared" si="3"/>
        <v/>
      </c>
      <c r="Q84" t="str">
        <f>IF(O84=1,VLOOKUP(L84,'Ub5 and Ub6 values'!$A$3:$B$5499,3,FALSE),"")</f>
        <v/>
      </c>
    </row>
    <row r="85" spans="1:17">
      <c r="A85" t="s">
        <v>5438</v>
      </c>
      <c r="B85" t="s">
        <v>4917</v>
      </c>
      <c r="C85">
        <v>490.60900000000004</v>
      </c>
      <c r="D85" t="s">
        <v>2363</v>
      </c>
      <c r="E85">
        <v>125</v>
      </c>
      <c r="F85">
        <v>0.25478537898815551</v>
      </c>
      <c r="H85">
        <f t="shared" si="4"/>
        <v>2.0969100130080562</v>
      </c>
      <c r="I85" s="30">
        <f t="shared" si="5"/>
        <v>-3.5938254978710464</v>
      </c>
      <c r="J85" s="39">
        <f>VLOOKUP($A85,'Ub5 and Ub6 values'!$A$2:$F$7000,3,FALSE)</f>
        <v>8</v>
      </c>
      <c r="K85" s="39">
        <f>VLOOKUP($A85,'Ub5 and Ub6 values'!$A$2:$F$7000,4,FALSE)</f>
        <v>11</v>
      </c>
      <c r="P85" t="str">
        <f t="shared" si="3"/>
        <v/>
      </c>
      <c r="Q85" t="str">
        <f>IF(O85=1,VLOOKUP(L85,'Ub5 and Ub6 values'!$A$3:$B$5499,3,FALSE),"")</f>
        <v/>
      </c>
    </row>
    <row r="86" spans="1:17">
      <c r="A86" t="s">
        <v>1805</v>
      </c>
      <c r="B86" t="s">
        <v>6606</v>
      </c>
      <c r="C86">
        <v>224.26</v>
      </c>
      <c r="D86" t="s">
        <v>4557</v>
      </c>
      <c r="E86">
        <v>57.5</v>
      </c>
      <c r="F86">
        <v>0.25639882279497012</v>
      </c>
      <c r="H86">
        <f t="shared" si="4"/>
        <v>1.7596678446896306</v>
      </c>
      <c r="I86" s="30">
        <f t="shared" si="5"/>
        <v>-3.5910839731267856</v>
      </c>
      <c r="J86" s="39">
        <f>VLOOKUP($A86,'Ub5 and Ub6 values'!$A$2:$F$7000,3,FALSE)</f>
        <v>7</v>
      </c>
      <c r="K86" s="39">
        <f>VLOOKUP($A86,'Ub5 and Ub6 values'!$A$2:$F$7000,4,FALSE)</f>
        <v>7</v>
      </c>
      <c r="P86" t="str">
        <f t="shared" si="3"/>
        <v/>
      </c>
      <c r="Q86" t="str">
        <f>IF(O86=1,VLOOKUP(L86,'Ub5 and Ub6 values'!$A$3:$B$5499,3,FALSE),"")</f>
        <v/>
      </c>
    </row>
    <row r="87" spans="1:17">
      <c r="A87" t="s">
        <v>7193</v>
      </c>
      <c r="B87" t="s">
        <v>6606</v>
      </c>
      <c r="C87">
        <v>372.80500000000001</v>
      </c>
      <c r="D87" t="s">
        <v>4558</v>
      </c>
      <c r="E87">
        <v>96</v>
      </c>
      <c r="F87">
        <v>0.25750727592172851</v>
      </c>
      <c r="H87">
        <f t="shared" si="4"/>
        <v>1.9822712330395684</v>
      </c>
      <c r="I87" s="30">
        <f t="shared" si="5"/>
        <v>-3.5892104953683619</v>
      </c>
      <c r="J87" s="39">
        <f>VLOOKUP($A87,'Ub5 and Ub6 values'!$A$2:$F$7000,3,FALSE)</f>
        <v>8</v>
      </c>
      <c r="K87" s="39">
        <f>VLOOKUP($A87,'Ub5 and Ub6 values'!$A$2:$F$7000,4,FALSE)</f>
        <v>10</v>
      </c>
      <c r="P87" t="str">
        <f t="shared" si="3"/>
        <v/>
      </c>
      <c r="Q87" t="str">
        <f>IF(O87=1,VLOOKUP(L87,'Ub5 and Ub6 values'!$A$3:$B$5499,3,FALSE),"")</f>
        <v/>
      </c>
    </row>
    <row r="88" spans="1:17">
      <c r="A88" t="s">
        <v>2672</v>
      </c>
      <c r="B88" t="s">
        <v>4917</v>
      </c>
      <c r="C88">
        <v>313.31199999999995</v>
      </c>
      <c r="D88" t="s">
        <v>2364</v>
      </c>
      <c r="E88">
        <v>82</v>
      </c>
      <c r="F88">
        <v>0.26171994689000105</v>
      </c>
      <c r="H88">
        <f t="shared" si="4"/>
        <v>1.9138138523837167</v>
      </c>
      <c r="I88" s="30">
        <f t="shared" si="5"/>
        <v>-3.5821631765036681</v>
      </c>
      <c r="J88" s="39">
        <f>VLOOKUP($A88,'Ub5 and Ub6 values'!$A$2:$F$7000,3,FALSE)</f>
        <v>11</v>
      </c>
      <c r="K88" s="39">
        <f>VLOOKUP($A88,'Ub5 and Ub6 values'!$A$2:$F$7000,4,FALSE)</f>
        <v>12</v>
      </c>
      <c r="P88" t="str">
        <f t="shared" si="3"/>
        <v/>
      </c>
      <c r="Q88" t="str">
        <f>IF(O88=1,VLOOKUP(L88,'Ub5 and Ub6 values'!$A$3:$B$5499,3,FALSE),"")</f>
        <v/>
      </c>
    </row>
    <row r="89" spans="1:17">
      <c r="A89" t="s">
        <v>1325</v>
      </c>
      <c r="B89" t="s">
        <v>4539</v>
      </c>
      <c r="C89">
        <v>260.245</v>
      </c>
      <c r="D89" t="s">
        <v>4432</v>
      </c>
      <c r="E89">
        <v>68.8</v>
      </c>
      <c r="F89">
        <v>0.2643662702453457</v>
      </c>
      <c r="H89">
        <f t="shared" si="4"/>
        <v>1.8375884382355112</v>
      </c>
      <c r="I89" s="30">
        <f t="shared" si="5"/>
        <v>-3.5777939560728291</v>
      </c>
      <c r="J89" s="39">
        <f>VLOOKUP($A89,'Ub5 and Ub6 values'!$A$2:$F$7000,3,FALSE)</f>
        <v>6</v>
      </c>
      <c r="K89" s="39">
        <f>VLOOKUP($A89,'Ub5 and Ub6 values'!$A$2:$F$7000,4,FALSE)</f>
        <v>11</v>
      </c>
      <c r="P89" t="str">
        <f t="shared" si="3"/>
        <v/>
      </c>
      <c r="Q89" t="str">
        <f>IF(O89=1,VLOOKUP(L89,'Ub5 and Ub6 values'!$A$3:$B$5499,3,FALSE),"")</f>
        <v/>
      </c>
    </row>
    <row r="90" spans="1:17">
      <c r="A90" t="s">
        <v>4098</v>
      </c>
      <c r="B90" t="s">
        <v>4917</v>
      </c>
      <c r="C90">
        <v>387.30900000000003</v>
      </c>
      <c r="D90" t="s">
        <v>2365</v>
      </c>
      <c r="E90">
        <v>105.5</v>
      </c>
      <c r="F90">
        <v>0.27239232757307474</v>
      </c>
      <c r="H90">
        <f t="shared" si="4"/>
        <v>2.0232524596337114</v>
      </c>
      <c r="I90" s="30">
        <f t="shared" si="5"/>
        <v>-3.5648051292834935</v>
      </c>
      <c r="J90" s="39">
        <f>VLOOKUP($A90,'Ub5 and Ub6 values'!$A$2:$F$7000,3,FALSE)</f>
        <v>3</v>
      </c>
      <c r="K90" s="39">
        <f>VLOOKUP($A90,'Ub5 and Ub6 values'!$A$2:$F$7000,4,FALSE)</f>
        <v>3</v>
      </c>
      <c r="P90" t="str">
        <f t="shared" si="3"/>
        <v/>
      </c>
      <c r="Q90" t="str">
        <f>IF(O90=1,VLOOKUP(L90,'Ub5 and Ub6 values'!$A$3:$B$5499,3,FALSE),"")</f>
        <v/>
      </c>
    </row>
    <row r="91" spans="1:17">
      <c r="A91" t="s">
        <v>6051</v>
      </c>
      <c r="B91" t="s">
        <v>4917</v>
      </c>
      <c r="C91">
        <v>186.16300000000001</v>
      </c>
      <c r="D91" t="s">
        <v>2366</v>
      </c>
      <c r="E91">
        <v>51.5</v>
      </c>
      <c r="F91">
        <v>0.276639289225034</v>
      </c>
      <c r="H91">
        <f t="shared" si="4"/>
        <v>1.711807229041191</v>
      </c>
      <c r="I91" s="30">
        <f t="shared" si="5"/>
        <v>-3.5580861399103858</v>
      </c>
      <c r="J91" s="39">
        <f>VLOOKUP($A91,'Ub5 and Ub6 values'!$A$2:$F$7000,3,FALSE)</f>
        <v>5</v>
      </c>
      <c r="K91" s="39">
        <f>VLOOKUP($A91,'Ub5 and Ub6 values'!$A$2:$F$7000,4,FALSE)</f>
        <v>6</v>
      </c>
      <c r="P91" t="str">
        <f t="shared" si="3"/>
        <v/>
      </c>
      <c r="Q91" t="str">
        <f>IF(O91=1,VLOOKUP(L91,'Ub5 and Ub6 values'!$A$3:$B$5499,3,FALSE),"")</f>
        <v/>
      </c>
    </row>
    <row r="92" spans="1:17">
      <c r="A92" t="s">
        <v>2711</v>
      </c>
      <c r="B92" t="s">
        <v>6606</v>
      </c>
      <c r="C92">
        <v>505.95100000000002</v>
      </c>
      <c r="D92" t="s">
        <v>4559</v>
      </c>
      <c r="E92">
        <v>140</v>
      </c>
      <c r="F92">
        <v>0.2767066375992932</v>
      </c>
      <c r="H92">
        <f t="shared" si="4"/>
        <v>2.1461280356782382</v>
      </c>
      <c r="I92" s="30">
        <f t="shared" si="5"/>
        <v>-3.5579804229401057</v>
      </c>
      <c r="J92" s="39">
        <f>VLOOKUP($A92,'Ub5 and Ub6 values'!$A$2:$F$7000,3,FALSE)</f>
        <v>8</v>
      </c>
      <c r="K92" s="39">
        <f>VLOOKUP($A92,'Ub5 and Ub6 values'!$A$2:$F$7000,4,FALSE)</f>
        <v>10</v>
      </c>
      <c r="P92" t="str">
        <f t="shared" si="3"/>
        <v/>
      </c>
      <c r="Q92" t="str">
        <f>IF(O92=1,VLOOKUP(L92,'Ub5 and Ub6 values'!$A$3:$B$5499,3,FALSE),"")</f>
        <v/>
      </c>
    </row>
    <row r="93" spans="1:17">
      <c r="A93" t="s">
        <v>4295</v>
      </c>
      <c r="B93" t="s">
        <v>6606</v>
      </c>
      <c r="C93">
        <v>492.62299999999993</v>
      </c>
      <c r="D93" t="s">
        <v>4560</v>
      </c>
      <c r="E93">
        <v>141</v>
      </c>
      <c r="F93">
        <v>0.2862229331557804</v>
      </c>
      <c r="H93">
        <f t="shared" si="4"/>
        <v>2.1492191126553797</v>
      </c>
      <c r="I93" s="30">
        <f t="shared" si="5"/>
        <v>-3.5432955720297956</v>
      </c>
      <c r="J93" s="39">
        <f>VLOOKUP($A93,'Ub5 and Ub6 values'!$A$2:$F$7000,3,FALSE)</f>
        <v>9</v>
      </c>
      <c r="K93" s="39">
        <f>VLOOKUP($A93,'Ub5 and Ub6 values'!$A$2:$F$7000,4,FALSE)</f>
        <v>9</v>
      </c>
      <c r="P93" t="str">
        <f t="shared" si="3"/>
        <v/>
      </c>
      <c r="Q93" t="str">
        <f>IF(O93=1,VLOOKUP(L93,'Ub5 and Ub6 values'!$A$3:$B$5499,3,FALSE),"")</f>
        <v/>
      </c>
    </row>
    <row r="94" spans="1:17">
      <c r="A94" t="s">
        <v>6178</v>
      </c>
      <c r="B94" t="s">
        <v>4917</v>
      </c>
      <c r="C94">
        <v>225.30599999999998</v>
      </c>
      <c r="D94" t="s">
        <v>2367</v>
      </c>
      <c r="E94">
        <v>65</v>
      </c>
      <c r="F94">
        <v>0.28849653360318861</v>
      </c>
      <c r="H94">
        <f t="shared" si="4"/>
        <v>1.8129133566428555</v>
      </c>
      <c r="I94" s="30">
        <f t="shared" si="5"/>
        <v>-3.5398594006921371</v>
      </c>
      <c r="J94" s="39">
        <f>VLOOKUP($A94,'Ub5 and Ub6 values'!$A$2:$F$7000,3,FALSE)</f>
        <v>9</v>
      </c>
      <c r="K94" s="39">
        <f>VLOOKUP($A94,'Ub5 and Ub6 values'!$A$2:$F$7000,4,FALSE)</f>
        <v>9</v>
      </c>
      <c r="P94" t="str">
        <f t="shared" si="3"/>
        <v/>
      </c>
      <c r="Q94" t="str">
        <f>IF(O94=1,VLOOKUP(L94,'Ub5 and Ub6 values'!$A$3:$B$5499,3,FALSE),"")</f>
        <v/>
      </c>
    </row>
    <row r="95" spans="1:17">
      <c r="A95" t="s">
        <v>3730</v>
      </c>
      <c r="B95" t="s">
        <v>4917</v>
      </c>
      <c r="C95">
        <v>207.273</v>
      </c>
      <c r="D95" t="s">
        <v>2368</v>
      </c>
      <c r="E95">
        <v>60</v>
      </c>
      <c r="F95">
        <v>0.28947330332460092</v>
      </c>
      <c r="H95">
        <f t="shared" si="4"/>
        <v>1.7781512503836436</v>
      </c>
      <c r="I95" s="30">
        <f t="shared" si="5"/>
        <v>-3.5383914828983167</v>
      </c>
      <c r="J95" s="39">
        <f>VLOOKUP($A95,'Ub5 and Ub6 values'!$A$2:$F$7000,3,FALSE)</f>
        <v>9</v>
      </c>
      <c r="K95" s="39">
        <f>VLOOKUP($A95,'Ub5 and Ub6 values'!$A$2:$F$7000,4,FALSE)</f>
        <v>9</v>
      </c>
      <c r="P95" t="str">
        <f t="shared" si="3"/>
        <v/>
      </c>
      <c r="Q95" t="str">
        <f>IF(O95=1,VLOOKUP(L95,'Ub5 and Ub6 values'!$A$3:$B$5499,3,FALSE),"")</f>
        <v/>
      </c>
    </row>
    <row r="96" spans="1:17">
      <c r="A96" t="s">
        <v>852</v>
      </c>
      <c r="B96" t="s">
        <v>4917</v>
      </c>
      <c r="C96">
        <v>314.274</v>
      </c>
      <c r="D96" t="s">
        <v>2369</v>
      </c>
      <c r="E96">
        <v>92</v>
      </c>
      <c r="F96">
        <v>0.29273818387776274</v>
      </c>
      <c r="H96">
        <f t="shared" si="4"/>
        <v>1.9637878273455553</v>
      </c>
      <c r="I96" s="30">
        <f t="shared" si="5"/>
        <v>-3.5335206258209335</v>
      </c>
      <c r="J96" s="39">
        <f>VLOOKUP($A96,'Ub5 and Ub6 values'!$A$2:$F$7000,3,FALSE)</f>
        <v>9</v>
      </c>
      <c r="K96" s="39">
        <f>VLOOKUP($A96,'Ub5 and Ub6 values'!$A$2:$F$7000,4,FALSE)</f>
        <v>11</v>
      </c>
      <c r="P96" t="str">
        <f t="shared" si="3"/>
        <v/>
      </c>
      <c r="Q96" t="str">
        <f>IF(O96=1,VLOOKUP(L96,'Ub5 and Ub6 values'!$A$3:$B$5499,3,FALSE),"")</f>
        <v/>
      </c>
    </row>
    <row r="97" spans="1:17">
      <c r="A97" t="s">
        <v>2274</v>
      </c>
      <c r="B97" t="s">
        <v>4917</v>
      </c>
      <c r="C97">
        <v>376.17200000000003</v>
      </c>
      <c r="D97" t="s">
        <v>2370</v>
      </c>
      <c r="E97">
        <v>112</v>
      </c>
      <c r="F97">
        <v>0.29773614197760595</v>
      </c>
      <c r="H97">
        <f t="shared" si="4"/>
        <v>2.0492180226701815</v>
      </c>
      <c r="I97" s="30">
        <f t="shared" si="5"/>
        <v>-3.5261684434563261</v>
      </c>
      <c r="J97" s="39">
        <f>VLOOKUP($A97,'Ub5 and Ub6 values'!$A$2:$F$7000,3,FALSE)</f>
        <v>7</v>
      </c>
      <c r="K97" s="39">
        <f>VLOOKUP($A97,'Ub5 and Ub6 values'!$A$2:$F$7000,4,FALSE)</f>
        <v>10</v>
      </c>
      <c r="P97" t="str">
        <f t="shared" si="3"/>
        <v/>
      </c>
      <c r="Q97" t="str">
        <f>IF(O97=1,VLOOKUP(L97,'Ub5 and Ub6 values'!$A$3:$B$5499,3,FALSE),"")</f>
        <v/>
      </c>
    </row>
    <row r="98" spans="1:17">
      <c r="A98" t="s">
        <v>8699</v>
      </c>
      <c r="B98" t="s">
        <v>6606</v>
      </c>
      <c r="C98">
        <v>557.07400000000007</v>
      </c>
      <c r="D98" t="s">
        <v>4561</v>
      </c>
      <c r="E98">
        <v>170</v>
      </c>
      <c r="F98">
        <v>0.30516592050607277</v>
      </c>
      <c r="H98">
        <f t="shared" si="4"/>
        <v>2.2304489213782741</v>
      </c>
      <c r="I98" s="30">
        <f t="shared" si="5"/>
        <v>-3.5154639679732353</v>
      </c>
      <c r="J98" s="39">
        <f>VLOOKUP($A98,'Ub5 and Ub6 values'!$A$2:$F$7000,3,FALSE)</f>
        <v>7</v>
      </c>
      <c r="K98" s="39">
        <f>VLOOKUP($A98,'Ub5 and Ub6 values'!$A$2:$F$7000,4,FALSE)</f>
        <v>9</v>
      </c>
      <c r="P98" t="str">
        <f t="shared" si="3"/>
        <v/>
      </c>
      <c r="Q98" t="str">
        <f>IF(O98=1,VLOOKUP(L98,'Ub5 and Ub6 values'!$A$3:$B$5499,3,FALSE),"")</f>
        <v/>
      </c>
    </row>
    <row r="99" spans="1:17">
      <c r="A99" t="s">
        <v>6408</v>
      </c>
      <c r="B99" t="s">
        <v>6606</v>
      </c>
      <c r="C99">
        <v>220.97</v>
      </c>
      <c r="D99" t="s">
        <v>4562</v>
      </c>
      <c r="E99">
        <v>68</v>
      </c>
      <c r="F99">
        <v>0.30773408154953164</v>
      </c>
      <c r="H99">
        <f t="shared" si="4"/>
        <v>1.8325089127062364</v>
      </c>
      <c r="I99" s="30">
        <f t="shared" si="5"/>
        <v>-3.5118244029750412</v>
      </c>
      <c r="J99" s="39">
        <f>VLOOKUP($A99,'Ub5 and Ub6 values'!$A$2:$F$7000,3,FALSE)</f>
        <v>8</v>
      </c>
      <c r="K99" s="39">
        <f>VLOOKUP($A99,'Ub5 and Ub6 values'!$A$2:$F$7000,4,FALSE)</f>
        <v>8</v>
      </c>
      <c r="P99" t="str">
        <f t="shared" si="3"/>
        <v/>
      </c>
      <c r="Q99" t="str">
        <f>IF(O99=1,VLOOKUP(L99,'Ub5 and Ub6 values'!$A$3:$B$5499,3,FALSE),"")</f>
        <v/>
      </c>
    </row>
    <row r="100" spans="1:17">
      <c r="A100" t="s">
        <v>2492</v>
      </c>
      <c r="B100" t="s">
        <v>4917</v>
      </c>
      <c r="C100">
        <v>290.81400000000002</v>
      </c>
      <c r="D100" t="s">
        <v>2371</v>
      </c>
      <c r="E100">
        <v>89.5</v>
      </c>
      <c r="F100">
        <v>0.30775684801969638</v>
      </c>
      <c r="H100">
        <f t="shared" si="4"/>
        <v>1.9518230353159121</v>
      </c>
      <c r="I100" s="30">
        <f t="shared" si="5"/>
        <v>-3.5117922746303507</v>
      </c>
      <c r="J100" s="39">
        <f>VLOOKUP($A100,'Ub5 and Ub6 values'!$A$2:$F$7000,3,FALSE)</f>
        <v>8</v>
      </c>
      <c r="K100" s="39">
        <f>VLOOKUP($A100,'Ub5 and Ub6 values'!$A$2:$F$7000,4,FALSE)</f>
        <v>10</v>
      </c>
      <c r="P100" t="str">
        <f t="shared" si="3"/>
        <v/>
      </c>
      <c r="Q100" t="str">
        <f>IF(O100=1,VLOOKUP(L100,'Ub5 and Ub6 values'!$A$3:$B$5499,3,FALSE),"")</f>
        <v/>
      </c>
    </row>
    <row r="101" spans="1:17">
      <c r="A101" t="s">
        <v>6355</v>
      </c>
      <c r="B101" t="s">
        <v>4917</v>
      </c>
      <c r="C101">
        <v>354.476</v>
      </c>
      <c r="D101" t="s">
        <v>2372</v>
      </c>
      <c r="E101">
        <v>115.5</v>
      </c>
      <c r="F101">
        <v>0.3258330606303389</v>
      </c>
      <c r="H101">
        <f t="shared" si="4"/>
        <v>2.0625819842281632</v>
      </c>
      <c r="I101" s="30">
        <f t="shared" si="5"/>
        <v>-3.4870048521303931</v>
      </c>
      <c r="J101" s="39">
        <f>VLOOKUP($A101,'Ub5 and Ub6 values'!$A$2:$F$7000,3,FALSE)</f>
        <v>7</v>
      </c>
      <c r="K101" s="39">
        <f>VLOOKUP($A101,'Ub5 and Ub6 values'!$A$2:$F$7000,4,FALSE)</f>
        <v>8</v>
      </c>
      <c r="P101" t="str">
        <f t="shared" si="3"/>
        <v/>
      </c>
      <c r="Q101" t="str">
        <f>IF(O101=1,VLOOKUP(L101,'Ub5 and Ub6 values'!$A$3:$B$5499,3,FALSE),"")</f>
        <v/>
      </c>
    </row>
    <row r="102" spans="1:17">
      <c r="A102" t="s">
        <v>7323</v>
      </c>
      <c r="B102" t="s">
        <v>4539</v>
      </c>
      <c r="C102">
        <v>394.42299999999994</v>
      </c>
      <c r="D102" t="s">
        <v>4433</v>
      </c>
      <c r="E102">
        <v>132</v>
      </c>
      <c r="F102">
        <v>0.33466608184613983</v>
      </c>
      <c r="H102">
        <f t="shared" si="4"/>
        <v>2.12057393120585</v>
      </c>
      <c r="I102" s="30">
        <f t="shared" si="5"/>
        <v>-3.475388300828639</v>
      </c>
      <c r="J102" s="39">
        <f>VLOOKUP($A102,'Ub5 and Ub6 values'!$A$2:$F$7000,3,FALSE)</f>
        <v>8</v>
      </c>
      <c r="K102" s="39">
        <f>VLOOKUP($A102,'Ub5 and Ub6 values'!$A$2:$F$7000,4,FALSE)</f>
        <v>12</v>
      </c>
      <c r="P102" t="str">
        <f t="shared" si="3"/>
        <v/>
      </c>
      <c r="Q102" t="str">
        <f>IF(O102=1,VLOOKUP(L102,'Ub5 and Ub6 values'!$A$3:$B$5499,3,FALSE),"")</f>
        <v/>
      </c>
    </row>
    <row r="103" spans="1:17">
      <c r="A103" t="s">
        <v>6205</v>
      </c>
      <c r="B103" t="s">
        <v>4350</v>
      </c>
      <c r="C103">
        <v>225.02500000000001</v>
      </c>
      <c r="D103" t="s">
        <v>4357</v>
      </c>
      <c r="E103">
        <v>76</v>
      </c>
      <c r="F103">
        <v>0.33774025108321298</v>
      </c>
      <c r="H103">
        <f t="shared" si="4"/>
        <v>1.8808135922807914</v>
      </c>
      <c r="I103" s="30">
        <f t="shared" si="5"/>
        <v>-3.4714171780923735</v>
      </c>
      <c r="J103" s="39">
        <f>VLOOKUP($A103,'Ub5 and Ub6 values'!$A$2:$F$7000,3,FALSE)</f>
        <v>2</v>
      </c>
      <c r="K103" s="39">
        <f>VLOOKUP($A103,'Ub5 and Ub6 values'!$A$2:$F$7000,4,FALSE)</f>
        <v>2</v>
      </c>
      <c r="P103" t="str">
        <f t="shared" si="3"/>
        <v/>
      </c>
      <c r="Q103" t="str">
        <f>IF(O103=1,VLOOKUP(L103,'Ub5 and Ub6 values'!$A$3:$B$5499,3,FALSE),"")</f>
        <v/>
      </c>
    </row>
    <row r="104" spans="1:17">
      <c r="A104" t="s">
        <v>3716</v>
      </c>
      <c r="B104" t="s">
        <v>6606</v>
      </c>
      <c r="C104">
        <v>255.27299999999997</v>
      </c>
      <c r="D104" t="s">
        <v>4563</v>
      </c>
      <c r="E104">
        <v>87</v>
      </c>
      <c r="F104">
        <v>0.34081160169700675</v>
      </c>
      <c r="H104">
        <f t="shared" si="4"/>
        <v>1.9395192526186185</v>
      </c>
      <c r="I104" s="30">
        <f t="shared" si="5"/>
        <v>-3.4674856296705072</v>
      </c>
      <c r="J104" s="39">
        <f>VLOOKUP($A104,'Ub5 and Ub6 values'!$A$2:$F$7000,3,FALSE)</f>
        <v>7</v>
      </c>
      <c r="K104" s="39">
        <f>VLOOKUP($A104,'Ub5 and Ub6 values'!$A$2:$F$7000,4,FALSE)</f>
        <v>9</v>
      </c>
      <c r="P104" t="str">
        <f t="shared" si="3"/>
        <v/>
      </c>
      <c r="Q104" t="str">
        <f>IF(O104=1,VLOOKUP(L104,'Ub5 and Ub6 values'!$A$3:$B$5499,3,FALSE),"")</f>
        <v/>
      </c>
    </row>
    <row r="105" spans="1:17">
      <c r="A105" t="s">
        <v>6085</v>
      </c>
      <c r="B105" t="s">
        <v>4350</v>
      </c>
      <c r="C105">
        <v>43.068999999999996</v>
      </c>
      <c r="D105" t="s">
        <v>2813</v>
      </c>
      <c r="E105">
        <v>15</v>
      </c>
      <c r="F105">
        <v>0.34827834405256686</v>
      </c>
      <c r="H105">
        <f t="shared" si="4"/>
        <v>1.1760912590556813</v>
      </c>
      <c r="I105" s="30">
        <f t="shared" si="5"/>
        <v>-3.4580735291331153</v>
      </c>
      <c r="J105" s="39">
        <f>VLOOKUP($A105,'Ub5 and Ub6 values'!$A$2:$F$7000,3,FALSE)</f>
        <v>3</v>
      </c>
      <c r="K105" s="39">
        <f>VLOOKUP($A105,'Ub5 and Ub6 values'!$A$2:$F$7000,4,FALSE)</f>
        <v>3</v>
      </c>
      <c r="P105" t="str">
        <f t="shared" si="3"/>
        <v/>
      </c>
      <c r="Q105" t="str">
        <f>IF(O105=1,VLOOKUP(L105,'Ub5 and Ub6 values'!$A$3:$B$5499,3,FALSE),"")</f>
        <v/>
      </c>
    </row>
    <row r="106" spans="1:17">
      <c r="A106" t="s">
        <v>3625</v>
      </c>
      <c r="B106" t="s">
        <v>4917</v>
      </c>
      <c r="C106">
        <v>373.3</v>
      </c>
      <c r="D106" t="s">
        <v>2373</v>
      </c>
      <c r="E106">
        <v>131</v>
      </c>
      <c r="F106">
        <v>0.35092418965979105</v>
      </c>
      <c r="H106">
        <f t="shared" si="4"/>
        <v>2.1172712956557644</v>
      </c>
      <c r="I106" s="30">
        <f t="shared" si="5"/>
        <v>-3.4547866942705401</v>
      </c>
      <c r="J106" s="39">
        <f>VLOOKUP($A106,'Ub5 and Ub6 values'!$A$2:$F$7000,3,FALSE)</f>
        <v>8</v>
      </c>
      <c r="K106" s="39">
        <f>VLOOKUP($A106,'Ub5 and Ub6 values'!$A$2:$F$7000,4,FALSE)</f>
        <v>11</v>
      </c>
      <c r="P106" t="str">
        <f t="shared" si="3"/>
        <v/>
      </c>
      <c r="Q106" t="str">
        <f>IF(O106=1,VLOOKUP(L106,'Ub5 and Ub6 values'!$A$3:$B$5499,3,FALSE),"")</f>
        <v/>
      </c>
    </row>
    <row r="107" spans="1:17">
      <c r="A107" t="s">
        <v>3739</v>
      </c>
      <c r="B107" t="s">
        <v>4350</v>
      </c>
      <c r="C107">
        <v>56.064000000000007</v>
      </c>
      <c r="D107" t="s">
        <v>4358</v>
      </c>
      <c r="E107">
        <v>20</v>
      </c>
      <c r="F107">
        <v>0.35673515981735154</v>
      </c>
      <c r="H107">
        <f t="shared" si="4"/>
        <v>1.3010299956639813</v>
      </c>
      <c r="I107" s="30">
        <f t="shared" si="5"/>
        <v>-3.4476540844879868</v>
      </c>
      <c r="J107" s="39">
        <f>VLOOKUP($A107,'Ub5 and Ub6 values'!$A$2:$F$7000,3,FALSE)</f>
        <v>4</v>
      </c>
      <c r="K107" s="39">
        <f>VLOOKUP($A107,'Ub5 and Ub6 values'!$A$2:$F$7000,4,FALSE)</f>
        <v>4</v>
      </c>
      <c r="P107" t="str">
        <f t="shared" si="3"/>
        <v/>
      </c>
      <c r="Q107" t="str">
        <f>IF(O107=1,VLOOKUP(L107,'Ub5 and Ub6 values'!$A$3:$B$5499,3,FALSE),"")</f>
        <v/>
      </c>
    </row>
    <row r="108" spans="1:17">
      <c r="A108" t="s">
        <v>2601</v>
      </c>
      <c r="B108" t="s">
        <v>6606</v>
      </c>
      <c r="C108">
        <v>261.08299999999997</v>
      </c>
      <c r="D108" t="s">
        <v>4564</v>
      </c>
      <c r="E108">
        <v>94</v>
      </c>
      <c r="F108">
        <v>0.36003876161986803</v>
      </c>
      <c r="H108">
        <f t="shared" si="4"/>
        <v>1.9731278535996986</v>
      </c>
      <c r="I108" s="30">
        <f t="shared" si="5"/>
        <v>-3.4436507407565533</v>
      </c>
      <c r="J108" s="39">
        <f>VLOOKUP($A108,'Ub5 and Ub6 values'!$A$2:$F$7000,3,FALSE)</f>
        <v>6</v>
      </c>
      <c r="K108" s="39">
        <f>VLOOKUP($A108,'Ub5 and Ub6 values'!$A$2:$F$7000,4,FALSE)</f>
        <v>8</v>
      </c>
      <c r="P108" t="str">
        <f t="shared" si="3"/>
        <v/>
      </c>
      <c r="Q108" t="str">
        <f>IF(O108=1,VLOOKUP(L108,'Ub5 and Ub6 values'!$A$3:$B$5499,3,FALSE),"")</f>
        <v/>
      </c>
    </row>
    <row r="109" spans="1:17">
      <c r="A109" t="s">
        <v>5539</v>
      </c>
      <c r="B109" t="s">
        <v>4917</v>
      </c>
      <c r="C109">
        <v>367.79899999999998</v>
      </c>
      <c r="D109" t="s">
        <v>2374</v>
      </c>
      <c r="E109">
        <v>135</v>
      </c>
      <c r="F109">
        <v>0.36704830627598228</v>
      </c>
      <c r="H109">
        <f t="shared" si="4"/>
        <v>2.1303337684950061</v>
      </c>
      <c r="I109" s="30">
        <f t="shared" si="5"/>
        <v>-3.435276775615665</v>
      </c>
      <c r="J109" s="39">
        <f>VLOOKUP($A109,'Ub5 and Ub6 values'!$A$2:$F$7000,3,FALSE)</f>
        <v>11</v>
      </c>
      <c r="K109" s="39">
        <f>VLOOKUP($A109,'Ub5 and Ub6 values'!$A$2:$F$7000,4,FALSE)</f>
        <v>11</v>
      </c>
      <c r="P109" t="str">
        <f t="shared" si="3"/>
        <v/>
      </c>
      <c r="Q109" t="str">
        <f>IF(O109=1,VLOOKUP(L109,'Ub5 and Ub6 values'!$A$3:$B$5499,3,FALSE),"")</f>
        <v/>
      </c>
    </row>
    <row r="110" spans="1:17">
      <c r="A110" t="s">
        <v>2491</v>
      </c>
      <c r="B110" t="s">
        <v>6606</v>
      </c>
      <c r="C110">
        <v>280.291</v>
      </c>
      <c r="D110" t="s">
        <v>4565</v>
      </c>
      <c r="E110">
        <v>103</v>
      </c>
      <c r="F110">
        <v>0.36747523109910774</v>
      </c>
      <c r="H110">
        <f t="shared" si="4"/>
        <v>2.012837224705172</v>
      </c>
      <c r="I110" s="30">
        <f t="shared" si="5"/>
        <v>-3.4347719283063132</v>
      </c>
      <c r="J110" s="39">
        <f>VLOOKUP($A110,'Ub5 and Ub6 values'!$A$2:$F$7000,3,FALSE)</f>
        <v>8</v>
      </c>
      <c r="K110" s="39">
        <f>VLOOKUP($A110,'Ub5 and Ub6 values'!$A$2:$F$7000,4,FALSE)</f>
        <v>9</v>
      </c>
      <c r="P110" t="str">
        <f t="shared" si="3"/>
        <v/>
      </c>
      <c r="Q110" t="str">
        <f>IF(O110=1,VLOOKUP(L110,'Ub5 and Ub6 values'!$A$3:$B$5499,3,FALSE),"")</f>
        <v/>
      </c>
    </row>
    <row r="111" spans="1:17">
      <c r="A111" t="s">
        <v>3773</v>
      </c>
      <c r="B111" t="s">
        <v>4917</v>
      </c>
      <c r="C111">
        <v>373.36400000000003</v>
      </c>
      <c r="D111" t="s">
        <v>2375</v>
      </c>
      <c r="E111">
        <v>140</v>
      </c>
      <c r="F111">
        <v>0.37496919895865694</v>
      </c>
      <c r="H111">
        <f t="shared" si="4"/>
        <v>2.1461280356782382</v>
      </c>
      <c r="I111" s="30">
        <f t="shared" si="5"/>
        <v>-3.4260044049967564</v>
      </c>
      <c r="J111" s="39">
        <f>VLOOKUP($A111,'Ub5 and Ub6 values'!$A$2:$F$7000,3,FALSE)</f>
        <v>11</v>
      </c>
      <c r="K111" s="39">
        <f>VLOOKUP($A111,'Ub5 and Ub6 values'!$A$2:$F$7000,4,FALSE)</f>
        <v>12</v>
      </c>
      <c r="P111" t="str">
        <f t="shared" si="3"/>
        <v/>
      </c>
      <c r="Q111" t="str">
        <f>IF(O111=1,VLOOKUP(L111,'Ub5 and Ub6 values'!$A$3:$B$5499,3,FALSE),"")</f>
        <v/>
      </c>
    </row>
    <row r="112" spans="1:17">
      <c r="A112" t="s">
        <v>4449</v>
      </c>
      <c r="B112" t="s">
        <v>4539</v>
      </c>
      <c r="C112">
        <v>114.104</v>
      </c>
      <c r="D112" t="s">
        <v>4434</v>
      </c>
      <c r="E112">
        <v>45</v>
      </c>
      <c r="F112">
        <v>0.39437705952464419</v>
      </c>
      <c r="H112">
        <f t="shared" si="4"/>
        <v>1.6532125137753437</v>
      </c>
      <c r="I112" s="30">
        <f t="shared" si="5"/>
        <v>-3.4040883554235739</v>
      </c>
      <c r="J112" s="39">
        <f>VLOOKUP($A112,'Ub5 and Ub6 values'!$A$2:$F$7000,3,FALSE)</f>
        <v>8</v>
      </c>
      <c r="K112" s="39">
        <f>VLOOKUP($A112,'Ub5 and Ub6 values'!$A$2:$F$7000,4,FALSE)</f>
        <v>8</v>
      </c>
      <c r="P112" t="str">
        <f t="shared" si="3"/>
        <v/>
      </c>
      <c r="Q112" t="str">
        <f>IF(O112=1,VLOOKUP(L112,'Ub5 and Ub6 values'!$A$3:$B$5499,3,FALSE),"")</f>
        <v/>
      </c>
    </row>
    <row r="113" spans="1:17">
      <c r="A113" t="s">
        <v>1323</v>
      </c>
      <c r="B113" t="s">
        <v>6606</v>
      </c>
      <c r="C113">
        <v>254.285</v>
      </c>
      <c r="D113" t="s">
        <v>4566</v>
      </c>
      <c r="E113">
        <v>101</v>
      </c>
      <c r="F113">
        <v>0.39719212694417683</v>
      </c>
      <c r="H113">
        <f t="shared" si="4"/>
        <v>2.0043213737826426</v>
      </c>
      <c r="I113" s="30">
        <f t="shared" si="5"/>
        <v>-3.4009993685819611</v>
      </c>
      <c r="J113" s="39">
        <f>VLOOKUP($A113,'Ub5 and Ub6 values'!$A$2:$F$7000,3,FALSE)</f>
        <v>7</v>
      </c>
      <c r="K113" s="39">
        <f>VLOOKUP($A113,'Ub5 and Ub6 values'!$A$2:$F$7000,4,FALSE)</f>
        <v>9</v>
      </c>
      <c r="P113" t="str">
        <f t="shared" si="3"/>
        <v/>
      </c>
      <c r="Q113" t="str">
        <f>IF(O113=1,VLOOKUP(L113,'Ub5 and Ub6 values'!$A$3:$B$5499,3,FALSE),"")</f>
        <v/>
      </c>
    </row>
    <row r="114" spans="1:17">
      <c r="A114" t="s">
        <v>6416</v>
      </c>
      <c r="B114" t="s">
        <v>6606</v>
      </c>
      <c r="C114">
        <v>171.19599999999997</v>
      </c>
      <c r="D114" t="s">
        <v>4567</v>
      </c>
      <c r="E114">
        <v>70.5</v>
      </c>
      <c r="F114">
        <v>0.41180868711885799</v>
      </c>
      <c r="H114">
        <f t="shared" si="4"/>
        <v>1.8481891169913987</v>
      </c>
      <c r="I114" s="30">
        <f t="shared" si="5"/>
        <v>-3.385304496163859</v>
      </c>
      <c r="J114" s="39">
        <f>VLOOKUP($A114,'Ub5 and Ub6 values'!$A$2:$F$7000,3,FALSE)</f>
        <v>8</v>
      </c>
      <c r="K114" s="39">
        <f>VLOOKUP($A114,'Ub5 and Ub6 values'!$A$2:$F$7000,4,FALSE)</f>
        <v>8</v>
      </c>
      <c r="P114" t="str">
        <f t="shared" si="3"/>
        <v/>
      </c>
      <c r="Q114" t="str">
        <f>IF(O114=1,VLOOKUP(L114,'Ub5 and Ub6 values'!$A$3:$B$5499,3,FALSE),"")</f>
        <v/>
      </c>
    </row>
    <row r="115" spans="1:17">
      <c r="A115" t="s">
        <v>5466</v>
      </c>
      <c r="B115" t="s">
        <v>4350</v>
      </c>
      <c r="C115">
        <v>350.57499999999999</v>
      </c>
      <c r="D115" t="s">
        <v>4359</v>
      </c>
      <c r="E115">
        <v>145</v>
      </c>
      <c r="F115">
        <v>0.41360621835555872</v>
      </c>
      <c r="H115">
        <f t="shared" si="4"/>
        <v>2.1613680022349748</v>
      </c>
      <c r="I115" s="30">
        <f t="shared" si="5"/>
        <v>-3.3834129404721303</v>
      </c>
      <c r="J115" s="39">
        <f>VLOOKUP($A115,'Ub5 and Ub6 values'!$A$2:$F$7000,3,FALSE)</f>
        <v>11</v>
      </c>
      <c r="K115" s="39">
        <f>VLOOKUP($A115,'Ub5 and Ub6 values'!$A$2:$F$7000,4,FALSE)</f>
        <v>12</v>
      </c>
      <c r="P115" t="str">
        <f t="shared" si="3"/>
        <v/>
      </c>
      <c r="Q115" t="str">
        <f>IF(O115=1,VLOOKUP(L115,'Ub5 and Ub6 values'!$A$3:$B$5499,3,FALSE),"")</f>
        <v/>
      </c>
    </row>
    <row r="116" spans="1:17">
      <c r="A116" t="s">
        <v>2771</v>
      </c>
      <c r="B116" t="s">
        <v>4917</v>
      </c>
      <c r="C116">
        <v>410.529</v>
      </c>
      <c r="D116" t="s">
        <v>2376</v>
      </c>
      <c r="E116">
        <v>175</v>
      </c>
      <c r="F116">
        <v>0.42627926407147854</v>
      </c>
      <c r="H116">
        <f t="shared" si="4"/>
        <v>2.2430380486862944</v>
      </c>
      <c r="I116" s="30">
        <f t="shared" si="5"/>
        <v>-3.3703057926598401</v>
      </c>
      <c r="J116" s="39">
        <f>VLOOKUP($A116,'Ub5 and Ub6 values'!$A$2:$F$7000,3,FALSE)</f>
        <v>9</v>
      </c>
      <c r="K116" s="39">
        <f>VLOOKUP($A116,'Ub5 and Ub6 values'!$A$2:$F$7000,4,FALSE)</f>
        <v>9</v>
      </c>
      <c r="P116" t="str">
        <f t="shared" si="3"/>
        <v/>
      </c>
      <c r="Q116" t="str">
        <f>IF(O116=1,VLOOKUP(L116,'Ub5 and Ub6 values'!$A$3:$B$5499,3,FALSE),"")</f>
        <v/>
      </c>
    </row>
    <row r="117" spans="1:17">
      <c r="A117" t="s">
        <v>4627</v>
      </c>
      <c r="B117" t="s">
        <v>6606</v>
      </c>
      <c r="C117">
        <v>531.43400000000008</v>
      </c>
      <c r="D117" t="s">
        <v>4568</v>
      </c>
      <c r="E117">
        <v>227</v>
      </c>
      <c r="F117">
        <v>0.42714617431327306</v>
      </c>
      <c r="H117">
        <f t="shared" si="4"/>
        <v>2.3560258571931225</v>
      </c>
      <c r="I117" s="30">
        <f t="shared" si="5"/>
        <v>-3.3694234789933413</v>
      </c>
      <c r="J117" s="39">
        <f>VLOOKUP($A117,'Ub5 and Ub6 values'!$A$2:$F$7000,3,FALSE)</f>
        <v>8</v>
      </c>
      <c r="K117" s="39">
        <f>VLOOKUP($A117,'Ub5 and Ub6 values'!$A$2:$F$7000,4,FALSE)</f>
        <v>11</v>
      </c>
      <c r="P117" t="str">
        <f t="shared" si="3"/>
        <v/>
      </c>
      <c r="Q117" t="str">
        <f>IF(O117=1,VLOOKUP(L117,'Ub5 and Ub6 values'!$A$3:$B$5499,3,FALSE),"")</f>
        <v/>
      </c>
    </row>
    <row r="118" spans="1:17">
      <c r="A118" t="s">
        <v>5540</v>
      </c>
      <c r="B118" t="s">
        <v>4917</v>
      </c>
      <c r="C118">
        <v>317.31399999999996</v>
      </c>
      <c r="D118" t="s">
        <v>2377</v>
      </c>
      <c r="E118">
        <v>136.5</v>
      </c>
      <c r="F118">
        <v>0.43017326685869517</v>
      </c>
      <c r="H118">
        <f t="shared" si="4"/>
        <v>2.1351326513767748</v>
      </c>
      <c r="I118" s="30">
        <f t="shared" si="5"/>
        <v>-3.366356582364407</v>
      </c>
      <c r="J118" s="39">
        <f>VLOOKUP($A118,'Ub5 and Ub6 values'!$A$2:$F$7000,3,FALSE)</f>
        <v>9</v>
      </c>
      <c r="K118" s="39">
        <f>VLOOKUP($A118,'Ub5 and Ub6 values'!$A$2:$F$7000,4,FALSE)</f>
        <v>9</v>
      </c>
      <c r="P118" t="str">
        <f t="shared" si="3"/>
        <v/>
      </c>
      <c r="Q118" t="str">
        <f>IF(O118=1,VLOOKUP(L118,'Ub5 and Ub6 values'!$A$3:$B$5499,3,FALSE),"")</f>
        <v/>
      </c>
    </row>
    <row r="119" spans="1:17">
      <c r="A119" t="s">
        <v>6699</v>
      </c>
      <c r="B119" t="s">
        <v>6606</v>
      </c>
      <c r="C119">
        <v>375.86800000000005</v>
      </c>
      <c r="D119" t="s">
        <v>3064</v>
      </c>
      <c r="E119">
        <v>165</v>
      </c>
      <c r="F119">
        <v>0.43898389860270087</v>
      </c>
      <c r="H119">
        <f t="shared" si="4"/>
        <v>2.2174839442139063</v>
      </c>
      <c r="I119" s="30">
        <f t="shared" si="5"/>
        <v>-3.3575514088609291</v>
      </c>
      <c r="J119" s="39">
        <f>VLOOKUP($A119,'Ub5 and Ub6 values'!$A$2:$F$7000,3,FALSE)</f>
        <v>6</v>
      </c>
      <c r="K119" s="39">
        <f>VLOOKUP($A119,'Ub5 and Ub6 values'!$A$2:$F$7000,4,FALSE)</f>
        <v>9</v>
      </c>
      <c r="P119" t="str">
        <f t="shared" si="3"/>
        <v/>
      </c>
      <c r="Q119" t="str">
        <f>IF(O119=1,VLOOKUP(L119,'Ub5 and Ub6 values'!$A$3:$B$5499,3,FALSE),"")</f>
        <v/>
      </c>
    </row>
    <row r="120" spans="1:17">
      <c r="A120" t="s">
        <v>2636</v>
      </c>
      <c r="B120" t="s">
        <v>4917</v>
      </c>
      <c r="C120">
        <v>354.45799999999997</v>
      </c>
      <c r="D120" t="s">
        <v>2378</v>
      </c>
      <c r="E120">
        <v>160</v>
      </c>
      <c r="F120">
        <v>0.45139339498614789</v>
      </c>
      <c r="H120">
        <f t="shared" si="4"/>
        <v>2.2041199826559246</v>
      </c>
      <c r="I120" s="30">
        <f t="shared" si="5"/>
        <v>-3.3454448000257702</v>
      </c>
      <c r="J120" s="39">
        <f>VLOOKUP($A120,'Ub5 and Ub6 values'!$A$2:$F$7000,3,FALSE)</f>
        <v>10</v>
      </c>
      <c r="K120" s="39">
        <f>VLOOKUP($A120,'Ub5 and Ub6 values'!$A$2:$F$7000,4,FALSE)</f>
        <v>10</v>
      </c>
      <c r="P120" t="str">
        <f t="shared" si="3"/>
        <v/>
      </c>
      <c r="Q120" t="str">
        <f>IF(O120=1,VLOOKUP(L120,'Ub5 and Ub6 values'!$A$3:$B$5499,3,FALSE),"")</f>
        <v/>
      </c>
    </row>
    <row r="121" spans="1:17">
      <c r="A121" t="s">
        <v>3623</v>
      </c>
      <c r="B121" t="s">
        <v>4539</v>
      </c>
      <c r="C121">
        <v>262.30500000000001</v>
      </c>
      <c r="D121" t="s">
        <v>4435</v>
      </c>
      <c r="E121">
        <v>125</v>
      </c>
      <c r="F121">
        <v>0.47654448066182498</v>
      </c>
      <c r="H121">
        <f t="shared" si="4"/>
        <v>2.0969100130080562</v>
      </c>
      <c r="I121" s="30">
        <f t="shared" si="5"/>
        <v>-3.3218965560867324</v>
      </c>
      <c r="J121" s="39">
        <f>VLOOKUP($A121,'Ub5 and Ub6 values'!$A$2:$F$7000,3,FALSE)</f>
        <v>6</v>
      </c>
      <c r="K121" s="39">
        <f>VLOOKUP($A121,'Ub5 and Ub6 values'!$A$2:$F$7000,4,FALSE)</f>
        <v>7</v>
      </c>
      <c r="P121" t="str">
        <f t="shared" si="3"/>
        <v/>
      </c>
      <c r="Q121" t="str">
        <f>IF(O121=1,VLOOKUP(L121,'Ub5 and Ub6 values'!$A$3:$B$5499,3,FALSE),"")</f>
        <v/>
      </c>
    </row>
    <row r="122" spans="1:17">
      <c r="A122" t="s">
        <v>2805</v>
      </c>
      <c r="B122" t="s">
        <v>6606</v>
      </c>
      <c r="C122">
        <v>296.32199999999995</v>
      </c>
      <c r="D122" t="s">
        <v>3065</v>
      </c>
      <c r="E122">
        <v>147</v>
      </c>
      <c r="F122">
        <v>0.49608196488954592</v>
      </c>
      <c r="H122">
        <f t="shared" si="4"/>
        <v>2.167317334748176</v>
      </c>
      <c r="I122" s="30">
        <f t="shared" si="5"/>
        <v>-3.3044465614970244</v>
      </c>
      <c r="J122" s="39">
        <f>VLOOKUP($A122,'Ub5 and Ub6 values'!$A$2:$F$7000,3,FALSE)</f>
        <v>6</v>
      </c>
      <c r="K122" s="39">
        <f>VLOOKUP($A122,'Ub5 and Ub6 values'!$A$2:$F$7000,4,FALSE)</f>
        <v>12</v>
      </c>
      <c r="P122" t="str">
        <f t="shared" si="3"/>
        <v/>
      </c>
      <c r="Q122" t="str">
        <f>IF(O122=1,VLOOKUP(L122,'Ub5 and Ub6 values'!$A$3:$B$5499,3,FALSE),"")</f>
        <v/>
      </c>
    </row>
    <row r="123" spans="1:17">
      <c r="A123" t="s">
        <v>762</v>
      </c>
      <c r="B123" t="s">
        <v>4350</v>
      </c>
      <c r="C123">
        <v>143.00699999999998</v>
      </c>
      <c r="D123" t="s">
        <v>4360</v>
      </c>
      <c r="E123">
        <v>75</v>
      </c>
      <c r="F123">
        <v>0.52444985210514183</v>
      </c>
      <c r="H123">
        <f t="shared" si="4"/>
        <v>1.8750612633917001</v>
      </c>
      <c r="I123" s="30">
        <f t="shared" si="5"/>
        <v>-3.2802960327234922</v>
      </c>
      <c r="J123" s="39">
        <f>VLOOKUP($A123,'Ub5 and Ub6 values'!$A$2:$F$7000,3,FALSE)</f>
        <v>5</v>
      </c>
      <c r="K123" s="39">
        <f>VLOOKUP($A123,'Ub5 and Ub6 values'!$A$2:$F$7000,4,FALSE)</f>
        <v>7</v>
      </c>
      <c r="P123" t="str">
        <f t="shared" si="3"/>
        <v/>
      </c>
      <c r="Q123" t="str">
        <f>IF(O123=1,VLOOKUP(L123,'Ub5 and Ub6 values'!$A$3:$B$5499,3,FALSE),"")</f>
        <v/>
      </c>
    </row>
    <row r="124" spans="1:17">
      <c r="A124" t="s">
        <v>7341</v>
      </c>
      <c r="B124" t="s">
        <v>6606</v>
      </c>
      <c r="C124">
        <v>238.28700000000001</v>
      </c>
      <c r="D124" t="s">
        <v>3066</v>
      </c>
      <c r="E124">
        <v>125</v>
      </c>
      <c r="F124">
        <v>0.52457750527724967</v>
      </c>
      <c r="H124">
        <f t="shared" si="4"/>
        <v>2.0969100130080562</v>
      </c>
      <c r="I124" s="30">
        <f t="shared" si="5"/>
        <v>-3.2801903365886345</v>
      </c>
      <c r="J124" s="39">
        <f>VLOOKUP($A124,'Ub5 and Ub6 values'!$A$2:$F$7000,3,FALSE)</f>
        <v>7</v>
      </c>
      <c r="K124" s="39">
        <f>VLOOKUP($A124,'Ub5 and Ub6 values'!$A$2:$F$7000,4,FALSE)</f>
        <v>7</v>
      </c>
      <c r="P124" t="str">
        <f t="shared" si="3"/>
        <v/>
      </c>
      <c r="Q124" t="str">
        <f>IF(O124=1,VLOOKUP(L124,'Ub5 and Ub6 values'!$A$3:$B$5499,3,FALSE),"")</f>
        <v/>
      </c>
    </row>
    <row r="125" spans="1:17">
      <c r="A125" t="s">
        <v>8712</v>
      </c>
      <c r="B125" t="s">
        <v>6606</v>
      </c>
      <c r="C125">
        <v>279.38299999999998</v>
      </c>
      <c r="D125" t="s">
        <v>3067</v>
      </c>
      <c r="E125">
        <v>147</v>
      </c>
      <c r="F125">
        <v>0.52615942988657149</v>
      </c>
      <c r="H125">
        <f t="shared" si="4"/>
        <v>2.167317334748176</v>
      </c>
      <c r="I125" s="30">
        <f t="shared" si="5"/>
        <v>-3.2788826417228654</v>
      </c>
      <c r="J125" s="39">
        <f>VLOOKUP($A125,'Ub5 and Ub6 values'!$A$2:$F$7000,3,FALSE)</f>
        <v>7</v>
      </c>
      <c r="K125" s="39">
        <f>VLOOKUP($A125,'Ub5 and Ub6 values'!$A$2:$F$7000,4,FALSE)</f>
        <v>8</v>
      </c>
      <c r="P125" t="str">
        <f t="shared" si="3"/>
        <v/>
      </c>
      <c r="Q125" t="str">
        <f>IF(O125=1,VLOOKUP(L125,'Ub5 and Ub6 values'!$A$3:$B$5499,3,FALSE),"")</f>
        <v/>
      </c>
    </row>
    <row r="126" spans="1:17">
      <c r="A126" t="s">
        <v>8716</v>
      </c>
      <c r="B126" t="s">
        <v>4917</v>
      </c>
      <c r="C126">
        <v>237.643</v>
      </c>
      <c r="D126" t="s">
        <v>2379</v>
      </c>
      <c r="E126">
        <v>126</v>
      </c>
      <c r="F126">
        <v>0.53020707531886069</v>
      </c>
      <c r="H126">
        <f t="shared" si="4"/>
        <v>2.1003705451175629</v>
      </c>
      <c r="I126" s="30">
        <f t="shared" si="5"/>
        <v>-3.2755544811456705</v>
      </c>
      <c r="J126" s="39">
        <f>VLOOKUP($A126,'Ub5 and Ub6 values'!$A$2:$F$7000,3,FALSE)</f>
        <v>7</v>
      </c>
      <c r="K126" s="39">
        <f>VLOOKUP($A126,'Ub5 and Ub6 values'!$A$2:$F$7000,4,FALSE)</f>
        <v>7</v>
      </c>
      <c r="P126" t="str">
        <f t="shared" si="3"/>
        <v/>
      </c>
      <c r="Q126" t="str">
        <f>IF(O126=1,VLOOKUP(L126,'Ub5 and Ub6 values'!$A$3:$B$5499,3,FALSE),"")</f>
        <v/>
      </c>
    </row>
    <row r="127" spans="1:17">
      <c r="A127" t="s">
        <v>6338</v>
      </c>
      <c r="B127" t="s">
        <v>4539</v>
      </c>
      <c r="C127">
        <v>190.24599999999998</v>
      </c>
      <c r="D127" t="s">
        <v>3206</v>
      </c>
      <c r="E127">
        <v>101</v>
      </c>
      <c r="F127">
        <v>0.53089158247742407</v>
      </c>
      <c r="H127">
        <f t="shared" si="4"/>
        <v>2.0043213737826426</v>
      </c>
      <c r="I127" s="30">
        <f t="shared" si="5"/>
        <v>-3.2749941605367621</v>
      </c>
      <c r="J127" s="39">
        <f>VLOOKUP($A127,'Ub5 and Ub6 values'!$A$2:$F$7000,3,FALSE)</f>
        <v>8</v>
      </c>
      <c r="K127" s="39">
        <f>VLOOKUP($A127,'Ub5 and Ub6 values'!$A$2:$F$7000,4,FALSE)</f>
        <v>8</v>
      </c>
      <c r="P127" t="str">
        <f t="shared" si="3"/>
        <v/>
      </c>
      <c r="Q127" t="str">
        <f>IF(O127=1,VLOOKUP(L127,'Ub5 and Ub6 values'!$A$3:$B$5499,3,FALSE),"")</f>
        <v/>
      </c>
    </row>
    <row r="128" spans="1:17">
      <c r="A128" t="s">
        <v>6337</v>
      </c>
      <c r="B128" t="s">
        <v>4917</v>
      </c>
      <c r="C128">
        <v>297.27999999999997</v>
      </c>
      <c r="D128" t="s">
        <v>2380</v>
      </c>
      <c r="E128">
        <v>160</v>
      </c>
      <c r="F128">
        <v>0.53821313240043067</v>
      </c>
      <c r="H128">
        <f t="shared" si="4"/>
        <v>2.2041199826559246</v>
      </c>
      <c r="I128" s="30">
        <f t="shared" si="5"/>
        <v>-3.2690457096576226</v>
      </c>
      <c r="J128" s="39">
        <f>VLOOKUP($A128,'Ub5 and Ub6 values'!$A$2:$F$7000,3,FALSE)</f>
        <v>10</v>
      </c>
      <c r="K128" s="39">
        <f>VLOOKUP($A128,'Ub5 and Ub6 values'!$A$2:$F$7000,4,FALSE)</f>
        <v>10</v>
      </c>
      <c r="P128" t="str">
        <f t="shared" si="3"/>
        <v/>
      </c>
      <c r="Q128" t="str">
        <f>IF(O128=1,VLOOKUP(L128,'Ub5 and Ub6 values'!$A$3:$B$5499,3,FALSE),"")</f>
        <v/>
      </c>
    </row>
    <row r="129" spans="1:17">
      <c r="A129" t="s">
        <v>3068</v>
      </c>
      <c r="B129" t="s">
        <v>6606</v>
      </c>
      <c r="C129">
        <v>160.18</v>
      </c>
      <c r="D129" t="s">
        <v>3069</v>
      </c>
      <c r="E129">
        <v>90</v>
      </c>
      <c r="F129">
        <v>0.56186789861405928</v>
      </c>
      <c r="H129">
        <f t="shared" si="4"/>
        <v>1.954242509439325</v>
      </c>
      <c r="I129" s="30">
        <f t="shared" si="5"/>
        <v>-3.2503657798877108</v>
      </c>
      <c r="J129" s="39">
        <f>VLOOKUP($A129,'Ub5 and Ub6 values'!$A$2:$F$7000,3,FALSE)</f>
        <v>7</v>
      </c>
      <c r="K129" s="39">
        <f>VLOOKUP($A129,'Ub5 and Ub6 values'!$A$2:$F$7000,4,FALSE)</f>
        <v>8</v>
      </c>
      <c r="P129" t="str">
        <f t="shared" si="3"/>
        <v/>
      </c>
      <c r="Q129" t="str">
        <f>IF(O129=1,VLOOKUP(L129,'Ub5 and Ub6 values'!$A$3:$B$5499,3,FALSE),"")</f>
        <v/>
      </c>
    </row>
    <row r="130" spans="1:17">
      <c r="A130" t="s">
        <v>6400</v>
      </c>
      <c r="B130" t="s">
        <v>4917</v>
      </c>
      <c r="C130">
        <v>315.14499999999998</v>
      </c>
      <c r="D130" t="s">
        <v>2381</v>
      </c>
      <c r="E130">
        <v>178.5</v>
      </c>
      <c r="F130">
        <v>0.56640594012280077</v>
      </c>
      <c r="H130">
        <f t="shared" si="4"/>
        <v>2.2516382204482119</v>
      </c>
      <c r="I130" s="30">
        <f t="shared" si="5"/>
        <v>-3.2468722006766444</v>
      </c>
      <c r="J130" s="39">
        <f>VLOOKUP($A130,'Ub5 and Ub6 values'!$A$2:$F$7000,3,FALSE)</f>
        <v>11</v>
      </c>
      <c r="K130" s="39">
        <f>VLOOKUP($A130,'Ub5 and Ub6 values'!$A$2:$F$7000,4,FALSE)</f>
        <v>12</v>
      </c>
      <c r="P130" t="str">
        <f t="shared" ref="P130:P193" si="6">IF(O130=1,LOG(M130),"")</f>
        <v/>
      </c>
      <c r="Q130" t="str">
        <f>IF(O130=1,VLOOKUP(L130,'Ub5 and Ub6 values'!$A$3:$B$5499,3,FALSE),"")</f>
        <v/>
      </c>
    </row>
    <row r="131" spans="1:17">
      <c r="A131" t="s">
        <v>3207</v>
      </c>
      <c r="B131" t="s">
        <v>4539</v>
      </c>
      <c r="C131">
        <v>341.27499999999998</v>
      </c>
      <c r="D131" t="s">
        <v>3208</v>
      </c>
      <c r="E131">
        <v>193.65</v>
      </c>
      <c r="F131">
        <v>0.56743095743901539</v>
      </c>
      <c r="H131">
        <f t="shared" ref="H131:H194" si="7">LOG(E131)</f>
        <v>2.2870175013221017</v>
      </c>
      <c r="I131" s="30">
        <f t="shared" ref="I131:I194" si="8">LOG(F131)-3</f>
        <v>-3.2460869740068912</v>
      </c>
      <c r="J131" s="39">
        <f>VLOOKUP($A131,'Ub5 and Ub6 values'!$A$2:$F$7000,3,FALSE)</f>
        <v>7</v>
      </c>
      <c r="K131" s="39">
        <f>VLOOKUP($A131,'Ub5 and Ub6 values'!$A$2:$F$7000,4,FALSE)</f>
        <v>11</v>
      </c>
      <c r="P131" t="str">
        <f t="shared" si="6"/>
        <v/>
      </c>
      <c r="Q131" t="str">
        <f>IF(O131=1,VLOOKUP(L131,'Ub5 and Ub6 values'!$A$3:$B$5499,3,FALSE),"")</f>
        <v/>
      </c>
    </row>
    <row r="132" spans="1:17">
      <c r="A132" t="s">
        <v>5413</v>
      </c>
      <c r="B132" t="s">
        <v>4917</v>
      </c>
      <c r="C132">
        <v>380.54699999999991</v>
      </c>
      <c r="D132" t="s">
        <v>2382</v>
      </c>
      <c r="E132">
        <v>217.5</v>
      </c>
      <c r="F132">
        <v>0.5715456960638241</v>
      </c>
      <c r="H132">
        <f t="shared" si="7"/>
        <v>2.3374592612906562</v>
      </c>
      <c r="I132" s="30">
        <f t="shared" si="8"/>
        <v>-3.242949041287948</v>
      </c>
      <c r="J132" s="39">
        <f>VLOOKUP($A132,'Ub5 and Ub6 values'!$A$2:$F$7000,3,FALSE)</f>
        <v>9</v>
      </c>
      <c r="K132" s="39">
        <f>VLOOKUP($A132,'Ub5 and Ub6 values'!$A$2:$F$7000,4,FALSE)</f>
        <v>9</v>
      </c>
      <c r="P132" t="str">
        <f t="shared" si="6"/>
        <v/>
      </c>
      <c r="Q132" t="str">
        <f>IF(O132=1,VLOOKUP(L132,'Ub5 and Ub6 values'!$A$3:$B$5499,3,FALSE),"")</f>
        <v/>
      </c>
    </row>
    <row r="133" spans="1:17">
      <c r="A133" t="s">
        <v>8876</v>
      </c>
      <c r="B133" t="s">
        <v>6606</v>
      </c>
      <c r="C133">
        <v>224.26</v>
      </c>
      <c r="D133" t="s">
        <v>3070</v>
      </c>
      <c r="E133">
        <v>130</v>
      </c>
      <c r="F133">
        <v>0.57968429501471508</v>
      </c>
      <c r="H133">
        <f t="shared" si="7"/>
        <v>2.1139433523068369</v>
      </c>
      <c r="I133" s="30">
        <f t="shared" si="8"/>
        <v>-3.2368084655095792</v>
      </c>
      <c r="J133" s="39">
        <f>VLOOKUP($A133,'Ub5 and Ub6 values'!$A$2:$F$7000,3,FALSE)</f>
        <v>7</v>
      </c>
      <c r="K133" s="39">
        <f>VLOOKUP($A133,'Ub5 and Ub6 values'!$A$2:$F$7000,4,FALSE)</f>
        <v>7</v>
      </c>
      <c r="P133" t="str">
        <f t="shared" si="6"/>
        <v/>
      </c>
      <c r="Q133" t="str">
        <f>IF(O133=1,VLOOKUP(L133,'Ub5 and Ub6 values'!$A$3:$B$5499,3,FALSE),"")</f>
        <v/>
      </c>
    </row>
    <row r="134" spans="1:17">
      <c r="A134" t="s">
        <v>8888</v>
      </c>
      <c r="B134" t="s">
        <v>6606</v>
      </c>
      <c r="C134">
        <v>220.334</v>
      </c>
      <c r="D134" t="s">
        <v>3071</v>
      </c>
      <c r="E134">
        <v>130</v>
      </c>
      <c r="F134">
        <v>0.59001334337868871</v>
      </c>
      <c r="H134">
        <f t="shared" si="7"/>
        <v>2.1139433523068369</v>
      </c>
      <c r="I134" s="30">
        <f t="shared" si="8"/>
        <v>-3.2291381665100483</v>
      </c>
      <c r="J134" s="39">
        <f>VLOOKUP($A134,'Ub5 and Ub6 values'!$A$2:$F$7000,3,FALSE)</f>
        <v>5</v>
      </c>
      <c r="K134" s="39">
        <f>VLOOKUP($A134,'Ub5 and Ub6 values'!$A$2:$F$7000,4,FALSE)</f>
        <v>9</v>
      </c>
      <c r="P134" t="str">
        <f t="shared" si="6"/>
        <v/>
      </c>
      <c r="Q134" t="str">
        <f>IF(O134=1,VLOOKUP(L134,'Ub5 and Ub6 values'!$A$3:$B$5499,3,FALSE),"")</f>
        <v/>
      </c>
    </row>
    <row r="135" spans="1:17">
      <c r="A135" t="s">
        <v>2605</v>
      </c>
      <c r="B135" t="s">
        <v>4917</v>
      </c>
      <c r="C135">
        <v>416.29799999999994</v>
      </c>
      <c r="D135" t="s">
        <v>3815</v>
      </c>
      <c r="E135">
        <v>250</v>
      </c>
      <c r="F135">
        <v>0.6005313501386027</v>
      </c>
      <c r="H135">
        <f t="shared" si="7"/>
        <v>2.3979400086720375</v>
      </c>
      <c r="I135" s="30">
        <f t="shared" si="8"/>
        <v>-3.221464315760139</v>
      </c>
      <c r="J135" s="39">
        <f>VLOOKUP($A135,'Ub5 and Ub6 values'!$A$2:$F$7000,3,FALSE)</f>
        <v>6</v>
      </c>
      <c r="K135" s="39">
        <f>VLOOKUP($A135,'Ub5 and Ub6 values'!$A$2:$F$7000,4,FALSE)</f>
        <v>9</v>
      </c>
      <c r="P135" t="str">
        <f t="shared" si="6"/>
        <v/>
      </c>
      <c r="Q135" t="str">
        <f>IF(O135=1,VLOOKUP(L135,'Ub5 and Ub6 values'!$A$3:$B$5499,3,FALSE),"")</f>
        <v/>
      </c>
    </row>
    <row r="136" spans="1:17">
      <c r="A136" t="s">
        <v>5616</v>
      </c>
      <c r="B136" t="s">
        <v>4350</v>
      </c>
      <c r="C136">
        <v>266.32299999999998</v>
      </c>
      <c r="D136" t="s">
        <v>5616</v>
      </c>
      <c r="E136">
        <v>160.5</v>
      </c>
      <c r="F136">
        <v>0.60265166733627962</v>
      </c>
      <c r="H136">
        <f t="shared" si="7"/>
        <v>2.2054750367408911</v>
      </c>
      <c r="I136" s="30">
        <f t="shared" si="8"/>
        <v>-3.219933637552912</v>
      </c>
      <c r="J136" s="39">
        <f>VLOOKUP($A136,'Ub5 and Ub6 values'!$A$2:$F$7000,3,FALSE)</f>
        <v>6</v>
      </c>
      <c r="K136" s="39">
        <f>VLOOKUP($A136,'Ub5 and Ub6 values'!$A$2:$F$7000,4,FALSE)</f>
        <v>10</v>
      </c>
      <c r="P136" t="str">
        <f t="shared" si="6"/>
        <v/>
      </c>
      <c r="Q136" t="str">
        <f>IF(O136=1,VLOOKUP(L136,'Ub5 and Ub6 values'!$A$3:$B$5499,3,FALSE),"")</f>
        <v/>
      </c>
    </row>
    <row r="137" spans="1:17">
      <c r="A137" t="s">
        <v>4442</v>
      </c>
      <c r="B137" t="s">
        <v>6606</v>
      </c>
      <c r="C137">
        <v>407.57599999999996</v>
      </c>
      <c r="D137" t="s">
        <v>3072</v>
      </c>
      <c r="E137">
        <v>246</v>
      </c>
      <c r="F137">
        <v>0.60356841423440055</v>
      </c>
      <c r="H137">
        <f t="shared" si="7"/>
        <v>2.3909351071033793</v>
      </c>
      <c r="I137" s="30">
        <f t="shared" si="8"/>
        <v>-3.2192734956735038</v>
      </c>
      <c r="J137" s="39">
        <f>VLOOKUP($A137,'Ub5 and Ub6 values'!$A$2:$F$7000,3,FALSE)</f>
        <v>9</v>
      </c>
      <c r="K137" s="39">
        <f>VLOOKUP($A137,'Ub5 and Ub6 values'!$A$2:$F$7000,4,FALSE)</f>
        <v>10</v>
      </c>
      <c r="P137" t="str">
        <f t="shared" si="6"/>
        <v/>
      </c>
      <c r="Q137" t="str">
        <f>IF(O137=1,VLOOKUP(L137,'Ub5 and Ub6 values'!$A$3:$B$5499,3,FALSE),"")</f>
        <v/>
      </c>
    </row>
    <row r="138" spans="1:17">
      <c r="A138" t="s">
        <v>2649</v>
      </c>
      <c r="B138" t="s">
        <v>6606</v>
      </c>
      <c r="C138">
        <v>397.51199999999994</v>
      </c>
      <c r="D138" t="s">
        <v>3073</v>
      </c>
      <c r="E138">
        <v>242</v>
      </c>
      <c r="F138">
        <v>0.60878665298154533</v>
      </c>
      <c r="H138">
        <f t="shared" si="7"/>
        <v>2.3838153659804311</v>
      </c>
      <c r="I138" s="30">
        <f t="shared" si="8"/>
        <v>-3.2155348775909753</v>
      </c>
      <c r="J138" s="39">
        <f>VLOOKUP($A138,'Ub5 and Ub6 values'!$A$2:$F$7000,3,FALSE)</f>
        <v>8</v>
      </c>
      <c r="K138" s="39">
        <f>VLOOKUP($A138,'Ub5 and Ub6 values'!$A$2:$F$7000,4,FALSE)</f>
        <v>9</v>
      </c>
      <c r="P138" t="str">
        <f t="shared" si="6"/>
        <v/>
      </c>
      <c r="Q138" t="str">
        <f>IF(O138=1,VLOOKUP(L138,'Ub5 and Ub6 values'!$A$3:$B$5499,3,FALSE),"")</f>
        <v/>
      </c>
    </row>
    <row r="139" spans="1:17">
      <c r="A139" t="s">
        <v>5568</v>
      </c>
      <c r="B139" t="s">
        <v>4917</v>
      </c>
      <c r="C139">
        <v>238.291</v>
      </c>
      <c r="D139" t="s">
        <v>3816</v>
      </c>
      <c r="E139">
        <v>147</v>
      </c>
      <c r="F139">
        <v>0.61689279074744741</v>
      </c>
      <c r="H139">
        <f t="shared" si="7"/>
        <v>2.167317334748176</v>
      </c>
      <c r="I139" s="30">
        <f t="shared" si="8"/>
        <v>-3.2097903050630343</v>
      </c>
      <c r="J139" s="39">
        <f>VLOOKUP($A139,'Ub5 and Ub6 values'!$A$2:$F$7000,3,FALSE)</f>
        <v>11</v>
      </c>
      <c r="K139" s="39">
        <f>VLOOKUP($A139,'Ub5 and Ub6 values'!$A$2:$F$7000,4,FALSE)</f>
        <v>11</v>
      </c>
      <c r="P139" t="str">
        <f t="shared" si="6"/>
        <v/>
      </c>
      <c r="Q139" t="str">
        <f>IF(O139=1,VLOOKUP(L139,'Ub5 and Ub6 values'!$A$3:$B$5499,3,FALSE),"")</f>
        <v/>
      </c>
    </row>
    <row r="140" spans="1:17">
      <c r="A140" t="s">
        <v>6093</v>
      </c>
      <c r="B140" t="s">
        <v>6606</v>
      </c>
      <c r="C140">
        <v>408.36199999999997</v>
      </c>
      <c r="D140" t="s">
        <v>3074</v>
      </c>
      <c r="E140">
        <v>260</v>
      </c>
      <c r="F140">
        <v>0.63668999564112239</v>
      </c>
      <c r="H140">
        <f t="shared" si="7"/>
        <v>2.4149733479708178</v>
      </c>
      <c r="I140" s="30">
        <f t="shared" si="8"/>
        <v>-3.1960719741851462</v>
      </c>
      <c r="J140" s="39">
        <f>VLOOKUP($A140,'Ub5 and Ub6 values'!$A$2:$F$7000,3,FALSE)</f>
        <v>8</v>
      </c>
      <c r="K140" s="39">
        <f>VLOOKUP($A140,'Ub5 and Ub6 values'!$A$2:$F$7000,4,FALSE)</f>
        <v>10</v>
      </c>
      <c r="P140" t="str">
        <f t="shared" si="6"/>
        <v/>
      </c>
      <c r="Q140" t="str">
        <f>IF(O140=1,VLOOKUP(L140,'Ub5 and Ub6 values'!$A$3:$B$5499,3,FALSE),"")</f>
        <v/>
      </c>
    </row>
    <row r="141" spans="1:17">
      <c r="A141" t="s">
        <v>3749</v>
      </c>
      <c r="B141" t="s">
        <v>4917</v>
      </c>
      <c r="C141">
        <v>130.143</v>
      </c>
      <c r="D141" t="s">
        <v>7076</v>
      </c>
      <c r="E141">
        <v>84.5</v>
      </c>
      <c r="F141">
        <v>0.64928578563580053</v>
      </c>
      <c r="H141">
        <f t="shared" si="7"/>
        <v>1.9268567089496924</v>
      </c>
      <c r="I141" s="30">
        <f t="shared" si="8"/>
        <v>-3.1875641047315995</v>
      </c>
      <c r="J141" s="39">
        <f>VLOOKUP($A141,'Ub5 and Ub6 values'!$A$2:$F$7000,3,FALSE)</f>
        <v>6</v>
      </c>
      <c r="K141" s="39">
        <f>VLOOKUP($A141,'Ub5 and Ub6 values'!$A$2:$F$7000,4,FALSE)</f>
        <v>7</v>
      </c>
      <c r="P141" t="str">
        <f t="shared" si="6"/>
        <v/>
      </c>
      <c r="Q141" t="str">
        <f>IF(O141=1,VLOOKUP(L141,'Ub5 and Ub6 values'!$A$3:$B$5499,3,FALSE),"")</f>
        <v/>
      </c>
    </row>
    <row r="142" spans="1:17">
      <c r="A142" t="s">
        <v>4592</v>
      </c>
      <c r="B142" t="s">
        <v>4917</v>
      </c>
      <c r="C142">
        <v>380.77799999999996</v>
      </c>
      <c r="D142" t="s">
        <v>3817</v>
      </c>
      <c r="E142">
        <v>250</v>
      </c>
      <c r="F142">
        <v>0.65655053600785762</v>
      </c>
      <c r="H142">
        <f t="shared" si="7"/>
        <v>2.3979400086720375</v>
      </c>
      <c r="I142" s="30">
        <f t="shared" si="8"/>
        <v>-3.1827318397730449</v>
      </c>
      <c r="J142" s="39">
        <f>VLOOKUP($A142,'Ub5 and Ub6 values'!$A$2:$F$7000,3,FALSE)</f>
        <v>9</v>
      </c>
      <c r="K142" s="39">
        <f>VLOOKUP($A142,'Ub5 and Ub6 values'!$A$2:$F$7000,4,FALSE)</f>
        <v>9</v>
      </c>
      <c r="P142" t="str">
        <f t="shared" si="6"/>
        <v/>
      </c>
      <c r="Q142" t="str">
        <f>IF(O142=1,VLOOKUP(L142,'Ub5 and Ub6 values'!$A$3:$B$5499,3,FALSE),"")</f>
        <v/>
      </c>
    </row>
    <row r="143" spans="1:17">
      <c r="A143" t="s">
        <v>2765</v>
      </c>
      <c r="B143" t="s">
        <v>6606</v>
      </c>
      <c r="C143">
        <v>213.661</v>
      </c>
      <c r="D143" t="s">
        <v>3075</v>
      </c>
      <c r="E143">
        <v>145</v>
      </c>
      <c r="F143">
        <v>0.67864514347494398</v>
      </c>
      <c r="H143">
        <f t="shared" si="7"/>
        <v>2.1613680022349748</v>
      </c>
      <c r="I143" s="30">
        <f t="shared" si="8"/>
        <v>-3.168357254461065</v>
      </c>
      <c r="J143" s="39">
        <f>VLOOKUP($A143,'Ub5 and Ub6 values'!$A$2:$F$7000,3,FALSE)</f>
        <v>5</v>
      </c>
      <c r="K143" s="39">
        <f>VLOOKUP($A143,'Ub5 and Ub6 values'!$A$2:$F$7000,4,FALSE)</f>
        <v>9</v>
      </c>
      <c r="P143" t="str">
        <f t="shared" si="6"/>
        <v/>
      </c>
      <c r="Q143" t="str">
        <f>IF(O143=1,VLOOKUP(L143,'Ub5 and Ub6 values'!$A$3:$B$5499,3,FALSE),"")</f>
        <v/>
      </c>
    </row>
    <row r="144" spans="1:17">
      <c r="A144" t="s">
        <v>5512</v>
      </c>
      <c r="B144" t="s">
        <v>6606</v>
      </c>
      <c r="C144">
        <v>232.239</v>
      </c>
      <c r="D144" t="s">
        <v>3076</v>
      </c>
      <c r="E144">
        <v>162</v>
      </c>
      <c r="F144">
        <v>0.69755725782491307</v>
      </c>
      <c r="H144">
        <f t="shared" si="7"/>
        <v>2.2095150145426308</v>
      </c>
      <c r="I144" s="30">
        <f t="shared" si="8"/>
        <v>-3.1564201382524946</v>
      </c>
      <c r="J144" s="39">
        <f>VLOOKUP($A144,'Ub5 and Ub6 values'!$A$2:$F$7000,3,FALSE)</f>
        <v>7</v>
      </c>
      <c r="K144" s="39">
        <f>VLOOKUP($A144,'Ub5 and Ub6 values'!$A$2:$F$7000,4,FALSE)</f>
        <v>9</v>
      </c>
      <c r="P144" t="str">
        <f t="shared" si="6"/>
        <v/>
      </c>
      <c r="Q144" t="str">
        <f>IF(O144=1,VLOOKUP(L144,'Ub5 and Ub6 values'!$A$3:$B$5499,3,FALSE),"")</f>
        <v/>
      </c>
    </row>
    <row r="145" spans="1:17">
      <c r="A145" t="s">
        <v>758</v>
      </c>
      <c r="B145" t="s">
        <v>4917</v>
      </c>
      <c r="C145">
        <v>322.43599999999998</v>
      </c>
      <c r="D145" t="s">
        <v>3818</v>
      </c>
      <c r="E145">
        <v>227</v>
      </c>
      <c r="F145">
        <v>0.70401568063119513</v>
      </c>
      <c r="H145">
        <f t="shared" si="7"/>
        <v>2.3560258571931225</v>
      </c>
      <c r="I145" s="30">
        <f t="shared" si="8"/>
        <v>-3.1524176676536833</v>
      </c>
      <c r="J145" s="39">
        <f>VLOOKUP($A145,'Ub5 and Ub6 values'!$A$2:$F$7000,3,FALSE)</f>
        <v>9</v>
      </c>
      <c r="K145" s="39">
        <f>VLOOKUP($A145,'Ub5 and Ub6 values'!$A$2:$F$7000,4,FALSE)</f>
        <v>9</v>
      </c>
      <c r="P145" t="str">
        <f t="shared" si="6"/>
        <v/>
      </c>
      <c r="Q145" t="str">
        <f>IF(O145=1,VLOOKUP(L145,'Ub5 and Ub6 values'!$A$3:$B$5499,3,FALSE),"")</f>
        <v/>
      </c>
    </row>
    <row r="146" spans="1:17">
      <c r="A146" t="s">
        <v>6187</v>
      </c>
      <c r="B146" t="s">
        <v>4350</v>
      </c>
      <c r="C146">
        <v>46.073</v>
      </c>
      <c r="D146" t="s">
        <v>6187</v>
      </c>
      <c r="E146">
        <v>32.5</v>
      </c>
      <c r="F146">
        <v>0.70540229635578322</v>
      </c>
      <c r="H146">
        <f t="shared" si="7"/>
        <v>1.5118833609788744</v>
      </c>
      <c r="I146" s="30">
        <f t="shared" si="8"/>
        <v>-3.1515631308706529</v>
      </c>
      <c r="J146" s="39">
        <f>VLOOKUP($A146,'Ub5 and Ub6 values'!$A$2:$F$7000,3,FALSE)</f>
        <v>3</v>
      </c>
      <c r="K146" s="39">
        <f>VLOOKUP($A146,'Ub5 and Ub6 values'!$A$2:$F$7000,4,FALSE)</f>
        <v>3</v>
      </c>
      <c r="P146" t="str">
        <f t="shared" si="6"/>
        <v/>
      </c>
      <c r="Q146" t="str">
        <f>IF(O146=1,VLOOKUP(L146,'Ub5 and Ub6 values'!$A$3:$B$5499,3,FALSE),"")</f>
        <v/>
      </c>
    </row>
    <row r="147" spans="1:17">
      <c r="A147" t="s">
        <v>3748</v>
      </c>
      <c r="B147" t="s">
        <v>4350</v>
      </c>
      <c r="C147">
        <v>55.08</v>
      </c>
      <c r="D147" t="s">
        <v>3748</v>
      </c>
      <c r="E147">
        <v>39</v>
      </c>
      <c r="F147">
        <v>0.70806100217864931</v>
      </c>
      <c r="H147">
        <f t="shared" si="7"/>
        <v>1.5910646070264991</v>
      </c>
      <c r="I147" s="30">
        <f t="shared" si="8"/>
        <v>-3.1499293245583866</v>
      </c>
      <c r="J147" s="39">
        <f>VLOOKUP($A147,'Ub5 and Ub6 values'!$A$2:$F$7000,3,FALSE)</f>
        <v>4</v>
      </c>
      <c r="K147" s="39">
        <f>VLOOKUP($A147,'Ub5 and Ub6 values'!$A$2:$F$7000,4,FALSE)</f>
        <v>4</v>
      </c>
      <c r="P147" t="str">
        <f t="shared" si="6"/>
        <v/>
      </c>
      <c r="Q147" t="str">
        <f>IF(O147=1,VLOOKUP(L147,'Ub5 and Ub6 values'!$A$3:$B$5499,3,FALSE),"")</f>
        <v/>
      </c>
    </row>
    <row r="148" spans="1:17">
      <c r="A148" t="s">
        <v>6391</v>
      </c>
      <c r="B148" t="s">
        <v>4350</v>
      </c>
      <c r="C148">
        <v>236.33099999999999</v>
      </c>
      <c r="D148" t="s">
        <v>4184</v>
      </c>
      <c r="E148">
        <v>170</v>
      </c>
      <c r="F148">
        <v>0.7193300921165654</v>
      </c>
      <c r="H148">
        <f t="shared" si="7"/>
        <v>2.2304489213782741</v>
      </c>
      <c r="I148" s="30">
        <f t="shared" si="8"/>
        <v>-3.1430717712482039</v>
      </c>
      <c r="J148" s="39">
        <f>VLOOKUP($A148,'Ub5 and Ub6 values'!$A$2:$F$7000,3,FALSE)</f>
        <v>6</v>
      </c>
      <c r="K148" s="39">
        <f>VLOOKUP($A148,'Ub5 and Ub6 values'!$A$2:$F$7000,4,FALSE)</f>
        <v>6</v>
      </c>
      <c r="P148" t="str">
        <f t="shared" si="6"/>
        <v/>
      </c>
      <c r="Q148" t="str">
        <f>IF(O148=1,VLOOKUP(L148,'Ub5 and Ub6 values'!$A$3:$B$5499,3,FALSE),"")</f>
        <v/>
      </c>
    </row>
    <row r="149" spans="1:17">
      <c r="A149" t="s">
        <v>1977</v>
      </c>
      <c r="B149" t="s">
        <v>4350</v>
      </c>
      <c r="C149">
        <v>108.14400000000001</v>
      </c>
      <c r="D149" t="s">
        <v>1977</v>
      </c>
      <c r="E149">
        <v>80</v>
      </c>
      <c r="F149">
        <v>0.7397544015386891</v>
      </c>
      <c r="H149">
        <f t="shared" si="7"/>
        <v>1.9030899869919435</v>
      </c>
      <c r="I149" s="30">
        <f t="shared" si="8"/>
        <v>-3.1309124421074745</v>
      </c>
      <c r="J149" s="39">
        <f>VLOOKUP($A149,'Ub5 and Ub6 values'!$A$2:$F$7000,3,FALSE)</f>
        <v>6</v>
      </c>
      <c r="K149" s="39">
        <f>VLOOKUP($A149,'Ub5 and Ub6 values'!$A$2:$F$7000,4,FALSE)</f>
        <v>7</v>
      </c>
      <c r="P149" t="str">
        <f t="shared" si="6"/>
        <v/>
      </c>
      <c r="Q149" t="str">
        <f>IF(O149=1,VLOOKUP(L149,'Ub5 and Ub6 values'!$A$3:$B$5499,3,FALSE),"")</f>
        <v/>
      </c>
    </row>
    <row r="150" spans="1:17">
      <c r="A150" t="s">
        <v>1322</v>
      </c>
      <c r="B150" t="s">
        <v>6606</v>
      </c>
      <c r="C150">
        <v>268.26799999999997</v>
      </c>
      <c r="D150" t="s">
        <v>3077</v>
      </c>
      <c r="E150">
        <v>199</v>
      </c>
      <c r="F150">
        <v>0.74179551791492093</v>
      </c>
      <c r="H150">
        <f t="shared" si="7"/>
        <v>2.2988530764097068</v>
      </c>
      <c r="I150" s="30">
        <f t="shared" si="8"/>
        <v>-3.1297157950984009</v>
      </c>
      <c r="J150" s="39">
        <f>VLOOKUP($A150,'Ub5 and Ub6 values'!$A$2:$F$7000,3,FALSE)</f>
        <v>7</v>
      </c>
      <c r="K150" s="39">
        <f>VLOOKUP($A150,'Ub5 and Ub6 values'!$A$2:$F$7000,4,FALSE)</f>
        <v>9</v>
      </c>
      <c r="P150" t="str">
        <f t="shared" si="6"/>
        <v/>
      </c>
      <c r="Q150" t="str">
        <f>IF(O150=1,VLOOKUP(L150,'Ub5 and Ub6 values'!$A$3:$B$5499,3,FALSE),"")</f>
        <v/>
      </c>
    </row>
    <row r="151" spans="1:17">
      <c r="A151" t="s">
        <v>2588</v>
      </c>
      <c r="B151" t="s">
        <v>4917</v>
      </c>
      <c r="C151">
        <v>240.69499999999999</v>
      </c>
      <c r="D151" t="s">
        <v>3819</v>
      </c>
      <c r="E151">
        <v>182</v>
      </c>
      <c r="F151">
        <v>0.75614366729678639</v>
      </c>
      <c r="H151">
        <f t="shared" si="7"/>
        <v>2.2600713879850747</v>
      </c>
      <c r="I151" s="30">
        <f t="shared" si="8"/>
        <v>-3.1213956807072232</v>
      </c>
      <c r="J151" s="39">
        <f>VLOOKUP($A151,'Ub5 and Ub6 values'!$A$2:$F$7000,3,FALSE)</f>
        <v>11</v>
      </c>
      <c r="K151" s="39">
        <f>VLOOKUP($A151,'Ub5 and Ub6 values'!$A$2:$F$7000,4,FALSE)</f>
        <v>12</v>
      </c>
      <c r="P151" t="str">
        <f t="shared" si="6"/>
        <v/>
      </c>
      <c r="Q151" t="str">
        <f>IF(O151=1,VLOOKUP(L151,'Ub5 and Ub6 values'!$A$3:$B$5499,3,FALSE),"")</f>
        <v/>
      </c>
    </row>
    <row r="152" spans="1:17">
      <c r="A152" t="s">
        <v>6369</v>
      </c>
      <c r="B152" t="s">
        <v>4539</v>
      </c>
      <c r="C152">
        <v>446.49600000000004</v>
      </c>
      <c r="D152" t="s">
        <v>3209</v>
      </c>
      <c r="E152">
        <v>340</v>
      </c>
      <c r="F152">
        <v>0.76148498530781905</v>
      </c>
      <c r="H152">
        <f t="shared" si="7"/>
        <v>2.5314789170422549</v>
      </c>
      <c r="I152" s="30">
        <f t="shared" si="8"/>
        <v>-3.1183386555088299</v>
      </c>
      <c r="J152" s="39">
        <f>VLOOKUP($A152,'Ub5 and Ub6 values'!$A$2:$F$7000,3,FALSE)</f>
        <v>6</v>
      </c>
      <c r="K152" s="39">
        <f>VLOOKUP($A152,'Ub5 and Ub6 values'!$A$2:$F$7000,4,FALSE)</f>
        <v>9</v>
      </c>
      <c r="P152" t="str">
        <f t="shared" si="6"/>
        <v/>
      </c>
      <c r="Q152" t="str">
        <f>IF(O152=1,VLOOKUP(L152,'Ub5 and Ub6 values'!$A$3:$B$5499,3,FALSE),"")</f>
        <v/>
      </c>
    </row>
    <row r="153" spans="1:17">
      <c r="A153" t="s">
        <v>3680</v>
      </c>
      <c r="B153" t="s">
        <v>6606</v>
      </c>
      <c r="C153">
        <v>212.24799999999999</v>
      </c>
      <c r="D153" t="s">
        <v>3078</v>
      </c>
      <c r="E153">
        <v>164</v>
      </c>
      <c r="F153">
        <v>0.77268101466209338</v>
      </c>
      <c r="H153">
        <f t="shared" si="7"/>
        <v>2.214843848047698</v>
      </c>
      <c r="I153" s="30">
        <f t="shared" si="8"/>
        <v>-3.111999758557074</v>
      </c>
      <c r="J153" s="39">
        <f>VLOOKUP($A153,'Ub5 and Ub6 values'!$A$2:$F$7000,3,FALSE)</f>
        <v>6</v>
      </c>
      <c r="K153" s="39">
        <f>VLOOKUP($A153,'Ub5 and Ub6 values'!$A$2:$F$7000,4,FALSE)</f>
        <v>10</v>
      </c>
      <c r="P153" t="str">
        <f t="shared" si="6"/>
        <v/>
      </c>
      <c r="Q153" t="str">
        <f>IF(O153=1,VLOOKUP(L153,'Ub5 and Ub6 values'!$A$3:$B$5499,3,FALSE),"")</f>
        <v/>
      </c>
    </row>
    <row r="154" spans="1:17">
      <c r="A154" t="s">
        <v>1324</v>
      </c>
      <c r="B154" t="s">
        <v>6606</v>
      </c>
      <c r="C154">
        <v>255.27299999999997</v>
      </c>
      <c r="D154" t="s">
        <v>3079</v>
      </c>
      <c r="E154">
        <v>200</v>
      </c>
      <c r="F154">
        <v>0.78347494642990068</v>
      </c>
      <c r="H154">
        <f t="shared" si="7"/>
        <v>2.3010299956639813</v>
      </c>
      <c r="I154" s="30">
        <f t="shared" si="8"/>
        <v>-3.1059748866251446</v>
      </c>
      <c r="J154" s="39">
        <f>VLOOKUP($A154,'Ub5 and Ub6 values'!$A$2:$F$7000,3,FALSE)</f>
        <v>7</v>
      </c>
      <c r="K154" s="39">
        <f>VLOOKUP($A154,'Ub5 and Ub6 values'!$A$2:$F$7000,4,FALSE)</f>
        <v>9</v>
      </c>
      <c r="P154" t="str">
        <f t="shared" si="6"/>
        <v/>
      </c>
      <c r="Q154" t="str">
        <f>IF(O154=1,VLOOKUP(L154,'Ub5 and Ub6 values'!$A$3:$B$5499,3,FALSE),"")</f>
        <v/>
      </c>
    </row>
    <row r="155" spans="1:17">
      <c r="A155" t="s">
        <v>9384</v>
      </c>
      <c r="B155" t="s">
        <v>6606</v>
      </c>
      <c r="C155">
        <v>326.82799999999997</v>
      </c>
      <c r="D155" t="s">
        <v>3080</v>
      </c>
      <c r="E155">
        <v>260</v>
      </c>
      <c r="F155">
        <v>0.79552547517348582</v>
      </c>
      <c r="H155">
        <f t="shared" si="7"/>
        <v>2.4149733479708178</v>
      </c>
      <c r="I155" s="30">
        <f t="shared" si="8"/>
        <v>-3.0993459083491142</v>
      </c>
      <c r="J155" s="39">
        <f>VLOOKUP($A155,'Ub5 and Ub6 values'!$A$2:$F$7000,3,FALSE)</f>
        <v>6</v>
      </c>
      <c r="K155" s="39">
        <f>VLOOKUP($A155,'Ub5 and Ub6 values'!$A$2:$F$7000,4,FALSE)</f>
        <v>12</v>
      </c>
      <c r="P155" t="str">
        <f t="shared" si="6"/>
        <v/>
      </c>
      <c r="Q155" t="str">
        <f>IF(O155=1,VLOOKUP(L155,'Ub5 and Ub6 values'!$A$3:$B$5499,3,FALSE),"")</f>
        <v/>
      </c>
    </row>
    <row r="156" spans="1:17">
      <c r="A156" t="s">
        <v>7324</v>
      </c>
      <c r="B156" t="s">
        <v>6606</v>
      </c>
      <c r="C156">
        <v>193.155</v>
      </c>
      <c r="D156" t="s">
        <v>3081</v>
      </c>
      <c r="E156">
        <v>155</v>
      </c>
      <c r="F156">
        <v>0.80246434210866924</v>
      </c>
      <c r="H156">
        <f t="shared" si="7"/>
        <v>2.1903316981702914</v>
      </c>
      <c r="I156" s="30">
        <f t="shared" si="8"/>
        <v>-3.095574256579789</v>
      </c>
      <c r="J156" s="39">
        <f>VLOOKUP($A156,'Ub5 and Ub6 values'!$A$2:$F$7000,3,FALSE)</f>
        <v>7</v>
      </c>
      <c r="K156" s="39">
        <f>VLOOKUP($A156,'Ub5 and Ub6 values'!$A$2:$F$7000,4,FALSE)</f>
        <v>9</v>
      </c>
      <c r="P156" t="str">
        <f t="shared" si="6"/>
        <v/>
      </c>
      <c r="Q156" t="str">
        <f>IF(O156=1,VLOOKUP(L156,'Ub5 and Ub6 values'!$A$3:$B$5499,3,FALSE),"")</f>
        <v/>
      </c>
    </row>
    <row r="157" spans="1:17">
      <c r="A157" t="s">
        <v>5080</v>
      </c>
      <c r="B157" t="s">
        <v>6606</v>
      </c>
      <c r="C157">
        <v>324.42399999999998</v>
      </c>
      <c r="D157" t="s">
        <v>3082</v>
      </c>
      <c r="E157">
        <v>263</v>
      </c>
      <c r="F157">
        <v>0.81066752151505439</v>
      </c>
      <c r="H157">
        <f t="shared" si="7"/>
        <v>2.419955748489758</v>
      </c>
      <c r="I157" s="30">
        <f t="shared" si="8"/>
        <v>-3.0911572261554676</v>
      </c>
      <c r="J157" s="39">
        <f>VLOOKUP($A157,'Ub5 and Ub6 values'!$A$2:$F$7000,3,FALSE)</f>
        <v>7</v>
      </c>
      <c r="K157" s="39">
        <f>VLOOKUP($A157,'Ub5 and Ub6 values'!$A$2:$F$7000,4,FALSE)</f>
        <v>10</v>
      </c>
      <c r="P157" t="str">
        <f t="shared" si="6"/>
        <v/>
      </c>
      <c r="Q157" t="str">
        <f>IF(O157=1,VLOOKUP(L157,'Ub5 and Ub6 values'!$A$3:$B$5499,3,FALSE),"")</f>
        <v/>
      </c>
    </row>
    <row r="158" spans="1:17">
      <c r="A158" t="s">
        <v>1441</v>
      </c>
      <c r="B158" t="s">
        <v>4917</v>
      </c>
      <c r="C158">
        <v>222.67599999999999</v>
      </c>
      <c r="D158" t="s">
        <v>3820</v>
      </c>
      <c r="E158">
        <v>181.5</v>
      </c>
      <c r="F158">
        <v>0.81508559521457191</v>
      </c>
      <c r="H158">
        <f t="shared" si="7"/>
        <v>2.2588766293721312</v>
      </c>
      <c r="I158" s="30">
        <f t="shared" si="8"/>
        <v>-3.0887967819625617</v>
      </c>
      <c r="J158" s="39">
        <f>VLOOKUP($A158,'Ub5 and Ub6 values'!$A$2:$F$7000,3,FALSE)</f>
        <v>6</v>
      </c>
      <c r="K158" s="39">
        <f>VLOOKUP($A158,'Ub5 and Ub6 values'!$A$2:$F$7000,4,FALSE)</f>
        <v>9</v>
      </c>
      <c r="P158" t="str">
        <f t="shared" si="6"/>
        <v/>
      </c>
      <c r="Q158" t="str">
        <f>IF(O158=1,VLOOKUP(L158,'Ub5 and Ub6 values'!$A$3:$B$5499,3,FALSE),"")</f>
        <v/>
      </c>
    </row>
    <row r="159" spans="1:17">
      <c r="A159" t="s">
        <v>1884</v>
      </c>
      <c r="B159" t="s">
        <v>4539</v>
      </c>
      <c r="C159">
        <v>158.113</v>
      </c>
      <c r="D159" t="s">
        <v>3210</v>
      </c>
      <c r="E159">
        <v>129</v>
      </c>
      <c r="F159">
        <v>0.81587219267232924</v>
      </c>
      <c r="H159">
        <f t="shared" si="7"/>
        <v>2.1105897102992488</v>
      </c>
      <c r="I159" s="30">
        <f t="shared" si="8"/>
        <v>-3.0883778686535757</v>
      </c>
      <c r="J159" s="39">
        <f>VLOOKUP($A159,'Ub5 and Ub6 values'!$A$2:$F$7000,3,FALSE)</f>
        <v>8</v>
      </c>
      <c r="K159" s="39">
        <f>VLOOKUP($A159,'Ub5 and Ub6 values'!$A$2:$F$7000,4,FALSE)</f>
        <v>9</v>
      </c>
      <c r="P159" t="str">
        <f t="shared" si="6"/>
        <v/>
      </c>
      <c r="Q159" t="str">
        <f>IF(O159=1,VLOOKUP(L159,'Ub5 and Ub6 values'!$A$3:$B$5499,3,FALSE),"")</f>
        <v/>
      </c>
    </row>
    <row r="160" spans="1:17">
      <c r="A160" t="s">
        <v>1837</v>
      </c>
      <c r="B160" t="s">
        <v>4350</v>
      </c>
      <c r="C160">
        <v>56.064000000000007</v>
      </c>
      <c r="D160" t="s">
        <v>4361</v>
      </c>
      <c r="E160">
        <v>46</v>
      </c>
      <c r="F160">
        <v>0.82049086757990852</v>
      </c>
      <c r="H160">
        <f t="shared" si="7"/>
        <v>1.6627578316815741</v>
      </c>
      <c r="I160" s="30">
        <f t="shared" si="8"/>
        <v>-3.0859262484703938</v>
      </c>
      <c r="J160" s="39">
        <f>VLOOKUP($A160,'Ub5 and Ub6 values'!$A$2:$F$7000,3,FALSE)</f>
        <v>4</v>
      </c>
      <c r="K160" s="39">
        <f>VLOOKUP($A160,'Ub5 and Ub6 values'!$A$2:$F$7000,4,FALSE)</f>
        <v>4</v>
      </c>
      <c r="P160" t="str">
        <f t="shared" si="6"/>
        <v/>
      </c>
      <c r="Q160" t="str">
        <f>IF(O160=1,VLOOKUP(L160,'Ub5 and Ub6 values'!$A$3:$B$5499,3,FALSE),"")</f>
        <v/>
      </c>
    </row>
    <row r="161" spans="1:17">
      <c r="A161" t="s">
        <v>8887</v>
      </c>
      <c r="B161" t="s">
        <v>4350</v>
      </c>
      <c r="C161">
        <v>154.59300000000002</v>
      </c>
      <c r="D161" t="s">
        <v>4362</v>
      </c>
      <c r="E161">
        <v>127</v>
      </c>
      <c r="F161">
        <v>0.82151197014095068</v>
      </c>
      <c r="H161">
        <f t="shared" si="7"/>
        <v>2.1038037209559568</v>
      </c>
      <c r="I161" s="30">
        <f t="shared" si="8"/>
        <v>-3.0853861041360546</v>
      </c>
      <c r="J161" s="39">
        <f>VLOOKUP($A161,'Ub5 and Ub6 values'!$A$2:$F$7000,3,FALSE)</f>
        <v>6</v>
      </c>
      <c r="K161" s="39">
        <f>VLOOKUP($A161,'Ub5 and Ub6 values'!$A$2:$F$7000,4,FALSE)</f>
        <v>8</v>
      </c>
      <c r="P161" t="str">
        <f t="shared" si="6"/>
        <v/>
      </c>
      <c r="Q161" t="str">
        <f>IF(O161=1,VLOOKUP(L161,'Ub5 and Ub6 values'!$A$3:$B$5499,3,FALSE),"")</f>
        <v/>
      </c>
    </row>
    <row r="162" spans="1:17">
      <c r="A162" t="s">
        <v>2260</v>
      </c>
      <c r="B162" t="s">
        <v>6606</v>
      </c>
      <c r="C162">
        <v>278.32100000000003</v>
      </c>
      <c r="D162" t="s">
        <v>3083</v>
      </c>
      <c r="E162">
        <v>230</v>
      </c>
      <c r="F162">
        <v>0.8263839235990097</v>
      </c>
      <c r="H162">
        <f t="shared" si="7"/>
        <v>2.3617278360175931</v>
      </c>
      <c r="I162" s="30">
        <f t="shared" si="8"/>
        <v>-3.0828181401333428</v>
      </c>
      <c r="J162" s="39">
        <f>VLOOKUP($A162,'Ub5 and Ub6 values'!$A$2:$F$7000,3,FALSE)</f>
        <v>11</v>
      </c>
      <c r="K162" s="39">
        <f>VLOOKUP($A162,'Ub5 and Ub6 values'!$A$2:$F$7000,4,FALSE)</f>
        <v>11</v>
      </c>
      <c r="P162" t="str">
        <f t="shared" si="6"/>
        <v/>
      </c>
      <c r="Q162" t="str">
        <f>IF(O162=1,VLOOKUP(L162,'Ub5 and Ub6 values'!$A$3:$B$5499,3,FALSE),"")</f>
        <v/>
      </c>
    </row>
    <row r="163" spans="1:17">
      <c r="A163" t="s">
        <v>5443</v>
      </c>
      <c r="B163" t="s">
        <v>4917</v>
      </c>
      <c r="C163">
        <v>407.61399999999998</v>
      </c>
      <c r="D163" t="s">
        <v>3821</v>
      </c>
      <c r="E163">
        <v>341</v>
      </c>
      <c r="F163">
        <v>0.83657578002718269</v>
      </c>
      <c r="H163">
        <f t="shared" si="7"/>
        <v>2.5327543789924976</v>
      </c>
      <c r="I163" s="30">
        <f t="shared" si="8"/>
        <v>-3.0774947129717507</v>
      </c>
      <c r="J163" s="39">
        <f>VLOOKUP($A163,'Ub5 and Ub6 values'!$A$2:$F$7000,3,FALSE)</f>
        <v>7</v>
      </c>
      <c r="K163" s="39">
        <f>VLOOKUP($A163,'Ub5 and Ub6 values'!$A$2:$F$7000,4,FALSE)</f>
        <v>10</v>
      </c>
      <c r="P163" t="str">
        <f t="shared" si="6"/>
        <v/>
      </c>
      <c r="Q163" t="str">
        <f>IF(O163=1,VLOOKUP(L163,'Ub5 and Ub6 values'!$A$3:$B$5499,3,FALSE),"")</f>
        <v/>
      </c>
    </row>
    <row r="164" spans="1:17">
      <c r="A164" t="s">
        <v>6884</v>
      </c>
      <c r="B164" t="s">
        <v>4350</v>
      </c>
      <c r="C164">
        <v>128.97999999999999</v>
      </c>
      <c r="D164" t="s">
        <v>4193</v>
      </c>
      <c r="E164">
        <v>110</v>
      </c>
      <c r="F164">
        <v>0.85284540238796724</v>
      </c>
      <c r="H164">
        <f t="shared" si="7"/>
        <v>2.0413926851582249</v>
      </c>
      <c r="I164" s="30">
        <f t="shared" si="8"/>
        <v>-3.0691296874430978</v>
      </c>
      <c r="J164" s="39">
        <f>VLOOKUP($A164,'Ub5 and Ub6 values'!$A$2:$F$7000,3,FALSE)</f>
        <v>6</v>
      </c>
      <c r="K164" s="39">
        <f>VLOOKUP($A164,'Ub5 and Ub6 values'!$A$2:$F$7000,4,FALSE)</f>
        <v>6</v>
      </c>
      <c r="P164" t="str">
        <f t="shared" si="6"/>
        <v/>
      </c>
      <c r="Q164" t="str">
        <f>IF(O164=1,VLOOKUP(L164,'Ub5 and Ub6 values'!$A$3:$B$5499,3,FALSE),"")</f>
        <v/>
      </c>
    </row>
    <row r="165" spans="1:17">
      <c r="A165" t="s">
        <v>3690</v>
      </c>
      <c r="B165" t="s">
        <v>6606</v>
      </c>
      <c r="C165">
        <v>421.49700000000001</v>
      </c>
      <c r="D165" t="s">
        <v>3084</v>
      </c>
      <c r="E165">
        <v>362.5</v>
      </c>
      <c r="F165">
        <v>0.8600298460012763</v>
      </c>
      <c r="H165">
        <f t="shared" si="7"/>
        <v>2.5593080109070123</v>
      </c>
      <c r="I165" s="30">
        <f t="shared" si="8"/>
        <v>-3.0654864769788204</v>
      </c>
      <c r="J165" s="39">
        <f>VLOOKUP($A165,'Ub5 and Ub6 values'!$A$2:$F$7000,3,FALSE)</f>
        <v>9</v>
      </c>
      <c r="K165" s="39">
        <f>VLOOKUP($A165,'Ub5 and Ub6 values'!$A$2:$F$7000,4,FALSE)</f>
        <v>9</v>
      </c>
      <c r="P165" t="str">
        <f t="shared" si="6"/>
        <v/>
      </c>
      <c r="Q165" t="str">
        <f>IF(O165=1,VLOOKUP(L165,'Ub5 and Ub6 values'!$A$3:$B$5499,3,FALSE),"")</f>
        <v/>
      </c>
    </row>
    <row r="166" spans="1:17">
      <c r="A166" t="s">
        <v>1819</v>
      </c>
      <c r="B166" t="s">
        <v>6606</v>
      </c>
      <c r="C166">
        <v>354.22700000000003</v>
      </c>
      <c r="D166" t="s">
        <v>3085</v>
      </c>
      <c r="E166">
        <v>307</v>
      </c>
      <c r="F166">
        <v>0.8666758886250906</v>
      </c>
      <c r="H166">
        <f t="shared" si="7"/>
        <v>2.4871383754771865</v>
      </c>
      <c r="I166" s="30">
        <f t="shared" si="8"/>
        <v>-3.0621432855669046</v>
      </c>
      <c r="J166" s="39">
        <f>VLOOKUP($A166,'Ub5 and Ub6 values'!$A$2:$F$7000,3,FALSE)</f>
        <v>7</v>
      </c>
      <c r="K166" s="39">
        <f>VLOOKUP($A166,'Ub5 and Ub6 values'!$A$2:$F$7000,4,FALSE)</f>
        <v>11</v>
      </c>
      <c r="P166" t="str">
        <f t="shared" si="6"/>
        <v/>
      </c>
      <c r="Q166" t="str">
        <f>IF(O166=1,VLOOKUP(L166,'Ub5 and Ub6 values'!$A$3:$B$5499,3,FALSE),"")</f>
        <v/>
      </c>
    </row>
    <row r="167" spans="1:17">
      <c r="A167" t="s">
        <v>6164</v>
      </c>
      <c r="B167" t="s">
        <v>4350</v>
      </c>
      <c r="C167">
        <v>201.25399999999999</v>
      </c>
      <c r="D167" t="s">
        <v>4363</v>
      </c>
      <c r="E167">
        <v>174.5</v>
      </c>
      <c r="F167">
        <v>0.86706351178113228</v>
      </c>
      <c r="H167">
        <f t="shared" si="7"/>
        <v>2.2417954312951989</v>
      </c>
      <c r="I167" s="30">
        <f t="shared" si="8"/>
        <v>-3.0619490895989383</v>
      </c>
      <c r="J167" s="39">
        <f>VLOOKUP($A167,'Ub5 and Ub6 values'!$A$2:$F$7000,3,FALSE)</f>
        <v>8</v>
      </c>
      <c r="K167" s="39">
        <f>VLOOKUP($A167,'Ub5 and Ub6 values'!$A$2:$F$7000,4,FALSE)</f>
        <v>8</v>
      </c>
      <c r="P167" t="str">
        <f t="shared" si="6"/>
        <v/>
      </c>
      <c r="Q167" t="str">
        <f>IF(O167=1,VLOOKUP(L167,'Ub5 and Ub6 values'!$A$3:$B$5499,3,FALSE),"")</f>
        <v/>
      </c>
    </row>
    <row r="168" spans="1:17">
      <c r="A168" t="s">
        <v>6387</v>
      </c>
      <c r="B168" t="s">
        <v>4917</v>
      </c>
      <c r="C168">
        <v>304.34500000000003</v>
      </c>
      <c r="D168" t="s">
        <v>3822</v>
      </c>
      <c r="E168">
        <v>267.5</v>
      </c>
      <c r="F168">
        <v>0.87893673298394903</v>
      </c>
      <c r="H168">
        <f t="shared" si="7"/>
        <v>2.4273237863572472</v>
      </c>
      <c r="I168" s="30">
        <f t="shared" si="8"/>
        <v>-3.0560423848862186</v>
      </c>
      <c r="J168" s="39">
        <f>VLOOKUP($A168,'Ub5 and Ub6 values'!$A$2:$F$7000,3,FALSE)</f>
        <v>11</v>
      </c>
      <c r="K168" s="39">
        <f>VLOOKUP($A168,'Ub5 and Ub6 values'!$A$2:$F$7000,4,FALSE)</f>
        <v>12</v>
      </c>
      <c r="P168" t="str">
        <f t="shared" si="6"/>
        <v/>
      </c>
      <c r="Q168" t="str">
        <f>IF(O168=1,VLOOKUP(L168,'Ub5 and Ub6 values'!$A$3:$B$5499,3,FALSE),"")</f>
        <v/>
      </c>
    </row>
    <row r="169" spans="1:17">
      <c r="A169" t="s">
        <v>3684</v>
      </c>
      <c r="B169" t="s">
        <v>4917</v>
      </c>
      <c r="C169">
        <v>277.23099999999999</v>
      </c>
      <c r="D169" t="s">
        <v>3823</v>
      </c>
      <c r="E169">
        <v>250</v>
      </c>
      <c r="F169">
        <v>0.90177505401632574</v>
      </c>
      <c r="H169">
        <f t="shared" si="7"/>
        <v>2.3979400086720375</v>
      </c>
      <c r="I169" s="30">
        <f t="shared" si="8"/>
        <v>-3.0449017828383904</v>
      </c>
      <c r="J169" s="39">
        <f>VLOOKUP($A169,'Ub5 and Ub6 values'!$A$2:$F$7000,3,FALSE)</f>
        <v>11</v>
      </c>
      <c r="K169" s="39">
        <f>VLOOKUP($A169,'Ub5 and Ub6 values'!$A$2:$F$7000,4,FALSE)</f>
        <v>11</v>
      </c>
      <c r="P169" t="str">
        <f t="shared" si="6"/>
        <v/>
      </c>
      <c r="Q169" t="str">
        <f>IF(O169=1,VLOOKUP(L169,'Ub5 and Ub6 values'!$A$3:$B$5499,3,FALSE),"")</f>
        <v/>
      </c>
    </row>
    <row r="170" spans="1:17">
      <c r="A170" t="s">
        <v>4113</v>
      </c>
      <c r="B170" t="s">
        <v>4350</v>
      </c>
      <c r="C170">
        <v>86.09</v>
      </c>
      <c r="D170" t="s">
        <v>4364</v>
      </c>
      <c r="E170">
        <v>78</v>
      </c>
      <c r="F170">
        <v>0.90602857474735743</v>
      </c>
      <c r="H170">
        <f t="shared" si="7"/>
        <v>1.8920946026904804</v>
      </c>
      <c r="I170" s="30">
        <f t="shared" si="8"/>
        <v>-3.0428581051273778</v>
      </c>
      <c r="J170" s="39">
        <f>VLOOKUP($A170,'Ub5 and Ub6 values'!$A$2:$F$7000,3,FALSE)</f>
        <v>5</v>
      </c>
      <c r="K170" s="39">
        <f>VLOOKUP($A170,'Ub5 and Ub6 values'!$A$2:$F$7000,4,FALSE)</f>
        <v>6</v>
      </c>
      <c r="P170" t="str">
        <f t="shared" si="6"/>
        <v/>
      </c>
      <c r="Q170" t="str">
        <f>IF(O170=1,VLOOKUP(L170,'Ub5 and Ub6 values'!$A$3:$B$5499,3,FALSE),"")</f>
        <v/>
      </c>
    </row>
    <row r="171" spans="1:17">
      <c r="A171" t="s">
        <v>6675</v>
      </c>
      <c r="B171" t="s">
        <v>4917</v>
      </c>
      <c r="C171">
        <v>422.70800000000003</v>
      </c>
      <c r="D171" t="s">
        <v>3824</v>
      </c>
      <c r="E171">
        <v>395</v>
      </c>
      <c r="F171">
        <v>0.93445120508719959</v>
      </c>
      <c r="H171">
        <f t="shared" si="7"/>
        <v>2.5965970956264601</v>
      </c>
      <c r="I171" s="30">
        <f t="shared" si="8"/>
        <v>-3.0294433715613898</v>
      </c>
      <c r="J171" s="39">
        <f>VLOOKUP($A171,'Ub5 and Ub6 values'!$A$2:$F$7000,3,FALSE)</f>
        <v>7</v>
      </c>
      <c r="K171" s="39">
        <f>VLOOKUP($A171,'Ub5 and Ub6 values'!$A$2:$F$7000,4,FALSE)</f>
        <v>7</v>
      </c>
      <c r="P171" t="str">
        <f t="shared" si="6"/>
        <v/>
      </c>
      <c r="Q171" t="str">
        <f>IF(O171=1,VLOOKUP(L171,'Ub5 and Ub6 values'!$A$3:$B$5499,3,FALSE),"")</f>
        <v/>
      </c>
    </row>
    <row r="172" spans="1:17">
      <c r="A172" t="s">
        <v>8237</v>
      </c>
      <c r="B172" t="s">
        <v>6606</v>
      </c>
      <c r="C172">
        <v>398.548</v>
      </c>
      <c r="D172" t="s">
        <v>3086</v>
      </c>
      <c r="E172">
        <v>380</v>
      </c>
      <c r="F172">
        <v>0.95346106366108974</v>
      </c>
      <c r="H172">
        <f t="shared" si="7"/>
        <v>2.5797835966168101</v>
      </c>
      <c r="I172" s="30">
        <f t="shared" si="8"/>
        <v>-3.0206970374710451</v>
      </c>
      <c r="J172" s="39">
        <f>VLOOKUP($A172,'Ub5 and Ub6 values'!$A$2:$F$7000,3,FALSE)</f>
        <v>7</v>
      </c>
      <c r="K172" s="39">
        <f>VLOOKUP($A172,'Ub5 and Ub6 values'!$A$2:$F$7000,4,FALSE)</f>
        <v>10</v>
      </c>
      <c r="P172" t="str">
        <f t="shared" si="6"/>
        <v/>
      </c>
      <c r="Q172" t="str">
        <f>IF(O172=1,VLOOKUP(L172,'Ub5 and Ub6 values'!$A$3:$B$5499,3,FALSE),"")</f>
        <v/>
      </c>
    </row>
    <row r="173" spans="1:17">
      <c r="A173" t="s">
        <v>6057</v>
      </c>
      <c r="B173" t="s">
        <v>4350</v>
      </c>
      <c r="C173">
        <v>92.522000000000006</v>
      </c>
      <c r="D173" t="s">
        <v>4365</v>
      </c>
      <c r="E173">
        <v>90</v>
      </c>
      <c r="F173">
        <v>0.97274161820972305</v>
      </c>
      <c r="H173">
        <f t="shared" si="7"/>
        <v>1.954242509439325</v>
      </c>
      <c r="I173" s="30">
        <f t="shared" si="8"/>
        <v>-3.0120025026788833</v>
      </c>
      <c r="J173" s="39">
        <f>VLOOKUP($A173,'Ub5 and Ub6 values'!$A$2:$F$7000,3,FALSE)</f>
        <v>5</v>
      </c>
      <c r="K173" s="39">
        <f>VLOOKUP($A173,'Ub5 and Ub6 values'!$A$2:$F$7000,4,FALSE)</f>
        <v>5</v>
      </c>
      <c r="P173" t="str">
        <f t="shared" si="6"/>
        <v/>
      </c>
      <c r="Q173" t="str">
        <f>IF(O173=1,VLOOKUP(L173,'Ub5 and Ub6 values'!$A$3:$B$5499,3,FALSE),"")</f>
        <v/>
      </c>
    </row>
    <row r="174" spans="1:17">
      <c r="A174" t="s">
        <v>2808</v>
      </c>
      <c r="B174" t="s">
        <v>4539</v>
      </c>
      <c r="C174">
        <v>173.12800000000001</v>
      </c>
      <c r="D174" t="s">
        <v>3211</v>
      </c>
      <c r="E174">
        <v>170</v>
      </c>
      <c r="F174">
        <v>0.98193244304791827</v>
      </c>
      <c r="H174">
        <f t="shared" si="7"/>
        <v>2.2304489213782741</v>
      </c>
      <c r="I174" s="30">
        <f t="shared" si="8"/>
        <v>-3.0079183906455991</v>
      </c>
      <c r="J174" s="39">
        <f>VLOOKUP($A174,'Ub5 and Ub6 values'!$A$2:$F$7000,3,FALSE)</f>
        <v>6</v>
      </c>
      <c r="K174" s="39">
        <f>VLOOKUP($A174,'Ub5 and Ub6 values'!$A$2:$F$7000,4,FALSE)</f>
        <v>7</v>
      </c>
      <c r="P174" t="str">
        <f t="shared" si="6"/>
        <v/>
      </c>
      <c r="Q174" t="str">
        <f>IF(O174=1,VLOOKUP(L174,'Ub5 and Ub6 values'!$A$3:$B$5499,3,FALSE),"")</f>
        <v/>
      </c>
    </row>
    <row r="175" spans="1:17">
      <c r="A175" t="s">
        <v>3628</v>
      </c>
      <c r="B175" t="s">
        <v>4350</v>
      </c>
      <c r="C175">
        <v>260.74400000000003</v>
      </c>
      <c r="D175" t="s">
        <v>4366</v>
      </c>
      <c r="E175">
        <v>260</v>
      </c>
      <c r="F175">
        <v>0.99714662657625863</v>
      </c>
      <c r="H175">
        <f t="shared" si="7"/>
        <v>2.4149733479708178</v>
      </c>
      <c r="I175" s="30">
        <f t="shared" si="8"/>
        <v>-3.0012409756594018</v>
      </c>
      <c r="J175" s="39">
        <f>VLOOKUP($A175,'Ub5 and Ub6 values'!$A$2:$F$7000,3,FALSE)</f>
        <v>7</v>
      </c>
      <c r="K175" s="39">
        <f>VLOOKUP($A175,'Ub5 and Ub6 values'!$A$2:$F$7000,4,FALSE)</f>
        <v>7</v>
      </c>
      <c r="P175" t="str">
        <f t="shared" si="6"/>
        <v/>
      </c>
      <c r="Q175" t="str">
        <f>IF(O175=1,VLOOKUP(L175,'Ub5 and Ub6 values'!$A$3:$B$5499,3,FALSE),"")</f>
        <v/>
      </c>
    </row>
    <row r="176" spans="1:17">
      <c r="A176" t="s">
        <v>6174</v>
      </c>
      <c r="B176" t="s">
        <v>6606</v>
      </c>
      <c r="C176">
        <v>250.30099999999999</v>
      </c>
      <c r="D176" t="s">
        <v>3087</v>
      </c>
      <c r="E176">
        <v>255</v>
      </c>
      <c r="F176">
        <v>1.0187733968302164</v>
      </c>
      <c r="H176">
        <f t="shared" si="7"/>
        <v>2.406540180433955</v>
      </c>
      <c r="I176" s="30">
        <f t="shared" si="8"/>
        <v>-2.9919224042666146</v>
      </c>
      <c r="J176" s="39">
        <f>VLOOKUP($A176,'Ub5 and Ub6 values'!$A$2:$F$7000,3,FALSE)</f>
        <v>7</v>
      </c>
      <c r="K176" s="39">
        <f>VLOOKUP($A176,'Ub5 and Ub6 values'!$A$2:$F$7000,4,FALSE)</f>
        <v>10</v>
      </c>
      <c r="P176" t="str">
        <f t="shared" si="6"/>
        <v/>
      </c>
      <c r="Q176" t="str">
        <f>IF(O176=1,VLOOKUP(L176,'Ub5 and Ub6 values'!$A$3:$B$5499,3,FALSE),"")</f>
        <v/>
      </c>
    </row>
    <row r="177" spans="1:17">
      <c r="A177" t="s">
        <v>3665</v>
      </c>
      <c r="B177" t="s">
        <v>6606</v>
      </c>
      <c r="C177">
        <v>369.339</v>
      </c>
      <c r="D177" t="s">
        <v>3088</v>
      </c>
      <c r="E177">
        <v>381</v>
      </c>
      <c r="F177">
        <v>1.0315726202756816</v>
      </c>
      <c r="H177">
        <f t="shared" si="7"/>
        <v>2.5809249756756194</v>
      </c>
      <c r="I177" s="30">
        <f t="shared" si="8"/>
        <v>-2.9865001933090012</v>
      </c>
      <c r="J177" s="39">
        <f>VLOOKUP($A177,'Ub5 and Ub6 values'!$A$2:$F$7000,3,FALSE)</f>
        <v>7</v>
      </c>
      <c r="K177" s="39">
        <f>VLOOKUP($A177,'Ub5 and Ub6 values'!$A$2:$F$7000,4,FALSE)</f>
        <v>11</v>
      </c>
      <c r="P177" t="str">
        <f t="shared" si="6"/>
        <v/>
      </c>
      <c r="Q177" t="str">
        <f>IF(O177=1,VLOOKUP(L177,'Ub5 and Ub6 values'!$A$3:$B$5499,3,FALSE),"")</f>
        <v/>
      </c>
    </row>
    <row r="178" spans="1:17">
      <c r="A178" t="s">
        <v>4612</v>
      </c>
      <c r="B178" t="s">
        <v>6606</v>
      </c>
      <c r="C178">
        <v>308.30799999999999</v>
      </c>
      <c r="D178" t="s">
        <v>3089</v>
      </c>
      <c r="E178">
        <v>324</v>
      </c>
      <c r="F178">
        <v>1.0508971547932586</v>
      </c>
      <c r="H178">
        <f t="shared" si="7"/>
        <v>2.510545010206612</v>
      </c>
      <c r="I178" s="30">
        <f t="shared" si="8"/>
        <v>-2.9784397837731507</v>
      </c>
      <c r="J178" s="39">
        <f>VLOOKUP($A178,'Ub5 and Ub6 values'!$A$2:$F$7000,3,FALSE)</f>
        <v>9</v>
      </c>
      <c r="K178" s="39">
        <f>VLOOKUP($A178,'Ub5 and Ub6 values'!$A$2:$F$7000,4,FALSE)</f>
        <v>9</v>
      </c>
      <c r="P178" t="str">
        <f t="shared" si="6"/>
        <v/>
      </c>
      <c r="Q178" t="str">
        <f>IF(O178=1,VLOOKUP(L178,'Ub5 and Ub6 values'!$A$3:$B$5499,3,FALSE),"")</f>
        <v/>
      </c>
    </row>
    <row r="179" spans="1:17">
      <c r="A179" t="s">
        <v>3831</v>
      </c>
      <c r="B179" t="s">
        <v>6606</v>
      </c>
      <c r="C179">
        <v>365.495</v>
      </c>
      <c r="D179" t="s">
        <v>3090</v>
      </c>
      <c r="E179">
        <v>395</v>
      </c>
      <c r="F179">
        <v>1.0807261385244666</v>
      </c>
      <c r="H179">
        <f t="shared" si="7"/>
        <v>2.5965970956264601</v>
      </c>
      <c r="I179" s="30">
        <f t="shared" si="8"/>
        <v>-2.9662843445257985</v>
      </c>
      <c r="J179" s="39">
        <f>VLOOKUP($A179,'Ub5 and Ub6 values'!$A$2:$F$7000,3,FALSE)</f>
        <v>6</v>
      </c>
      <c r="K179" s="39">
        <f>VLOOKUP($A179,'Ub5 and Ub6 values'!$A$2:$F$7000,4,FALSE)</f>
        <v>11</v>
      </c>
      <c r="P179" t="str">
        <f t="shared" si="6"/>
        <v/>
      </c>
      <c r="Q179" t="str">
        <f>IF(O179=1,VLOOKUP(L179,'Ub5 and Ub6 values'!$A$3:$B$5499,3,FALSE),"")</f>
        <v/>
      </c>
    </row>
    <row r="180" spans="1:17">
      <c r="A180" t="s">
        <v>5448</v>
      </c>
      <c r="B180" t="s">
        <v>4350</v>
      </c>
      <c r="C180">
        <v>92.522000000000006</v>
      </c>
      <c r="D180" t="s">
        <v>4367</v>
      </c>
      <c r="E180">
        <v>100</v>
      </c>
      <c r="F180">
        <v>1.0808240202330255</v>
      </c>
      <c r="H180">
        <f t="shared" si="7"/>
        <v>2</v>
      </c>
      <c r="I180" s="30">
        <f t="shared" si="8"/>
        <v>-2.966245012118208</v>
      </c>
      <c r="J180" s="39">
        <f>VLOOKUP($A180,'Ub5 and Ub6 values'!$A$2:$F$7000,3,FALSE)</f>
        <v>5</v>
      </c>
      <c r="K180" s="39">
        <f>VLOOKUP($A180,'Ub5 and Ub6 values'!$A$2:$F$7000,4,FALSE)</f>
        <v>5</v>
      </c>
      <c r="P180" t="str">
        <f t="shared" si="6"/>
        <v/>
      </c>
      <c r="Q180" t="str">
        <f>IF(O180=1,VLOOKUP(L180,'Ub5 and Ub6 values'!$A$3:$B$5499,3,FALSE),"")</f>
        <v/>
      </c>
    </row>
    <row r="181" spans="1:17">
      <c r="A181" t="s">
        <v>6444</v>
      </c>
      <c r="B181" t="s">
        <v>4917</v>
      </c>
      <c r="C181">
        <v>229.24900000000002</v>
      </c>
      <c r="D181" t="s">
        <v>2471</v>
      </c>
      <c r="E181">
        <v>250</v>
      </c>
      <c r="F181">
        <v>1.0905172977853774</v>
      </c>
      <c r="H181">
        <f t="shared" si="7"/>
        <v>2.3979400086720375</v>
      </c>
      <c r="I181" s="30">
        <f t="shared" si="8"/>
        <v>-2.9623674412515735</v>
      </c>
      <c r="J181" s="39">
        <f>VLOOKUP($A181,'Ub5 and Ub6 values'!$A$2:$F$7000,3,FALSE)</f>
        <v>11</v>
      </c>
      <c r="K181" s="39">
        <f>VLOOKUP($A181,'Ub5 and Ub6 values'!$A$2:$F$7000,4,FALSE)</f>
        <v>12</v>
      </c>
      <c r="P181" t="str">
        <f t="shared" si="6"/>
        <v/>
      </c>
      <c r="Q181" t="str">
        <f>IF(O181=1,VLOOKUP(L181,'Ub5 and Ub6 values'!$A$3:$B$5499,3,FALSE),"")</f>
        <v/>
      </c>
    </row>
    <row r="182" spans="1:17">
      <c r="A182" t="s">
        <v>4443</v>
      </c>
      <c r="B182" t="s">
        <v>4350</v>
      </c>
      <c r="C182">
        <v>546.51800000000003</v>
      </c>
      <c r="D182" t="s">
        <v>4368</v>
      </c>
      <c r="E182">
        <v>600</v>
      </c>
      <c r="F182">
        <v>1.0978595398504716</v>
      </c>
      <c r="H182">
        <f t="shared" si="7"/>
        <v>2.7781512503836434</v>
      </c>
      <c r="I182" s="30">
        <f t="shared" si="8"/>
        <v>-2.9594532199678389</v>
      </c>
      <c r="J182" s="39">
        <f>VLOOKUP($A182,'Ub5 and Ub6 values'!$A$2:$F$7000,3,FALSE)</f>
        <v>8</v>
      </c>
      <c r="K182" s="39">
        <f>VLOOKUP($A182,'Ub5 and Ub6 values'!$A$2:$F$7000,4,FALSE)</f>
        <v>11</v>
      </c>
      <c r="P182" t="str">
        <f t="shared" si="6"/>
        <v/>
      </c>
      <c r="Q182" t="str">
        <f>IF(O182=1,VLOOKUP(L182,'Ub5 and Ub6 values'!$A$3:$B$5499,3,FALSE),"")</f>
        <v/>
      </c>
    </row>
    <row r="183" spans="1:17">
      <c r="A183" t="s">
        <v>4369</v>
      </c>
      <c r="B183" t="s">
        <v>4350</v>
      </c>
      <c r="C183">
        <v>58.08</v>
      </c>
      <c r="D183" t="s">
        <v>4370</v>
      </c>
      <c r="E183">
        <v>64</v>
      </c>
      <c r="F183">
        <v>1.1019283746556472</v>
      </c>
      <c r="H183">
        <f t="shared" si="7"/>
        <v>1.8061799739838871</v>
      </c>
      <c r="I183" s="30">
        <f t="shared" si="8"/>
        <v>-2.9578466337081504</v>
      </c>
      <c r="J183" s="39">
        <f>VLOOKUP($A183,'Ub5 and Ub6 values'!$A$2:$F$7000,3,FALSE)</f>
        <v>4</v>
      </c>
      <c r="K183" s="39">
        <f>VLOOKUP($A183,'Ub5 and Ub6 values'!$A$2:$F$7000,4,FALSE)</f>
        <v>4</v>
      </c>
      <c r="P183" t="str">
        <f t="shared" si="6"/>
        <v/>
      </c>
      <c r="Q183" t="str">
        <f>IF(O183=1,VLOOKUP(L183,'Ub5 and Ub6 values'!$A$3:$B$5499,3,FALSE),"")</f>
        <v/>
      </c>
    </row>
    <row r="184" spans="1:17">
      <c r="A184" t="s">
        <v>2817</v>
      </c>
      <c r="B184" t="s">
        <v>4350</v>
      </c>
      <c r="C184">
        <v>89.522000000000006</v>
      </c>
      <c r="D184" t="s">
        <v>4371</v>
      </c>
      <c r="E184">
        <v>100</v>
      </c>
      <c r="F184">
        <v>1.1170438551417528</v>
      </c>
      <c r="H184">
        <f t="shared" si="7"/>
        <v>2</v>
      </c>
      <c r="I184" s="30">
        <f t="shared" si="8"/>
        <v>-2.9519297761483232</v>
      </c>
      <c r="J184" s="39">
        <f>VLOOKUP($A184,'Ub5 and Ub6 values'!$A$2:$F$7000,3,FALSE)</f>
        <v>5</v>
      </c>
      <c r="K184" s="39">
        <f>VLOOKUP($A184,'Ub5 and Ub6 values'!$A$2:$F$7000,4,FALSE)</f>
        <v>5</v>
      </c>
      <c r="P184" t="str">
        <f t="shared" si="6"/>
        <v/>
      </c>
      <c r="Q184" t="str">
        <f>IF(O184=1,VLOOKUP(L184,'Ub5 and Ub6 values'!$A$3:$B$5499,3,FALSE),"")</f>
        <v/>
      </c>
    </row>
    <row r="185" spans="1:17">
      <c r="A185" t="s">
        <v>1221</v>
      </c>
      <c r="B185" t="s">
        <v>6606</v>
      </c>
      <c r="C185">
        <v>370.92099999999999</v>
      </c>
      <c r="D185" t="s">
        <v>3091</v>
      </c>
      <c r="E185">
        <v>415</v>
      </c>
      <c r="F185">
        <v>1.1188366255887372</v>
      </c>
      <c r="H185">
        <f t="shared" si="7"/>
        <v>2.6180480967120925</v>
      </c>
      <c r="I185" s="30">
        <f t="shared" si="8"/>
        <v>-2.9512333252548073</v>
      </c>
      <c r="J185" s="39">
        <f>VLOOKUP($A185,'Ub5 and Ub6 values'!$A$2:$F$7000,3,FALSE)</f>
        <v>6</v>
      </c>
      <c r="K185" s="39">
        <f>VLOOKUP($A185,'Ub5 and Ub6 values'!$A$2:$F$7000,4,FALSE)</f>
        <v>9</v>
      </c>
      <c r="P185" t="str">
        <f t="shared" si="6"/>
        <v/>
      </c>
      <c r="Q185" t="str">
        <f>IF(O185=1,VLOOKUP(L185,'Ub5 and Ub6 values'!$A$3:$B$5499,3,FALSE),"")</f>
        <v/>
      </c>
    </row>
    <row r="186" spans="1:17">
      <c r="A186" t="s">
        <v>2665</v>
      </c>
      <c r="B186" t="s">
        <v>6606</v>
      </c>
      <c r="C186">
        <v>205.26499999999999</v>
      </c>
      <c r="D186" t="s">
        <v>3092</v>
      </c>
      <c r="E186">
        <v>235</v>
      </c>
      <c r="F186">
        <v>1.1448615204735342</v>
      </c>
      <c r="H186">
        <f t="shared" si="7"/>
        <v>2.3710678622717363</v>
      </c>
      <c r="I186" s="30">
        <f t="shared" si="8"/>
        <v>-2.9412470412990266</v>
      </c>
      <c r="J186" s="39">
        <f>VLOOKUP($A186,'Ub5 and Ub6 values'!$A$2:$F$7000,3,FALSE)</f>
        <v>9</v>
      </c>
      <c r="K186" s="39">
        <f>VLOOKUP($A186,'Ub5 and Ub6 values'!$A$2:$F$7000,4,FALSE)</f>
        <v>11</v>
      </c>
      <c r="P186" t="str">
        <f t="shared" si="6"/>
        <v/>
      </c>
      <c r="Q186" t="str">
        <f>IF(O186=1,VLOOKUP(L186,'Ub5 and Ub6 values'!$A$3:$B$5499,3,FALSE),"")</f>
        <v/>
      </c>
    </row>
    <row r="187" spans="1:17">
      <c r="A187" t="s">
        <v>2755</v>
      </c>
      <c r="B187" t="s">
        <v>4917</v>
      </c>
      <c r="C187">
        <v>324.20100000000002</v>
      </c>
      <c r="D187" t="s">
        <v>2472</v>
      </c>
      <c r="E187">
        <v>375</v>
      </c>
      <c r="F187">
        <v>1.1566898313083549</v>
      </c>
      <c r="H187">
        <f t="shared" si="7"/>
        <v>2.5740312677277188</v>
      </c>
      <c r="I187" s="30">
        <f t="shared" si="8"/>
        <v>-2.9367830823708725</v>
      </c>
      <c r="J187" s="39">
        <f>VLOOKUP($A187,'Ub5 and Ub6 values'!$A$2:$F$7000,3,FALSE)</f>
        <v>7</v>
      </c>
      <c r="K187" s="39">
        <f>VLOOKUP($A187,'Ub5 and Ub6 values'!$A$2:$F$7000,4,FALSE)</f>
        <v>9</v>
      </c>
      <c r="P187" t="str">
        <f t="shared" si="6"/>
        <v/>
      </c>
      <c r="Q187" t="str">
        <f>IF(O187=1,VLOOKUP(L187,'Ub5 and Ub6 values'!$A$3:$B$5499,3,FALSE),"")</f>
        <v/>
      </c>
    </row>
    <row r="188" spans="1:17">
      <c r="A188" t="s">
        <v>3683</v>
      </c>
      <c r="B188" t="s">
        <v>6606</v>
      </c>
      <c r="C188">
        <v>381.43099999999998</v>
      </c>
      <c r="D188" t="s">
        <v>3093</v>
      </c>
      <c r="E188">
        <v>450</v>
      </c>
      <c r="F188">
        <v>1.1797677692688848</v>
      </c>
      <c r="H188">
        <f t="shared" si="7"/>
        <v>2.6532125137753435</v>
      </c>
      <c r="I188" s="30">
        <f t="shared" si="8"/>
        <v>-2.9282034727370303</v>
      </c>
      <c r="J188" s="39">
        <f>VLOOKUP($A188,'Ub5 and Ub6 values'!$A$2:$F$7000,3,FALSE)</f>
        <v>7</v>
      </c>
      <c r="K188" s="39">
        <f>VLOOKUP($A188,'Ub5 and Ub6 values'!$A$2:$F$7000,4,FALSE)</f>
        <v>11</v>
      </c>
      <c r="P188" t="str">
        <f t="shared" si="6"/>
        <v/>
      </c>
      <c r="Q188" t="str">
        <f>IF(O188=1,VLOOKUP(L188,'Ub5 and Ub6 values'!$A$3:$B$5499,3,FALSE),"")</f>
        <v/>
      </c>
    </row>
    <row r="189" spans="1:17">
      <c r="A189" t="s">
        <v>4142</v>
      </c>
      <c r="B189" t="s">
        <v>4350</v>
      </c>
      <c r="C189">
        <v>80.51100000000001</v>
      </c>
      <c r="D189" t="s">
        <v>7134</v>
      </c>
      <c r="E189">
        <v>95</v>
      </c>
      <c r="F189">
        <v>1.1799629864242152</v>
      </c>
      <c r="H189">
        <f t="shared" si="7"/>
        <v>1.9777236052888478</v>
      </c>
      <c r="I189" s="30">
        <f t="shared" si="8"/>
        <v>-2.9281316156123802</v>
      </c>
      <c r="J189" s="39">
        <f>VLOOKUP($A189,'Ub5 and Ub6 values'!$A$2:$F$7000,3,FALSE)</f>
        <v>4</v>
      </c>
      <c r="K189" s="39">
        <f>VLOOKUP($A189,'Ub5 and Ub6 values'!$A$2:$F$7000,4,FALSE)</f>
        <v>4</v>
      </c>
      <c r="P189" t="str">
        <f t="shared" si="6"/>
        <v/>
      </c>
      <c r="Q189" t="str">
        <f>IF(O189=1,VLOOKUP(L189,'Ub5 and Ub6 values'!$A$3:$B$5499,3,FALSE),"")</f>
        <v/>
      </c>
    </row>
    <row r="190" spans="1:17">
      <c r="A190" t="s">
        <v>3788</v>
      </c>
      <c r="B190" t="s">
        <v>4350</v>
      </c>
      <c r="C190">
        <v>108.096</v>
      </c>
      <c r="D190" t="s">
        <v>3788</v>
      </c>
      <c r="E190">
        <v>130</v>
      </c>
      <c r="F190">
        <v>1.2026346950858495</v>
      </c>
      <c r="H190">
        <f t="shared" si="7"/>
        <v>2.1139433523068369</v>
      </c>
      <c r="I190" s="30">
        <f t="shared" si="8"/>
        <v>-2.919866271248059</v>
      </c>
      <c r="J190" s="39">
        <f>VLOOKUP($A190,'Ub5 and Ub6 values'!$A$2:$F$7000,3,FALSE)</f>
        <v>5</v>
      </c>
      <c r="K190" s="39">
        <f>VLOOKUP($A190,'Ub5 and Ub6 values'!$A$2:$F$7000,4,FALSE)</f>
        <v>6</v>
      </c>
      <c r="P190" t="str">
        <f t="shared" si="6"/>
        <v/>
      </c>
      <c r="Q190" t="str">
        <f>IF(O190=1,VLOOKUP(L190,'Ub5 and Ub6 values'!$A$3:$B$5499,3,FALSE),"")</f>
        <v/>
      </c>
    </row>
    <row r="191" spans="1:17">
      <c r="A191" t="s">
        <v>5554</v>
      </c>
      <c r="B191" t="s">
        <v>6606</v>
      </c>
      <c r="C191">
        <v>230.26300000000001</v>
      </c>
      <c r="D191" t="s">
        <v>3094</v>
      </c>
      <c r="E191">
        <v>280</v>
      </c>
      <c r="F191">
        <v>1.2160008338291433</v>
      </c>
      <c r="H191">
        <f t="shared" si="7"/>
        <v>2.4471580313422194</v>
      </c>
      <c r="I191" s="30">
        <f t="shared" si="8"/>
        <v>-2.9150661272612512</v>
      </c>
      <c r="J191" s="39">
        <f>VLOOKUP($A191,'Ub5 and Ub6 values'!$A$2:$F$7000,3,FALSE)</f>
        <v>6</v>
      </c>
      <c r="K191" s="39">
        <f>VLOOKUP($A191,'Ub5 and Ub6 values'!$A$2:$F$7000,4,FALSE)</f>
        <v>9</v>
      </c>
      <c r="P191" t="str">
        <f t="shared" si="6"/>
        <v/>
      </c>
      <c r="Q191" t="str">
        <f>IF(O191=1,VLOOKUP(L191,'Ub5 and Ub6 values'!$A$3:$B$5499,3,FALSE),"")</f>
        <v/>
      </c>
    </row>
    <row r="192" spans="1:17">
      <c r="A192" t="s">
        <v>4070</v>
      </c>
      <c r="B192" t="s">
        <v>6606</v>
      </c>
      <c r="C192">
        <v>255.27299999999997</v>
      </c>
      <c r="D192" t="s">
        <v>3123</v>
      </c>
      <c r="E192">
        <v>311</v>
      </c>
      <c r="F192">
        <v>1.2183035416984955</v>
      </c>
      <c r="H192">
        <f t="shared" si="7"/>
        <v>2.4927603890268375</v>
      </c>
      <c r="I192" s="30">
        <f t="shared" si="8"/>
        <v>-2.9142444932622884</v>
      </c>
      <c r="J192" s="39">
        <f>VLOOKUP($A192,'Ub5 and Ub6 values'!$A$2:$F$7000,3,FALSE)</f>
        <v>7</v>
      </c>
      <c r="K192" s="39">
        <f>VLOOKUP($A192,'Ub5 and Ub6 values'!$A$2:$F$7000,4,FALSE)</f>
        <v>9</v>
      </c>
      <c r="P192" t="str">
        <f t="shared" si="6"/>
        <v/>
      </c>
      <c r="Q192" t="str">
        <f>IF(O192=1,VLOOKUP(L192,'Ub5 and Ub6 values'!$A$3:$B$5499,3,FALSE),"")</f>
        <v/>
      </c>
    </row>
    <row r="193" spans="1:17">
      <c r="A193" t="s">
        <v>6398</v>
      </c>
      <c r="B193" t="s">
        <v>4917</v>
      </c>
      <c r="C193">
        <v>297.64599999999996</v>
      </c>
      <c r="D193" t="s">
        <v>2473</v>
      </c>
      <c r="E193">
        <v>365</v>
      </c>
      <c r="F193">
        <v>1.226288947272935</v>
      </c>
      <c r="H193">
        <f t="shared" si="7"/>
        <v>2.5622928644564746</v>
      </c>
      <c r="I193" s="30">
        <f t="shared" si="8"/>
        <v>-2.9114071860812207</v>
      </c>
      <c r="J193" s="39">
        <f>VLOOKUP($A193,'Ub5 and Ub6 values'!$A$2:$F$7000,3,FALSE)</f>
        <v>10</v>
      </c>
      <c r="K193" s="39">
        <f>VLOOKUP($A193,'Ub5 and Ub6 values'!$A$2:$F$7000,4,FALSE)</f>
        <v>10</v>
      </c>
      <c r="P193" t="str">
        <f t="shared" si="6"/>
        <v/>
      </c>
      <c r="Q193" t="str">
        <f>IF(O193=1,VLOOKUP(L193,'Ub5 and Ub6 values'!$A$3:$B$5499,3,FALSE),"")</f>
        <v/>
      </c>
    </row>
    <row r="194" spans="1:17">
      <c r="A194" t="s">
        <v>5405</v>
      </c>
      <c r="B194" t="s">
        <v>4917</v>
      </c>
      <c r="C194">
        <v>201.22499999999999</v>
      </c>
      <c r="D194" t="s">
        <v>2474</v>
      </c>
      <c r="E194">
        <v>250</v>
      </c>
      <c r="F194">
        <v>1.2423903590508139</v>
      </c>
      <c r="H194">
        <f t="shared" si="7"/>
        <v>2.3979400086720375</v>
      </c>
      <c r="I194" s="30">
        <f t="shared" si="8"/>
        <v>-2.9057419273916012</v>
      </c>
      <c r="J194" s="39">
        <f>VLOOKUP($A194,'Ub5 and Ub6 values'!$A$2:$F$7000,3,FALSE)</f>
        <v>8</v>
      </c>
      <c r="K194" s="39">
        <f>VLOOKUP($A194,'Ub5 and Ub6 values'!$A$2:$F$7000,4,FALSE)</f>
        <v>10</v>
      </c>
      <c r="P194" t="str">
        <f t="shared" ref="P194:P257" si="9">IF(O194=1,LOG(M194),"")</f>
        <v/>
      </c>
      <c r="Q194" t="str">
        <f>IF(O194=1,VLOOKUP(L194,'Ub5 and Ub6 values'!$A$3:$B$5499,3,FALSE),"")</f>
        <v/>
      </c>
    </row>
    <row r="195" spans="1:17">
      <c r="A195" t="s">
        <v>3331</v>
      </c>
      <c r="B195" t="s">
        <v>6606</v>
      </c>
      <c r="C195">
        <v>262.69300000000004</v>
      </c>
      <c r="D195" t="s">
        <v>3124</v>
      </c>
      <c r="E195">
        <v>335</v>
      </c>
      <c r="F195">
        <v>1.2752528617054888</v>
      </c>
      <c r="H195">
        <f t="shared" ref="H195:H258" si="10">LOG(E195)</f>
        <v>2.5250448070368452</v>
      </c>
      <c r="I195" s="30">
        <f t="shared" ref="I195:I258" si="11">LOG(F195)-3</f>
        <v>-2.8944036932259007</v>
      </c>
      <c r="J195" s="39">
        <f>VLOOKUP($A195,'Ub5 and Ub6 values'!$A$2:$F$7000,3,FALSE)</f>
        <v>6</v>
      </c>
      <c r="K195" s="39">
        <f>VLOOKUP($A195,'Ub5 and Ub6 values'!$A$2:$F$7000,4,FALSE)</f>
        <v>9</v>
      </c>
      <c r="P195" t="str">
        <f t="shared" si="9"/>
        <v/>
      </c>
      <c r="Q195" t="str">
        <f>IF(O195=1,VLOOKUP(L195,'Ub5 and Ub6 values'!$A$3:$B$5499,3,FALSE),"")</f>
        <v/>
      </c>
    </row>
    <row r="196" spans="1:17">
      <c r="A196" t="s">
        <v>2699</v>
      </c>
      <c r="B196" t="s">
        <v>4350</v>
      </c>
      <c r="C196">
        <v>213.10499999999999</v>
      </c>
      <c r="D196" t="s">
        <v>4191</v>
      </c>
      <c r="E196">
        <v>275</v>
      </c>
      <c r="F196">
        <v>1.2904436779991084</v>
      </c>
      <c r="H196">
        <f t="shared" si="10"/>
        <v>2.4393326938302629</v>
      </c>
      <c r="I196" s="30">
        <f t="shared" si="11"/>
        <v>-2.8892609456865443</v>
      </c>
      <c r="J196" s="39">
        <f>VLOOKUP($A196,'Ub5 and Ub6 values'!$A$2:$F$7000,3,FALSE)</f>
        <v>7</v>
      </c>
      <c r="K196" s="39">
        <f>VLOOKUP($A196,'Ub5 and Ub6 values'!$A$2:$F$7000,4,FALSE)</f>
        <v>9</v>
      </c>
      <c r="P196" t="str">
        <f t="shared" si="9"/>
        <v/>
      </c>
      <c r="Q196" t="str">
        <f>IF(O196=1,VLOOKUP(L196,'Ub5 and Ub6 values'!$A$3:$B$5499,3,FALSE),"")</f>
        <v/>
      </c>
    </row>
    <row r="197" spans="1:17">
      <c r="A197" t="s">
        <v>1472</v>
      </c>
      <c r="B197" t="s">
        <v>4350</v>
      </c>
      <c r="C197">
        <v>100.11699999999999</v>
      </c>
      <c r="D197" t="s">
        <v>4372</v>
      </c>
      <c r="E197">
        <v>130</v>
      </c>
      <c r="F197">
        <v>1.2984807774903364</v>
      </c>
      <c r="H197">
        <f t="shared" si="10"/>
        <v>2.1139433523068369</v>
      </c>
      <c r="I197" s="30">
        <f t="shared" si="11"/>
        <v>-2.8865644752157857</v>
      </c>
      <c r="J197" s="39">
        <f>VLOOKUP($A197,'Ub5 and Ub6 values'!$A$2:$F$7000,3,FALSE)</f>
        <v>6</v>
      </c>
      <c r="K197" s="39">
        <f>VLOOKUP($A197,'Ub5 and Ub6 values'!$A$2:$F$7000,4,FALSE)</f>
        <v>6</v>
      </c>
      <c r="P197" t="str">
        <f t="shared" si="9"/>
        <v/>
      </c>
      <c r="Q197" t="str">
        <f>IF(O197=1,VLOOKUP(L197,'Ub5 and Ub6 values'!$A$3:$B$5499,3,FALSE),"")</f>
        <v/>
      </c>
    </row>
    <row r="198" spans="1:17">
      <c r="A198" t="s">
        <v>4608</v>
      </c>
      <c r="B198" t="s">
        <v>6606</v>
      </c>
      <c r="C198">
        <v>282.221</v>
      </c>
      <c r="D198" t="s">
        <v>3125</v>
      </c>
      <c r="E198">
        <v>370</v>
      </c>
      <c r="F198">
        <v>1.3110292997331878</v>
      </c>
      <c r="H198">
        <f t="shared" si="10"/>
        <v>2.568201724066995</v>
      </c>
      <c r="I198" s="30">
        <f t="shared" si="11"/>
        <v>-2.8823876023066712</v>
      </c>
      <c r="J198" s="39">
        <f>VLOOKUP($A198,'Ub5 and Ub6 values'!$A$2:$F$7000,3,FALSE)</f>
        <v>7</v>
      </c>
      <c r="K198" s="39">
        <f>VLOOKUP($A198,'Ub5 and Ub6 values'!$A$2:$F$7000,4,FALSE)</f>
        <v>10</v>
      </c>
      <c r="P198" t="str">
        <f t="shared" si="9"/>
        <v/>
      </c>
      <c r="Q198" t="str">
        <f>IF(O198=1,VLOOKUP(L198,'Ub5 and Ub6 values'!$A$3:$B$5499,3,FALSE),"")</f>
        <v/>
      </c>
    </row>
    <row r="199" spans="1:17">
      <c r="A199" t="s">
        <v>3589</v>
      </c>
      <c r="B199" t="s">
        <v>4350</v>
      </c>
      <c r="C199">
        <v>96.084999999999994</v>
      </c>
      <c r="D199" t="s">
        <v>4373</v>
      </c>
      <c r="E199">
        <v>127</v>
      </c>
      <c r="F199">
        <v>1.3217463704012073</v>
      </c>
      <c r="H199">
        <f t="shared" si="10"/>
        <v>2.1038037209559568</v>
      </c>
      <c r="I199" s="30">
        <f t="shared" si="11"/>
        <v>-2.8788518735212181</v>
      </c>
      <c r="J199" s="39">
        <f>VLOOKUP($A199,'Ub5 and Ub6 values'!$A$2:$F$7000,3,FALSE)</f>
        <v>6</v>
      </c>
      <c r="K199" s="39">
        <f>VLOOKUP($A199,'Ub5 and Ub6 values'!$A$2:$F$7000,4,FALSE)</f>
        <v>6</v>
      </c>
      <c r="P199" t="str">
        <f t="shared" si="9"/>
        <v/>
      </c>
      <c r="Q199" t="str">
        <f>IF(O199=1,VLOOKUP(L199,'Ub5 and Ub6 values'!$A$3:$B$5499,3,FALSE),"")</f>
        <v/>
      </c>
    </row>
    <row r="200" spans="1:17">
      <c r="A200" t="s">
        <v>3126</v>
      </c>
      <c r="B200" t="s">
        <v>6606</v>
      </c>
      <c r="C200">
        <v>407.49799999999999</v>
      </c>
      <c r="D200" t="s">
        <v>3127</v>
      </c>
      <c r="E200">
        <v>542</v>
      </c>
      <c r="F200">
        <v>1.3300678776337553</v>
      </c>
      <c r="H200">
        <f t="shared" si="10"/>
        <v>2.7339992865383871</v>
      </c>
      <c r="I200" s="30">
        <f t="shared" si="11"/>
        <v>-2.876126195025718</v>
      </c>
      <c r="J200" s="39">
        <f>VLOOKUP($A200,'Ub5 and Ub6 values'!$A$2:$F$7000,3,FALSE)</f>
        <v>7</v>
      </c>
      <c r="K200" s="39">
        <f>VLOOKUP($A200,'Ub5 and Ub6 values'!$A$2:$F$7000,4,FALSE)</f>
        <v>11</v>
      </c>
      <c r="P200" t="str">
        <f t="shared" si="9"/>
        <v/>
      </c>
      <c r="Q200" t="str">
        <f>IF(O200=1,VLOOKUP(L200,'Ub5 and Ub6 values'!$A$3:$B$5499,3,FALSE),"")</f>
        <v/>
      </c>
    </row>
    <row r="201" spans="1:17">
      <c r="A201" t="s">
        <v>1895</v>
      </c>
      <c r="B201" t="s">
        <v>4917</v>
      </c>
      <c r="C201">
        <v>340.803</v>
      </c>
      <c r="D201" t="s">
        <v>2475</v>
      </c>
      <c r="E201">
        <v>460</v>
      </c>
      <c r="F201">
        <v>1.3497533765841263</v>
      </c>
      <c r="H201">
        <f t="shared" si="10"/>
        <v>2.6627578316815739</v>
      </c>
      <c r="I201" s="30">
        <f t="shared" si="11"/>
        <v>-2.8697455774110674</v>
      </c>
      <c r="J201" s="39">
        <f>VLOOKUP($A201,'Ub5 and Ub6 values'!$A$2:$F$7000,3,FALSE)</f>
        <v>6</v>
      </c>
      <c r="K201" s="39">
        <f>VLOOKUP($A201,'Ub5 and Ub6 values'!$A$2:$F$7000,4,FALSE)</f>
        <v>9</v>
      </c>
      <c r="P201" t="str">
        <f t="shared" si="9"/>
        <v/>
      </c>
      <c r="Q201" t="str">
        <f>IF(O201=1,VLOOKUP(L201,'Ub5 and Ub6 values'!$A$3:$B$5499,3,FALSE),"")</f>
        <v/>
      </c>
    </row>
    <row r="202" spans="1:17">
      <c r="A202" t="s">
        <v>759</v>
      </c>
      <c r="B202" t="s">
        <v>6606</v>
      </c>
      <c r="C202">
        <v>260.30700000000002</v>
      </c>
      <c r="D202" t="s">
        <v>3128</v>
      </c>
      <c r="E202">
        <v>353</v>
      </c>
      <c r="F202">
        <v>1.3560910770743775</v>
      </c>
      <c r="H202">
        <f t="shared" si="10"/>
        <v>2.5477747053878224</v>
      </c>
      <c r="I202" s="30">
        <f t="shared" si="11"/>
        <v>-2.8677111416322751</v>
      </c>
      <c r="J202" s="39">
        <f>VLOOKUP($A202,'Ub5 and Ub6 values'!$A$2:$F$7000,3,FALSE)</f>
        <v>6</v>
      </c>
      <c r="K202" s="39">
        <f>VLOOKUP($A202,'Ub5 and Ub6 values'!$A$2:$F$7000,4,FALSE)</f>
        <v>9</v>
      </c>
      <c r="P202" t="str">
        <f t="shared" si="9"/>
        <v/>
      </c>
      <c r="Q202" t="str">
        <f>IF(O202=1,VLOOKUP(L202,'Ub5 and Ub6 values'!$A$3:$B$5499,3,FALSE),"")</f>
        <v/>
      </c>
    </row>
    <row r="203" spans="1:17">
      <c r="A203" t="s">
        <v>1424</v>
      </c>
      <c r="B203" t="s">
        <v>4350</v>
      </c>
      <c r="C203">
        <v>110.53700000000001</v>
      </c>
      <c r="D203" t="s">
        <v>7234</v>
      </c>
      <c r="E203">
        <v>150</v>
      </c>
      <c r="F203">
        <v>1.3570116793471869</v>
      </c>
      <c r="H203">
        <f t="shared" si="10"/>
        <v>2.1760912590556813</v>
      </c>
      <c r="I203" s="30">
        <f t="shared" si="11"/>
        <v>-2.8674164144963368</v>
      </c>
      <c r="J203" s="39">
        <f>VLOOKUP($A203,'Ub5 and Ub6 values'!$A$2:$F$7000,3,FALSE)</f>
        <v>5</v>
      </c>
      <c r="K203" s="39">
        <f>VLOOKUP($A203,'Ub5 and Ub6 values'!$A$2:$F$7000,4,FALSE)</f>
        <v>6</v>
      </c>
      <c r="P203" t="str">
        <f t="shared" si="9"/>
        <v/>
      </c>
      <c r="Q203" t="str">
        <f>IF(O203=1,VLOOKUP(L203,'Ub5 and Ub6 values'!$A$3:$B$5499,3,FALSE),"")</f>
        <v/>
      </c>
    </row>
    <row r="204" spans="1:17">
      <c r="A204" t="s">
        <v>3581</v>
      </c>
      <c r="B204" t="s">
        <v>4917</v>
      </c>
      <c r="C204">
        <v>257.25900000000001</v>
      </c>
      <c r="D204" t="s">
        <v>2476</v>
      </c>
      <c r="E204">
        <v>350</v>
      </c>
      <c r="F204">
        <v>1.3604966201376822</v>
      </c>
      <c r="H204">
        <f t="shared" si="10"/>
        <v>2.5440680443502757</v>
      </c>
      <c r="I204" s="30">
        <f t="shared" si="11"/>
        <v>-2.8663025327944607</v>
      </c>
      <c r="J204" s="39">
        <f>VLOOKUP($A204,'Ub5 and Ub6 values'!$A$2:$F$7000,3,FALSE)</f>
        <v>11</v>
      </c>
      <c r="K204" s="39">
        <f>VLOOKUP($A204,'Ub5 and Ub6 values'!$A$2:$F$7000,4,FALSE)</f>
        <v>12</v>
      </c>
      <c r="P204" t="str">
        <f t="shared" si="9"/>
        <v/>
      </c>
      <c r="Q204" t="str">
        <f>IF(O204=1,VLOOKUP(L204,'Ub5 and Ub6 values'!$A$3:$B$5499,3,FALSE),"")</f>
        <v/>
      </c>
    </row>
    <row r="205" spans="1:17">
      <c r="A205" t="s">
        <v>8895</v>
      </c>
      <c r="B205" t="s">
        <v>6606</v>
      </c>
      <c r="C205">
        <v>331.858</v>
      </c>
      <c r="D205" t="s">
        <v>3129</v>
      </c>
      <c r="E205">
        <v>458</v>
      </c>
      <c r="F205">
        <v>1.3801083595995878</v>
      </c>
      <c r="H205">
        <f t="shared" si="10"/>
        <v>2.6608654780038692</v>
      </c>
      <c r="I205" s="30">
        <f t="shared" si="11"/>
        <v>-2.8600868135055388</v>
      </c>
      <c r="J205" s="39">
        <f>VLOOKUP($A205,'Ub5 and Ub6 values'!$A$2:$F$7000,3,FALSE)</f>
        <v>7</v>
      </c>
      <c r="K205" s="39">
        <f>VLOOKUP($A205,'Ub5 and Ub6 values'!$A$2:$F$7000,4,FALSE)</f>
        <v>9</v>
      </c>
      <c r="P205" t="str">
        <f t="shared" si="9"/>
        <v/>
      </c>
      <c r="Q205" t="str">
        <f>IF(O205=1,VLOOKUP(L205,'Ub5 and Ub6 values'!$A$3:$B$5499,3,FALSE),"")</f>
        <v/>
      </c>
    </row>
    <row r="206" spans="1:17">
      <c r="A206" t="s">
        <v>2727</v>
      </c>
      <c r="B206" t="s">
        <v>6606</v>
      </c>
      <c r="C206">
        <v>282.38299999999998</v>
      </c>
      <c r="D206" t="s">
        <v>3130</v>
      </c>
      <c r="E206">
        <v>400</v>
      </c>
      <c r="F206">
        <v>1.4165158667483526</v>
      </c>
      <c r="H206">
        <f t="shared" si="10"/>
        <v>2.6020599913279625</v>
      </c>
      <c r="I206" s="30">
        <f t="shared" si="11"/>
        <v>-2.8487785564752333</v>
      </c>
      <c r="J206" s="39">
        <f>VLOOKUP($A206,'Ub5 and Ub6 values'!$A$2:$F$7000,3,FALSE)</f>
        <v>6</v>
      </c>
      <c r="K206" s="39">
        <f>VLOOKUP($A206,'Ub5 and Ub6 values'!$A$2:$F$7000,4,FALSE)</f>
        <v>10</v>
      </c>
      <c r="P206" t="str">
        <f t="shared" si="9"/>
        <v/>
      </c>
      <c r="Q206" t="str">
        <f>IF(O206=1,VLOOKUP(L206,'Ub5 and Ub6 values'!$A$3:$B$5499,3,FALSE),"")</f>
        <v/>
      </c>
    </row>
    <row r="207" spans="1:17">
      <c r="A207" t="s">
        <v>2720</v>
      </c>
      <c r="B207" t="s">
        <v>6606</v>
      </c>
      <c r="C207">
        <v>387.48399999999992</v>
      </c>
      <c r="D207" t="s">
        <v>3131</v>
      </c>
      <c r="E207">
        <v>550</v>
      </c>
      <c r="F207">
        <v>1.4194134467487693</v>
      </c>
      <c r="H207">
        <f t="shared" si="10"/>
        <v>2.7403626894942437</v>
      </c>
      <c r="I207" s="30">
        <f t="shared" si="11"/>
        <v>-2.8478910848186096</v>
      </c>
      <c r="J207" s="39">
        <f>VLOOKUP($A207,'Ub5 and Ub6 values'!$A$2:$F$7000,3,FALSE)</f>
        <v>9</v>
      </c>
      <c r="K207" s="39">
        <f>VLOOKUP($A207,'Ub5 and Ub6 values'!$A$2:$F$7000,4,FALSE)</f>
        <v>11</v>
      </c>
      <c r="P207" t="str">
        <f t="shared" si="9"/>
        <v/>
      </c>
      <c r="Q207" t="str">
        <f>IF(O207=1,VLOOKUP(L207,'Ub5 and Ub6 values'!$A$3:$B$5499,3,FALSE),"")</f>
        <v/>
      </c>
    </row>
    <row r="208" spans="1:17">
      <c r="A208" t="s">
        <v>8879</v>
      </c>
      <c r="B208" t="s">
        <v>6606</v>
      </c>
      <c r="C208">
        <v>350.46199999999999</v>
      </c>
      <c r="D208" t="s">
        <v>3132</v>
      </c>
      <c r="E208">
        <v>503</v>
      </c>
      <c r="F208">
        <v>1.4352483293481177</v>
      </c>
      <c r="H208">
        <f t="shared" si="10"/>
        <v>2.7015679850559273</v>
      </c>
      <c r="I208" s="30">
        <f t="shared" si="11"/>
        <v>-2.843072949985733</v>
      </c>
      <c r="J208" s="39">
        <f>VLOOKUP($A208,'Ub5 and Ub6 values'!$A$2:$F$7000,3,FALSE)</f>
        <v>8</v>
      </c>
      <c r="K208" s="39">
        <f>VLOOKUP($A208,'Ub5 and Ub6 values'!$A$2:$F$7000,4,FALSE)</f>
        <v>10</v>
      </c>
      <c r="P208" t="str">
        <f t="shared" si="9"/>
        <v/>
      </c>
      <c r="Q208" t="str">
        <f>IF(O208=1,VLOOKUP(L208,'Ub5 and Ub6 values'!$A$3:$B$5499,3,FALSE),"")</f>
        <v/>
      </c>
    </row>
    <row r="209" spans="1:17">
      <c r="A209" t="s">
        <v>6383</v>
      </c>
      <c r="B209" t="s">
        <v>4917</v>
      </c>
      <c r="C209">
        <v>270.21199999999999</v>
      </c>
      <c r="D209" t="s">
        <v>2477</v>
      </c>
      <c r="E209">
        <v>395</v>
      </c>
      <c r="F209">
        <v>1.4618151673500808</v>
      </c>
      <c r="H209">
        <f t="shared" si="10"/>
        <v>2.5965970956264601</v>
      </c>
      <c r="I209" s="30">
        <f t="shared" si="11"/>
        <v>-2.835107536321062</v>
      </c>
      <c r="J209" s="39">
        <f>VLOOKUP($A209,'Ub5 and Ub6 values'!$A$2:$F$7000,3,FALSE)</f>
        <v>7</v>
      </c>
      <c r="K209" s="39">
        <f>VLOOKUP($A209,'Ub5 and Ub6 values'!$A$2:$F$7000,4,FALSE)</f>
        <v>11</v>
      </c>
      <c r="P209" t="str">
        <f t="shared" si="9"/>
        <v/>
      </c>
      <c r="Q209" t="str">
        <f>IF(O209=1,VLOOKUP(L209,'Ub5 and Ub6 values'!$A$3:$B$5499,3,FALSE),"")</f>
        <v/>
      </c>
    </row>
    <row r="210" spans="1:17">
      <c r="A210" t="s">
        <v>2694</v>
      </c>
      <c r="B210" t="s">
        <v>4917</v>
      </c>
      <c r="C210">
        <v>335.28199999999998</v>
      </c>
      <c r="D210" t="s">
        <v>2478</v>
      </c>
      <c r="E210">
        <v>500</v>
      </c>
      <c r="F210">
        <v>1.4912819656289333</v>
      </c>
      <c r="H210">
        <f t="shared" si="10"/>
        <v>2.6989700043360187</v>
      </c>
      <c r="I210" s="30">
        <f t="shared" si="11"/>
        <v>-2.8264402341196102</v>
      </c>
      <c r="J210" s="39">
        <f>VLOOKUP($A210,'Ub5 and Ub6 values'!$A$2:$F$7000,3,FALSE)</f>
        <v>7</v>
      </c>
      <c r="K210" s="39">
        <f>VLOOKUP($A210,'Ub5 and Ub6 values'!$A$2:$F$7000,4,FALSE)</f>
        <v>9</v>
      </c>
      <c r="P210" t="str">
        <f t="shared" si="9"/>
        <v/>
      </c>
      <c r="Q210" t="str">
        <f>IF(O210=1,VLOOKUP(L210,'Ub5 and Ub6 values'!$A$3:$B$5499,3,FALSE),"")</f>
        <v/>
      </c>
    </row>
    <row r="211" spans="1:17">
      <c r="A211" t="s">
        <v>2276</v>
      </c>
      <c r="B211" t="s">
        <v>4917</v>
      </c>
      <c r="C211">
        <v>333.30900000000003</v>
      </c>
      <c r="D211" t="s">
        <v>5662</v>
      </c>
      <c r="E211">
        <v>500</v>
      </c>
      <c r="F211">
        <v>1.5001095079940834</v>
      </c>
      <c r="H211">
        <f t="shared" si="10"/>
        <v>2.6989700043360187</v>
      </c>
      <c r="I211" s="30">
        <f t="shared" si="11"/>
        <v>-2.8238770362899057</v>
      </c>
      <c r="J211" s="39">
        <f>VLOOKUP($A211,'Ub5 and Ub6 values'!$A$2:$F$7000,3,FALSE)</f>
        <v>7</v>
      </c>
      <c r="K211" s="39">
        <f>VLOOKUP($A211,'Ub5 and Ub6 values'!$A$2:$F$7000,4,FALSE)</f>
        <v>9</v>
      </c>
      <c r="P211" t="str">
        <f t="shared" si="9"/>
        <v/>
      </c>
      <c r="Q211" t="str">
        <f>IF(O211=1,VLOOKUP(L211,'Ub5 and Ub6 values'!$A$3:$B$5499,3,FALSE),"")</f>
        <v/>
      </c>
    </row>
    <row r="212" spans="1:17">
      <c r="A212" t="s">
        <v>7319</v>
      </c>
      <c r="B212" t="s">
        <v>6606</v>
      </c>
      <c r="C212">
        <v>477.57299999999998</v>
      </c>
      <c r="D212" t="s">
        <v>3133</v>
      </c>
      <c r="E212">
        <v>735.5</v>
      </c>
      <c r="F212">
        <v>1.5400786895406569</v>
      </c>
      <c r="H212">
        <f t="shared" si="10"/>
        <v>2.866582677063549</v>
      </c>
      <c r="I212" s="30">
        <f t="shared" si="11"/>
        <v>-2.8124570885400217</v>
      </c>
      <c r="J212" s="39">
        <f>VLOOKUP($A212,'Ub5 and Ub6 values'!$A$2:$F$7000,3,FALSE)</f>
        <v>7</v>
      </c>
      <c r="K212" s="39">
        <f>VLOOKUP($A212,'Ub5 and Ub6 values'!$A$2:$F$7000,4,FALSE)</f>
        <v>9</v>
      </c>
      <c r="P212" t="str">
        <f t="shared" si="9"/>
        <v/>
      </c>
      <c r="Q212" t="str">
        <f>IF(O212=1,VLOOKUP(L212,'Ub5 and Ub6 values'!$A$3:$B$5499,3,FALSE),"")</f>
        <v/>
      </c>
    </row>
    <row r="213" spans="1:17">
      <c r="A213" t="s">
        <v>5390</v>
      </c>
      <c r="B213" t="s">
        <v>4539</v>
      </c>
      <c r="C213">
        <v>194.19399999999999</v>
      </c>
      <c r="D213" t="s">
        <v>3212</v>
      </c>
      <c r="E213">
        <v>301</v>
      </c>
      <c r="F213">
        <v>1.54999639535722</v>
      </c>
      <c r="H213">
        <f t="shared" si="10"/>
        <v>2.4785664955938436</v>
      </c>
      <c r="I213" s="30">
        <f t="shared" si="11"/>
        <v>-2.8096693118157012</v>
      </c>
      <c r="J213" s="39">
        <f>VLOOKUP($A213,'Ub5 and Ub6 values'!$A$2:$F$7000,3,FALSE)</f>
        <v>9</v>
      </c>
      <c r="K213" s="39">
        <f>VLOOKUP($A213,'Ub5 and Ub6 values'!$A$2:$F$7000,4,FALSE)</f>
        <v>9</v>
      </c>
      <c r="P213" t="str">
        <f t="shared" si="9"/>
        <v/>
      </c>
      <c r="Q213" t="str">
        <f>IF(O213=1,VLOOKUP(L213,'Ub5 and Ub6 values'!$A$3:$B$5499,3,FALSE),"")</f>
        <v/>
      </c>
    </row>
    <row r="214" spans="1:17">
      <c r="A214" t="s">
        <v>562</v>
      </c>
      <c r="B214" t="s">
        <v>4917</v>
      </c>
      <c r="C214">
        <v>356.03800000000001</v>
      </c>
      <c r="D214" t="s">
        <v>5663</v>
      </c>
      <c r="E214">
        <v>556</v>
      </c>
      <c r="F214">
        <v>1.5616310618529483</v>
      </c>
      <c r="H214">
        <f t="shared" si="10"/>
        <v>2.7450747915820575</v>
      </c>
      <c r="I214" s="30">
        <f t="shared" si="11"/>
        <v>-2.8064215611930274</v>
      </c>
      <c r="J214" s="39">
        <f>VLOOKUP($A214,'Ub5 and Ub6 values'!$A$2:$F$7000,3,FALSE)</f>
        <v>7</v>
      </c>
      <c r="K214" s="39">
        <f>VLOOKUP($A214,'Ub5 and Ub6 values'!$A$2:$F$7000,4,FALSE)</f>
        <v>9</v>
      </c>
      <c r="P214" t="str">
        <f t="shared" si="9"/>
        <v/>
      </c>
      <c r="Q214" t="str">
        <f>IF(O214=1,VLOOKUP(L214,'Ub5 and Ub6 values'!$A$3:$B$5499,3,FALSE),"")</f>
        <v/>
      </c>
    </row>
    <row r="215" spans="1:17">
      <c r="A215" t="s">
        <v>2667</v>
      </c>
      <c r="B215" t="s">
        <v>4917</v>
      </c>
      <c r="C215">
        <v>293.75099999999998</v>
      </c>
      <c r="D215" t="s">
        <v>5664</v>
      </c>
      <c r="E215">
        <v>465.5</v>
      </c>
      <c r="F215">
        <v>1.5846754564239782</v>
      </c>
      <c r="H215">
        <f t="shared" si="10"/>
        <v>2.6679196853173615</v>
      </c>
      <c r="I215" s="30">
        <f t="shared" si="11"/>
        <v>-2.8000596684092147</v>
      </c>
      <c r="J215" s="39">
        <f>VLOOKUP($A215,'Ub5 and Ub6 values'!$A$2:$F$7000,3,FALSE)</f>
        <v>8</v>
      </c>
      <c r="K215" s="39">
        <f>VLOOKUP($A215,'Ub5 and Ub6 values'!$A$2:$F$7000,4,FALSE)</f>
        <v>9</v>
      </c>
      <c r="P215" t="str">
        <f t="shared" si="9"/>
        <v/>
      </c>
      <c r="Q215" t="str">
        <f>IF(O215=1,VLOOKUP(L215,'Ub5 and Ub6 values'!$A$3:$B$5499,3,FALSE),"")</f>
        <v/>
      </c>
    </row>
    <row r="216" spans="1:17">
      <c r="A216" t="s">
        <v>6414</v>
      </c>
      <c r="B216" t="s">
        <v>6606</v>
      </c>
      <c r="C216">
        <v>336.29899999999998</v>
      </c>
      <c r="D216" t="s">
        <v>3134</v>
      </c>
      <c r="E216">
        <v>541.6</v>
      </c>
      <c r="F216">
        <v>1.6104716338734282</v>
      </c>
      <c r="H216">
        <f t="shared" si="10"/>
        <v>2.733678655677088</v>
      </c>
      <c r="I216" s="30">
        <f t="shared" si="11"/>
        <v>-2.7930469202455535</v>
      </c>
      <c r="J216" s="39">
        <f>VLOOKUP($A216,'Ub5 and Ub6 values'!$A$2:$F$7000,3,FALSE)</f>
        <v>8</v>
      </c>
      <c r="K216" s="39">
        <f>VLOOKUP($A216,'Ub5 and Ub6 values'!$A$2:$F$7000,4,FALSE)</f>
        <v>10</v>
      </c>
      <c r="P216" t="str">
        <f t="shared" si="9"/>
        <v/>
      </c>
      <c r="Q216" t="str">
        <f>IF(O216=1,VLOOKUP(L216,'Ub5 and Ub6 values'!$A$3:$B$5499,3,FALSE),"")</f>
        <v/>
      </c>
    </row>
    <row r="217" spans="1:17">
      <c r="A217" t="s">
        <v>3135</v>
      </c>
      <c r="B217" t="s">
        <v>6606</v>
      </c>
      <c r="C217">
        <v>249.702</v>
      </c>
      <c r="D217" t="s">
        <v>3136</v>
      </c>
      <c r="E217">
        <v>403</v>
      </c>
      <c r="F217">
        <v>1.6139237971662221</v>
      </c>
      <c r="H217">
        <f t="shared" si="10"/>
        <v>2.6053050461411096</v>
      </c>
      <c r="I217" s="30">
        <f t="shared" si="11"/>
        <v>-2.7921169747263987</v>
      </c>
      <c r="J217" s="39">
        <f>VLOOKUP($A217,'Ub5 and Ub6 values'!$A$2:$F$7000,3,FALSE)</f>
        <v>7</v>
      </c>
      <c r="K217" s="39">
        <f>VLOOKUP($A217,'Ub5 and Ub6 values'!$A$2:$F$7000,4,FALSE)</f>
        <v>7</v>
      </c>
      <c r="P217" t="str">
        <f t="shared" si="9"/>
        <v/>
      </c>
      <c r="Q217" t="str">
        <f>IF(O217=1,VLOOKUP(L217,'Ub5 and Ub6 values'!$A$3:$B$5499,3,FALSE),"")</f>
        <v/>
      </c>
    </row>
    <row r="218" spans="1:17">
      <c r="A218" t="s">
        <v>2281</v>
      </c>
      <c r="B218" t="s">
        <v>6606</v>
      </c>
      <c r="C218">
        <v>478.40200000000004</v>
      </c>
      <c r="D218" t="s">
        <v>3137</v>
      </c>
      <c r="E218">
        <v>785</v>
      </c>
      <c r="F218">
        <v>1.6408794277615895</v>
      </c>
      <c r="H218">
        <f t="shared" si="10"/>
        <v>2.8948696567452528</v>
      </c>
      <c r="I218" s="30">
        <f t="shared" si="11"/>
        <v>-2.7849233298436893</v>
      </c>
      <c r="J218" s="39">
        <f>VLOOKUP($A218,'Ub5 and Ub6 values'!$A$2:$F$7000,3,FALSE)</f>
        <v>7</v>
      </c>
      <c r="K218" s="39">
        <f>VLOOKUP($A218,'Ub5 and Ub6 values'!$A$2:$F$7000,4,FALSE)</f>
        <v>10</v>
      </c>
      <c r="P218" t="str">
        <f t="shared" si="9"/>
        <v/>
      </c>
      <c r="Q218" t="str">
        <f>IF(O218=1,VLOOKUP(L218,'Ub5 and Ub6 values'!$A$3:$B$5499,3,FALSE),"")</f>
        <v/>
      </c>
    </row>
    <row r="219" spans="1:17">
      <c r="A219" t="s">
        <v>6434</v>
      </c>
      <c r="B219" t="s">
        <v>6606</v>
      </c>
      <c r="C219">
        <v>334.42299999999994</v>
      </c>
      <c r="D219" t="s">
        <v>3138</v>
      </c>
      <c r="E219">
        <v>560</v>
      </c>
      <c r="F219">
        <v>1.6745259745890686</v>
      </c>
      <c r="H219">
        <f t="shared" si="10"/>
        <v>2.7481880270062002</v>
      </c>
      <c r="I219" s="30">
        <f t="shared" si="11"/>
        <v>-2.7761081114664785</v>
      </c>
      <c r="J219" s="39">
        <f>VLOOKUP($A219,'Ub5 and Ub6 values'!$A$2:$F$7000,3,FALSE)</f>
        <v>8</v>
      </c>
      <c r="K219" s="39">
        <f>VLOOKUP($A219,'Ub5 and Ub6 values'!$A$2:$F$7000,4,FALSE)</f>
        <v>10</v>
      </c>
      <c r="P219" t="str">
        <f t="shared" si="9"/>
        <v/>
      </c>
      <c r="Q219" t="str">
        <f>IF(O219=1,VLOOKUP(L219,'Ub5 and Ub6 values'!$A$3:$B$5499,3,FALSE),"")</f>
        <v/>
      </c>
    </row>
    <row r="220" spans="1:17">
      <c r="A220" t="s">
        <v>4972</v>
      </c>
      <c r="B220" t="s">
        <v>4917</v>
      </c>
      <c r="C220">
        <v>221.03300000000002</v>
      </c>
      <c r="D220" t="s">
        <v>5665</v>
      </c>
      <c r="E220">
        <v>375</v>
      </c>
      <c r="F220">
        <v>1.6965792438233205</v>
      </c>
      <c r="H220">
        <f t="shared" si="10"/>
        <v>2.5740312677277188</v>
      </c>
      <c r="I220" s="30">
        <f t="shared" si="11"/>
        <v>-2.7704258505184516</v>
      </c>
      <c r="J220" s="39">
        <f>VLOOKUP($A220,'Ub5 and Ub6 values'!$A$2:$F$7000,3,FALSE)</f>
        <v>7</v>
      </c>
      <c r="K220" s="39">
        <f>VLOOKUP($A220,'Ub5 and Ub6 values'!$A$2:$F$7000,4,FALSE)</f>
        <v>8</v>
      </c>
      <c r="P220" t="str">
        <f t="shared" si="9"/>
        <v/>
      </c>
      <c r="Q220" t="str">
        <f>IF(O220=1,VLOOKUP(L220,'Ub5 and Ub6 values'!$A$3:$B$5499,3,FALSE),"")</f>
        <v/>
      </c>
    </row>
    <row r="221" spans="1:17">
      <c r="A221" t="s">
        <v>2776</v>
      </c>
      <c r="B221" t="s">
        <v>4917</v>
      </c>
      <c r="C221">
        <v>240.27699999999999</v>
      </c>
      <c r="D221" t="s">
        <v>5666</v>
      </c>
      <c r="E221">
        <v>408.4</v>
      </c>
      <c r="F221">
        <v>1.6997049239003319</v>
      </c>
      <c r="H221">
        <f t="shared" si="10"/>
        <v>2.6110857334148725</v>
      </c>
      <c r="I221" s="30">
        <f t="shared" si="11"/>
        <v>-2.7696264674716513</v>
      </c>
      <c r="J221" s="39">
        <f>VLOOKUP($A221,'Ub5 and Ub6 values'!$A$2:$F$7000,3,FALSE)</f>
        <v>9</v>
      </c>
      <c r="K221" s="39">
        <f>VLOOKUP($A221,'Ub5 and Ub6 values'!$A$2:$F$7000,4,FALSE)</f>
        <v>9</v>
      </c>
      <c r="P221" t="str">
        <f t="shared" si="9"/>
        <v/>
      </c>
      <c r="Q221" t="str">
        <f>IF(O221=1,VLOOKUP(L221,'Ub5 and Ub6 values'!$A$3:$B$5499,3,FALSE),"")</f>
        <v/>
      </c>
    </row>
    <row r="222" spans="1:17">
      <c r="A222" t="s">
        <v>8238</v>
      </c>
      <c r="B222" t="s">
        <v>6606</v>
      </c>
      <c r="C222">
        <v>326.22100000000006</v>
      </c>
      <c r="D222" t="s">
        <v>4656</v>
      </c>
      <c r="E222">
        <v>556.5</v>
      </c>
      <c r="F222">
        <v>1.7058987618822818</v>
      </c>
      <c r="H222">
        <f t="shared" si="10"/>
        <v>2.745465168670727</v>
      </c>
      <c r="I222" s="30">
        <f t="shared" si="11"/>
        <v>-2.7680467460058304</v>
      </c>
      <c r="J222" s="39">
        <f>VLOOKUP($A222,'Ub5 and Ub6 values'!$A$2:$F$7000,3,FALSE)</f>
        <v>8</v>
      </c>
      <c r="K222" s="39">
        <f>VLOOKUP($A222,'Ub5 and Ub6 values'!$A$2:$F$7000,4,FALSE)</f>
        <v>9</v>
      </c>
      <c r="P222" t="str">
        <f t="shared" si="9"/>
        <v/>
      </c>
      <c r="Q222" t="str">
        <f>IF(O222=1,VLOOKUP(L222,'Ub5 and Ub6 values'!$A$3:$B$5499,3,FALSE),"")</f>
        <v/>
      </c>
    </row>
    <row r="223" spans="1:17">
      <c r="A223" t="s">
        <v>4374</v>
      </c>
      <c r="B223" t="s">
        <v>4350</v>
      </c>
      <c r="C223">
        <v>67.090999999999994</v>
      </c>
      <c r="D223" t="s">
        <v>4375</v>
      </c>
      <c r="E223">
        <v>115</v>
      </c>
      <c r="F223">
        <v>1.7140898183064794</v>
      </c>
      <c r="H223">
        <f t="shared" si="10"/>
        <v>2.0606978403536118</v>
      </c>
      <c r="I223" s="30">
        <f t="shared" si="11"/>
        <v>-2.7659664247857139</v>
      </c>
      <c r="J223" s="39">
        <f>VLOOKUP($A223,'Ub5 and Ub6 values'!$A$2:$F$7000,3,FALSE)</f>
        <v>5</v>
      </c>
      <c r="K223" s="39">
        <f>VLOOKUP($A223,'Ub5 and Ub6 values'!$A$2:$F$7000,4,FALSE)</f>
        <v>5</v>
      </c>
      <c r="P223" t="str">
        <f t="shared" si="9"/>
        <v/>
      </c>
      <c r="Q223" t="str">
        <f>IF(O223=1,VLOOKUP(L223,'Ub5 and Ub6 values'!$A$3:$B$5499,3,FALSE),"")</f>
        <v/>
      </c>
    </row>
    <row r="224" spans="1:17">
      <c r="A224" t="s">
        <v>2643</v>
      </c>
      <c r="B224" t="s">
        <v>4917</v>
      </c>
      <c r="C224">
        <v>116.18199999999999</v>
      </c>
      <c r="D224" t="s">
        <v>5667</v>
      </c>
      <c r="E224">
        <v>200</v>
      </c>
      <c r="F224">
        <v>1.7214370556540601</v>
      </c>
      <c r="H224">
        <f t="shared" si="10"/>
        <v>2.3010299956639813</v>
      </c>
      <c r="I224" s="30">
        <f t="shared" si="11"/>
        <v>-2.7641088526467197</v>
      </c>
      <c r="J224" s="39">
        <f>VLOOKUP($A224,'Ub5 and Ub6 values'!$A$2:$F$7000,3,FALSE)</f>
        <v>5</v>
      </c>
      <c r="K224" s="39">
        <f>VLOOKUP($A224,'Ub5 and Ub6 values'!$A$2:$F$7000,4,FALSE)</f>
        <v>7</v>
      </c>
      <c r="P224" t="str">
        <f t="shared" si="9"/>
        <v/>
      </c>
      <c r="Q224" t="str">
        <f>IF(O224=1,VLOOKUP(L224,'Ub5 and Ub6 values'!$A$3:$B$5499,3,FALSE),"")</f>
        <v/>
      </c>
    </row>
    <row r="225" spans="1:17">
      <c r="A225" t="s">
        <v>6429</v>
      </c>
      <c r="B225" t="s">
        <v>4350</v>
      </c>
      <c r="C225">
        <v>172.18</v>
      </c>
      <c r="D225" t="s">
        <v>4376</v>
      </c>
      <c r="E225">
        <v>300</v>
      </c>
      <c r="F225">
        <v>1.742362643744918</v>
      </c>
      <c r="H225">
        <f t="shared" si="10"/>
        <v>2.4771212547196626</v>
      </c>
      <c r="I225" s="30">
        <f t="shared" si="11"/>
        <v>-2.7588614487621768</v>
      </c>
      <c r="J225" s="39">
        <f>VLOOKUP($A225,'Ub5 and Ub6 values'!$A$2:$F$7000,3,FALSE)</f>
        <v>5</v>
      </c>
      <c r="K225" s="39">
        <f>VLOOKUP($A225,'Ub5 and Ub6 values'!$A$2:$F$7000,4,FALSE)</f>
        <v>9</v>
      </c>
      <c r="P225" t="str">
        <f t="shared" si="9"/>
        <v/>
      </c>
      <c r="Q225" t="str">
        <f>IF(O225=1,VLOOKUP(L225,'Ub5 and Ub6 values'!$A$3:$B$5499,3,FALSE),"")</f>
        <v/>
      </c>
    </row>
    <row r="226" spans="1:17">
      <c r="A226" t="s">
        <v>1840</v>
      </c>
      <c r="B226" t="s">
        <v>4350</v>
      </c>
      <c r="C226">
        <v>53.064</v>
      </c>
      <c r="D226" t="s">
        <v>4377</v>
      </c>
      <c r="E226">
        <v>93</v>
      </c>
      <c r="F226">
        <v>1.752600633197648</v>
      </c>
      <c r="H226">
        <f t="shared" si="10"/>
        <v>1.968482948553935</v>
      </c>
      <c r="I226" s="30">
        <f t="shared" si="11"/>
        <v>-2.7563170357363846</v>
      </c>
      <c r="J226" s="39">
        <f>VLOOKUP($A226,'Ub5 and Ub6 values'!$A$2:$F$7000,3,FALSE)</f>
        <v>4</v>
      </c>
      <c r="K226" s="39">
        <f>VLOOKUP($A226,'Ub5 and Ub6 values'!$A$2:$F$7000,4,FALSE)</f>
        <v>4</v>
      </c>
      <c r="P226" t="str">
        <f t="shared" si="9"/>
        <v/>
      </c>
      <c r="Q226" t="str">
        <f>IF(O226=1,VLOOKUP(L226,'Ub5 and Ub6 values'!$A$3:$B$5499,3,FALSE),"")</f>
        <v/>
      </c>
    </row>
    <row r="227" spans="1:17">
      <c r="A227" t="s">
        <v>6153</v>
      </c>
      <c r="B227" t="s">
        <v>6606</v>
      </c>
      <c r="C227">
        <v>420.34699999999998</v>
      </c>
      <c r="D227" t="s">
        <v>4657</v>
      </c>
      <c r="E227">
        <v>742</v>
      </c>
      <c r="F227">
        <v>1.7652082684068164</v>
      </c>
      <c r="H227">
        <f t="shared" si="10"/>
        <v>2.8704039052790269</v>
      </c>
      <c r="I227" s="30">
        <f t="shared" si="11"/>
        <v>-2.7532040469425856</v>
      </c>
      <c r="J227" s="39">
        <f>VLOOKUP($A227,'Ub5 and Ub6 values'!$A$2:$F$7000,3,FALSE)</f>
        <v>7</v>
      </c>
      <c r="K227" s="39">
        <f>VLOOKUP($A227,'Ub5 and Ub6 values'!$A$2:$F$7000,4,FALSE)</f>
        <v>10</v>
      </c>
      <c r="P227" t="str">
        <f t="shared" si="9"/>
        <v/>
      </c>
      <c r="Q227" t="str">
        <f>IF(O227=1,VLOOKUP(L227,'Ub5 and Ub6 values'!$A$3:$B$5499,3,FALSE),"")</f>
        <v/>
      </c>
    </row>
    <row r="228" spans="1:17">
      <c r="A228" t="s">
        <v>8949</v>
      </c>
      <c r="B228" t="s">
        <v>6606</v>
      </c>
      <c r="C228">
        <v>444.44</v>
      </c>
      <c r="D228" t="s">
        <v>8950</v>
      </c>
      <c r="E228">
        <v>808</v>
      </c>
      <c r="F228">
        <v>1.8180181801818021</v>
      </c>
      <c r="H228">
        <f t="shared" si="10"/>
        <v>2.907411360774586</v>
      </c>
      <c r="I228" s="30">
        <f t="shared" si="11"/>
        <v>-2.7404017781475174</v>
      </c>
      <c r="J228" s="39">
        <f>VLOOKUP($A228,'Ub5 and Ub6 values'!$A$2:$F$7000,3,FALSE)</f>
        <v>7</v>
      </c>
      <c r="K228" s="39">
        <f>VLOOKUP($A228,'Ub5 and Ub6 values'!$A$2:$F$7000,4,FALSE)</f>
        <v>9</v>
      </c>
      <c r="P228" t="str">
        <f t="shared" si="9"/>
        <v/>
      </c>
      <c r="Q228" t="str">
        <f>IF(O228=1,VLOOKUP(L228,'Ub5 and Ub6 values'!$A$3:$B$5499,3,FALSE),"")</f>
        <v/>
      </c>
    </row>
    <row r="229" spans="1:17">
      <c r="A229" t="s">
        <v>5414</v>
      </c>
      <c r="B229" t="s">
        <v>4917</v>
      </c>
      <c r="C229">
        <v>235.30099999999999</v>
      </c>
      <c r="D229" t="s">
        <v>5668</v>
      </c>
      <c r="E229">
        <v>430</v>
      </c>
      <c r="F229">
        <v>1.8274465471884949</v>
      </c>
      <c r="H229">
        <f t="shared" si="10"/>
        <v>2.6334684555795866</v>
      </c>
      <c r="I229" s="30">
        <f t="shared" si="11"/>
        <v>-2.7381553172979181</v>
      </c>
      <c r="J229" s="39">
        <f>VLOOKUP($A229,'Ub5 and Ub6 values'!$A$2:$F$7000,3,FALSE)</f>
        <v>6</v>
      </c>
      <c r="K229" s="39">
        <f>VLOOKUP($A229,'Ub5 and Ub6 values'!$A$2:$F$7000,4,FALSE)</f>
        <v>10</v>
      </c>
      <c r="P229" t="str">
        <f t="shared" si="9"/>
        <v/>
      </c>
      <c r="Q229" t="str">
        <f>IF(O229=1,VLOOKUP(L229,'Ub5 and Ub6 values'!$A$3:$B$5499,3,FALSE),"")</f>
        <v/>
      </c>
    </row>
    <row r="230" spans="1:17">
      <c r="A230" t="s">
        <v>3586</v>
      </c>
      <c r="B230" t="s">
        <v>4917</v>
      </c>
      <c r="C230">
        <v>333.81600000000003</v>
      </c>
      <c r="D230" t="s">
        <v>5669</v>
      </c>
      <c r="E230">
        <v>615</v>
      </c>
      <c r="F230">
        <v>1.8423323028255085</v>
      </c>
      <c r="H230">
        <f t="shared" si="10"/>
        <v>2.7888751157754168</v>
      </c>
      <c r="I230" s="30">
        <f t="shared" si="11"/>
        <v>-2.7346320330602611</v>
      </c>
      <c r="J230" s="39">
        <f>VLOOKUP($A230,'Ub5 and Ub6 values'!$A$2:$F$7000,3,FALSE)</f>
        <v>9</v>
      </c>
      <c r="K230" s="39">
        <f>VLOOKUP($A230,'Ub5 and Ub6 values'!$A$2:$F$7000,4,FALSE)</f>
        <v>9</v>
      </c>
      <c r="P230" t="str">
        <f t="shared" si="9"/>
        <v/>
      </c>
      <c r="Q230" t="str">
        <f>IF(O230=1,VLOOKUP(L230,'Ub5 and Ub6 values'!$A$3:$B$5499,3,FALSE),"")</f>
        <v/>
      </c>
    </row>
    <row r="231" spans="1:17">
      <c r="A231" t="s">
        <v>2788</v>
      </c>
      <c r="B231" t="s">
        <v>4917</v>
      </c>
      <c r="C231">
        <v>400.04399999999998</v>
      </c>
      <c r="D231" t="s">
        <v>5670</v>
      </c>
      <c r="E231">
        <v>750</v>
      </c>
      <c r="F231">
        <v>1.8747937726850048</v>
      </c>
      <c r="H231">
        <f t="shared" si="10"/>
        <v>2.8750612633917001</v>
      </c>
      <c r="I231" s="30">
        <f t="shared" si="11"/>
        <v>-2.7270464977019828</v>
      </c>
      <c r="J231" s="39">
        <f>VLOOKUP($A231,'Ub5 and Ub6 values'!$A$2:$F$7000,3,FALSE)</f>
        <v>6</v>
      </c>
      <c r="K231" s="39">
        <f>VLOOKUP($A231,'Ub5 and Ub6 values'!$A$2:$F$7000,4,FALSE)</f>
        <v>9</v>
      </c>
      <c r="P231" t="str">
        <f t="shared" si="9"/>
        <v/>
      </c>
      <c r="Q231" t="str">
        <f>IF(O231=1,VLOOKUP(L231,'Ub5 and Ub6 values'!$A$3:$B$5499,3,FALSE),"")</f>
        <v/>
      </c>
    </row>
    <row r="232" spans="1:17">
      <c r="A232" t="s">
        <v>8704</v>
      </c>
      <c r="B232" t="s">
        <v>4917</v>
      </c>
      <c r="C232">
        <v>233.09200000000001</v>
      </c>
      <c r="D232" t="s">
        <v>5671</v>
      </c>
      <c r="E232">
        <v>437</v>
      </c>
      <c r="F232">
        <v>1.8747962178024127</v>
      </c>
      <c r="H232">
        <f t="shared" si="10"/>
        <v>2.6404814369704219</v>
      </c>
      <c r="I232" s="30">
        <f t="shared" si="11"/>
        <v>-2.7270459312928552</v>
      </c>
      <c r="J232" s="39">
        <f>VLOOKUP($A232,'Ub5 and Ub6 values'!$A$2:$F$7000,3,FALSE)</f>
        <v>6</v>
      </c>
      <c r="K232" s="39">
        <f>VLOOKUP($A232,'Ub5 and Ub6 values'!$A$2:$F$7000,4,FALSE)</f>
        <v>9</v>
      </c>
      <c r="P232" t="str">
        <f t="shared" si="9"/>
        <v/>
      </c>
      <c r="Q232" t="str">
        <f>IF(O232=1,VLOOKUP(L232,'Ub5 and Ub6 values'!$A$3:$B$5499,3,FALSE),"")</f>
        <v/>
      </c>
    </row>
    <row r="233" spans="1:17">
      <c r="A233" t="s">
        <v>854</v>
      </c>
      <c r="B233" t="s">
        <v>4917</v>
      </c>
      <c r="C233">
        <v>291.71199999999999</v>
      </c>
      <c r="D233" t="s">
        <v>6079</v>
      </c>
      <c r="E233">
        <v>547.5</v>
      </c>
      <c r="F233">
        <v>1.8768511408512505</v>
      </c>
      <c r="H233">
        <f t="shared" si="10"/>
        <v>2.738384123512156</v>
      </c>
      <c r="I233" s="30">
        <f t="shared" si="11"/>
        <v>-2.7265701713160881</v>
      </c>
      <c r="J233" s="39">
        <f>VLOOKUP($A233,'Ub5 and Ub6 values'!$A$2:$F$7000,3,FALSE)</f>
        <v>7</v>
      </c>
      <c r="K233" s="39">
        <f>VLOOKUP($A233,'Ub5 and Ub6 values'!$A$2:$F$7000,4,FALSE)</f>
        <v>8</v>
      </c>
      <c r="P233" t="str">
        <f t="shared" si="9"/>
        <v/>
      </c>
      <c r="Q233" t="str">
        <f>IF(O233=1,VLOOKUP(L233,'Ub5 and Ub6 values'!$A$3:$B$5499,3,FALSE),"")</f>
        <v/>
      </c>
    </row>
    <row r="234" spans="1:17">
      <c r="A234" t="s">
        <v>2678</v>
      </c>
      <c r="B234" t="s">
        <v>4350</v>
      </c>
      <c r="C234">
        <v>132.36800000000002</v>
      </c>
      <c r="D234" t="s">
        <v>4378</v>
      </c>
      <c r="E234">
        <v>250</v>
      </c>
      <c r="F234">
        <v>1.8886739997582493</v>
      </c>
      <c r="H234">
        <f t="shared" si="10"/>
        <v>2.3979400086720375</v>
      </c>
      <c r="I234" s="30">
        <f t="shared" si="11"/>
        <v>-2.7238429983112624</v>
      </c>
      <c r="J234" s="39">
        <f>VLOOKUP($A234,'Ub5 and Ub6 values'!$A$2:$F$7000,3,FALSE)</f>
        <v>5</v>
      </c>
      <c r="K234" s="39">
        <f>VLOOKUP($A234,'Ub5 and Ub6 values'!$A$2:$F$7000,4,FALSE)</f>
        <v>5</v>
      </c>
      <c r="P234" t="str">
        <f t="shared" si="9"/>
        <v/>
      </c>
      <c r="Q234" t="str">
        <f>IF(O234=1,VLOOKUP(L234,'Ub5 and Ub6 values'!$A$3:$B$5499,3,FALSE),"")</f>
        <v/>
      </c>
    </row>
    <row r="235" spans="1:17">
      <c r="A235" t="s">
        <v>1832</v>
      </c>
      <c r="B235" t="s">
        <v>4350</v>
      </c>
      <c r="C235">
        <v>167.83799999999999</v>
      </c>
      <c r="D235" t="s">
        <v>4179</v>
      </c>
      <c r="E235">
        <v>317</v>
      </c>
      <c r="F235">
        <v>1.8887260334370048</v>
      </c>
      <c r="H235">
        <f t="shared" si="10"/>
        <v>2.5010592622177517</v>
      </c>
      <c r="I235" s="30">
        <f t="shared" si="11"/>
        <v>-2.7238310334998261</v>
      </c>
      <c r="J235" s="39">
        <f>VLOOKUP($A235,'Ub5 and Ub6 values'!$A$2:$F$7000,3,FALSE)</f>
        <v>6</v>
      </c>
      <c r="K235" s="39">
        <f>VLOOKUP($A235,'Ub5 and Ub6 values'!$A$2:$F$7000,4,FALSE)</f>
        <v>6</v>
      </c>
      <c r="P235" t="str">
        <f t="shared" si="9"/>
        <v/>
      </c>
      <c r="Q235" t="str">
        <f>IF(O235=1,VLOOKUP(L235,'Ub5 and Ub6 values'!$A$3:$B$5499,3,FALSE),"")</f>
        <v/>
      </c>
    </row>
    <row r="236" spans="1:17">
      <c r="A236" t="s">
        <v>4125</v>
      </c>
      <c r="B236" t="s">
        <v>6606</v>
      </c>
      <c r="C236">
        <v>148.63</v>
      </c>
      <c r="D236" t="s">
        <v>8951</v>
      </c>
      <c r="E236">
        <v>290</v>
      </c>
      <c r="F236">
        <v>1.9511538720312185</v>
      </c>
      <c r="H236">
        <f t="shared" si="10"/>
        <v>2.4623979978989561</v>
      </c>
      <c r="I236" s="30">
        <f t="shared" si="11"/>
        <v>-2.70970847989354</v>
      </c>
      <c r="J236" s="39">
        <f>VLOOKUP($A236,'Ub5 and Ub6 values'!$A$2:$F$7000,3,FALSE)</f>
        <v>5</v>
      </c>
      <c r="K236" s="39">
        <f>VLOOKUP($A236,'Ub5 and Ub6 values'!$A$2:$F$7000,4,FALSE)</f>
        <v>6</v>
      </c>
      <c r="P236" t="str">
        <f t="shared" si="9"/>
        <v/>
      </c>
      <c r="Q236" t="str">
        <f>IF(O236=1,VLOOKUP(L236,'Ub5 and Ub6 values'!$A$3:$B$5499,3,FALSE),"")</f>
        <v/>
      </c>
    </row>
    <row r="237" spans="1:17">
      <c r="A237" t="s">
        <v>7945</v>
      </c>
      <c r="B237" t="s">
        <v>4917</v>
      </c>
      <c r="C237">
        <v>255.47499999999999</v>
      </c>
      <c r="D237" t="s">
        <v>8248</v>
      </c>
      <c r="E237">
        <v>500</v>
      </c>
      <c r="F237">
        <v>1.9571386632742931</v>
      </c>
      <c r="H237">
        <f t="shared" si="10"/>
        <v>2.6989700043360187</v>
      </c>
      <c r="I237" s="30">
        <f t="shared" si="11"/>
        <v>-2.7083784034878855</v>
      </c>
      <c r="J237" s="39">
        <f>VLOOKUP($A237,'Ub5 and Ub6 values'!$A$2:$F$7000,3,FALSE)</f>
        <v>7</v>
      </c>
      <c r="K237" s="39">
        <f>VLOOKUP($A237,'Ub5 and Ub6 values'!$A$2:$F$7000,4,FALSE)</f>
        <v>8</v>
      </c>
      <c r="P237" t="str">
        <f t="shared" si="9"/>
        <v/>
      </c>
      <c r="Q237" t="str">
        <f>IF(O237=1,VLOOKUP(L237,'Ub5 and Ub6 values'!$A$3:$B$5499,3,FALSE),"")</f>
        <v/>
      </c>
    </row>
    <row r="238" spans="1:17">
      <c r="A238" t="s">
        <v>7361</v>
      </c>
      <c r="B238" t="s">
        <v>4917</v>
      </c>
      <c r="C238">
        <v>297.48299999999995</v>
      </c>
      <c r="D238" t="s">
        <v>8249</v>
      </c>
      <c r="E238">
        <v>595</v>
      </c>
      <c r="F238">
        <v>2.0001142922452715</v>
      </c>
      <c r="H238">
        <f t="shared" si="10"/>
        <v>2.7745169657285498</v>
      </c>
      <c r="I238" s="30">
        <f t="shared" si="11"/>
        <v>-2.6989451867994023</v>
      </c>
      <c r="J238" s="39">
        <f>VLOOKUP($A238,'Ub5 and Ub6 values'!$A$2:$F$7000,3,FALSE)</f>
        <v>7</v>
      </c>
      <c r="K238" s="39">
        <f>VLOOKUP($A238,'Ub5 and Ub6 values'!$A$2:$F$7000,4,FALSE)</f>
        <v>7</v>
      </c>
      <c r="P238" t="str">
        <f t="shared" si="9"/>
        <v/>
      </c>
      <c r="Q238" t="str">
        <f>IF(O238=1,VLOOKUP(L238,'Ub5 and Ub6 values'!$A$3:$B$5499,3,FALSE),"")</f>
        <v/>
      </c>
    </row>
    <row r="239" spans="1:17">
      <c r="A239" t="s">
        <v>2749</v>
      </c>
      <c r="B239" t="s">
        <v>4350</v>
      </c>
      <c r="C239">
        <v>199.988</v>
      </c>
      <c r="D239" t="s">
        <v>4379</v>
      </c>
      <c r="E239">
        <v>400</v>
      </c>
      <c r="F239">
        <v>2.0001200072004321</v>
      </c>
      <c r="H239">
        <f t="shared" si="10"/>
        <v>2.6020599913279625</v>
      </c>
      <c r="I239" s="30">
        <f t="shared" si="11"/>
        <v>-2.6989439458853433</v>
      </c>
      <c r="J239" s="39">
        <f>VLOOKUP($A239,'Ub5 and Ub6 values'!$A$2:$F$7000,3,FALSE)</f>
        <v>6</v>
      </c>
      <c r="K239" s="39">
        <f>VLOOKUP($A239,'Ub5 and Ub6 values'!$A$2:$F$7000,4,FALSE)</f>
        <v>6</v>
      </c>
      <c r="P239" t="str">
        <f t="shared" si="9"/>
        <v/>
      </c>
      <c r="Q239" t="str">
        <f>IF(O239=1,VLOOKUP(L239,'Ub5 and Ub6 values'!$A$3:$B$5499,3,FALSE),"")</f>
        <v/>
      </c>
    </row>
    <row r="240" spans="1:17">
      <c r="A240" t="s">
        <v>2261</v>
      </c>
      <c r="B240" t="s">
        <v>6606</v>
      </c>
      <c r="C240">
        <v>329.798</v>
      </c>
      <c r="D240" t="s">
        <v>8952</v>
      </c>
      <c r="E240">
        <v>661</v>
      </c>
      <c r="F240">
        <v>2.0042571513471881</v>
      </c>
      <c r="H240">
        <f t="shared" si="10"/>
        <v>2.8202014594856402</v>
      </c>
      <c r="I240" s="30">
        <f t="shared" si="11"/>
        <v>-2.6980465581309327</v>
      </c>
      <c r="J240" s="39">
        <f>VLOOKUP($A240,'Ub5 and Ub6 values'!$A$2:$F$7000,3,FALSE)</f>
        <v>7</v>
      </c>
      <c r="K240" s="39">
        <f>VLOOKUP($A240,'Ub5 and Ub6 values'!$A$2:$F$7000,4,FALSE)</f>
        <v>8</v>
      </c>
      <c r="P240" t="str">
        <f t="shared" si="9"/>
        <v/>
      </c>
      <c r="Q240" t="str">
        <f>IF(O240=1,VLOOKUP(L240,'Ub5 and Ub6 values'!$A$3:$B$5499,3,FALSE),"")</f>
        <v/>
      </c>
    </row>
    <row r="241" spans="1:17">
      <c r="A241" t="s">
        <v>5376</v>
      </c>
      <c r="B241" t="s">
        <v>4350</v>
      </c>
      <c r="C241">
        <v>69.106999999999999</v>
      </c>
      <c r="D241" t="s">
        <v>4380</v>
      </c>
      <c r="E241">
        <v>140</v>
      </c>
      <c r="F241">
        <v>2.0258439810728293</v>
      </c>
      <c r="H241">
        <f t="shared" si="10"/>
        <v>2.1461280356782382</v>
      </c>
      <c r="I241" s="30">
        <f t="shared" si="11"/>
        <v>-2.6933940045671743</v>
      </c>
      <c r="J241" s="39">
        <f>VLOOKUP($A241,'Ub5 and Ub6 values'!$A$2:$F$7000,3,FALSE)</f>
        <v>5</v>
      </c>
      <c r="K241" s="39">
        <f>VLOOKUP($A241,'Ub5 and Ub6 values'!$A$2:$F$7000,4,FALSE)</f>
        <v>5</v>
      </c>
      <c r="P241" t="str">
        <f t="shared" si="9"/>
        <v/>
      </c>
      <c r="Q241" t="str">
        <f>IF(O241=1,VLOOKUP(L241,'Ub5 and Ub6 values'!$A$3:$B$5499,3,FALSE),"")</f>
        <v/>
      </c>
    </row>
    <row r="242" spans="1:17">
      <c r="A242" t="s">
        <v>7944</v>
      </c>
      <c r="B242" t="s">
        <v>4350</v>
      </c>
      <c r="C242">
        <v>60.1</v>
      </c>
      <c r="D242" t="s">
        <v>4381</v>
      </c>
      <c r="E242">
        <v>122</v>
      </c>
      <c r="F242">
        <v>2.0299500831946755</v>
      </c>
      <c r="H242">
        <f t="shared" si="10"/>
        <v>2.0863598306747484</v>
      </c>
      <c r="I242" s="30">
        <f t="shared" si="11"/>
        <v>-2.6925146413279912</v>
      </c>
      <c r="J242" s="39">
        <f>VLOOKUP($A242,'Ub5 and Ub6 values'!$A$2:$F$7000,3,FALSE)</f>
        <v>4</v>
      </c>
      <c r="K242" s="39">
        <f>VLOOKUP($A242,'Ub5 and Ub6 values'!$A$2:$F$7000,4,FALSE)</f>
        <v>4</v>
      </c>
      <c r="P242" t="str">
        <f t="shared" si="9"/>
        <v/>
      </c>
      <c r="Q242" t="str">
        <f>IF(O242=1,VLOOKUP(L242,'Ub5 and Ub6 values'!$A$3:$B$5499,3,FALSE),"")</f>
        <v/>
      </c>
    </row>
    <row r="243" spans="1:17">
      <c r="A243" t="s">
        <v>8953</v>
      </c>
      <c r="B243" t="s">
        <v>6606</v>
      </c>
      <c r="C243">
        <v>838.99599999999987</v>
      </c>
      <c r="D243" t="s">
        <v>8953</v>
      </c>
      <c r="E243">
        <v>1720</v>
      </c>
      <c r="F243">
        <v>2.050069368626311</v>
      </c>
      <c r="H243">
        <f t="shared" si="10"/>
        <v>3.2355284469075487</v>
      </c>
      <c r="I243" s="30">
        <f t="shared" si="11"/>
        <v>-2.6882314433823327</v>
      </c>
      <c r="J243" s="39">
        <f>VLOOKUP($A243,'Ub5 and Ub6 values'!$A$2:$F$7000,3,FALSE)</f>
        <v>8</v>
      </c>
      <c r="K243" s="39">
        <f>VLOOKUP($A243,'Ub5 and Ub6 values'!$A$2:$F$7000,4,FALSE)</f>
        <v>10</v>
      </c>
      <c r="P243" t="str">
        <f t="shared" si="9"/>
        <v/>
      </c>
      <c r="Q243" t="str">
        <f>IF(O243=1,VLOOKUP(L243,'Ub5 and Ub6 values'!$A$3:$B$5499,3,FALSE),"")</f>
        <v/>
      </c>
    </row>
    <row r="244" spans="1:17">
      <c r="A244" t="s">
        <v>3337</v>
      </c>
      <c r="B244" t="s">
        <v>6606</v>
      </c>
      <c r="C244">
        <v>344.84199999999998</v>
      </c>
      <c r="D244" t="s">
        <v>8954</v>
      </c>
      <c r="E244">
        <v>708</v>
      </c>
      <c r="F244">
        <v>2.0531141798272832</v>
      </c>
      <c r="H244">
        <f t="shared" si="10"/>
        <v>2.8500332576897689</v>
      </c>
      <c r="I244" s="30">
        <f t="shared" si="11"/>
        <v>-2.6875868975412205</v>
      </c>
      <c r="J244" s="39">
        <f>VLOOKUP($A244,'Ub5 and Ub6 values'!$A$2:$F$7000,3,FALSE)</f>
        <v>7</v>
      </c>
      <c r="K244" s="39">
        <f>VLOOKUP($A244,'Ub5 and Ub6 values'!$A$2:$F$7000,4,FALSE)</f>
        <v>8</v>
      </c>
      <c r="P244" t="str">
        <f t="shared" si="9"/>
        <v/>
      </c>
      <c r="Q244" t="str">
        <f>IF(O244=1,VLOOKUP(L244,'Ub5 and Ub6 values'!$A$3:$B$5499,3,FALSE),"")</f>
        <v/>
      </c>
    </row>
    <row r="245" spans="1:17">
      <c r="A245" t="s">
        <v>8703</v>
      </c>
      <c r="B245" t="s">
        <v>4917</v>
      </c>
      <c r="C245">
        <v>296.31799999999998</v>
      </c>
      <c r="D245" t="s">
        <v>8250</v>
      </c>
      <c r="E245">
        <v>638</v>
      </c>
      <c r="F245">
        <v>2.1530922859900512</v>
      </c>
      <c r="H245">
        <f t="shared" si="10"/>
        <v>2.8048206787211623</v>
      </c>
      <c r="I245" s="30">
        <f t="shared" si="11"/>
        <v>-2.666937355017533</v>
      </c>
      <c r="J245" s="39">
        <f>VLOOKUP($A245,'Ub5 and Ub6 values'!$A$2:$F$7000,3,FALSE)</f>
        <v>6</v>
      </c>
      <c r="K245" s="39">
        <f>VLOOKUP($A245,'Ub5 and Ub6 values'!$A$2:$F$7000,4,FALSE)</f>
        <v>10</v>
      </c>
      <c r="P245" t="str">
        <f t="shared" si="9"/>
        <v/>
      </c>
      <c r="Q245" t="str">
        <f>IF(O245=1,VLOOKUP(L245,'Ub5 and Ub6 values'!$A$3:$B$5499,3,FALSE),"")</f>
        <v/>
      </c>
    </row>
    <row r="246" spans="1:17">
      <c r="A246" t="s">
        <v>5551</v>
      </c>
      <c r="B246" t="s">
        <v>6606</v>
      </c>
      <c r="C246">
        <v>263.34500000000003</v>
      </c>
      <c r="D246" t="s">
        <v>8955</v>
      </c>
      <c r="E246">
        <v>570</v>
      </c>
      <c r="F246">
        <v>2.1644610681805241</v>
      </c>
      <c r="H246">
        <f t="shared" si="10"/>
        <v>2.7558748556724915</v>
      </c>
      <c r="I246" s="30">
        <f t="shared" si="11"/>
        <v>-2.6646502213668457</v>
      </c>
      <c r="J246" s="39">
        <f>VLOOKUP($A246,'Ub5 and Ub6 values'!$A$2:$F$7000,3,FALSE)</f>
        <v>7</v>
      </c>
      <c r="K246" s="39">
        <f>VLOOKUP($A246,'Ub5 and Ub6 values'!$A$2:$F$7000,4,FALSE)</f>
        <v>10</v>
      </c>
      <c r="P246" t="str">
        <f t="shared" si="9"/>
        <v/>
      </c>
      <c r="Q246" t="str">
        <f>IF(O246=1,VLOOKUP(L246,'Ub5 and Ub6 values'!$A$3:$B$5499,3,FALSE),"")</f>
        <v/>
      </c>
    </row>
    <row r="247" spans="1:17">
      <c r="A247" t="s">
        <v>3617</v>
      </c>
      <c r="B247" t="s">
        <v>6606</v>
      </c>
      <c r="C247">
        <v>415.584</v>
      </c>
      <c r="D247" t="s">
        <v>8956</v>
      </c>
      <c r="E247">
        <v>900</v>
      </c>
      <c r="F247">
        <v>2.1656271656271655</v>
      </c>
      <c r="H247">
        <f t="shared" si="10"/>
        <v>2.9542425094393248</v>
      </c>
      <c r="I247" s="30">
        <f t="shared" si="11"/>
        <v>-2.6644163094134004</v>
      </c>
      <c r="J247" s="39">
        <f>VLOOKUP($A247,'Ub5 and Ub6 values'!$A$2:$F$7000,3,FALSE)</f>
        <v>11</v>
      </c>
      <c r="K247" s="39">
        <f>VLOOKUP($A247,'Ub5 and Ub6 values'!$A$2:$F$7000,4,FALSE)</f>
        <v>11</v>
      </c>
      <c r="P247" t="str">
        <f t="shared" si="9"/>
        <v/>
      </c>
      <c r="Q247" t="str">
        <f>IF(O247=1,VLOOKUP(L247,'Ub5 and Ub6 values'!$A$3:$B$5499,3,FALSE),"")</f>
        <v/>
      </c>
    </row>
    <row r="248" spans="1:17">
      <c r="A248" t="s">
        <v>2637</v>
      </c>
      <c r="B248" t="s">
        <v>4350</v>
      </c>
      <c r="C248">
        <v>92.112000000000009</v>
      </c>
      <c r="D248" t="s">
        <v>4382</v>
      </c>
      <c r="E248">
        <v>200</v>
      </c>
      <c r="F248">
        <v>2.1712697585548026</v>
      </c>
      <c r="H248">
        <f t="shared" si="10"/>
        <v>2.3010299956639813</v>
      </c>
      <c r="I248" s="30">
        <f t="shared" si="11"/>
        <v>-2.6632862164470774</v>
      </c>
      <c r="J248" s="39">
        <f>VLOOKUP($A248,'Ub5 and Ub6 values'!$A$2:$F$7000,3,FALSE)</f>
        <v>5</v>
      </c>
      <c r="K248" s="39">
        <f>VLOOKUP($A248,'Ub5 and Ub6 values'!$A$2:$F$7000,4,FALSE)</f>
        <v>5</v>
      </c>
      <c r="P248" t="str">
        <f t="shared" si="9"/>
        <v/>
      </c>
      <c r="Q248" t="str">
        <f>IF(O248=1,VLOOKUP(L248,'Ub5 and Ub6 values'!$A$3:$B$5499,3,FALSE),"")</f>
        <v/>
      </c>
    </row>
    <row r="249" spans="1:17">
      <c r="A249" t="s">
        <v>4452</v>
      </c>
      <c r="B249" t="s">
        <v>4539</v>
      </c>
      <c r="C249">
        <v>320.34100000000001</v>
      </c>
      <c r="D249" t="s">
        <v>3213</v>
      </c>
      <c r="E249">
        <v>700</v>
      </c>
      <c r="F249">
        <v>2.1851714266984246</v>
      </c>
      <c r="H249">
        <f t="shared" si="10"/>
        <v>2.8450980400142569</v>
      </c>
      <c r="I249" s="30">
        <f t="shared" si="11"/>
        <v>-2.6605144869549724</v>
      </c>
      <c r="J249" s="39">
        <f>VLOOKUP($A249,'Ub5 and Ub6 values'!$A$2:$F$7000,3,FALSE)</f>
        <v>7</v>
      </c>
      <c r="K249" s="39">
        <f>VLOOKUP($A249,'Ub5 and Ub6 values'!$A$2:$F$7000,4,FALSE)</f>
        <v>8</v>
      </c>
      <c r="P249" t="str">
        <f t="shared" si="9"/>
        <v/>
      </c>
      <c r="Q249" t="str">
        <f>IF(O249=1,VLOOKUP(L249,'Ub5 and Ub6 values'!$A$3:$B$5499,3,FALSE),"")</f>
        <v/>
      </c>
    </row>
    <row r="250" spans="1:17">
      <c r="A250" t="s">
        <v>6221</v>
      </c>
      <c r="B250" t="s">
        <v>6606</v>
      </c>
      <c r="C250">
        <v>445.596</v>
      </c>
      <c r="D250" t="s">
        <v>8957</v>
      </c>
      <c r="E250">
        <v>976</v>
      </c>
      <c r="F250">
        <v>2.1903248682663219</v>
      </c>
      <c r="H250">
        <f t="shared" si="10"/>
        <v>2.9894498176666917</v>
      </c>
      <c r="I250" s="30">
        <f t="shared" si="11"/>
        <v>-2.6594914659672826</v>
      </c>
      <c r="J250" s="39">
        <f>VLOOKUP($A250,'Ub5 and Ub6 values'!$A$2:$F$7000,3,FALSE)</f>
        <v>7</v>
      </c>
      <c r="K250" s="39">
        <f>VLOOKUP($A250,'Ub5 and Ub6 values'!$A$2:$F$7000,4,FALSE)</f>
        <v>11</v>
      </c>
      <c r="P250" t="str">
        <f t="shared" si="9"/>
        <v/>
      </c>
      <c r="Q250" t="str">
        <f>IF(O250=1,VLOOKUP(L250,'Ub5 and Ub6 values'!$A$3:$B$5499,3,FALSE),"")</f>
        <v/>
      </c>
    </row>
    <row r="251" spans="1:17">
      <c r="A251" t="s">
        <v>2590</v>
      </c>
      <c r="B251" t="s">
        <v>4539</v>
      </c>
      <c r="C251">
        <v>252.22300000000001</v>
      </c>
      <c r="D251" t="s">
        <v>3214</v>
      </c>
      <c r="E251">
        <v>562</v>
      </c>
      <c r="F251">
        <v>2.2281869615380039</v>
      </c>
      <c r="H251">
        <f t="shared" si="10"/>
        <v>2.7497363155690611</v>
      </c>
      <c r="I251" s="30">
        <f t="shared" si="11"/>
        <v>-2.6520483714167571</v>
      </c>
      <c r="J251" s="39">
        <f>VLOOKUP($A251,'Ub5 and Ub6 values'!$A$2:$F$7000,3,FALSE)</f>
        <v>7</v>
      </c>
      <c r="K251" s="39">
        <f>VLOOKUP($A251,'Ub5 and Ub6 values'!$A$2:$F$7000,4,FALSE)</f>
        <v>8</v>
      </c>
      <c r="P251" t="str">
        <f t="shared" si="9"/>
        <v/>
      </c>
      <c r="Q251" t="str">
        <f>IF(O251=1,VLOOKUP(L251,'Ub5 and Ub6 values'!$A$3:$B$5499,3,FALSE),"")</f>
        <v/>
      </c>
    </row>
    <row r="252" spans="1:17">
      <c r="A252" t="s">
        <v>5513</v>
      </c>
      <c r="B252" t="s">
        <v>6606</v>
      </c>
      <c r="C252">
        <v>807.149</v>
      </c>
      <c r="D252" t="s">
        <v>8958</v>
      </c>
      <c r="E252">
        <v>1800</v>
      </c>
      <c r="F252">
        <v>2.2300715233494683</v>
      </c>
      <c r="H252">
        <f t="shared" si="10"/>
        <v>3.255272505103306</v>
      </c>
      <c r="I252" s="30">
        <f t="shared" si="11"/>
        <v>-2.6516812079393373</v>
      </c>
      <c r="J252" s="39">
        <f>VLOOKUP($A252,'Ub5 and Ub6 values'!$A$2:$F$7000,3,FALSE)</f>
        <v>8</v>
      </c>
      <c r="K252" s="39">
        <f>VLOOKUP($A252,'Ub5 and Ub6 values'!$A$2:$F$7000,4,FALSE)</f>
        <v>8</v>
      </c>
      <c r="P252" t="str">
        <f t="shared" si="9"/>
        <v/>
      </c>
      <c r="Q252" t="str">
        <f>IF(O252=1,VLOOKUP(L252,'Ub5 and Ub6 values'!$A$3:$B$5499,3,FALSE),"")</f>
        <v/>
      </c>
    </row>
    <row r="253" spans="1:17">
      <c r="A253" t="s">
        <v>8705</v>
      </c>
      <c r="B253" t="s">
        <v>4917</v>
      </c>
      <c r="C253">
        <v>210.26200000000003</v>
      </c>
      <c r="D253" t="s">
        <v>8251</v>
      </c>
      <c r="E253">
        <v>480</v>
      </c>
      <c r="F253">
        <v>2.2828661384368072</v>
      </c>
      <c r="H253">
        <f t="shared" si="10"/>
        <v>2.6812412373755872</v>
      </c>
      <c r="I253" s="30">
        <f t="shared" si="11"/>
        <v>-2.6415195537058471</v>
      </c>
      <c r="J253" s="39">
        <f>VLOOKUP($A253,'Ub5 and Ub6 values'!$A$2:$F$7000,3,FALSE)</f>
        <v>9</v>
      </c>
      <c r="K253" s="39">
        <f>VLOOKUP($A253,'Ub5 and Ub6 values'!$A$2:$F$7000,4,FALSE)</f>
        <v>9</v>
      </c>
      <c r="P253" t="str">
        <f t="shared" si="9"/>
        <v/>
      </c>
      <c r="Q253" t="str">
        <f>IF(O253=1,VLOOKUP(L253,'Ub5 and Ub6 values'!$A$3:$B$5499,3,FALSE),"")</f>
        <v/>
      </c>
    </row>
    <row r="254" spans="1:17">
      <c r="A254" t="s">
        <v>2724</v>
      </c>
      <c r="B254" t="s">
        <v>4350</v>
      </c>
      <c r="C254">
        <v>83.134</v>
      </c>
      <c r="D254" t="s">
        <v>4383</v>
      </c>
      <c r="E254">
        <v>191</v>
      </c>
      <c r="F254">
        <v>2.2974956094979189</v>
      </c>
      <c r="H254">
        <f t="shared" si="10"/>
        <v>2.2810333672477277</v>
      </c>
      <c r="I254" s="30">
        <f t="shared" si="11"/>
        <v>-2.6387453098755391</v>
      </c>
      <c r="J254" s="39">
        <f>VLOOKUP($A254,'Ub5 and Ub6 values'!$A$2:$F$7000,3,FALSE)</f>
        <v>5</v>
      </c>
      <c r="K254" s="39">
        <f>VLOOKUP($A254,'Ub5 and Ub6 values'!$A$2:$F$7000,4,FALSE)</f>
        <v>6</v>
      </c>
      <c r="P254" t="str">
        <f t="shared" si="9"/>
        <v/>
      </c>
      <c r="Q254" t="str">
        <f>IF(O254=1,VLOOKUP(L254,'Ub5 and Ub6 values'!$A$3:$B$5499,3,FALSE),"")</f>
        <v/>
      </c>
    </row>
    <row r="255" spans="1:17">
      <c r="A255" t="s">
        <v>4139</v>
      </c>
      <c r="B255" t="s">
        <v>4350</v>
      </c>
      <c r="C255">
        <v>121.18299999999999</v>
      </c>
      <c r="D255" t="s">
        <v>4384</v>
      </c>
      <c r="E255">
        <v>280</v>
      </c>
      <c r="F255">
        <v>2.3105551108653857</v>
      </c>
      <c r="H255">
        <f t="shared" si="10"/>
        <v>2.4471580313422194</v>
      </c>
      <c r="I255" s="30">
        <f t="shared" si="11"/>
        <v>-2.6362836683228181</v>
      </c>
      <c r="J255" s="39">
        <f>VLOOKUP($A255,'Ub5 and Ub6 values'!$A$2:$F$7000,3,FALSE)</f>
        <v>5</v>
      </c>
      <c r="K255" s="39">
        <f>VLOOKUP($A255,'Ub5 and Ub6 values'!$A$2:$F$7000,4,FALSE)</f>
        <v>7</v>
      </c>
      <c r="P255" t="str">
        <f t="shared" si="9"/>
        <v/>
      </c>
      <c r="Q255" t="str">
        <f>IF(O255=1,VLOOKUP(L255,'Ub5 and Ub6 values'!$A$3:$B$5499,3,FALSE),"")</f>
        <v/>
      </c>
    </row>
    <row r="256" spans="1:17">
      <c r="A256" t="s">
        <v>2676</v>
      </c>
      <c r="B256" t="s">
        <v>4917</v>
      </c>
      <c r="C256">
        <v>257.428</v>
      </c>
      <c r="D256" t="s">
        <v>8252</v>
      </c>
      <c r="E256">
        <v>595</v>
      </c>
      <c r="F256">
        <v>2.3113258852960827</v>
      </c>
      <c r="H256">
        <f t="shared" si="10"/>
        <v>2.7745169657285498</v>
      </c>
      <c r="I256" s="30">
        <f t="shared" si="11"/>
        <v>-2.636138816871461</v>
      </c>
      <c r="J256" s="39">
        <f>VLOOKUP($A256,'Ub5 and Ub6 values'!$A$2:$F$7000,3,FALSE)</f>
        <v>8</v>
      </c>
      <c r="K256" s="39">
        <f>VLOOKUP($A256,'Ub5 and Ub6 values'!$A$2:$F$7000,4,FALSE)</f>
        <v>8</v>
      </c>
      <c r="P256" t="str">
        <f t="shared" si="9"/>
        <v/>
      </c>
      <c r="Q256" t="str">
        <f>IF(O256=1,VLOOKUP(L256,'Ub5 and Ub6 values'!$A$3:$B$5499,3,FALSE),"")</f>
        <v/>
      </c>
    </row>
    <row r="257" spans="1:17">
      <c r="A257" t="s">
        <v>8959</v>
      </c>
      <c r="B257" t="s">
        <v>6606</v>
      </c>
      <c r="C257">
        <v>230.26300000000001</v>
      </c>
      <c r="D257" t="s">
        <v>8960</v>
      </c>
      <c r="E257">
        <v>534</v>
      </c>
      <c r="F257">
        <v>2.3190873045170086</v>
      </c>
      <c r="H257">
        <f t="shared" si="10"/>
        <v>2.7275412570285562</v>
      </c>
      <c r="I257" s="30">
        <f t="shared" si="11"/>
        <v>-2.634682901574914</v>
      </c>
      <c r="J257" s="39">
        <f>VLOOKUP($A257,'Ub5 and Ub6 values'!$A$2:$F$7000,3,FALSE)</f>
        <v>6</v>
      </c>
      <c r="K257" s="39">
        <f>VLOOKUP($A257,'Ub5 and Ub6 values'!$A$2:$F$7000,4,FALSE)</f>
        <v>10</v>
      </c>
      <c r="P257" t="str">
        <f t="shared" si="9"/>
        <v/>
      </c>
      <c r="Q257" t="str">
        <f>IF(O257=1,VLOOKUP(L257,'Ub5 and Ub6 values'!$A$3:$B$5499,3,FALSE),"")</f>
        <v/>
      </c>
    </row>
    <row r="258" spans="1:17">
      <c r="A258" t="s">
        <v>2766</v>
      </c>
      <c r="B258" t="s">
        <v>4917</v>
      </c>
      <c r="C258">
        <v>258.09800000000001</v>
      </c>
      <c r="D258" t="s">
        <v>8253</v>
      </c>
      <c r="E258">
        <v>600</v>
      </c>
      <c r="F258">
        <v>2.3246983703864421</v>
      </c>
      <c r="H258">
        <f t="shared" si="10"/>
        <v>2.7781512503836434</v>
      </c>
      <c r="I258" s="30">
        <f t="shared" si="11"/>
        <v>-2.6336333888276831</v>
      </c>
      <c r="J258" s="39">
        <f>VLOOKUP($A258,'Ub5 and Ub6 values'!$A$2:$F$7000,3,FALSE)</f>
        <v>7</v>
      </c>
      <c r="K258" s="39">
        <f>VLOOKUP($A258,'Ub5 and Ub6 values'!$A$2:$F$7000,4,FALSE)</f>
        <v>11</v>
      </c>
      <c r="P258" t="str">
        <f t="shared" ref="P258:P321" si="12">IF(O258=1,LOG(M258),"")</f>
        <v/>
      </c>
      <c r="Q258" t="str">
        <f>IF(O258=1,VLOOKUP(L258,'Ub5 and Ub6 values'!$A$3:$B$5499,3,FALSE),"")</f>
        <v/>
      </c>
    </row>
    <row r="259" spans="1:17">
      <c r="A259" t="s">
        <v>7136</v>
      </c>
      <c r="B259" t="s">
        <v>4350</v>
      </c>
      <c r="C259">
        <v>106.54899999999999</v>
      </c>
      <c r="D259" t="s">
        <v>4385</v>
      </c>
      <c r="E259">
        <v>250</v>
      </c>
      <c r="F259">
        <v>2.3463383044420878</v>
      </c>
      <c r="H259">
        <f t="shared" ref="H259:H322" si="13">LOG(E259)</f>
        <v>2.3979400086720375</v>
      </c>
      <c r="I259" s="30">
        <f t="shared" ref="I259:I322" si="14">LOG(F259)-3</f>
        <v>-2.6296093693901974</v>
      </c>
      <c r="J259" s="39">
        <f>VLOOKUP($A259,'Ub5 and Ub6 values'!$A$2:$F$7000,3,FALSE)</f>
        <v>6</v>
      </c>
      <c r="K259" s="39">
        <f>VLOOKUP($A259,'Ub5 and Ub6 values'!$A$2:$F$7000,4,FALSE)</f>
        <v>6</v>
      </c>
      <c r="P259" t="str">
        <f t="shared" si="12"/>
        <v/>
      </c>
      <c r="Q259" t="str">
        <f>IF(O259=1,VLOOKUP(L259,'Ub5 and Ub6 values'!$A$3:$B$5499,3,FALSE),"")</f>
        <v/>
      </c>
    </row>
    <row r="260" spans="1:17">
      <c r="A260" t="s">
        <v>3765</v>
      </c>
      <c r="B260" t="s">
        <v>4917</v>
      </c>
      <c r="C260">
        <v>419.37799999999999</v>
      </c>
      <c r="D260" t="s">
        <v>8254</v>
      </c>
      <c r="E260">
        <v>986</v>
      </c>
      <c r="F260">
        <v>2.3511009161186327</v>
      </c>
      <c r="H260">
        <f t="shared" si="13"/>
        <v>2.993876914941211</v>
      </c>
      <c r="I260" s="30">
        <f t="shared" si="14"/>
        <v>-2.6287287292872912</v>
      </c>
      <c r="J260" s="39">
        <f>VLOOKUP($A260,'Ub5 and Ub6 values'!$A$2:$F$7000,3,FALSE)</f>
        <v>10</v>
      </c>
      <c r="K260" s="39">
        <f>VLOOKUP($A260,'Ub5 and Ub6 values'!$A$2:$F$7000,4,FALSE)</f>
        <v>12</v>
      </c>
      <c r="P260" t="str">
        <f t="shared" si="12"/>
        <v/>
      </c>
      <c r="Q260" t="str">
        <f>IF(O260=1,VLOOKUP(L260,'Ub5 and Ub6 values'!$A$3:$B$5499,3,FALSE),"")</f>
        <v/>
      </c>
    </row>
    <row r="261" spans="1:17">
      <c r="A261" t="s">
        <v>6126</v>
      </c>
      <c r="B261" t="s">
        <v>6606</v>
      </c>
      <c r="C261">
        <v>406.36</v>
      </c>
      <c r="D261" t="s">
        <v>8961</v>
      </c>
      <c r="E261">
        <v>960</v>
      </c>
      <c r="F261">
        <v>2.3624372477606062</v>
      </c>
      <c r="H261">
        <f t="shared" si="13"/>
        <v>2.9822712330395684</v>
      </c>
      <c r="I261" s="30">
        <f t="shared" si="14"/>
        <v>-2.6266397186126658</v>
      </c>
      <c r="J261" s="39">
        <f>VLOOKUP($A261,'Ub5 and Ub6 values'!$A$2:$F$7000,3,FALSE)</f>
        <v>7</v>
      </c>
      <c r="K261" s="39">
        <f>VLOOKUP($A261,'Ub5 and Ub6 values'!$A$2:$F$7000,4,FALSE)</f>
        <v>11</v>
      </c>
      <c r="P261" t="str">
        <f t="shared" si="12"/>
        <v/>
      </c>
      <c r="Q261" t="str">
        <f>IF(O261=1,VLOOKUP(L261,'Ub5 and Ub6 values'!$A$3:$B$5499,3,FALSE),"")</f>
        <v/>
      </c>
    </row>
    <row r="262" spans="1:17">
      <c r="A262" t="s">
        <v>3834</v>
      </c>
      <c r="B262" t="s">
        <v>6606</v>
      </c>
      <c r="C262">
        <v>291.39799999999997</v>
      </c>
      <c r="D262" t="s">
        <v>8962</v>
      </c>
      <c r="E262">
        <v>690</v>
      </c>
      <c r="F262">
        <v>2.3678954556997649</v>
      </c>
      <c r="H262">
        <f t="shared" si="13"/>
        <v>2.8388490907372552</v>
      </c>
      <c r="I262" s="30">
        <f t="shared" si="14"/>
        <v>-2.6256374759419301</v>
      </c>
      <c r="J262" s="39">
        <f>VLOOKUP($A262,'Ub5 and Ub6 values'!$A$2:$F$7000,3,FALSE)</f>
        <v>7</v>
      </c>
      <c r="K262" s="39">
        <f>VLOOKUP($A262,'Ub5 and Ub6 values'!$A$2:$F$7000,4,FALSE)</f>
        <v>12</v>
      </c>
      <c r="P262" t="str">
        <f t="shared" si="12"/>
        <v/>
      </c>
      <c r="Q262" t="str">
        <f>IF(O262=1,VLOOKUP(L262,'Ub5 and Ub6 values'!$A$3:$B$5499,3,FALSE),"")</f>
        <v/>
      </c>
    </row>
    <row r="263" spans="1:17">
      <c r="A263" t="s">
        <v>5573</v>
      </c>
      <c r="B263" t="s">
        <v>6606</v>
      </c>
      <c r="C263">
        <v>656.10699999999997</v>
      </c>
      <c r="D263" t="s">
        <v>8379</v>
      </c>
      <c r="E263">
        <v>1555</v>
      </c>
      <c r="F263">
        <v>2.3700402525807531</v>
      </c>
      <c r="H263">
        <f t="shared" si="13"/>
        <v>3.1917303933628562</v>
      </c>
      <c r="I263" s="30">
        <f t="shared" si="14"/>
        <v>-2.6252442779032927</v>
      </c>
      <c r="J263" s="39">
        <f>VLOOKUP($A263,'Ub5 and Ub6 values'!$A$2:$F$7000,3,FALSE)</f>
        <v>7</v>
      </c>
      <c r="K263" s="39">
        <f>VLOOKUP($A263,'Ub5 and Ub6 values'!$A$2:$F$7000,4,FALSE)</f>
        <v>10</v>
      </c>
      <c r="P263" t="str">
        <f t="shared" si="12"/>
        <v/>
      </c>
      <c r="Q263" t="str">
        <f>IF(O263=1,VLOOKUP(L263,'Ub5 and Ub6 values'!$A$3:$B$5499,3,FALSE),"")</f>
        <v/>
      </c>
    </row>
    <row r="264" spans="1:17">
      <c r="A264" t="s">
        <v>6162</v>
      </c>
      <c r="B264" t="s">
        <v>4917</v>
      </c>
      <c r="C264">
        <v>279.33600000000001</v>
      </c>
      <c r="D264" t="s">
        <v>8255</v>
      </c>
      <c r="E264">
        <v>669</v>
      </c>
      <c r="F264">
        <v>2.3949652031961506</v>
      </c>
      <c r="H264">
        <f t="shared" si="13"/>
        <v>2.8254261177678233</v>
      </c>
      <c r="I264" s="30">
        <f t="shared" si="14"/>
        <v>-2.6207007921323751</v>
      </c>
      <c r="J264" s="39">
        <f>VLOOKUP($A264,'Ub5 and Ub6 values'!$A$2:$F$7000,3,FALSE)</f>
        <v>6</v>
      </c>
      <c r="K264" s="39">
        <f>VLOOKUP($A264,'Ub5 and Ub6 values'!$A$2:$F$7000,4,FALSE)</f>
        <v>9</v>
      </c>
      <c r="P264" t="str">
        <f t="shared" si="12"/>
        <v/>
      </c>
      <c r="Q264" t="str">
        <f>IF(O264=1,VLOOKUP(L264,'Ub5 and Ub6 values'!$A$3:$B$5499,3,FALSE),"")</f>
        <v/>
      </c>
    </row>
    <row r="265" spans="1:17">
      <c r="A265" t="s">
        <v>4302</v>
      </c>
      <c r="B265" t="s">
        <v>6606</v>
      </c>
      <c r="C265">
        <v>311.46899999999994</v>
      </c>
      <c r="D265" t="s">
        <v>8380</v>
      </c>
      <c r="E265">
        <v>750</v>
      </c>
      <c r="F265">
        <v>2.4079442898009118</v>
      </c>
      <c r="H265">
        <f t="shared" si="13"/>
        <v>2.8750612633917001</v>
      </c>
      <c r="I265" s="30">
        <f t="shared" si="14"/>
        <v>-2.6183535651351146</v>
      </c>
      <c r="J265" s="39">
        <f>VLOOKUP($A265,'Ub5 and Ub6 values'!$A$2:$F$7000,3,FALSE)</f>
        <v>5</v>
      </c>
      <c r="K265" s="39">
        <f>VLOOKUP($A265,'Ub5 and Ub6 values'!$A$2:$F$7000,4,FALSE)</f>
        <v>9</v>
      </c>
      <c r="P265" t="str">
        <f t="shared" si="12"/>
        <v/>
      </c>
      <c r="Q265" t="str">
        <f>IF(O265=1,VLOOKUP(L265,'Ub5 and Ub6 values'!$A$3:$B$5499,3,FALSE),"")</f>
        <v/>
      </c>
    </row>
    <row r="266" spans="1:17">
      <c r="A266" t="s">
        <v>7346</v>
      </c>
      <c r="B266" t="s">
        <v>4917</v>
      </c>
      <c r="C266">
        <v>269.50200000000001</v>
      </c>
      <c r="D266" t="s">
        <v>8256</v>
      </c>
      <c r="E266">
        <v>650</v>
      </c>
      <c r="F266">
        <v>2.4118559416998759</v>
      </c>
      <c r="H266">
        <f t="shared" si="13"/>
        <v>2.8129133566428557</v>
      </c>
      <c r="I266" s="30">
        <f t="shared" si="14"/>
        <v>-2.6176486358325581</v>
      </c>
      <c r="J266" s="39">
        <f>VLOOKUP($A266,'Ub5 and Ub6 values'!$A$2:$F$7000,3,FALSE)</f>
        <v>7</v>
      </c>
      <c r="K266" s="39">
        <f>VLOOKUP($A266,'Ub5 and Ub6 values'!$A$2:$F$7000,4,FALSE)</f>
        <v>8</v>
      </c>
      <c r="P266" t="str">
        <f t="shared" si="12"/>
        <v/>
      </c>
      <c r="Q266" t="str">
        <f>IF(O266=1,VLOOKUP(L266,'Ub5 and Ub6 values'!$A$3:$B$5499,3,FALSE),"")</f>
        <v/>
      </c>
    </row>
    <row r="267" spans="1:17">
      <c r="A267" t="s">
        <v>4068</v>
      </c>
      <c r="B267" t="s">
        <v>4917</v>
      </c>
      <c r="C267">
        <v>227.33</v>
      </c>
      <c r="D267" t="s">
        <v>8257</v>
      </c>
      <c r="E267">
        <v>549</v>
      </c>
      <c r="F267">
        <v>2.4149914221616156</v>
      </c>
      <c r="H267">
        <f t="shared" si="13"/>
        <v>2.7395723444500919</v>
      </c>
      <c r="I267" s="30">
        <f t="shared" si="14"/>
        <v>-2.6170844074857582</v>
      </c>
      <c r="J267" s="39">
        <f>VLOOKUP($A267,'Ub5 and Ub6 values'!$A$2:$F$7000,3,FALSE)</f>
        <v>11</v>
      </c>
      <c r="K267" s="39">
        <f>VLOOKUP($A267,'Ub5 and Ub6 values'!$A$2:$F$7000,4,FALSE)</f>
        <v>12</v>
      </c>
      <c r="P267" t="str">
        <f t="shared" si="12"/>
        <v/>
      </c>
      <c r="Q267" t="str">
        <f>IF(O267=1,VLOOKUP(L267,'Ub5 and Ub6 values'!$A$3:$B$5499,3,FALSE),"")</f>
        <v/>
      </c>
    </row>
    <row r="268" spans="1:17">
      <c r="A268" t="s">
        <v>6894</v>
      </c>
      <c r="B268" t="s">
        <v>4917</v>
      </c>
      <c r="C268">
        <v>310.17399999999998</v>
      </c>
      <c r="D268" t="s">
        <v>3172</v>
      </c>
      <c r="E268">
        <v>750</v>
      </c>
      <c r="F268">
        <v>2.4179976400343035</v>
      </c>
      <c r="H268">
        <f t="shared" si="13"/>
        <v>2.8750612633917001</v>
      </c>
      <c r="I268" s="30">
        <f t="shared" si="14"/>
        <v>-2.6165441273464545</v>
      </c>
      <c r="J268" s="39">
        <f>VLOOKUP($A268,'Ub5 and Ub6 values'!$A$2:$F$7000,3,FALSE)</f>
        <v>7</v>
      </c>
      <c r="K268" s="39">
        <f>VLOOKUP($A268,'Ub5 and Ub6 values'!$A$2:$F$7000,4,FALSE)</f>
        <v>9</v>
      </c>
      <c r="P268" t="str">
        <f t="shared" si="12"/>
        <v/>
      </c>
      <c r="Q268" t="str">
        <f>IF(O268=1,VLOOKUP(L268,'Ub5 and Ub6 values'!$A$3:$B$5499,3,FALSE),"")</f>
        <v/>
      </c>
    </row>
    <row r="269" spans="1:17">
      <c r="A269" t="s">
        <v>6653</v>
      </c>
      <c r="B269" t="s">
        <v>4350</v>
      </c>
      <c r="C269">
        <v>116.12</v>
      </c>
      <c r="D269" t="s">
        <v>4386</v>
      </c>
      <c r="E269">
        <v>282</v>
      </c>
      <c r="F269">
        <v>2.4285222183947641</v>
      </c>
      <c r="H269">
        <f t="shared" si="13"/>
        <v>2.4502491083193609</v>
      </c>
      <c r="I269" s="30">
        <f t="shared" si="14"/>
        <v>-2.6146579188402752</v>
      </c>
      <c r="J269" s="39">
        <f>VLOOKUP($A269,'Ub5 and Ub6 values'!$A$2:$F$7000,3,FALSE)</f>
        <v>6</v>
      </c>
      <c r="K269" s="39">
        <f>VLOOKUP($A269,'Ub5 and Ub6 values'!$A$2:$F$7000,4,FALSE)</f>
        <v>7</v>
      </c>
      <c r="P269" t="str">
        <f t="shared" si="12"/>
        <v/>
      </c>
      <c r="Q269" t="str">
        <f>IF(O269=1,VLOOKUP(L269,'Ub5 and Ub6 values'!$A$3:$B$5499,3,FALSE),"")</f>
        <v/>
      </c>
    </row>
    <row r="270" spans="1:17">
      <c r="A270" t="s">
        <v>2791</v>
      </c>
      <c r="B270" t="s">
        <v>6606</v>
      </c>
      <c r="C270">
        <v>404.50699999999995</v>
      </c>
      <c r="D270" t="s">
        <v>8381</v>
      </c>
      <c r="E270">
        <v>990</v>
      </c>
      <c r="F270">
        <v>2.4474236539787944</v>
      </c>
      <c r="H270">
        <f t="shared" si="13"/>
        <v>2.9956351945975501</v>
      </c>
      <c r="I270" s="30">
        <f t="shared" si="14"/>
        <v>-2.6112908468886125</v>
      </c>
      <c r="J270" s="39">
        <f>VLOOKUP($A270,'Ub5 and Ub6 values'!$A$2:$F$7000,3,FALSE)</f>
        <v>7</v>
      </c>
      <c r="K270" s="39">
        <f>VLOOKUP($A270,'Ub5 and Ub6 values'!$A$2:$F$7000,4,FALSE)</f>
        <v>9</v>
      </c>
      <c r="P270" t="str">
        <f t="shared" si="12"/>
        <v/>
      </c>
      <c r="Q270" t="str">
        <f>IF(O270=1,VLOOKUP(L270,'Ub5 and Ub6 values'!$A$3:$B$5499,3,FALSE),"")</f>
        <v/>
      </c>
    </row>
    <row r="271" spans="1:17">
      <c r="A271" t="s">
        <v>3597</v>
      </c>
      <c r="B271" t="s">
        <v>4350</v>
      </c>
      <c r="C271">
        <v>407.98599999999999</v>
      </c>
      <c r="D271" t="s">
        <v>4387</v>
      </c>
      <c r="E271">
        <v>1000</v>
      </c>
      <c r="F271">
        <v>2.4510644973111821</v>
      </c>
      <c r="H271">
        <f t="shared" si="13"/>
        <v>3</v>
      </c>
      <c r="I271" s="30">
        <f t="shared" si="14"/>
        <v>-2.6106452605725643</v>
      </c>
      <c r="J271" s="39">
        <f>VLOOKUP($A271,'Ub5 and Ub6 values'!$A$2:$F$7000,3,FALSE)</f>
        <v>7</v>
      </c>
      <c r="K271" s="39">
        <f>VLOOKUP($A271,'Ub5 and Ub6 values'!$A$2:$F$7000,4,FALSE)</f>
        <v>9</v>
      </c>
      <c r="P271" t="str">
        <f t="shared" si="12"/>
        <v/>
      </c>
      <c r="Q271" t="str">
        <f>IF(O271=1,VLOOKUP(L271,'Ub5 and Ub6 values'!$A$3:$B$5499,3,FALSE),"")</f>
        <v/>
      </c>
    </row>
    <row r="272" spans="1:17">
      <c r="A272" t="s">
        <v>4388</v>
      </c>
      <c r="B272" t="s">
        <v>4350</v>
      </c>
      <c r="C272">
        <v>57.052</v>
      </c>
      <c r="D272" t="s">
        <v>4389</v>
      </c>
      <c r="E272">
        <v>140</v>
      </c>
      <c r="F272">
        <v>2.453901703708897</v>
      </c>
      <c r="H272">
        <f t="shared" si="13"/>
        <v>2.1461280356782382</v>
      </c>
      <c r="I272" s="30">
        <f t="shared" si="14"/>
        <v>-2.6101428378566984</v>
      </c>
      <c r="J272" s="39">
        <f>VLOOKUP($A272,'Ub5 and Ub6 values'!$A$2:$F$7000,3,FALSE)</f>
        <v>4</v>
      </c>
      <c r="K272" s="39">
        <f>VLOOKUP($A272,'Ub5 and Ub6 values'!$A$2:$F$7000,4,FALSE)</f>
        <v>4</v>
      </c>
      <c r="P272" t="str">
        <f t="shared" si="12"/>
        <v/>
      </c>
      <c r="Q272" t="str">
        <f>IF(O272=1,VLOOKUP(L272,'Ub5 and Ub6 values'!$A$3:$B$5499,3,FALSE),"")</f>
        <v/>
      </c>
    </row>
    <row r="273" spans="1:17">
      <c r="A273" t="s">
        <v>6386</v>
      </c>
      <c r="B273" t="s">
        <v>6606</v>
      </c>
      <c r="C273">
        <v>284.74299999999999</v>
      </c>
      <c r="D273" t="s">
        <v>8382</v>
      </c>
      <c r="E273">
        <v>710</v>
      </c>
      <c r="F273">
        <v>2.4934765736119942</v>
      </c>
      <c r="H273">
        <f t="shared" si="13"/>
        <v>2.8512583487190755</v>
      </c>
      <c r="I273" s="30">
        <f t="shared" si="14"/>
        <v>-2.6031947076536928</v>
      </c>
      <c r="J273" s="39">
        <f>VLOOKUP($A273,'Ub5 and Ub6 values'!$A$2:$F$7000,3,FALSE)</f>
        <v>7</v>
      </c>
      <c r="K273" s="39">
        <f>VLOOKUP($A273,'Ub5 and Ub6 values'!$A$2:$F$7000,4,FALSE)</f>
        <v>10</v>
      </c>
      <c r="P273" t="str">
        <f t="shared" si="12"/>
        <v/>
      </c>
      <c r="Q273" t="str">
        <f>IF(O273=1,VLOOKUP(L273,'Ub5 and Ub6 values'!$A$3:$B$5499,3,FALSE),"")</f>
        <v/>
      </c>
    </row>
    <row r="274" spans="1:17">
      <c r="A274" t="s">
        <v>4066</v>
      </c>
      <c r="B274" t="s">
        <v>6606</v>
      </c>
      <c r="C274">
        <v>210.285</v>
      </c>
      <c r="D274" t="s">
        <v>4454</v>
      </c>
      <c r="E274">
        <v>530</v>
      </c>
      <c r="F274">
        <v>2.5203889958865351</v>
      </c>
      <c r="H274">
        <f t="shared" si="13"/>
        <v>2.7242758696007892</v>
      </c>
      <c r="I274" s="30">
        <f t="shared" si="14"/>
        <v>-2.5985324251988677</v>
      </c>
      <c r="J274" s="39">
        <f>VLOOKUP($A274,'Ub5 and Ub6 values'!$A$2:$F$7000,3,FALSE)</f>
        <v>11</v>
      </c>
      <c r="K274" s="39">
        <f>VLOOKUP($A274,'Ub5 and Ub6 values'!$A$2:$F$7000,4,FALSE)</f>
        <v>11</v>
      </c>
      <c r="P274" t="str">
        <f t="shared" si="12"/>
        <v/>
      </c>
      <c r="Q274" t="str">
        <f>IF(O274=1,VLOOKUP(L274,'Ub5 and Ub6 values'!$A$3:$B$5499,3,FALSE),"")</f>
        <v/>
      </c>
    </row>
    <row r="275" spans="1:17">
      <c r="A275" t="s">
        <v>1485</v>
      </c>
      <c r="B275" t="s">
        <v>4917</v>
      </c>
      <c r="C275">
        <v>252.72</v>
      </c>
      <c r="D275" t="s">
        <v>8258</v>
      </c>
      <c r="E275">
        <v>640</v>
      </c>
      <c r="F275">
        <v>2.5324469768914213</v>
      </c>
      <c r="H275">
        <f t="shared" si="13"/>
        <v>2.8061799739838871</v>
      </c>
      <c r="I275" s="30">
        <f t="shared" si="14"/>
        <v>-2.5964596389132053</v>
      </c>
      <c r="J275" s="39">
        <f>VLOOKUP($A275,'Ub5 and Ub6 values'!$A$2:$F$7000,3,FALSE)</f>
        <v>7</v>
      </c>
      <c r="K275" s="39">
        <f>VLOOKUP($A275,'Ub5 and Ub6 values'!$A$2:$F$7000,4,FALSE)</f>
        <v>9</v>
      </c>
      <c r="P275" t="str">
        <f t="shared" si="12"/>
        <v/>
      </c>
      <c r="Q275" t="str">
        <f>IF(O275=1,VLOOKUP(L275,'Ub5 and Ub6 values'!$A$3:$B$5499,3,FALSE),"")</f>
        <v/>
      </c>
    </row>
    <row r="276" spans="1:17">
      <c r="A276" t="s">
        <v>8700</v>
      </c>
      <c r="B276" t="s">
        <v>4917</v>
      </c>
      <c r="C276">
        <v>287.10700000000003</v>
      </c>
      <c r="D276" t="s">
        <v>8259</v>
      </c>
      <c r="E276">
        <v>730</v>
      </c>
      <c r="F276">
        <v>2.5426060667277355</v>
      </c>
      <c r="H276">
        <f t="shared" si="13"/>
        <v>2.8633228601204559</v>
      </c>
      <c r="I276" s="30">
        <f t="shared" si="14"/>
        <v>-2.594720921105806</v>
      </c>
      <c r="J276" s="39">
        <f>VLOOKUP($A276,'Ub5 and Ub6 values'!$A$2:$F$7000,3,FALSE)</f>
        <v>7</v>
      </c>
      <c r="K276" s="39">
        <f>VLOOKUP($A276,'Ub5 and Ub6 values'!$A$2:$F$7000,4,FALSE)</f>
        <v>8</v>
      </c>
      <c r="P276" t="str">
        <f t="shared" si="12"/>
        <v/>
      </c>
      <c r="Q276" t="str">
        <f>IF(O276=1,VLOOKUP(L276,'Ub5 and Ub6 values'!$A$3:$B$5499,3,FALSE),"")</f>
        <v/>
      </c>
    </row>
    <row r="277" spans="1:17">
      <c r="A277" t="s">
        <v>3753</v>
      </c>
      <c r="B277" t="s">
        <v>4350</v>
      </c>
      <c r="C277">
        <v>94.537999999999997</v>
      </c>
      <c r="D277" t="s">
        <v>4390</v>
      </c>
      <c r="E277">
        <v>243</v>
      </c>
      <c r="F277">
        <v>2.5703949734498299</v>
      </c>
      <c r="H277">
        <f t="shared" si="13"/>
        <v>2.3856062735983121</v>
      </c>
      <c r="I277" s="30">
        <f t="shared" si="14"/>
        <v>-2.5900001367426948</v>
      </c>
      <c r="J277" s="39">
        <f>VLOOKUP($A277,'Ub5 and Ub6 values'!$A$2:$F$7000,3,FALSE)</f>
        <v>5</v>
      </c>
      <c r="K277" s="39">
        <f>VLOOKUP($A277,'Ub5 and Ub6 values'!$A$2:$F$7000,4,FALSE)</f>
        <v>5</v>
      </c>
      <c r="P277" t="str">
        <f t="shared" si="12"/>
        <v/>
      </c>
      <c r="Q277" t="str">
        <f>IF(O277=1,VLOOKUP(L277,'Ub5 and Ub6 values'!$A$3:$B$5499,3,FALSE),"")</f>
        <v/>
      </c>
    </row>
    <row r="278" spans="1:17">
      <c r="A278" t="s">
        <v>1339</v>
      </c>
      <c r="B278" t="s">
        <v>6606</v>
      </c>
      <c r="C278">
        <v>291.39099999999996</v>
      </c>
      <c r="D278" t="s">
        <v>8383</v>
      </c>
      <c r="E278">
        <v>750</v>
      </c>
      <c r="F278">
        <v>2.5738612379929378</v>
      </c>
      <c r="H278">
        <f t="shared" si="13"/>
        <v>2.8750612633917001</v>
      </c>
      <c r="I278" s="30">
        <f t="shared" si="14"/>
        <v>-2.5894148704846236</v>
      </c>
      <c r="J278" s="39">
        <f>VLOOKUP($A278,'Ub5 and Ub6 values'!$A$2:$F$7000,3,FALSE)</f>
        <v>8</v>
      </c>
      <c r="K278" s="39">
        <f>VLOOKUP($A278,'Ub5 and Ub6 values'!$A$2:$F$7000,4,FALSE)</f>
        <v>9</v>
      </c>
      <c r="P278" t="str">
        <f t="shared" si="12"/>
        <v/>
      </c>
      <c r="Q278" t="str">
        <f>IF(O278=1,VLOOKUP(L278,'Ub5 and Ub6 values'!$A$3:$B$5499,3,FALSE),"")</f>
        <v/>
      </c>
    </row>
    <row r="279" spans="1:17">
      <c r="A279" t="s">
        <v>2754</v>
      </c>
      <c r="B279" t="s">
        <v>6606</v>
      </c>
      <c r="C279">
        <v>240.31</v>
      </c>
      <c r="D279" t="s">
        <v>8384</v>
      </c>
      <c r="E279">
        <v>620</v>
      </c>
      <c r="F279">
        <v>2.580000832258333</v>
      </c>
      <c r="H279">
        <f t="shared" si="13"/>
        <v>2.7923916894982539</v>
      </c>
      <c r="I279" s="30">
        <f t="shared" si="14"/>
        <v>-2.588380153941753</v>
      </c>
      <c r="J279" s="39">
        <f>VLOOKUP($A279,'Ub5 and Ub6 values'!$A$2:$F$7000,3,FALSE)</f>
        <v>7</v>
      </c>
      <c r="K279" s="39">
        <f>VLOOKUP($A279,'Ub5 and Ub6 values'!$A$2:$F$7000,4,FALSE)</f>
        <v>8</v>
      </c>
      <c r="P279" t="str">
        <f t="shared" si="12"/>
        <v/>
      </c>
      <c r="Q279" t="str">
        <f>IF(O279=1,VLOOKUP(L279,'Ub5 and Ub6 values'!$A$3:$B$5499,3,FALSE),"")</f>
        <v/>
      </c>
    </row>
    <row r="280" spans="1:17">
      <c r="A280" t="s">
        <v>4109</v>
      </c>
      <c r="B280" t="s">
        <v>4539</v>
      </c>
      <c r="C280">
        <v>289.375</v>
      </c>
      <c r="D280" t="s">
        <v>3215</v>
      </c>
      <c r="E280">
        <v>750</v>
      </c>
      <c r="F280">
        <v>2.5917926565874732</v>
      </c>
      <c r="H280">
        <f t="shared" si="13"/>
        <v>2.8750612633917001</v>
      </c>
      <c r="I280" s="30">
        <f t="shared" si="14"/>
        <v>-2.5863997449703282</v>
      </c>
      <c r="J280" s="39">
        <f>VLOOKUP($A280,'Ub5 and Ub6 values'!$A$2:$F$7000,3,FALSE)</f>
        <v>7</v>
      </c>
      <c r="K280" s="39">
        <f>VLOOKUP($A280,'Ub5 and Ub6 values'!$A$2:$F$7000,4,FALSE)</f>
        <v>9</v>
      </c>
      <c r="P280" t="str">
        <f t="shared" si="12"/>
        <v/>
      </c>
      <c r="Q280" t="str">
        <f>IF(O280=1,VLOOKUP(L280,'Ub5 and Ub6 values'!$A$3:$B$5499,3,FALSE),"")</f>
        <v/>
      </c>
    </row>
    <row r="281" spans="1:17">
      <c r="A281" t="s">
        <v>8385</v>
      </c>
      <c r="B281" t="s">
        <v>6606</v>
      </c>
      <c r="C281">
        <v>268.74100000000004</v>
      </c>
      <c r="D281" t="s">
        <v>8386</v>
      </c>
      <c r="E281">
        <v>707</v>
      </c>
      <c r="F281">
        <v>2.6307857751515393</v>
      </c>
      <c r="H281">
        <f t="shared" si="13"/>
        <v>2.8494194137968996</v>
      </c>
      <c r="I281" s="30">
        <f t="shared" si="14"/>
        <v>-2.5799145150680247</v>
      </c>
      <c r="J281" s="39">
        <f>VLOOKUP($A281,'Ub5 and Ub6 values'!$A$2:$F$7000,3,FALSE)</f>
        <v>6</v>
      </c>
      <c r="K281" s="39">
        <f>VLOOKUP($A281,'Ub5 and Ub6 values'!$A$2:$F$7000,4,FALSE)</f>
        <v>12</v>
      </c>
      <c r="P281" t="str">
        <f t="shared" si="12"/>
        <v/>
      </c>
      <c r="Q281" t="str">
        <f>IF(O281=1,VLOOKUP(L281,'Ub5 and Ub6 values'!$A$3:$B$5499,3,FALSE),"")</f>
        <v/>
      </c>
    </row>
    <row r="282" spans="1:17">
      <c r="A282" t="s">
        <v>7942</v>
      </c>
      <c r="B282" t="s">
        <v>4350</v>
      </c>
      <c r="C282">
        <v>60.1</v>
      </c>
      <c r="D282" t="s">
        <v>4189</v>
      </c>
      <c r="E282">
        <v>160</v>
      </c>
      <c r="F282">
        <v>2.6622296173044924</v>
      </c>
      <c r="H282">
        <f t="shared" si="13"/>
        <v>2.2041199826559246</v>
      </c>
      <c r="I282" s="30">
        <f t="shared" si="14"/>
        <v>-2.5747544893468146</v>
      </c>
      <c r="J282" s="39">
        <f>VLOOKUP($A282,'Ub5 and Ub6 values'!$A$2:$F$7000,3,FALSE)</f>
        <v>4</v>
      </c>
      <c r="K282" s="39">
        <f>VLOOKUP($A282,'Ub5 and Ub6 values'!$A$2:$F$7000,4,FALSE)</f>
        <v>4</v>
      </c>
      <c r="P282" t="str">
        <f t="shared" si="12"/>
        <v/>
      </c>
      <c r="Q282" t="str">
        <f>IF(O282=1,VLOOKUP(L282,'Ub5 and Ub6 values'!$A$3:$B$5499,3,FALSE),"")</f>
        <v/>
      </c>
    </row>
    <row r="283" spans="1:17">
      <c r="A283" t="s">
        <v>1773</v>
      </c>
      <c r="B283" t="s">
        <v>6606</v>
      </c>
      <c r="C283">
        <v>339.34700000000004</v>
      </c>
      <c r="D283" t="s">
        <v>5696</v>
      </c>
      <c r="E283">
        <v>903.5</v>
      </c>
      <c r="F283">
        <v>2.6624664429035763</v>
      </c>
      <c r="H283">
        <f t="shared" si="13"/>
        <v>2.9559281568969507</v>
      </c>
      <c r="I283" s="30">
        <f t="shared" si="14"/>
        <v>-2.5747158572634956</v>
      </c>
      <c r="J283" s="39">
        <f>VLOOKUP($A283,'Ub5 and Ub6 values'!$A$2:$F$7000,3,FALSE)</f>
        <v>7</v>
      </c>
      <c r="K283" s="39">
        <f>VLOOKUP($A283,'Ub5 and Ub6 values'!$A$2:$F$7000,4,FALSE)</f>
        <v>9</v>
      </c>
      <c r="P283" t="str">
        <f t="shared" si="12"/>
        <v/>
      </c>
      <c r="Q283" t="str">
        <f>IF(O283=1,VLOOKUP(L283,'Ub5 and Ub6 values'!$A$3:$B$5499,3,FALSE),"")</f>
        <v/>
      </c>
    </row>
    <row r="284" spans="1:17">
      <c r="A284" t="s">
        <v>5141</v>
      </c>
      <c r="B284" t="s">
        <v>6606</v>
      </c>
      <c r="C284">
        <v>370.57299999999998</v>
      </c>
      <c r="D284" t="s">
        <v>5697</v>
      </c>
      <c r="E284">
        <v>995</v>
      </c>
      <c r="F284">
        <v>2.6850310195292155</v>
      </c>
      <c r="H284">
        <f t="shared" si="13"/>
        <v>2.9978230807457256</v>
      </c>
      <c r="I284" s="30">
        <f t="shared" si="14"/>
        <v>-2.5710506926338663</v>
      </c>
      <c r="J284" s="39">
        <f>VLOOKUP($A284,'Ub5 and Ub6 values'!$A$2:$F$7000,3,FALSE)</f>
        <v>6</v>
      </c>
      <c r="K284" s="39">
        <f>VLOOKUP($A284,'Ub5 and Ub6 values'!$A$2:$F$7000,4,FALSE)</f>
        <v>11</v>
      </c>
      <c r="P284" t="str">
        <f t="shared" si="12"/>
        <v/>
      </c>
      <c r="Q284" t="str">
        <f>IF(O284=1,VLOOKUP(L284,'Ub5 and Ub6 values'!$A$3:$B$5499,3,FALSE),"")</f>
        <v/>
      </c>
    </row>
    <row r="285" spans="1:17">
      <c r="A285" t="s">
        <v>5452</v>
      </c>
      <c r="B285" t="s">
        <v>4350</v>
      </c>
      <c r="C285">
        <v>208.27699999999999</v>
      </c>
      <c r="D285" t="s">
        <v>4391</v>
      </c>
      <c r="E285">
        <v>565</v>
      </c>
      <c r="F285">
        <v>2.7127335231446583</v>
      </c>
      <c r="H285">
        <f t="shared" si="13"/>
        <v>2.7520484478194387</v>
      </c>
      <c r="I285" s="30">
        <f t="shared" si="14"/>
        <v>-2.5665928656972326</v>
      </c>
      <c r="J285" s="39">
        <f>VLOOKUP($A285,'Ub5 and Ub6 values'!$A$2:$F$7000,3,FALSE)</f>
        <v>4</v>
      </c>
      <c r="K285" s="39">
        <f>VLOOKUP($A285,'Ub5 and Ub6 values'!$A$2:$F$7000,4,FALSE)</f>
        <v>4</v>
      </c>
      <c r="P285" t="str">
        <f t="shared" si="12"/>
        <v/>
      </c>
      <c r="Q285" t="str">
        <f>IF(O285=1,VLOOKUP(L285,'Ub5 and Ub6 values'!$A$3:$B$5499,3,FALSE),"")</f>
        <v/>
      </c>
    </row>
    <row r="286" spans="1:17">
      <c r="A286" t="s">
        <v>4074</v>
      </c>
      <c r="B286" t="s">
        <v>4917</v>
      </c>
      <c r="C286">
        <v>293.41399999999999</v>
      </c>
      <c r="D286" t="s">
        <v>8260</v>
      </c>
      <c r="E286">
        <v>800</v>
      </c>
      <c r="F286">
        <v>2.7265229334660241</v>
      </c>
      <c r="H286">
        <f t="shared" si="13"/>
        <v>2.9030899869919438</v>
      </c>
      <c r="I286" s="30">
        <f t="shared" si="14"/>
        <v>-2.5643908450023361</v>
      </c>
      <c r="J286" s="39">
        <f>VLOOKUP($A286,'Ub5 and Ub6 values'!$A$2:$F$7000,3,FALSE)</f>
        <v>5</v>
      </c>
      <c r="K286" s="39">
        <f>VLOOKUP($A286,'Ub5 and Ub6 values'!$A$2:$F$7000,4,FALSE)</f>
        <v>7</v>
      </c>
      <c r="P286" t="str">
        <f t="shared" si="12"/>
        <v/>
      </c>
      <c r="Q286" t="str">
        <f>IF(O286=1,VLOOKUP(L286,'Ub5 and Ub6 values'!$A$3:$B$5499,3,FALSE),"")</f>
        <v/>
      </c>
    </row>
    <row r="287" spans="1:17">
      <c r="A287" t="s">
        <v>2602</v>
      </c>
      <c r="B287" t="s">
        <v>4917</v>
      </c>
      <c r="C287">
        <v>434.28800000000001</v>
      </c>
      <c r="D287" t="s">
        <v>8261</v>
      </c>
      <c r="E287">
        <v>1200</v>
      </c>
      <c r="F287">
        <v>2.7631433518770954</v>
      </c>
      <c r="H287">
        <f t="shared" si="13"/>
        <v>3.0791812460476247</v>
      </c>
      <c r="I287" s="30">
        <f t="shared" si="14"/>
        <v>-2.5585965833012878</v>
      </c>
      <c r="J287" s="39">
        <f>VLOOKUP($A287,'Ub5 and Ub6 values'!$A$2:$F$7000,3,FALSE)</f>
        <v>6</v>
      </c>
      <c r="K287" s="39">
        <f>VLOOKUP($A287,'Ub5 and Ub6 values'!$A$2:$F$7000,4,FALSE)</f>
        <v>9</v>
      </c>
      <c r="P287" t="str">
        <f t="shared" si="12"/>
        <v/>
      </c>
      <c r="Q287" t="str">
        <f>IF(O287=1,VLOOKUP(L287,'Ub5 and Ub6 values'!$A$3:$B$5499,3,FALSE),"")</f>
        <v/>
      </c>
    </row>
    <row r="288" spans="1:17">
      <c r="A288" t="s">
        <v>2682</v>
      </c>
      <c r="B288" t="s">
        <v>4917</v>
      </c>
      <c r="C288">
        <v>256.46300000000002</v>
      </c>
      <c r="D288" t="s">
        <v>8262</v>
      </c>
      <c r="E288">
        <v>713</v>
      </c>
      <c r="F288">
        <v>2.7801281276441432</v>
      </c>
      <c r="H288">
        <f t="shared" si="13"/>
        <v>2.8530895298518657</v>
      </c>
      <c r="I288" s="30">
        <f t="shared" si="14"/>
        <v>-2.5559351883097823</v>
      </c>
      <c r="J288" s="39">
        <f>VLOOKUP($A288,'Ub5 and Ub6 values'!$A$2:$F$7000,3,FALSE)</f>
        <v>7</v>
      </c>
      <c r="K288" s="39">
        <f>VLOOKUP($A288,'Ub5 and Ub6 values'!$A$2:$F$7000,4,FALSE)</f>
        <v>8</v>
      </c>
      <c r="P288" t="str">
        <f t="shared" si="12"/>
        <v/>
      </c>
      <c r="Q288" t="str">
        <f>IF(O288=1,VLOOKUP(L288,'Ub5 and Ub6 values'!$A$3:$B$5499,3,FALSE),"")</f>
        <v/>
      </c>
    </row>
    <row r="289" spans="1:17">
      <c r="A289" t="s">
        <v>1318</v>
      </c>
      <c r="B289" t="s">
        <v>4350</v>
      </c>
      <c r="C289">
        <v>129.16200000000001</v>
      </c>
      <c r="D289" t="s">
        <v>1318</v>
      </c>
      <c r="E289">
        <v>360</v>
      </c>
      <c r="F289">
        <v>2.7871974729409579</v>
      </c>
      <c r="H289">
        <f t="shared" si="13"/>
        <v>2.5563025007672873</v>
      </c>
      <c r="I289" s="30">
        <f t="shared" si="14"/>
        <v>-2.5548322604325824</v>
      </c>
      <c r="J289" s="39">
        <f>VLOOKUP($A289,'Ub5 and Ub6 values'!$A$2:$F$7000,3,FALSE)</f>
        <v>6</v>
      </c>
      <c r="K289" s="39">
        <f>VLOOKUP($A289,'Ub5 and Ub6 values'!$A$2:$F$7000,4,FALSE)</f>
        <v>10</v>
      </c>
      <c r="P289" t="str">
        <f t="shared" si="12"/>
        <v/>
      </c>
      <c r="Q289" t="str">
        <f>IF(O289=1,VLOOKUP(L289,'Ub5 and Ub6 values'!$A$3:$B$5499,3,FALSE),"")</f>
        <v/>
      </c>
    </row>
    <row r="290" spans="1:17">
      <c r="A290" t="s">
        <v>1812</v>
      </c>
      <c r="B290" t="s">
        <v>4917</v>
      </c>
      <c r="C290">
        <v>228.31399999999996</v>
      </c>
      <c r="D290" t="s">
        <v>8263</v>
      </c>
      <c r="E290">
        <v>644</v>
      </c>
      <c r="F290">
        <v>2.8206767872316201</v>
      </c>
      <c r="H290">
        <f t="shared" si="13"/>
        <v>2.808885867359812</v>
      </c>
      <c r="I290" s="30">
        <f t="shared" si="14"/>
        <v>-2.5496466754765867</v>
      </c>
      <c r="J290" s="39">
        <f>VLOOKUP($A290,'Ub5 and Ub6 values'!$A$2:$F$7000,3,FALSE)</f>
        <v>8</v>
      </c>
      <c r="K290" s="39">
        <f>VLOOKUP($A290,'Ub5 and Ub6 values'!$A$2:$F$7000,4,FALSE)</f>
        <v>10</v>
      </c>
      <c r="P290" t="str">
        <f t="shared" si="12"/>
        <v/>
      </c>
      <c r="Q290" t="str">
        <f>IF(O290=1,VLOOKUP(L290,'Ub5 and Ub6 values'!$A$3:$B$5499,3,FALSE),"")</f>
        <v/>
      </c>
    </row>
    <row r="291" spans="1:17">
      <c r="A291" t="s">
        <v>6167</v>
      </c>
      <c r="B291" t="s">
        <v>4917</v>
      </c>
      <c r="C291">
        <v>240.21</v>
      </c>
      <c r="D291" t="s">
        <v>8264</v>
      </c>
      <c r="E291">
        <v>678</v>
      </c>
      <c r="F291">
        <v>2.8225302859997505</v>
      </c>
      <c r="H291">
        <f t="shared" si="13"/>
        <v>2.8312296938670634</v>
      </c>
      <c r="I291" s="30">
        <f t="shared" si="14"/>
        <v>-2.5493613893597691</v>
      </c>
      <c r="J291" s="39">
        <f>VLOOKUP($A291,'Ub5 and Ub6 values'!$A$2:$F$7000,3,FALSE)</f>
        <v>9</v>
      </c>
      <c r="K291" s="39">
        <f>VLOOKUP($A291,'Ub5 and Ub6 values'!$A$2:$F$7000,4,FALSE)</f>
        <v>11</v>
      </c>
      <c r="P291" t="str">
        <f t="shared" si="12"/>
        <v/>
      </c>
      <c r="Q291" t="str">
        <f>IF(O291=1,VLOOKUP(L291,'Ub5 and Ub6 values'!$A$3:$B$5499,3,FALSE),"")</f>
        <v/>
      </c>
    </row>
    <row r="292" spans="1:17">
      <c r="A292" t="s">
        <v>2277</v>
      </c>
      <c r="B292" t="s">
        <v>4917</v>
      </c>
      <c r="C292">
        <v>315.39799999999997</v>
      </c>
      <c r="D292" t="s">
        <v>8265</v>
      </c>
      <c r="E292">
        <v>892</v>
      </c>
      <c r="F292">
        <v>2.8281726580384152</v>
      </c>
      <c r="H292">
        <f t="shared" si="13"/>
        <v>2.9503648543761232</v>
      </c>
      <c r="I292" s="30">
        <f t="shared" si="14"/>
        <v>-2.5484940806797991</v>
      </c>
      <c r="J292" s="39">
        <f>VLOOKUP($A292,'Ub5 and Ub6 values'!$A$2:$F$7000,3,FALSE)</f>
        <v>6</v>
      </c>
      <c r="K292" s="39">
        <f>VLOOKUP($A292,'Ub5 and Ub6 values'!$A$2:$F$7000,4,FALSE)</f>
        <v>6</v>
      </c>
      <c r="P292" t="str">
        <f t="shared" si="12"/>
        <v/>
      </c>
      <c r="Q292" t="str">
        <f>IF(O292=1,VLOOKUP(L292,'Ub5 and Ub6 values'!$A$3:$B$5499,3,FALSE),"")</f>
        <v/>
      </c>
    </row>
    <row r="293" spans="1:17">
      <c r="A293" t="s">
        <v>1433</v>
      </c>
      <c r="B293" t="s">
        <v>6606</v>
      </c>
      <c r="C293">
        <v>353.33</v>
      </c>
      <c r="D293" t="s">
        <v>5698</v>
      </c>
      <c r="E293">
        <v>1000</v>
      </c>
      <c r="F293">
        <v>2.8302153793903719</v>
      </c>
      <c r="H293">
        <f t="shared" si="13"/>
        <v>3</v>
      </c>
      <c r="I293" s="30">
        <f t="shared" si="14"/>
        <v>-2.548180513408028</v>
      </c>
      <c r="J293" s="39">
        <f>VLOOKUP($A293,'Ub5 and Ub6 values'!$A$2:$F$7000,3,FALSE)</f>
        <v>8</v>
      </c>
      <c r="K293" s="39">
        <f>VLOOKUP($A293,'Ub5 and Ub6 values'!$A$2:$F$7000,4,FALSE)</f>
        <v>10</v>
      </c>
      <c r="P293" t="str">
        <f t="shared" si="12"/>
        <v/>
      </c>
      <c r="Q293" t="str">
        <f>IF(O293=1,VLOOKUP(L293,'Ub5 and Ub6 values'!$A$3:$B$5499,3,FALSE),"")</f>
        <v/>
      </c>
    </row>
    <row r="294" spans="1:17">
      <c r="A294" t="s">
        <v>7302</v>
      </c>
      <c r="B294" t="s">
        <v>6606</v>
      </c>
      <c r="C294">
        <v>194.274</v>
      </c>
      <c r="D294" t="s">
        <v>5699</v>
      </c>
      <c r="E294">
        <v>550</v>
      </c>
      <c r="F294">
        <v>2.8310530487867651</v>
      </c>
      <c r="H294">
        <f t="shared" si="13"/>
        <v>2.7403626894942437</v>
      </c>
      <c r="I294" s="30">
        <f t="shared" si="14"/>
        <v>-2.548051992669687</v>
      </c>
      <c r="J294" s="39">
        <f>VLOOKUP($A294,'Ub5 and Ub6 values'!$A$2:$F$7000,3,FALSE)</f>
        <v>6</v>
      </c>
      <c r="K294" s="39">
        <f>VLOOKUP($A294,'Ub5 and Ub6 values'!$A$2:$F$7000,4,FALSE)</f>
        <v>9</v>
      </c>
      <c r="P294" t="str">
        <f t="shared" si="12"/>
        <v/>
      </c>
      <c r="Q294" t="str">
        <f>IF(O294=1,VLOOKUP(L294,'Ub5 and Ub6 values'!$A$3:$B$5499,3,FALSE),"")</f>
        <v/>
      </c>
    </row>
    <row r="295" spans="1:17">
      <c r="A295" t="s">
        <v>6124</v>
      </c>
      <c r="B295" t="s">
        <v>6606</v>
      </c>
      <c r="C295">
        <v>391.46699999999998</v>
      </c>
      <c r="D295" t="s">
        <v>5700</v>
      </c>
      <c r="E295">
        <v>1110</v>
      </c>
      <c r="F295">
        <v>2.8354880488010483</v>
      </c>
      <c r="H295">
        <f t="shared" si="13"/>
        <v>3.0453229787866576</v>
      </c>
      <c r="I295" s="30">
        <f t="shared" si="14"/>
        <v>-2.5473721788666777</v>
      </c>
      <c r="J295" s="39">
        <f>VLOOKUP($A295,'Ub5 and Ub6 values'!$A$2:$F$7000,3,FALSE)</f>
        <v>6</v>
      </c>
      <c r="K295" s="39">
        <f>VLOOKUP($A295,'Ub5 and Ub6 values'!$A$2:$F$7000,4,FALSE)</f>
        <v>9</v>
      </c>
      <c r="P295" t="str">
        <f t="shared" si="12"/>
        <v/>
      </c>
      <c r="Q295" t="str">
        <f>IF(O295=1,VLOOKUP(L295,'Ub5 and Ub6 values'!$A$3:$B$5499,3,FALSE),"")</f>
        <v/>
      </c>
    </row>
    <row r="296" spans="1:17">
      <c r="A296" t="s">
        <v>5609</v>
      </c>
      <c r="B296" t="s">
        <v>6606</v>
      </c>
      <c r="C296">
        <v>176.17500000000001</v>
      </c>
      <c r="D296" t="s">
        <v>5701</v>
      </c>
      <c r="E296">
        <v>500</v>
      </c>
      <c r="F296">
        <v>2.8380871292748688</v>
      </c>
      <c r="H296">
        <f t="shared" si="13"/>
        <v>2.6989700043360187</v>
      </c>
      <c r="I296" s="30">
        <f t="shared" si="14"/>
        <v>-2.5469742758332869</v>
      </c>
      <c r="J296" s="39">
        <f>VLOOKUP($A296,'Ub5 and Ub6 values'!$A$2:$F$7000,3,FALSE)</f>
        <v>6</v>
      </c>
      <c r="K296" s="39">
        <f>VLOOKUP($A296,'Ub5 and Ub6 values'!$A$2:$F$7000,4,FALSE)</f>
        <v>9</v>
      </c>
      <c r="P296" t="str">
        <f t="shared" si="12"/>
        <v/>
      </c>
      <c r="Q296" t="str">
        <f>IF(O296=1,VLOOKUP(L296,'Ub5 and Ub6 values'!$A$3:$B$5499,3,FALSE),"")</f>
        <v/>
      </c>
    </row>
    <row r="297" spans="1:17">
      <c r="A297" t="s">
        <v>8690</v>
      </c>
      <c r="B297" t="s">
        <v>6606</v>
      </c>
      <c r="C297">
        <v>389.51</v>
      </c>
      <c r="D297" t="s">
        <v>5702</v>
      </c>
      <c r="E297">
        <v>1107</v>
      </c>
      <c r="F297">
        <v>2.8420322969885241</v>
      </c>
      <c r="H297">
        <f t="shared" si="13"/>
        <v>3.0441476208787228</v>
      </c>
      <c r="I297" s="30">
        <f t="shared" si="14"/>
        <v>-2.5463709910376133</v>
      </c>
      <c r="J297" s="39">
        <f>VLOOKUP($A297,'Ub5 and Ub6 values'!$A$2:$F$7000,3,FALSE)</f>
        <v>7</v>
      </c>
      <c r="K297" s="39">
        <f>VLOOKUP($A297,'Ub5 and Ub6 values'!$A$2:$F$7000,4,FALSE)</f>
        <v>9</v>
      </c>
      <c r="P297" t="str">
        <f t="shared" si="12"/>
        <v/>
      </c>
      <c r="Q297" t="str">
        <f>IF(O297=1,VLOOKUP(L297,'Ub5 and Ub6 values'!$A$3:$B$5499,3,FALSE),"")</f>
        <v/>
      </c>
    </row>
    <row r="298" spans="1:17">
      <c r="A298" t="s">
        <v>4082</v>
      </c>
      <c r="B298" t="s">
        <v>6606</v>
      </c>
      <c r="C298">
        <v>447.46199999999999</v>
      </c>
      <c r="D298" t="s">
        <v>5703</v>
      </c>
      <c r="E298">
        <v>1272.5</v>
      </c>
      <c r="F298">
        <v>2.8438169051226696</v>
      </c>
      <c r="H298">
        <f t="shared" si="13"/>
        <v>3.1046577910087962</v>
      </c>
      <c r="I298" s="30">
        <f t="shared" si="14"/>
        <v>-2.5460983684396794</v>
      </c>
      <c r="J298" s="39">
        <f>VLOOKUP($A298,'Ub5 and Ub6 values'!$A$2:$F$7000,3,FALSE)</f>
        <v>9</v>
      </c>
      <c r="K298" s="39">
        <f>VLOOKUP($A298,'Ub5 and Ub6 values'!$A$2:$F$7000,4,FALSE)</f>
        <v>11</v>
      </c>
      <c r="P298" t="str">
        <f t="shared" si="12"/>
        <v/>
      </c>
      <c r="Q298" t="str">
        <f>IF(O298=1,VLOOKUP(L298,'Ub5 and Ub6 values'!$A$3:$B$5499,3,FALSE),"")</f>
        <v/>
      </c>
    </row>
    <row r="299" spans="1:17">
      <c r="A299" t="s">
        <v>5462</v>
      </c>
      <c r="B299" t="s">
        <v>6606</v>
      </c>
      <c r="C299">
        <v>260.64999999999998</v>
      </c>
      <c r="D299" t="s">
        <v>5704</v>
      </c>
      <c r="E299">
        <v>748</v>
      </c>
      <c r="F299">
        <v>2.8697487051601769</v>
      </c>
      <c r="H299">
        <f t="shared" si="13"/>
        <v>2.8739015978644615</v>
      </c>
      <c r="I299" s="30">
        <f t="shared" si="14"/>
        <v>-2.5421561313985763</v>
      </c>
      <c r="J299" s="39">
        <f>VLOOKUP($A299,'Ub5 and Ub6 values'!$A$2:$F$7000,3,FALSE)</f>
        <v>8</v>
      </c>
      <c r="K299" s="39">
        <f>VLOOKUP($A299,'Ub5 and Ub6 values'!$A$2:$F$7000,4,FALSE)</f>
        <v>9</v>
      </c>
      <c r="P299" t="str">
        <f t="shared" si="12"/>
        <v/>
      </c>
      <c r="Q299" t="str">
        <f>IF(O299=1,VLOOKUP(L299,'Ub5 and Ub6 values'!$A$3:$B$5499,3,FALSE),"")</f>
        <v/>
      </c>
    </row>
    <row r="300" spans="1:17">
      <c r="A300" t="s">
        <v>3604</v>
      </c>
      <c r="B300" t="s">
        <v>6606</v>
      </c>
      <c r="C300">
        <v>398.34099999999995</v>
      </c>
      <c r="D300" t="s">
        <v>5705</v>
      </c>
      <c r="E300">
        <v>1150</v>
      </c>
      <c r="F300">
        <v>2.8869737235182926</v>
      </c>
      <c r="H300">
        <f t="shared" si="13"/>
        <v>3.0606978403536118</v>
      </c>
      <c r="I300" s="30">
        <f t="shared" si="14"/>
        <v>-2.539557168936371</v>
      </c>
      <c r="J300" s="39">
        <f>VLOOKUP($A300,'Ub5 and Ub6 values'!$A$2:$F$7000,3,FALSE)</f>
        <v>7</v>
      </c>
      <c r="K300" s="39">
        <f>VLOOKUP($A300,'Ub5 and Ub6 values'!$A$2:$F$7000,4,FALSE)</f>
        <v>10</v>
      </c>
      <c r="P300" t="str">
        <f t="shared" si="12"/>
        <v/>
      </c>
      <c r="Q300" t="str">
        <f>IF(O300=1,VLOOKUP(L300,'Ub5 and Ub6 values'!$A$3:$B$5499,3,FALSE),"")</f>
        <v/>
      </c>
    </row>
    <row r="301" spans="1:17">
      <c r="A301" t="s">
        <v>1293</v>
      </c>
      <c r="B301" t="s">
        <v>4350</v>
      </c>
      <c r="C301">
        <v>69.106999999999999</v>
      </c>
      <c r="D301" t="s">
        <v>4392</v>
      </c>
      <c r="E301">
        <v>200</v>
      </c>
      <c r="F301">
        <v>2.8940628301040414</v>
      </c>
      <c r="H301">
        <f t="shared" si="13"/>
        <v>2.3010299956639813</v>
      </c>
      <c r="I301" s="30">
        <f t="shared" si="14"/>
        <v>-2.5384920445814312</v>
      </c>
      <c r="J301" s="39">
        <f>VLOOKUP($A301,'Ub5 and Ub6 values'!$A$2:$F$7000,3,FALSE)</f>
        <v>5</v>
      </c>
      <c r="K301" s="39">
        <f>VLOOKUP($A301,'Ub5 and Ub6 values'!$A$2:$F$7000,4,FALSE)</f>
        <v>5</v>
      </c>
      <c r="P301" t="str">
        <f t="shared" si="12"/>
        <v/>
      </c>
      <c r="Q301" t="str">
        <f>IF(O301=1,VLOOKUP(L301,'Ub5 and Ub6 values'!$A$3:$B$5499,3,FALSE),"")</f>
        <v/>
      </c>
    </row>
    <row r="302" spans="1:17">
      <c r="A302" t="s">
        <v>1879</v>
      </c>
      <c r="B302" t="s">
        <v>4350</v>
      </c>
      <c r="C302">
        <v>110.11200000000001</v>
      </c>
      <c r="D302" t="s">
        <v>4393</v>
      </c>
      <c r="E302">
        <v>320</v>
      </c>
      <c r="F302">
        <v>2.9061319383900028</v>
      </c>
      <c r="H302">
        <f t="shared" si="13"/>
        <v>2.5051499783199058</v>
      </c>
      <c r="I302" s="30">
        <f t="shared" si="14"/>
        <v>-2.5366846726209302</v>
      </c>
      <c r="J302" s="39">
        <f>VLOOKUP($A302,'Ub5 and Ub6 values'!$A$2:$F$7000,3,FALSE)</f>
        <v>5</v>
      </c>
      <c r="K302" s="39">
        <f>VLOOKUP($A302,'Ub5 and Ub6 values'!$A$2:$F$7000,4,FALSE)</f>
        <v>6</v>
      </c>
      <c r="P302" t="str">
        <f t="shared" si="12"/>
        <v/>
      </c>
      <c r="Q302" t="str">
        <f>IF(O302=1,VLOOKUP(L302,'Ub5 and Ub6 values'!$A$3:$B$5499,3,FALSE),"")</f>
        <v/>
      </c>
    </row>
    <row r="303" spans="1:17">
      <c r="A303" t="s">
        <v>2280</v>
      </c>
      <c r="B303" t="s">
        <v>6606</v>
      </c>
      <c r="C303">
        <v>346.38</v>
      </c>
      <c r="D303" t="s">
        <v>5706</v>
      </c>
      <c r="E303">
        <v>1011</v>
      </c>
      <c r="F303">
        <v>2.9187597436341597</v>
      </c>
      <c r="H303">
        <f t="shared" si="13"/>
        <v>3.0047511555910011</v>
      </c>
      <c r="I303" s="30">
        <f t="shared" si="14"/>
        <v>-2.5348016522912733</v>
      </c>
      <c r="J303" s="39">
        <f>VLOOKUP($A303,'Ub5 and Ub6 values'!$A$2:$F$7000,3,FALSE)</f>
        <v>7</v>
      </c>
      <c r="K303" s="39">
        <f>VLOOKUP($A303,'Ub5 and Ub6 values'!$A$2:$F$7000,4,FALSE)</f>
        <v>8</v>
      </c>
      <c r="P303" t="str">
        <f t="shared" si="12"/>
        <v/>
      </c>
      <c r="Q303" t="str">
        <f>IF(O303=1,VLOOKUP(L303,'Ub5 and Ub6 values'!$A$3:$B$5499,3,FALSE),"")</f>
        <v/>
      </c>
    </row>
    <row r="304" spans="1:17">
      <c r="A304" t="s">
        <v>5475</v>
      </c>
      <c r="B304" t="s">
        <v>6606</v>
      </c>
      <c r="C304">
        <v>349.38599999999997</v>
      </c>
      <c r="D304" t="s">
        <v>5707</v>
      </c>
      <c r="E304">
        <v>1020</v>
      </c>
      <c r="F304">
        <v>2.9194071886108777</v>
      </c>
      <c r="H304">
        <f t="shared" si="13"/>
        <v>3.0086001717619175</v>
      </c>
      <c r="I304" s="30">
        <f t="shared" si="14"/>
        <v>-2.5347053269257467</v>
      </c>
      <c r="J304" s="39">
        <f>VLOOKUP($A304,'Ub5 and Ub6 values'!$A$2:$F$7000,3,FALSE)</f>
        <v>8</v>
      </c>
      <c r="K304" s="39">
        <f>VLOOKUP($A304,'Ub5 and Ub6 values'!$A$2:$F$7000,4,FALSE)</f>
        <v>10</v>
      </c>
      <c r="P304" t="str">
        <f t="shared" si="12"/>
        <v/>
      </c>
      <c r="Q304" t="str">
        <f>IF(O304=1,VLOOKUP(L304,'Ub5 and Ub6 values'!$A$3:$B$5499,3,FALSE),"")</f>
        <v/>
      </c>
    </row>
    <row r="305" spans="1:17">
      <c r="A305" t="s">
        <v>8691</v>
      </c>
      <c r="B305" t="s">
        <v>4917</v>
      </c>
      <c r="C305">
        <v>239.31799999999998</v>
      </c>
      <c r="D305" t="s">
        <v>8266</v>
      </c>
      <c r="E305">
        <v>700</v>
      </c>
      <c r="F305">
        <v>2.9249784805154651</v>
      </c>
      <c r="H305">
        <f t="shared" si="13"/>
        <v>2.8450980400142569</v>
      </c>
      <c r="I305" s="30">
        <f t="shared" si="14"/>
        <v>-2.5338773247365927</v>
      </c>
      <c r="J305" s="39">
        <f>VLOOKUP($A305,'Ub5 and Ub6 values'!$A$2:$F$7000,3,FALSE)</f>
        <v>7</v>
      </c>
      <c r="K305" s="39">
        <f>VLOOKUP($A305,'Ub5 and Ub6 values'!$A$2:$F$7000,4,FALSE)</f>
        <v>9</v>
      </c>
      <c r="P305" t="str">
        <f t="shared" si="12"/>
        <v/>
      </c>
      <c r="Q305" t="str">
        <f>IF(O305=1,VLOOKUP(L305,'Ub5 and Ub6 values'!$A$3:$B$5499,3,FALSE),"")</f>
        <v/>
      </c>
    </row>
    <row r="306" spans="1:17">
      <c r="A306" t="s">
        <v>5708</v>
      </c>
      <c r="B306" t="s">
        <v>6606</v>
      </c>
      <c r="C306">
        <v>281.27100000000002</v>
      </c>
      <c r="D306" t="s">
        <v>5709</v>
      </c>
      <c r="E306">
        <v>825</v>
      </c>
      <c r="F306">
        <v>2.9331143274635494</v>
      </c>
      <c r="H306">
        <f t="shared" si="13"/>
        <v>2.916453948549925</v>
      </c>
      <c r="I306" s="30">
        <f t="shared" si="14"/>
        <v>-2.5326710086802495</v>
      </c>
      <c r="J306" s="39">
        <f>VLOOKUP($A306,'Ub5 and Ub6 values'!$A$2:$F$7000,3,FALSE)</f>
        <v>7</v>
      </c>
      <c r="K306" s="39">
        <f>VLOOKUP($A306,'Ub5 and Ub6 values'!$A$2:$F$7000,4,FALSE)</f>
        <v>9</v>
      </c>
      <c r="P306" t="str">
        <f t="shared" si="12"/>
        <v/>
      </c>
      <c r="Q306" t="str">
        <f>IF(O306=1,VLOOKUP(L306,'Ub5 and Ub6 values'!$A$3:$B$5499,3,FALSE),"")</f>
        <v/>
      </c>
    </row>
    <row r="307" spans="1:17">
      <c r="A307" t="s">
        <v>5608</v>
      </c>
      <c r="B307" t="s">
        <v>4917</v>
      </c>
      <c r="C307">
        <v>345.399</v>
      </c>
      <c r="D307" t="s">
        <v>8267</v>
      </c>
      <c r="E307">
        <v>1016</v>
      </c>
      <c r="F307">
        <v>2.9415255979316672</v>
      </c>
      <c r="H307">
        <f t="shared" si="13"/>
        <v>3.0068937079479006</v>
      </c>
      <c r="I307" s="30">
        <f t="shared" si="14"/>
        <v>-2.5314273679149508</v>
      </c>
      <c r="J307" s="39">
        <f>VLOOKUP($A307,'Ub5 and Ub6 values'!$A$2:$F$7000,3,FALSE)</f>
        <v>7</v>
      </c>
      <c r="K307" s="39">
        <f>VLOOKUP($A307,'Ub5 and Ub6 values'!$A$2:$F$7000,4,FALSE)</f>
        <v>9</v>
      </c>
      <c r="P307" t="str">
        <f t="shared" si="12"/>
        <v/>
      </c>
      <c r="Q307" t="str">
        <f>IF(O307=1,VLOOKUP(L307,'Ub5 and Ub6 values'!$A$3:$B$5499,3,FALSE),"")</f>
        <v/>
      </c>
    </row>
    <row r="308" spans="1:17">
      <c r="A308" t="s">
        <v>5533</v>
      </c>
      <c r="B308" t="s">
        <v>4350</v>
      </c>
      <c r="C308">
        <v>186.27200000000002</v>
      </c>
      <c r="D308" t="s">
        <v>4394</v>
      </c>
      <c r="E308">
        <v>548</v>
      </c>
      <c r="F308">
        <v>2.941934375536849</v>
      </c>
      <c r="H308">
        <f t="shared" si="13"/>
        <v>2.7387805584843692</v>
      </c>
      <c r="I308" s="30">
        <f t="shared" si="14"/>
        <v>-2.5313670191204176</v>
      </c>
      <c r="J308" s="39">
        <f>VLOOKUP($A308,'Ub5 and Ub6 values'!$A$2:$F$7000,3,FALSE)</f>
        <v>6</v>
      </c>
      <c r="K308" s="39">
        <f>VLOOKUP($A308,'Ub5 and Ub6 values'!$A$2:$F$7000,4,FALSE)</f>
        <v>7</v>
      </c>
      <c r="P308" t="str">
        <f t="shared" si="12"/>
        <v/>
      </c>
      <c r="Q308" t="str">
        <f>IF(O308=1,VLOOKUP(L308,'Ub5 and Ub6 values'!$A$3:$B$5499,3,FALSE),"")</f>
        <v/>
      </c>
    </row>
    <row r="309" spans="1:17">
      <c r="A309" t="s">
        <v>612</v>
      </c>
      <c r="B309" t="s">
        <v>6606</v>
      </c>
      <c r="C309">
        <v>346.339</v>
      </c>
      <c r="D309" t="s">
        <v>5710</v>
      </c>
      <c r="E309">
        <v>1022</v>
      </c>
      <c r="F309">
        <v>2.9508660589768985</v>
      </c>
      <c r="H309">
        <f t="shared" si="13"/>
        <v>3.0094508957986941</v>
      </c>
      <c r="I309" s="30">
        <f t="shared" si="14"/>
        <v>-2.5300505028576787</v>
      </c>
      <c r="J309" s="39">
        <f>VLOOKUP($A309,'Ub5 and Ub6 values'!$A$2:$F$7000,3,FALSE)</f>
        <v>7</v>
      </c>
      <c r="K309" s="39">
        <f>VLOOKUP($A309,'Ub5 and Ub6 values'!$A$2:$F$7000,4,FALSE)</f>
        <v>9</v>
      </c>
      <c r="P309" t="str">
        <f t="shared" si="12"/>
        <v/>
      </c>
      <c r="Q309" t="str">
        <f>IF(O309=1,VLOOKUP(L309,'Ub5 and Ub6 values'!$A$3:$B$5499,3,FALSE),"")</f>
        <v/>
      </c>
    </row>
    <row r="310" spans="1:17">
      <c r="A310" t="s">
        <v>8942</v>
      </c>
      <c r="B310" t="s">
        <v>6606</v>
      </c>
      <c r="C310">
        <v>198.13800000000001</v>
      </c>
      <c r="D310" t="s">
        <v>5711</v>
      </c>
      <c r="E310">
        <v>590</v>
      </c>
      <c r="F310">
        <v>2.9777225973816228</v>
      </c>
      <c r="H310">
        <f t="shared" si="13"/>
        <v>2.7708520116421442</v>
      </c>
      <c r="I310" s="30">
        <f t="shared" si="14"/>
        <v>-2.5261157632789102</v>
      </c>
      <c r="J310" s="39">
        <f>VLOOKUP($A310,'Ub5 and Ub6 values'!$A$2:$F$7000,3,FALSE)</f>
        <v>8</v>
      </c>
      <c r="K310" s="39">
        <f>VLOOKUP($A310,'Ub5 and Ub6 values'!$A$2:$F$7000,4,FALSE)</f>
        <v>11</v>
      </c>
      <c r="P310" t="str">
        <f t="shared" si="12"/>
        <v/>
      </c>
      <c r="Q310" t="str">
        <f>IF(O310=1,VLOOKUP(L310,'Ub5 and Ub6 values'!$A$3:$B$5499,3,FALSE),"")</f>
        <v/>
      </c>
    </row>
    <row r="311" spans="1:17">
      <c r="A311" t="s">
        <v>6168</v>
      </c>
      <c r="B311" t="s">
        <v>4350</v>
      </c>
      <c r="C311">
        <v>67.090999999999994</v>
      </c>
      <c r="D311" t="s">
        <v>4395</v>
      </c>
      <c r="E311">
        <v>200</v>
      </c>
      <c r="F311">
        <v>2.9810257709677903</v>
      </c>
      <c r="H311">
        <f t="shared" si="13"/>
        <v>2.3010299956639813</v>
      </c>
      <c r="I311" s="30">
        <f t="shared" si="14"/>
        <v>-2.5256342694753444</v>
      </c>
      <c r="J311" s="39">
        <f>VLOOKUP($A311,'Ub5 and Ub6 values'!$A$2:$F$7000,3,FALSE)</f>
        <v>5</v>
      </c>
      <c r="K311" s="39">
        <f>VLOOKUP($A311,'Ub5 and Ub6 values'!$A$2:$F$7000,4,FALSE)</f>
        <v>5</v>
      </c>
      <c r="P311" t="str">
        <f t="shared" si="12"/>
        <v/>
      </c>
      <c r="Q311" t="str">
        <f>IF(O311=1,VLOOKUP(L311,'Ub5 and Ub6 values'!$A$3:$B$5499,3,FALSE),"")</f>
        <v/>
      </c>
    </row>
    <row r="312" spans="1:17">
      <c r="A312" t="s">
        <v>6401</v>
      </c>
      <c r="B312" t="s">
        <v>4917</v>
      </c>
      <c r="C312">
        <v>333.21700000000004</v>
      </c>
      <c r="D312" t="s">
        <v>8268</v>
      </c>
      <c r="E312">
        <v>1000</v>
      </c>
      <c r="F312">
        <v>3.0010473655305696</v>
      </c>
      <c r="H312">
        <f t="shared" si="13"/>
        <v>3</v>
      </c>
      <c r="I312" s="30">
        <f t="shared" si="14"/>
        <v>-2.5227271500512471</v>
      </c>
      <c r="J312" s="39">
        <f>VLOOKUP($A312,'Ub5 and Ub6 values'!$A$2:$F$7000,3,FALSE)</f>
        <v>8</v>
      </c>
      <c r="K312" s="39">
        <f>VLOOKUP($A312,'Ub5 and Ub6 values'!$A$2:$F$7000,4,FALSE)</f>
        <v>8</v>
      </c>
      <c r="P312" t="str">
        <f t="shared" si="12"/>
        <v/>
      </c>
      <c r="Q312" t="str">
        <f>IF(O312=1,VLOOKUP(L312,'Ub5 and Ub6 values'!$A$3:$B$5499,3,FALSE),"")</f>
        <v/>
      </c>
    </row>
    <row r="313" spans="1:17">
      <c r="A313" t="s">
        <v>1810</v>
      </c>
      <c r="B313" t="s">
        <v>4350</v>
      </c>
      <c r="C313">
        <v>238.34100000000001</v>
      </c>
      <c r="D313" t="s">
        <v>4396</v>
      </c>
      <c r="E313">
        <v>715.5</v>
      </c>
      <c r="F313">
        <v>3.0020013342228151</v>
      </c>
      <c r="H313">
        <f t="shared" si="13"/>
        <v>2.8546096380957953</v>
      </c>
      <c r="I313" s="30">
        <f t="shared" si="14"/>
        <v>-2.5225891190729359</v>
      </c>
      <c r="J313" s="39">
        <f>VLOOKUP($A313,'Ub5 and Ub6 values'!$A$2:$F$7000,3,FALSE)</f>
        <v>6</v>
      </c>
      <c r="K313" s="39">
        <f>VLOOKUP($A313,'Ub5 and Ub6 values'!$A$2:$F$7000,4,FALSE)</f>
        <v>9</v>
      </c>
      <c r="P313" t="str">
        <f t="shared" si="12"/>
        <v/>
      </c>
      <c r="Q313" t="str">
        <f>IF(O313=1,VLOOKUP(L313,'Ub5 and Ub6 values'!$A$3:$B$5499,3,FALSE),"")</f>
        <v/>
      </c>
    </row>
    <row r="314" spans="1:17">
      <c r="A314" t="s">
        <v>6208</v>
      </c>
      <c r="B314" t="s">
        <v>4917</v>
      </c>
      <c r="C314">
        <v>73.113</v>
      </c>
      <c r="D314" t="s">
        <v>8269</v>
      </c>
      <c r="E314">
        <v>220</v>
      </c>
      <c r="F314">
        <v>3.0090407998577544</v>
      </c>
      <c r="H314">
        <f t="shared" si="13"/>
        <v>2.3424226808222062</v>
      </c>
      <c r="I314" s="30">
        <f t="shared" si="14"/>
        <v>-2.5215719235816354</v>
      </c>
      <c r="J314" s="39">
        <f>VLOOKUP($A314,'Ub5 and Ub6 values'!$A$2:$F$7000,3,FALSE)</f>
        <v>4</v>
      </c>
      <c r="K314" s="39">
        <f>VLOOKUP($A314,'Ub5 and Ub6 values'!$A$2:$F$7000,4,FALSE)</f>
        <v>4</v>
      </c>
      <c r="P314" t="str">
        <f t="shared" si="12"/>
        <v/>
      </c>
      <c r="Q314" t="str">
        <f>IF(O314=1,VLOOKUP(L314,'Ub5 and Ub6 values'!$A$3:$B$5499,3,FALSE),"")</f>
        <v/>
      </c>
    </row>
    <row r="315" spans="1:17">
      <c r="A315" t="s">
        <v>1859</v>
      </c>
      <c r="B315" t="s">
        <v>4917</v>
      </c>
      <c r="C315">
        <v>366.96</v>
      </c>
      <c r="D315" t="s">
        <v>8270</v>
      </c>
      <c r="E315">
        <v>1112.5</v>
      </c>
      <c r="F315">
        <v>3.0316655766296057</v>
      </c>
      <c r="H315">
        <f t="shared" si="13"/>
        <v>3.046300019652969</v>
      </c>
      <c r="I315" s="30">
        <f t="shared" si="14"/>
        <v>-2.5183187074709568</v>
      </c>
      <c r="J315" s="39">
        <f>VLOOKUP($A315,'Ub5 and Ub6 values'!$A$2:$F$7000,3,FALSE)</f>
        <v>8</v>
      </c>
      <c r="K315" s="39">
        <f>VLOOKUP($A315,'Ub5 and Ub6 values'!$A$2:$F$7000,4,FALSE)</f>
        <v>8</v>
      </c>
      <c r="P315" t="str">
        <f t="shared" si="12"/>
        <v/>
      </c>
      <c r="Q315" t="str">
        <f>IF(O315=1,VLOOKUP(L315,'Ub5 and Ub6 values'!$A$3:$B$5499,3,FALSE),"")</f>
        <v/>
      </c>
    </row>
    <row r="316" spans="1:17">
      <c r="A316" t="s">
        <v>2748</v>
      </c>
      <c r="B316" t="s">
        <v>4917</v>
      </c>
      <c r="C316">
        <v>377.06299999999999</v>
      </c>
      <c r="D316" t="s">
        <v>8271</v>
      </c>
      <c r="E316">
        <v>1151</v>
      </c>
      <c r="F316">
        <v>3.0525402916753963</v>
      </c>
      <c r="H316">
        <f t="shared" si="13"/>
        <v>3.0610753236297916</v>
      </c>
      <c r="I316" s="30">
        <f t="shared" si="14"/>
        <v>-2.5153385949222096</v>
      </c>
      <c r="J316" s="39">
        <f>VLOOKUP($A316,'Ub5 and Ub6 values'!$A$2:$F$7000,3,FALSE)</f>
        <v>8</v>
      </c>
      <c r="K316" s="39">
        <f>VLOOKUP($A316,'Ub5 and Ub6 values'!$A$2:$F$7000,4,FALSE)</f>
        <v>9</v>
      </c>
      <c r="P316" t="str">
        <f t="shared" si="12"/>
        <v/>
      </c>
      <c r="Q316" t="str">
        <f>IF(O316=1,VLOOKUP(L316,'Ub5 and Ub6 values'!$A$3:$B$5499,3,FALSE),"")</f>
        <v/>
      </c>
    </row>
    <row r="317" spans="1:17">
      <c r="A317" t="s">
        <v>4111</v>
      </c>
      <c r="B317" t="s">
        <v>4917</v>
      </c>
      <c r="C317">
        <v>366.44</v>
      </c>
      <c r="D317" t="s">
        <v>8272</v>
      </c>
      <c r="E317">
        <v>1120</v>
      </c>
      <c r="F317">
        <v>3.0564348870210676</v>
      </c>
      <c r="H317">
        <f t="shared" si="13"/>
        <v>3.0492180226701815</v>
      </c>
      <c r="I317" s="30">
        <f t="shared" si="14"/>
        <v>-2.5147848517991682</v>
      </c>
      <c r="J317" s="39">
        <f>VLOOKUP($A317,'Ub5 and Ub6 values'!$A$2:$F$7000,3,FALSE)</f>
        <v>7</v>
      </c>
      <c r="K317" s="39">
        <f>VLOOKUP($A317,'Ub5 and Ub6 values'!$A$2:$F$7000,4,FALSE)</f>
        <v>8</v>
      </c>
      <c r="P317" t="str">
        <f t="shared" si="12"/>
        <v/>
      </c>
      <c r="Q317" t="str">
        <f>IF(O317=1,VLOOKUP(L317,'Ub5 and Ub6 values'!$A$3:$B$5499,3,FALSE),"")</f>
        <v/>
      </c>
    </row>
    <row r="318" spans="1:17">
      <c r="A318" t="s">
        <v>8273</v>
      </c>
      <c r="B318" t="s">
        <v>4917</v>
      </c>
      <c r="C318">
        <v>208.29400000000001</v>
      </c>
      <c r="D318" t="s">
        <v>4877</v>
      </c>
      <c r="E318">
        <v>640</v>
      </c>
      <c r="F318">
        <v>3.0725801031234696</v>
      </c>
      <c r="H318">
        <f t="shared" si="13"/>
        <v>2.8061799739838871</v>
      </c>
      <c r="I318" s="30">
        <f t="shared" si="14"/>
        <v>-2.512496786101059</v>
      </c>
      <c r="J318" s="39">
        <f>VLOOKUP($A318,'Ub5 and Ub6 values'!$A$2:$F$7000,3,FALSE)</f>
        <v>9</v>
      </c>
      <c r="K318" s="39">
        <f>VLOOKUP($A318,'Ub5 and Ub6 values'!$A$2:$F$7000,4,FALSE)</f>
        <v>9</v>
      </c>
      <c r="P318" t="str">
        <f t="shared" si="12"/>
        <v/>
      </c>
      <c r="Q318" t="str">
        <f>IF(O318=1,VLOOKUP(L318,'Ub5 and Ub6 values'!$A$3:$B$5499,3,FALSE),"")</f>
        <v/>
      </c>
    </row>
    <row r="319" spans="1:17">
      <c r="A319" t="s">
        <v>561</v>
      </c>
      <c r="B319" t="s">
        <v>6606</v>
      </c>
      <c r="C319">
        <v>372.14299999999997</v>
      </c>
      <c r="D319" t="s">
        <v>5712</v>
      </c>
      <c r="E319">
        <v>1150</v>
      </c>
      <c r="F319">
        <v>3.0902099461766044</v>
      </c>
      <c r="H319">
        <f t="shared" si="13"/>
        <v>3.0606978403536118</v>
      </c>
      <c r="I319" s="30">
        <f t="shared" si="14"/>
        <v>-2.5100120139833746</v>
      </c>
      <c r="J319" s="39">
        <f>VLOOKUP($A319,'Ub5 and Ub6 values'!$A$2:$F$7000,3,FALSE)</f>
        <v>8</v>
      </c>
      <c r="K319" s="39">
        <f>VLOOKUP($A319,'Ub5 and Ub6 values'!$A$2:$F$7000,4,FALSE)</f>
        <v>9</v>
      </c>
      <c r="P319" t="str">
        <f t="shared" si="12"/>
        <v/>
      </c>
      <c r="Q319" t="str">
        <f>IF(O319=1,VLOOKUP(L319,'Ub5 and Ub6 values'!$A$3:$B$5499,3,FALSE),"")</f>
        <v/>
      </c>
    </row>
    <row r="320" spans="1:17">
      <c r="A320" t="s">
        <v>6157</v>
      </c>
      <c r="B320" t="s">
        <v>4917</v>
      </c>
      <c r="C320">
        <v>149.66199999999998</v>
      </c>
      <c r="D320" t="s">
        <v>4878</v>
      </c>
      <c r="E320">
        <v>464</v>
      </c>
      <c r="F320">
        <v>3.1003193863505771</v>
      </c>
      <c r="H320">
        <f t="shared" si="13"/>
        <v>2.6665179805548807</v>
      </c>
      <c r="I320" s="30">
        <f t="shared" si="14"/>
        <v>-2.5085935640416106</v>
      </c>
      <c r="J320" s="39">
        <f>VLOOKUP($A320,'Ub5 and Ub6 values'!$A$2:$F$7000,3,FALSE)</f>
        <v>5</v>
      </c>
      <c r="K320" s="39">
        <f>VLOOKUP($A320,'Ub5 and Ub6 values'!$A$2:$F$7000,4,FALSE)</f>
        <v>6</v>
      </c>
      <c r="P320" t="str">
        <f t="shared" si="12"/>
        <v/>
      </c>
      <c r="Q320" t="str">
        <f>IF(O320=1,VLOOKUP(L320,'Ub5 and Ub6 values'!$A$3:$B$5499,3,FALSE),"")</f>
        <v/>
      </c>
    </row>
    <row r="321" spans="1:17">
      <c r="A321" t="s">
        <v>4170</v>
      </c>
      <c r="B321" t="s">
        <v>4350</v>
      </c>
      <c r="C321">
        <v>73.138999999999996</v>
      </c>
      <c r="D321" t="s">
        <v>4397</v>
      </c>
      <c r="E321">
        <v>228.1</v>
      </c>
      <c r="F321">
        <v>3.1187191512052399</v>
      </c>
      <c r="H321">
        <f t="shared" si="13"/>
        <v>2.3581252852766488</v>
      </c>
      <c r="I321" s="30">
        <f t="shared" si="14"/>
        <v>-2.5060237328329671</v>
      </c>
      <c r="J321" s="39">
        <f>VLOOKUP($A321,'Ub5 and Ub6 values'!$A$2:$F$7000,3,FALSE)</f>
        <v>4</v>
      </c>
      <c r="K321" s="39">
        <f>VLOOKUP($A321,'Ub5 and Ub6 values'!$A$2:$F$7000,4,FALSE)</f>
        <v>5</v>
      </c>
      <c r="P321" t="str">
        <f t="shared" si="12"/>
        <v/>
      </c>
      <c r="Q321" t="str">
        <f>IF(O321=1,VLOOKUP(L321,'Ub5 and Ub6 values'!$A$3:$B$5499,3,FALSE),"")</f>
        <v/>
      </c>
    </row>
    <row r="322" spans="1:17">
      <c r="A322" t="s">
        <v>8718</v>
      </c>
      <c r="B322" t="s">
        <v>6606</v>
      </c>
      <c r="C322">
        <v>236.315</v>
      </c>
      <c r="D322" t="s">
        <v>5713</v>
      </c>
      <c r="E322">
        <v>750</v>
      </c>
      <c r="F322">
        <v>3.1737299790533822</v>
      </c>
      <c r="H322">
        <f t="shared" si="13"/>
        <v>2.8750612633917001</v>
      </c>
      <c r="I322" s="30">
        <f t="shared" si="14"/>
        <v>-2.4984300257839367</v>
      </c>
      <c r="J322" s="39">
        <f>VLOOKUP($A322,'Ub5 and Ub6 values'!$A$2:$F$7000,3,FALSE)</f>
        <v>5</v>
      </c>
      <c r="K322" s="39">
        <f>VLOOKUP($A322,'Ub5 and Ub6 values'!$A$2:$F$7000,4,FALSE)</f>
        <v>11</v>
      </c>
      <c r="P322" t="str">
        <f t="shared" ref="P322:P385" si="15">IF(O322=1,LOG(M322),"")</f>
        <v/>
      </c>
      <c r="Q322" t="str">
        <f>IF(O322=1,VLOOKUP(L322,'Ub5 and Ub6 values'!$A$3:$B$5499,3,FALSE),"")</f>
        <v/>
      </c>
    </row>
    <row r="323" spans="1:17">
      <c r="A323" t="s">
        <v>1232</v>
      </c>
      <c r="B323" t="s">
        <v>4350</v>
      </c>
      <c r="C323">
        <v>109.128</v>
      </c>
      <c r="D323" t="s">
        <v>1232</v>
      </c>
      <c r="E323">
        <v>349</v>
      </c>
      <c r="F323">
        <v>3.1980793196979693</v>
      </c>
      <c r="H323">
        <f t="shared" ref="H323:H386" si="16">LOG(E323)</f>
        <v>2.5428254269591797</v>
      </c>
      <c r="I323" s="30">
        <f t="shared" ref="I323:I386" si="17">LOG(F323)-3</f>
        <v>-2.4951107689575345</v>
      </c>
      <c r="J323" s="39">
        <f>VLOOKUP($A323,'Ub5 and Ub6 values'!$A$2:$F$7000,3,FALSE)</f>
        <v>6</v>
      </c>
      <c r="K323" s="39">
        <f>VLOOKUP($A323,'Ub5 and Ub6 values'!$A$2:$F$7000,4,FALSE)</f>
        <v>7</v>
      </c>
      <c r="P323" t="str">
        <f t="shared" si="15"/>
        <v/>
      </c>
      <c r="Q323" t="str">
        <f>IF(O323=1,VLOOKUP(L323,'Ub5 and Ub6 values'!$A$3:$B$5499,3,FALSE),"")</f>
        <v/>
      </c>
    </row>
    <row r="324" spans="1:17">
      <c r="A324" t="s">
        <v>1806</v>
      </c>
      <c r="B324" t="s">
        <v>6606</v>
      </c>
      <c r="C324">
        <v>363.50199999999995</v>
      </c>
      <c r="D324" t="s">
        <v>5714</v>
      </c>
      <c r="E324">
        <v>1180</v>
      </c>
      <c r="F324">
        <v>3.2461994707044255</v>
      </c>
      <c r="H324">
        <f t="shared" si="16"/>
        <v>3.0718820073061255</v>
      </c>
      <c r="I324" s="30">
        <f t="shared" si="17"/>
        <v>-2.4886247973980766</v>
      </c>
      <c r="J324" s="39">
        <f>VLOOKUP($A324,'Ub5 and Ub6 values'!$A$2:$F$7000,3,FALSE)</f>
        <v>8</v>
      </c>
      <c r="K324" s="39">
        <f>VLOOKUP($A324,'Ub5 and Ub6 values'!$A$2:$F$7000,4,FALSE)</f>
        <v>9</v>
      </c>
      <c r="P324" t="str">
        <f t="shared" si="15"/>
        <v/>
      </c>
      <c r="Q324" t="str">
        <f>IF(O324=1,VLOOKUP(L324,'Ub5 and Ub6 values'!$A$3:$B$5499,3,FALSE),"")</f>
        <v/>
      </c>
    </row>
    <row r="325" spans="1:17">
      <c r="A325" t="s">
        <v>6175</v>
      </c>
      <c r="B325" t="s">
        <v>4917</v>
      </c>
      <c r="C325">
        <v>261.05799999999999</v>
      </c>
      <c r="D325" t="s">
        <v>4879</v>
      </c>
      <c r="E325">
        <v>851</v>
      </c>
      <c r="F325">
        <v>3.2598119958016993</v>
      </c>
      <c r="H325">
        <f t="shared" si="16"/>
        <v>2.929929560084588</v>
      </c>
      <c r="I325" s="30">
        <f t="shared" si="17"/>
        <v>-2.4868074464168282</v>
      </c>
      <c r="J325" s="39">
        <f>VLOOKUP($A325,'Ub5 and Ub6 values'!$A$2:$F$7000,3,FALSE)</f>
        <v>7</v>
      </c>
      <c r="K325" s="39">
        <f>VLOOKUP($A325,'Ub5 and Ub6 values'!$A$2:$F$7000,4,FALSE)</f>
        <v>7</v>
      </c>
      <c r="P325" t="str">
        <f t="shared" si="15"/>
        <v/>
      </c>
      <c r="Q325" t="str">
        <f>IF(O325=1,VLOOKUP(L325,'Ub5 and Ub6 values'!$A$3:$B$5499,3,FALSE),"")</f>
        <v/>
      </c>
    </row>
    <row r="326" spans="1:17">
      <c r="A326" t="s">
        <v>1475</v>
      </c>
      <c r="B326" t="s">
        <v>4350</v>
      </c>
      <c r="C326">
        <v>98.144999999999996</v>
      </c>
      <c r="D326" t="s">
        <v>4398</v>
      </c>
      <c r="E326">
        <v>320</v>
      </c>
      <c r="F326">
        <v>3.2604819399867546</v>
      </c>
      <c r="H326">
        <f t="shared" si="16"/>
        <v>2.5051499783199058</v>
      </c>
      <c r="I326" s="30">
        <f t="shared" si="17"/>
        <v>-2.486718201034138</v>
      </c>
      <c r="J326" s="39">
        <f>VLOOKUP($A326,'Ub5 and Ub6 values'!$A$2:$F$7000,3,FALSE)</f>
        <v>5</v>
      </c>
      <c r="K326" s="39">
        <f>VLOOKUP($A326,'Ub5 and Ub6 values'!$A$2:$F$7000,4,FALSE)</f>
        <v>7</v>
      </c>
      <c r="P326" t="str">
        <f t="shared" si="15"/>
        <v/>
      </c>
      <c r="Q326" t="str">
        <f>IF(O326=1,VLOOKUP(L326,'Ub5 and Ub6 values'!$A$3:$B$5499,3,FALSE),"")</f>
        <v/>
      </c>
    </row>
    <row r="327" spans="1:17">
      <c r="A327" t="s">
        <v>1253</v>
      </c>
      <c r="B327" t="s">
        <v>6606</v>
      </c>
      <c r="C327">
        <v>241.29</v>
      </c>
      <c r="D327" t="s">
        <v>3929</v>
      </c>
      <c r="E327">
        <v>790</v>
      </c>
      <c r="F327">
        <v>3.2740685482199843</v>
      </c>
      <c r="H327">
        <f t="shared" si="16"/>
        <v>2.8976270912904414</v>
      </c>
      <c r="I327" s="30">
        <f t="shared" si="17"/>
        <v>-2.4849122321317632</v>
      </c>
      <c r="J327" s="39">
        <f>VLOOKUP($A327,'Ub5 and Ub6 values'!$A$2:$F$7000,3,FALSE)</f>
        <v>5</v>
      </c>
      <c r="K327" s="39">
        <f>VLOOKUP($A327,'Ub5 and Ub6 values'!$A$2:$F$7000,4,FALSE)</f>
        <v>10</v>
      </c>
      <c r="P327" t="str">
        <f t="shared" si="15"/>
        <v/>
      </c>
      <c r="Q327" t="str">
        <f>IF(O327=1,VLOOKUP(L327,'Ub5 and Ub6 values'!$A$3:$B$5499,3,FALSE),"")</f>
        <v/>
      </c>
    </row>
    <row r="328" spans="1:17">
      <c r="A328" t="s">
        <v>6885</v>
      </c>
      <c r="B328" t="s">
        <v>4350</v>
      </c>
      <c r="C328">
        <v>138.16999999999999</v>
      </c>
      <c r="D328" t="s">
        <v>4399</v>
      </c>
      <c r="E328">
        <v>460</v>
      </c>
      <c r="F328">
        <v>3.3292321053774332</v>
      </c>
      <c r="H328">
        <f t="shared" si="16"/>
        <v>2.6627578316815739</v>
      </c>
      <c r="I328" s="30">
        <f t="shared" si="17"/>
        <v>-2.4776559259095001</v>
      </c>
      <c r="J328" s="39">
        <f>VLOOKUP($A328,'Ub5 and Ub6 values'!$A$2:$F$7000,3,FALSE)</f>
        <v>7</v>
      </c>
      <c r="K328" s="39">
        <f>VLOOKUP($A328,'Ub5 and Ub6 values'!$A$2:$F$7000,4,FALSE)</f>
        <v>7</v>
      </c>
      <c r="P328" t="str">
        <f t="shared" si="15"/>
        <v/>
      </c>
      <c r="Q328" t="str">
        <f>IF(O328=1,VLOOKUP(L328,'Ub5 and Ub6 values'!$A$3:$B$5499,3,FALSE),"")</f>
        <v/>
      </c>
    </row>
    <row r="329" spans="1:17">
      <c r="A329" t="s">
        <v>3682</v>
      </c>
      <c r="B329" t="s">
        <v>6606</v>
      </c>
      <c r="C329">
        <v>253.7</v>
      </c>
      <c r="D329" t="s">
        <v>3930</v>
      </c>
      <c r="E329">
        <v>850</v>
      </c>
      <c r="F329">
        <v>3.3504138746551044</v>
      </c>
      <c r="H329">
        <f t="shared" si="16"/>
        <v>2.9294189257142929</v>
      </c>
      <c r="I329" s="30">
        <f t="shared" si="17"/>
        <v>-2.474901541507438</v>
      </c>
      <c r="J329" s="39">
        <f>VLOOKUP($A329,'Ub5 and Ub6 values'!$A$2:$F$7000,3,FALSE)</f>
        <v>7</v>
      </c>
      <c r="K329" s="39">
        <f>VLOOKUP($A329,'Ub5 and Ub6 values'!$A$2:$F$7000,4,FALSE)</f>
        <v>8</v>
      </c>
      <c r="P329" t="str">
        <f t="shared" si="15"/>
        <v/>
      </c>
      <c r="Q329" t="str">
        <f>IF(O329=1,VLOOKUP(L329,'Ub5 and Ub6 values'!$A$3:$B$5499,3,FALSE),"")</f>
        <v/>
      </c>
    </row>
    <row r="330" spans="1:17">
      <c r="A330" t="s">
        <v>3733</v>
      </c>
      <c r="B330" t="s">
        <v>4917</v>
      </c>
      <c r="C330">
        <v>211.68899999999999</v>
      </c>
      <c r="D330" t="s">
        <v>4880</v>
      </c>
      <c r="E330">
        <v>710</v>
      </c>
      <c r="F330">
        <v>3.3539768244925341</v>
      </c>
      <c r="H330">
        <f t="shared" si="16"/>
        <v>2.8512583487190755</v>
      </c>
      <c r="I330" s="30">
        <f t="shared" si="17"/>
        <v>-2.4744399426332668</v>
      </c>
      <c r="J330" s="39">
        <f>VLOOKUP($A330,'Ub5 and Ub6 values'!$A$2:$F$7000,3,FALSE)</f>
        <v>5</v>
      </c>
      <c r="K330" s="39">
        <f>VLOOKUP($A330,'Ub5 and Ub6 values'!$A$2:$F$7000,4,FALSE)</f>
        <v>9</v>
      </c>
      <c r="P330" t="str">
        <f t="shared" si="15"/>
        <v/>
      </c>
      <c r="Q330" t="str">
        <f>IF(O330=1,VLOOKUP(L330,'Ub5 and Ub6 values'!$A$3:$B$5499,3,FALSE),"")</f>
        <v/>
      </c>
    </row>
    <row r="331" spans="1:17">
      <c r="A331" t="s">
        <v>6047</v>
      </c>
      <c r="B331" t="s">
        <v>6606</v>
      </c>
      <c r="C331">
        <v>558.47800000000007</v>
      </c>
      <c r="D331" t="s">
        <v>3926</v>
      </c>
      <c r="E331">
        <v>1892</v>
      </c>
      <c r="F331">
        <v>3.3877789277285766</v>
      </c>
      <c r="H331">
        <f t="shared" si="16"/>
        <v>3.2769211320657741</v>
      </c>
      <c r="I331" s="30">
        <f t="shared" si="17"/>
        <v>-2.4700849376566003</v>
      </c>
      <c r="J331" s="39">
        <f>VLOOKUP($A331,'Ub5 and Ub6 values'!$A$2:$F$7000,3,FALSE)</f>
        <v>9</v>
      </c>
      <c r="K331" s="39">
        <f>VLOOKUP($A331,'Ub5 and Ub6 values'!$A$2:$F$7000,4,FALSE)</f>
        <v>9</v>
      </c>
      <c r="P331" t="str">
        <f t="shared" si="15"/>
        <v/>
      </c>
      <c r="Q331" t="str">
        <f>IF(O331=1,VLOOKUP(L331,'Ub5 and Ub6 values'!$A$3:$B$5499,3,FALSE),"")</f>
        <v/>
      </c>
    </row>
    <row r="332" spans="1:17">
      <c r="A332" t="s">
        <v>6365</v>
      </c>
      <c r="B332" t="s">
        <v>4350</v>
      </c>
      <c r="C332">
        <v>168.148</v>
      </c>
      <c r="D332" t="s">
        <v>4400</v>
      </c>
      <c r="E332">
        <v>570</v>
      </c>
      <c r="F332">
        <v>3.3898708280800247</v>
      </c>
      <c r="H332">
        <f t="shared" si="16"/>
        <v>2.7558748556724915</v>
      </c>
      <c r="I332" s="30">
        <f t="shared" si="17"/>
        <v>-2.4698168503871467</v>
      </c>
      <c r="J332" s="39">
        <f>VLOOKUP($A332,'Ub5 and Ub6 values'!$A$2:$F$7000,3,FALSE)</f>
        <v>7</v>
      </c>
      <c r="K332" s="39">
        <f>VLOOKUP($A332,'Ub5 and Ub6 values'!$A$2:$F$7000,4,FALSE)</f>
        <v>7</v>
      </c>
      <c r="P332" t="str">
        <f t="shared" si="15"/>
        <v/>
      </c>
      <c r="Q332" t="str">
        <f>IF(O332=1,VLOOKUP(L332,'Ub5 and Ub6 values'!$A$3:$B$5499,3,FALSE),"")</f>
        <v/>
      </c>
    </row>
    <row r="333" spans="1:17">
      <c r="A333" t="s">
        <v>3740</v>
      </c>
      <c r="B333" t="s">
        <v>6606</v>
      </c>
      <c r="C333">
        <v>306.36599999999999</v>
      </c>
      <c r="D333" t="s">
        <v>3927</v>
      </c>
      <c r="E333">
        <v>1045</v>
      </c>
      <c r="F333">
        <v>3.4109529125294582</v>
      </c>
      <c r="H333">
        <f t="shared" si="16"/>
        <v>3.019116290447073</v>
      </c>
      <c r="I333" s="30">
        <f t="shared" si="17"/>
        <v>-2.4671242758930352</v>
      </c>
      <c r="J333" s="39">
        <f>VLOOKUP($A333,'Ub5 and Ub6 values'!$A$2:$F$7000,3,FALSE)</f>
        <v>9</v>
      </c>
      <c r="K333" s="39">
        <f>VLOOKUP($A333,'Ub5 and Ub6 values'!$A$2:$F$7000,4,FALSE)</f>
        <v>9</v>
      </c>
      <c r="P333" t="str">
        <f t="shared" si="15"/>
        <v/>
      </c>
      <c r="Q333" t="str">
        <f>IF(O333=1,VLOOKUP(L333,'Ub5 and Ub6 values'!$A$3:$B$5499,3,FALSE),"")</f>
        <v/>
      </c>
    </row>
    <row r="334" spans="1:17">
      <c r="A334" t="s">
        <v>4401</v>
      </c>
      <c r="B334" t="s">
        <v>4350</v>
      </c>
      <c r="C334">
        <v>99.150999999999996</v>
      </c>
      <c r="D334" t="s">
        <v>4402</v>
      </c>
      <c r="E334">
        <v>339</v>
      </c>
      <c r="F334">
        <v>3.4190275438472635</v>
      </c>
      <c r="H334">
        <f t="shared" si="16"/>
        <v>2.5301996982030821</v>
      </c>
      <c r="I334" s="30">
        <f t="shared" si="17"/>
        <v>-2.4660974004924685</v>
      </c>
      <c r="J334" s="39">
        <f>VLOOKUP($A334,'Ub5 and Ub6 values'!$A$2:$F$7000,3,FALSE)</f>
        <v>6</v>
      </c>
      <c r="K334" s="39">
        <f>VLOOKUP($A334,'Ub5 and Ub6 values'!$A$2:$F$7000,4,FALSE)</f>
        <v>6</v>
      </c>
      <c r="P334" t="str">
        <f t="shared" si="15"/>
        <v/>
      </c>
      <c r="Q334" t="str">
        <f>IF(O334=1,VLOOKUP(L334,'Ub5 and Ub6 values'!$A$3:$B$5499,3,FALSE),"")</f>
        <v/>
      </c>
    </row>
    <row r="335" spans="1:17">
      <c r="A335" t="s">
        <v>2661</v>
      </c>
      <c r="B335" t="s">
        <v>4917</v>
      </c>
      <c r="C335">
        <v>329.44</v>
      </c>
      <c r="D335" t="s">
        <v>3997</v>
      </c>
      <c r="E335">
        <v>1129</v>
      </c>
      <c r="F335">
        <v>3.4270276833414277</v>
      </c>
      <c r="H335">
        <f t="shared" si="16"/>
        <v>3.0526939419249679</v>
      </c>
      <c r="I335" s="30">
        <f t="shared" si="17"/>
        <v>-2.4650823873489882</v>
      </c>
      <c r="J335" s="39">
        <f>VLOOKUP($A335,'Ub5 and Ub6 values'!$A$2:$F$7000,3,FALSE)</f>
        <v>8</v>
      </c>
      <c r="K335" s="39">
        <f>VLOOKUP($A335,'Ub5 and Ub6 values'!$A$2:$F$7000,4,FALSE)</f>
        <v>9</v>
      </c>
      <c r="P335" t="str">
        <f t="shared" si="15"/>
        <v/>
      </c>
      <c r="Q335" t="str">
        <f>IF(O335=1,VLOOKUP(L335,'Ub5 and Ub6 values'!$A$3:$B$5499,3,FALSE),"")</f>
        <v/>
      </c>
    </row>
    <row r="336" spans="1:17">
      <c r="A336" t="s">
        <v>5451</v>
      </c>
      <c r="B336" t="s">
        <v>4917</v>
      </c>
      <c r="C336">
        <v>325.185</v>
      </c>
      <c r="D336" t="s">
        <v>3998</v>
      </c>
      <c r="E336">
        <v>1130</v>
      </c>
      <c r="F336">
        <v>3.4749450312898809</v>
      </c>
      <c r="H336">
        <f t="shared" si="16"/>
        <v>3.0530784434834195</v>
      </c>
      <c r="I336" s="30">
        <f t="shared" si="17"/>
        <v>-2.4590520609433053</v>
      </c>
      <c r="J336" s="39">
        <f>VLOOKUP($A336,'Ub5 and Ub6 values'!$A$2:$F$7000,3,FALSE)</f>
        <v>7</v>
      </c>
      <c r="K336" s="39">
        <f>VLOOKUP($A336,'Ub5 and Ub6 values'!$A$2:$F$7000,4,FALSE)</f>
        <v>10</v>
      </c>
      <c r="P336" t="str">
        <f t="shared" si="15"/>
        <v/>
      </c>
      <c r="Q336" t="str">
        <f>IF(O336=1,VLOOKUP(L336,'Ub5 and Ub6 values'!$A$3:$B$5499,3,FALSE),"")</f>
        <v/>
      </c>
    </row>
    <row r="337" spans="1:17">
      <c r="A337" t="s">
        <v>4403</v>
      </c>
      <c r="B337" t="s">
        <v>4350</v>
      </c>
      <c r="C337">
        <v>86.09</v>
      </c>
      <c r="D337" t="s">
        <v>4404</v>
      </c>
      <c r="E337">
        <v>300</v>
      </c>
      <c r="F337">
        <v>3.484725287489836</v>
      </c>
      <c r="H337">
        <f t="shared" si="16"/>
        <v>2.4771212547196626</v>
      </c>
      <c r="I337" s="30">
        <f t="shared" si="17"/>
        <v>-2.4578314530981955</v>
      </c>
      <c r="J337" s="39">
        <f>VLOOKUP($A337,'Ub5 and Ub6 values'!$A$2:$F$7000,3,FALSE)</f>
        <v>5</v>
      </c>
      <c r="K337" s="39">
        <f>VLOOKUP($A337,'Ub5 and Ub6 values'!$A$2:$F$7000,4,FALSE)</f>
        <v>6</v>
      </c>
      <c r="P337" t="str">
        <f t="shared" si="15"/>
        <v/>
      </c>
      <c r="Q337" t="str">
        <f>IF(O337=1,VLOOKUP(L337,'Ub5 and Ub6 values'!$A$3:$B$5499,3,FALSE),"")</f>
        <v/>
      </c>
    </row>
    <row r="338" spans="1:17">
      <c r="A338" t="s">
        <v>8234</v>
      </c>
      <c r="B338" t="s">
        <v>4350</v>
      </c>
      <c r="C338">
        <v>126.126</v>
      </c>
      <c r="D338" t="s">
        <v>4405</v>
      </c>
      <c r="E338">
        <v>440</v>
      </c>
      <c r="F338">
        <v>3.4885749171463454</v>
      </c>
      <c r="H338">
        <f t="shared" si="16"/>
        <v>2.6434526764861874</v>
      </c>
      <c r="I338" s="30">
        <f t="shared" si="17"/>
        <v>-2.4573519461106943</v>
      </c>
      <c r="J338" s="39">
        <f>VLOOKUP($A338,'Ub5 and Ub6 values'!$A$2:$F$7000,3,FALSE)</f>
        <v>6</v>
      </c>
      <c r="K338" s="39">
        <f>VLOOKUP($A338,'Ub5 and Ub6 values'!$A$2:$F$7000,4,FALSE)</f>
        <v>7</v>
      </c>
      <c r="P338" t="str">
        <f t="shared" si="15"/>
        <v/>
      </c>
      <c r="Q338" t="str">
        <f>IF(O338=1,VLOOKUP(L338,'Ub5 and Ub6 values'!$A$3:$B$5499,3,FALSE),"")</f>
        <v/>
      </c>
    </row>
    <row r="339" spans="1:17">
      <c r="A339" t="s">
        <v>1248</v>
      </c>
      <c r="B339" t="s">
        <v>4917</v>
      </c>
      <c r="C339">
        <v>200.61799999999999</v>
      </c>
      <c r="D339" t="s">
        <v>3999</v>
      </c>
      <c r="E339">
        <v>700</v>
      </c>
      <c r="F339">
        <v>3.4892183154053975</v>
      </c>
      <c r="H339">
        <f t="shared" si="16"/>
        <v>2.8450980400142569</v>
      </c>
      <c r="I339" s="30">
        <f t="shared" si="17"/>
        <v>-2.457271856516448</v>
      </c>
      <c r="J339" s="39">
        <f>VLOOKUP($A339,'Ub5 and Ub6 values'!$A$2:$F$7000,3,FALSE)</f>
        <v>7</v>
      </c>
      <c r="K339" s="39">
        <f>VLOOKUP($A339,'Ub5 and Ub6 values'!$A$2:$F$7000,4,FALSE)</f>
        <v>8</v>
      </c>
      <c r="P339" t="str">
        <f t="shared" si="15"/>
        <v/>
      </c>
      <c r="Q339" t="str">
        <f>IF(O339=1,VLOOKUP(L339,'Ub5 and Ub6 values'!$A$3:$B$5499,3,FALSE),"")</f>
        <v/>
      </c>
    </row>
    <row r="340" spans="1:17">
      <c r="A340" t="s">
        <v>4083</v>
      </c>
      <c r="B340" t="s">
        <v>6606</v>
      </c>
      <c r="C340">
        <v>420.46499999999997</v>
      </c>
      <c r="D340" t="s">
        <v>3928</v>
      </c>
      <c r="E340">
        <v>1470</v>
      </c>
      <c r="F340">
        <v>3.4961292854339834</v>
      </c>
      <c r="H340">
        <f t="shared" si="16"/>
        <v>3.167317334748176</v>
      </c>
      <c r="I340" s="30">
        <f t="shared" si="17"/>
        <v>-2.4564125157080028</v>
      </c>
      <c r="J340" s="39">
        <f>VLOOKUP($A340,'Ub5 and Ub6 values'!$A$2:$F$7000,3,FALSE)</f>
        <v>7</v>
      </c>
      <c r="K340" s="39">
        <f>VLOOKUP($A340,'Ub5 and Ub6 values'!$A$2:$F$7000,4,FALSE)</f>
        <v>9</v>
      </c>
      <c r="P340" t="str">
        <f t="shared" si="15"/>
        <v/>
      </c>
      <c r="Q340" t="str">
        <f>IF(O340=1,VLOOKUP(L340,'Ub5 and Ub6 values'!$A$3:$B$5499,3,FALSE),"")</f>
        <v/>
      </c>
    </row>
    <row r="341" spans="1:17">
      <c r="A341" t="s">
        <v>3787</v>
      </c>
      <c r="B341" t="s">
        <v>4350</v>
      </c>
      <c r="C341">
        <v>129.16200000000001</v>
      </c>
      <c r="D341" t="s">
        <v>3787</v>
      </c>
      <c r="E341">
        <v>460</v>
      </c>
      <c r="F341">
        <v>3.5614189932023348</v>
      </c>
      <c r="H341">
        <f t="shared" si="16"/>
        <v>2.6627578316815739</v>
      </c>
      <c r="I341" s="30">
        <f t="shared" si="17"/>
        <v>-2.4483769295182958</v>
      </c>
      <c r="J341" s="39">
        <f>VLOOKUP($A341,'Ub5 and Ub6 values'!$A$2:$F$7000,3,FALSE)</f>
        <v>6</v>
      </c>
      <c r="K341" s="39">
        <f>VLOOKUP($A341,'Ub5 and Ub6 values'!$A$2:$F$7000,4,FALSE)</f>
        <v>10</v>
      </c>
      <c r="P341" t="str">
        <f t="shared" si="15"/>
        <v/>
      </c>
      <c r="Q341" t="str">
        <f>IF(O341=1,VLOOKUP(L341,'Ub5 and Ub6 values'!$A$3:$B$5499,3,FALSE),"")</f>
        <v/>
      </c>
    </row>
    <row r="342" spans="1:17">
      <c r="A342" t="s">
        <v>6435</v>
      </c>
      <c r="B342" t="s">
        <v>4917</v>
      </c>
      <c r="C342">
        <v>406.26299999999998</v>
      </c>
      <c r="D342" t="s">
        <v>4000</v>
      </c>
      <c r="E342">
        <v>1453</v>
      </c>
      <c r="F342">
        <v>3.5765009365854139</v>
      </c>
      <c r="H342">
        <f t="shared" si="16"/>
        <v>3.1622656142980214</v>
      </c>
      <c r="I342" s="30">
        <f t="shared" si="17"/>
        <v>-2.446541656889976</v>
      </c>
      <c r="J342" s="39">
        <f>VLOOKUP($A342,'Ub5 and Ub6 values'!$A$2:$F$7000,3,FALSE)</f>
        <v>8</v>
      </c>
      <c r="K342" s="39">
        <f>VLOOKUP($A342,'Ub5 and Ub6 values'!$A$2:$F$7000,4,FALSE)</f>
        <v>10</v>
      </c>
      <c r="P342" t="str">
        <f t="shared" si="15"/>
        <v/>
      </c>
      <c r="Q342" t="str">
        <f>IF(O342=1,VLOOKUP(L342,'Ub5 and Ub6 values'!$A$3:$B$5499,3,FALSE),"")</f>
        <v/>
      </c>
    </row>
    <row r="343" spans="1:17">
      <c r="A343" t="s">
        <v>4613</v>
      </c>
      <c r="B343" t="s">
        <v>6606</v>
      </c>
      <c r="C343">
        <v>295.29799999999994</v>
      </c>
      <c r="D343" t="s">
        <v>2493</v>
      </c>
      <c r="E343">
        <v>1060</v>
      </c>
      <c r="F343">
        <v>3.5895942403944501</v>
      </c>
      <c r="H343">
        <f t="shared" si="16"/>
        <v>3.0253058652647704</v>
      </c>
      <c r="I343" s="30">
        <f t="shared" si="17"/>
        <v>-2.4449546403122104</v>
      </c>
      <c r="J343" s="39">
        <f>VLOOKUP($A343,'Ub5 and Ub6 values'!$A$2:$F$7000,3,FALSE)</f>
        <v>7</v>
      </c>
      <c r="K343" s="39">
        <f>VLOOKUP($A343,'Ub5 and Ub6 values'!$A$2:$F$7000,4,FALSE)</f>
        <v>10</v>
      </c>
      <c r="P343" t="str">
        <f t="shared" si="15"/>
        <v/>
      </c>
      <c r="Q343" t="str">
        <f>IF(O343=1,VLOOKUP(L343,'Ub5 and Ub6 values'!$A$3:$B$5499,3,FALSE),"")</f>
        <v/>
      </c>
    </row>
    <row r="344" spans="1:17">
      <c r="A344" t="s">
        <v>1242</v>
      </c>
      <c r="B344" t="s">
        <v>4917</v>
      </c>
      <c r="C344">
        <v>330.35</v>
      </c>
      <c r="D344" t="s">
        <v>4001</v>
      </c>
      <c r="E344">
        <v>1187.5</v>
      </c>
      <c r="F344">
        <v>3.5946723172392918</v>
      </c>
      <c r="H344">
        <f t="shared" si="16"/>
        <v>3.0746336182969043</v>
      </c>
      <c r="I344" s="30">
        <f t="shared" si="17"/>
        <v>-2.4443406928474323</v>
      </c>
      <c r="J344" s="39">
        <f>VLOOKUP($A344,'Ub5 and Ub6 values'!$A$2:$F$7000,3,FALSE)</f>
        <v>10</v>
      </c>
      <c r="K344" s="39">
        <f>VLOOKUP($A344,'Ub5 and Ub6 values'!$A$2:$F$7000,4,FALSE)</f>
        <v>10</v>
      </c>
      <c r="P344" t="str">
        <f t="shared" si="15"/>
        <v/>
      </c>
      <c r="Q344" t="str">
        <f>IF(O344=1,VLOOKUP(L344,'Ub5 and Ub6 values'!$A$3:$B$5499,3,FALSE),"")</f>
        <v/>
      </c>
    </row>
    <row r="345" spans="1:17">
      <c r="A345" t="s">
        <v>2716</v>
      </c>
      <c r="B345" t="s">
        <v>6606</v>
      </c>
      <c r="C345">
        <v>227.73200000000003</v>
      </c>
      <c r="D345" t="s">
        <v>2494</v>
      </c>
      <c r="E345">
        <v>850</v>
      </c>
      <c r="F345">
        <v>3.7324574499850698</v>
      </c>
      <c r="H345">
        <f t="shared" si="16"/>
        <v>2.9294189257142929</v>
      </c>
      <c r="I345" s="30">
        <f t="shared" si="17"/>
        <v>-2.4280051345318103</v>
      </c>
      <c r="J345" s="39">
        <f>VLOOKUP($A345,'Ub5 and Ub6 values'!$A$2:$F$7000,3,FALSE)</f>
        <v>5</v>
      </c>
      <c r="K345" s="39">
        <f>VLOOKUP($A345,'Ub5 and Ub6 values'!$A$2:$F$7000,4,FALSE)</f>
        <v>8</v>
      </c>
      <c r="P345" t="str">
        <f t="shared" si="15"/>
        <v/>
      </c>
      <c r="Q345" t="str">
        <f>IF(O345=1,VLOOKUP(L345,'Ub5 and Ub6 values'!$A$3:$B$5499,3,FALSE),"")</f>
        <v/>
      </c>
    </row>
    <row r="346" spans="1:17">
      <c r="A346" t="s">
        <v>5211</v>
      </c>
      <c r="B346" t="s">
        <v>4917</v>
      </c>
      <c r="C346">
        <v>223.77700000000002</v>
      </c>
      <c r="D346" t="s">
        <v>4002</v>
      </c>
      <c r="E346">
        <v>850</v>
      </c>
      <c r="F346">
        <v>3.7984243242156253</v>
      </c>
      <c r="H346">
        <f t="shared" si="16"/>
        <v>2.9294189257142929</v>
      </c>
      <c r="I346" s="30">
        <f t="shared" si="17"/>
        <v>-2.4203965215969228</v>
      </c>
      <c r="J346" s="39">
        <f>VLOOKUP($A346,'Ub5 and Ub6 values'!$A$2:$F$7000,3,FALSE)</f>
        <v>8</v>
      </c>
      <c r="K346" s="39">
        <f>VLOOKUP($A346,'Ub5 and Ub6 values'!$A$2:$F$7000,4,FALSE)</f>
        <v>11</v>
      </c>
      <c r="P346" t="str">
        <f t="shared" si="15"/>
        <v/>
      </c>
      <c r="Q346" t="str">
        <f>IF(O346=1,VLOOKUP(L346,'Ub5 and Ub6 values'!$A$3:$B$5499,3,FALSE),"")</f>
        <v/>
      </c>
    </row>
    <row r="347" spans="1:17">
      <c r="A347" t="s">
        <v>1434</v>
      </c>
      <c r="B347" t="s">
        <v>4917</v>
      </c>
      <c r="C347">
        <v>183.16200000000001</v>
      </c>
      <c r="D347" t="s">
        <v>4003</v>
      </c>
      <c r="E347">
        <v>700</v>
      </c>
      <c r="F347">
        <v>3.8217534204693111</v>
      </c>
      <c r="H347">
        <f t="shared" si="16"/>
        <v>2.8450980400142569</v>
      </c>
      <c r="I347" s="30">
        <f t="shared" si="17"/>
        <v>-2.4177373370570701</v>
      </c>
      <c r="J347" s="39">
        <f>VLOOKUP($A347,'Ub5 and Ub6 values'!$A$2:$F$7000,3,FALSE)</f>
        <v>8</v>
      </c>
      <c r="K347" s="39">
        <f>VLOOKUP($A347,'Ub5 and Ub6 values'!$A$2:$F$7000,4,FALSE)</f>
        <v>8</v>
      </c>
      <c r="P347" t="str">
        <f t="shared" si="15"/>
        <v/>
      </c>
      <c r="Q347" t="str">
        <f>IF(O347=1,VLOOKUP(L347,'Ub5 and Ub6 values'!$A$3:$B$5499,3,FALSE),"")</f>
        <v/>
      </c>
    </row>
    <row r="348" spans="1:17">
      <c r="A348" t="s">
        <v>2668</v>
      </c>
      <c r="B348" t="s">
        <v>4917</v>
      </c>
      <c r="C348">
        <v>295.767</v>
      </c>
      <c r="D348" t="s">
        <v>4004</v>
      </c>
      <c r="E348">
        <v>1133</v>
      </c>
      <c r="F348">
        <v>3.83071809904418</v>
      </c>
      <c r="H348">
        <f t="shared" si="16"/>
        <v>3.0542299098633974</v>
      </c>
      <c r="I348" s="30">
        <f t="shared" si="17"/>
        <v>-2.416719806391801</v>
      </c>
      <c r="J348" s="39">
        <f>VLOOKUP($A348,'Ub5 and Ub6 values'!$A$2:$F$7000,3,FALSE)</f>
        <v>8</v>
      </c>
      <c r="K348" s="39">
        <f>VLOOKUP($A348,'Ub5 and Ub6 values'!$A$2:$F$7000,4,FALSE)</f>
        <v>9</v>
      </c>
      <c r="P348" t="str">
        <f t="shared" si="15"/>
        <v/>
      </c>
      <c r="Q348" t="str">
        <f>IF(O348=1,VLOOKUP(L348,'Ub5 and Ub6 values'!$A$3:$B$5499,3,FALSE),"")</f>
        <v/>
      </c>
    </row>
    <row r="349" spans="1:17">
      <c r="A349" t="s">
        <v>8714</v>
      </c>
      <c r="B349" t="s">
        <v>6606</v>
      </c>
      <c r="C349">
        <v>266.25700000000001</v>
      </c>
      <c r="D349" t="s">
        <v>2495</v>
      </c>
      <c r="E349">
        <v>1022.4</v>
      </c>
      <c r="F349">
        <v>3.8398990449077393</v>
      </c>
      <c r="H349">
        <f t="shared" si="16"/>
        <v>3.0096208408143248</v>
      </c>
      <c r="I349" s="30">
        <f t="shared" si="17"/>
        <v>-2.415680193553261</v>
      </c>
      <c r="J349" s="39">
        <f>VLOOKUP($A349,'Ub5 and Ub6 values'!$A$2:$F$7000,3,FALSE)</f>
        <v>9</v>
      </c>
      <c r="K349" s="39">
        <f>VLOOKUP($A349,'Ub5 and Ub6 values'!$A$2:$F$7000,4,FALSE)</f>
        <v>11</v>
      </c>
      <c r="P349" t="str">
        <f t="shared" si="15"/>
        <v/>
      </c>
      <c r="Q349" t="str">
        <f>IF(O349=1,VLOOKUP(L349,'Ub5 and Ub6 values'!$A$3:$B$5499,3,FALSE),"")</f>
        <v/>
      </c>
    </row>
    <row r="350" spans="1:17">
      <c r="A350" t="s">
        <v>4134</v>
      </c>
      <c r="B350" t="s">
        <v>4917</v>
      </c>
      <c r="C350">
        <v>286.34199999999998</v>
      </c>
      <c r="D350" t="s">
        <v>4005</v>
      </c>
      <c r="E350">
        <v>1130</v>
      </c>
      <c r="F350">
        <v>3.9463299131807421</v>
      </c>
      <c r="H350">
        <f t="shared" si="16"/>
        <v>3.0530784434834195</v>
      </c>
      <c r="I350" s="30">
        <f t="shared" si="17"/>
        <v>-2.4038066105474227</v>
      </c>
      <c r="J350" s="39">
        <f>VLOOKUP($A350,'Ub5 and Ub6 values'!$A$2:$F$7000,3,FALSE)</f>
        <v>9</v>
      </c>
      <c r="K350" s="39">
        <f>VLOOKUP($A350,'Ub5 and Ub6 values'!$A$2:$F$7000,4,FALSE)</f>
        <v>9</v>
      </c>
      <c r="P350" t="str">
        <f t="shared" si="15"/>
        <v/>
      </c>
      <c r="Q350" t="str">
        <f>IF(O350=1,VLOOKUP(L350,'Ub5 and Ub6 values'!$A$3:$B$5499,3,FALSE),"")</f>
        <v/>
      </c>
    </row>
    <row r="351" spans="1:17">
      <c r="A351" t="s">
        <v>1882</v>
      </c>
      <c r="B351" t="s">
        <v>6606</v>
      </c>
      <c r="C351">
        <v>209.245</v>
      </c>
      <c r="D351" t="s">
        <v>2496</v>
      </c>
      <c r="E351">
        <v>830</v>
      </c>
      <c r="F351">
        <v>3.9666419747186317</v>
      </c>
      <c r="H351">
        <f t="shared" si="16"/>
        <v>2.9190780923760737</v>
      </c>
      <c r="I351" s="30">
        <f t="shared" si="17"/>
        <v>-2.4015769967582634</v>
      </c>
      <c r="J351" s="39">
        <f>VLOOKUP($A351,'Ub5 and Ub6 values'!$A$2:$F$7000,3,FALSE)</f>
        <v>7</v>
      </c>
      <c r="K351" s="39">
        <f>VLOOKUP($A351,'Ub5 and Ub6 values'!$A$2:$F$7000,4,FALSE)</f>
        <v>9</v>
      </c>
      <c r="P351" t="str">
        <f t="shared" si="15"/>
        <v/>
      </c>
      <c r="Q351" t="str">
        <f>IF(O351=1,VLOOKUP(L351,'Ub5 and Ub6 values'!$A$3:$B$5499,3,FALSE),"")</f>
        <v/>
      </c>
    </row>
    <row r="352" spans="1:17">
      <c r="A352" t="s">
        <v>6333</v>
      </c>
      <c r="B352" t="s">
        <v>4917</v>
      </c>
      <c r="C352">
        <v>291.779</v>
      </c>
      <c r="D352" t="s">
        <v>4006</v>
      </c>
      <c r="E352">
        <v>1175</v>
      </c>
      <c r="F352">
        <v>4.0270204504093847</v>
      </c>
      <c r="H352">
        <f t="shared" si="16"/>
        <v>3.070037866607755</v>
      </c>
      <c r="I352" s="30">
        <f t="shared" si="17"/>
        <v>-2.3950161649102251</v>
      </c>
      <c r="J352" s="39">
        <f>VLOOKUP($A352,'Ub5 and Ub6 values'!$A$2:$F$7000,3,FALSE)</f>
        <v>8</v>
      </c>
      <c r="K352" s="39">
        <f>VLOOKUP($A352,'Ub5 and Ub6 values'!$A$2:$F$7000,4,FALSE)</f>
        <v>9</v>
      </c>
      <c r="P352" t="str">
        <f t="shared" si="15"/>
        <v/>
      </c>
      <c r="Q352" t="str">
        <f>IF(O352=1,VLOOKUP(L352,'Ub5 and Ub6 values'!$A$3:$B$5499,3,FALSE),"")</f>
        <v/>
      </c>
    </row>
    <row r="353" spans="1:17">
      <c r="A353" t="s">
        <v>1467</v>
      </c>
      <c r="B353" t="s">
        <v>4350</v>
      </c>
      <c r="C353">
        <v>173.64</v>
      </c>
      <c r="D353" t="s">
        <v>6456</v>
      </c>
      <c r="E353">
        <v>700</v>
      </c>
      <c r="F353">
        <v>4.0313291868233128</v>
      </c>
      <c r="H353">
        <f t="shared" si="16"/>
        <v>2.8450980400142569</v>
      </c>
      <c r="I353" s="30">
        <f t="shared" si="17"/>
        <v>-2.3945517371524057</v>
      </c>
      <c r="J353" s="39">
        <f>VLOOKUP($A353,'Ub5 and Ub6 values'!$A$2:$F$7000,3,FALSE)</f>
        <v>5</v>
      </c>
      <c r="K353" s="39">
        <f>VLOOKUP($A353,'Ub5 and Ub6 values'!$A$2:$F$7000,4,FALSE)</f>
        <v>8</v>
      </c>
      <c r="P353" t="str">
        <f t="shared" si="15"/>
        <v/>
      </c>
      <c r="Q353" t="str">
        <f>IF(O353=1,VLOOKUP(L353,'Ub5 and Ub6 values'!$A$3:$B$5499,3,FALSE),"")</f>
        <v/>
      </c>
    </row>
    <row r="354" spans="1:17">
      <c r="A354" t="s">
        <v>6410</v>
      </c>
      <c r="B354" t="s">
        <v>4917</v>
      </c>
      <c r="C354">
        <v>370.47500000000002</v>
      </c>
      <c r="D354" t="s">
        <v>4007</v>
      </c>
      <c r="E354">
        <v>1495</v>
      </c>
      <c r="F354">
        <v>4.0353600107969498</v>
      </c>
      <c r="H354">
        <f t="shared" si="16"/>
        <v>3.1746411926604483</v>
      </c>
      <c r="I354" s="30">
        <f t="shared" si="17"/>
        <v>-2.3941177140452581</v>
      </c>
      <c r="J354" s="39">
        <f>VLOOKUP($A354,'Ub5 and Ub6 values'!$A$2:$F$7000,3,FALSE)</f>
        <v>7</v>
      </c>
      <c r="K354" s="39">
        <f>VLOOKUP($A354,'Ub5 and Ub6 values'!$A$2:$F$7000,4,FALSE)</f>
        <v>9</v>
      </c>
      <c r="P354" t="str">
        <f t="shared" si="15"/>
        <v/>
      </c>
      <c r="Q354" t="str">
        <f>IF(O354=1,VLOOKUP(L354,'Ub5 and Ub6 values'!$A$3:$B$5499,3,FALSE),"")</f>
        <v/>
      </c>
    </row>
    <row r="355" spans="1:17">
      <c r="A355" t="s">
        <v>578</v>
      </c>
      <c r="B355" t="s">
        <v>6606</v>
      </c>
      <c r="C355">
        <v>334.37599999999998</v>
      </c>
      <c r="D355" t="s">
        <v>2497</v>
      </c>
      <c r="E355">
        <v>1357</v>
      </c>
      <c r="F355">
        <v>4.058305620020576</v>
      </c>
      <c r="H355">
        <f t="shared" si="16"/>
        <v>3.1325798476597368</v>
      </c>
      <c r="I355" s="30">
        <f t="shared" si="17"/>
        <v>-2.3916552505282431</v>
      </c>
      <c r="J355" s="39">
        <f>VLOOKUP($A355,'Ub5 and Ub6 values'!$A$2:$F$7000,3,FALSE)</f>
        <v>7</v>
      </c>
      <c r="K355" s="39">
        <f>VLOOKUP($A355,'Ub5 and Ub6 values'!$A$2:$F$7000,4,FALSE)</f>
        <v>8</v>
      </c>
      <c r="P355" t="str">
        <f t="shared" si="15"/>
        <v/>
      </c>
      <c r="Q355" t="str">
        <f>IF(O355=1,VLOOKUP(L355,'Ub5 and Ub6 values'!$A$3:$B$5499,3,FALSE),"")</f>
        <v/>
      </c>
    </row>
    <row r="356" spans="1:17">
      <c r="A356" t="s">
        <v>2662</v>
      </c>
      <c r="B356" t="s">
        <v>6606</v>
      </c>
      <c r="C356">
        <v>327.33600000000001</v>
      </c>
      <c r="D356" t="s">
        <v>2498</v>
      </c>
      <c r="E356">
        <v>1350</v>
      </c>
      <c r="F356">
        <v>4.1242026541535299</v>
      </c>
      <c r="H356">
        <f t="shared" si="16"/>
        <v>3.1303337684950061</v>
      </c>
      <c r="I356" s="30">
        <f t="shared" si="17"/>
        <v>-2.3846600025984555</v>
      </c>
      <c r="J356" s="39">
        <f>VLOOKUP($A356,'Ub5 and Ub6 values'!$A$2:$F$7000,3,FALSE)</f>
        <v>7</v>
      </c>
      <c r="K356" s="39">
        <f>VLOOKUP($A356,'Ub5 and Ub6 values'!$A$2:$F$7000,4,FALSE)</f>
        <v>10</v>
      </c>
      <c r="P356" t="str">
        <f t="shared" si="15"/>
        <v/>
      </c>
      <c r="Q356" t="str">
        <f>IF(O356=1,VLOOKUP(L356,'Ub5 and Ub6 values'!$A$3:$B$5499,3,FALSE),"")</f>
        <v/>
      </c>
    </row>
    <row r="357" spans="1:17">
      <c r="A357" t="s">
        <v>1811</v>
      </c>
      <c r="B357" t="s">
        <v>4350</v>
      </c>
      <c r="C357">
        <v>197.43900000000002</v>
      </c>
      <c r="D357" t="s">
        <v>6457</v>
      </c>
      <c r="E357">
        <v>820</v>
      </c>
      <c r="F357">
        <v>4.1531814889662115</v>
      </c>
      <c r="H357">
        <f t="shared" si="16"/>
        <v>2.9138138523837167</v>
      </c>
      <c r="I357" s="30">
        <f t="shared" si="17"/>
        <v>-2.3816190903362173</v>
      </c>
      <c r="J357" s="39">
        <f>VLOOKUP($A357,'Ub5 and Ub6 values'!$A$2:$F$7000,3,FALSE)</f>
        <v>6</v>
      </c>
      <c r="K357" s="39">
        <f>VLOOKUP($A357,'Ub5 and Ub6 values'!$A$2:$F$7000,4,FALSE)</f>
        <v>8</v>
      </c>
      <c r="P357" t="str">
        <f t="shared" si="15"/>
        <v/>
      </c>
      <c r="Q357" t="str">
        <f>IF(O357=1,VLOOKUP(L357,'Ub5 and Ub6 values'!$A$3:$B$5499,3,FALSE),"")</f>
        <v/>
      </c>
    </row>
    <row r="358" spans="1:17">
      <c r="A358" t="s">
        <v>5487</v>
      </c>
      <c r="B358" t="s">
        <v>4917</v>
      </c>
      <c r="C358">
        <v>359.90899999999999</v>
      </c>
      <c r="D358" t="s">
        <v>4008</v>
      </c>
      <c r="E358">
        <v>1495</v>
      </c>
      <c r="F358">
        <v>4.1538277731315416</v>
      </c>
      <c r="H358">
        <f t="shared" si="16"/>
        <v>3.1746411926604483</v>
      </c>
      <c r="I358" s="30">
        <f t="shared" si="17"/>
        <v>-2.3815515142354919</v>
      </c>
      <c r="J358" s="39">
        <f>VLOOKUP($A358,'Ub5 and Ub6 values'!$A$2:$F$7000,3,FALSE)</f>
        <v>8</v>
      </c>
      <c r="K358" s="39">
        <f>VLOOKUP($A358,'Ub5 and Ub6 values'!$A$2:$F$7000,4,FALSE)</f>
        <v>9</v>
      </c>
      <c r="P358" t="str">
        <f t="shared" si="15"/>
        <v/>
      </c>
      <c r="Q358" t="str">
        <f>IF(O358=1,VLOOKUP(L358,'Ub5 and Ub6 values'!$A$3:$B$5499,3,FALSE),"")</f>
        <v/>
      </c>
    </row>
    <row r="359" spans="1:17">
      <c r="A359" t="s">
        <v>1908</v>
      </c>
      <c r="B359" t="s">
        <v>6606</v>
      </c>
      <c r="C359">
        <v>412.36799999999994</v>
      </c>
      <c r="D359" t="s">
        <v>2499</v>
      </c>
      <c r="E359">
        <v>1721</v>
      </c>
      <c r="F359">
        <v>4.1734567182710594</v>
      </c>
      <c r="H359">
        <f t="shared" si="16"/>
        <v>3.2357808703275603</v>
      </c>
      <c r="I359" s="30">
        <f t="shared" si="17"/>
        <v>-2.3795040860835521</v>
      </c>
      <c r="J359" s="39">
        <f>VLOOKUP($A359,'Ub5 and Ub6 values'!$A$2:$F$7000,3,FALSE)</f>
        <v>7</v>
      </c>
      <c r="K359" s="39">
        <f>VLOOKUP($A359,'Ub5 and Ub6 values'!$A$2:$F$7000,4,FALSE)</f>
        <v>9</v>
      </c>
      <c r="P359" t="str">
        <f t="shared" si="15"/>
        <v/>
      </c>
      <c r="Q359" t="str">
        <f>IF(O359=1,VLOOKUP(L359,'Ub5 and Ub6 values'!$A$3:$B$5499,3,FALSE),"")</f>
        <v/>
      </c>
    </row>
    <row r="360" spans="1:17">
      <c r="A360" t="s">
        <v>9373</v>
      </c>
      <c r="B360" t="s">
        <v>6606</v>
      </c>
      <c r="C360">
        <v>733.9369999999999</v>
      </c>
      <c r="D360" t="s">
        <v>1756</v>
      </c>
      <c r="E360">
        <v>3085</v>
      </c>
      <c r="F360">
        <v>4.2033580538929094</v>
      </c>
      <c r="H360">
        <f t="shared" si="16"/>
        <v>3.4892551683692603</v>
      </c>
      <c r="I360" s="30">
        <f t="shared" si="17"/>
        <v>-2.3764036139901075</v>
      </c>
      <c r="J360" s="39">
        <f>VLOOKUP($A360,'Ub5 and Ub6 values'!$A$2:$F$7000,3,FALSE)</f>
        <v>8</v>
      </c>
      <c r="K360" s="39">
        <f>VLOOKUP($A360,'Ub5 and Ub6 values'!$A$2:$F$7000,4,FALSE)</f>
        <v>8</v>
      </c>
      <c r="P360" t="str">
        <f t="shared" si="15"/>
        <v/>
      </c>
      <c r="Q360" t="str">
        <f>IF(O360=1,VLOOKUP(L360,'Ub5 and Ub6 values'!$A$3:$B$5499,3,FALSE),"")</f>
        <v/>
      </c>
    </row>
    <row r="361" spans="1:17">
      <c r="A361" t="s">
        <v>3738</v>
      </c>
      <c r="B361" t="s">
        <v>4917</v>
      </c>
      <c r="C361">
        <v>350.47299999999996</v>
      </c>
      <c r="D361" t="s">
        <v>5999</v>
      </c>
      <c r="E361">
        <v>1480</v>
      </c>
      <c r="F361">
        <v>4.222864528793945</v>
      </c>
      <c r="H361">
        <f t="shared" si="16"/>
        <v>3.1702617153949575</v>
      </c>
      <c r="I361" s="30">
        <f t="shared" si="17"/>
        <v>-2.3743928506946643</v>
      </c>
      <c r="J361" s="39">
        <f>VLOOKUP($A361,'Ub5 and Ub6 values'!$A$2:$F$7000,3,FALSE)</f>
        <v>8</v>
      </c>
      <c r="K361" s="39">
        <f>VLOOKUP($A361,'Ub5 and Ub6 values'!$A$2:$F$7000,4,FALSE)</f>
        <v>9</v>
      </c>
      <c r="P361" t="str">
        <f t="shared" si="15"/>
        <v/>
      </c>
      <c r="Q361" t="str">
        <f>IF(O361=1,VLOOKUP(L361,'Ub5 and Ub6 values'!$A$3:$B$5499,3,FALSE),"")</f>
        <v/>
      </c>
    </row>
    <row r="362" spans="1:17">
      <c r="A362" t="s">
        <v>3789</v>
      </c>
      <c r="B362" t="s">
        <v>4917</v>
      </c>
      <c r="C362">
        <v>372.80500000000001</v>
      </c>
      <c r="D362" t="s">
        <v>6000</v>
      </c>
      <c r="E362">
        <v>1575</v>
      </c>
      <c r="F362">
        <v>4.2247287455908582</v>
      </c>
      <c r="H362">
        <f t="shared" si="16"/>
        <v>3.1972805581256192</v>
      </c>
      <c r="I362" s="30">
        <f t="shared" si="17"/>
        <v>-2.3742011702823111</v>
      </c>
      <c r="J362" s="39">
        <f>VLOOKUP($A362,'Ub5 and Ub6 values'!$A$2:$F$7000,3,FALSE)</f>
        <v>7</v>
      </c>
      <c r="K362" s="39">
        <f>VLOOKUP($A362,'Ub5 and Ub6 values'!$A$2:$F$7000,4,FALSE)</f>
        <v>9</v>
      </c>
      <c r="P362" t="str">
        <f t="shared" si="15"/>
        <v/>
      </c>
      <c r="Q362" t="str">
        <f>IF(O362=1,VLOOKUP(L362,'Ub5 and Ub6 values'!$A$3:$B$5499,3,FALSE),"")</f>
        <v/>
      </c>
    </row>
    <row r="363" spans="1:17">
      <c r="A363" t="s">
        <v>1904</v>
      </c>
      <c r="B363" t="s">
        <v>6606</v>
      </c>
      <c r="C363">
        <v>496.07300000000004</v>
      </c>
      <c r="D363" t="s">
        <v>2501</v>
      </c>
      <c r="E363">
        <v>2100</v>
      </c>
      <c r="F363">
        <v>4.2332479292362208</v>
      </c>
      <c r="H363">
        <f t="shared" si="16"/>
        <v>3.3222192947339191</v>
      </c>
      <c r="I363" s="30">
        <f t="shared" si="17"/>
        <v>-2.3733262953941581</v>
      </c>
      <c r="J363" s="39">
        <f>VLOOKUP($A363,'Ub5 and Ub6 values'!$A$2:$F$7000,3,FALSE)</f>
        <v>10</v>
      </c>
      <c r="K363" s="39">
        <f>VLOOKUP($A363,'Ub5 and Ub6 values'!$A$2:$F$7000,4,FALSE)</f>
        <v>10</v>
      </c>
      <c r="P363" t="str">
        <f t="shared" si="15"/>
        <v/>
      </c>
      <c r="Q363" t="str">
        <f>IF(O363=1,VLOOKUP(L363,'Ub5 and Ub6 values'!$A$3:$B$5499,3,FALSE),"")</f>
        <v/>
      </c>
    </row>
    <row r="364" spans="1:17">
      <c r="A364" t="s">
        <v>3727</v>
      </c>
      <c r="B364" t="s">
        <v>4917</v>
      </c>
      <c r="C364">
        <v>376.66199999999998</v>
      </c>
      <c r="D364" t="s">
        <v>6001</v>
      </c>
      <c r="E364">
        <v>1600</v>
      </c>
      <c r="F364">
        <v>4.2478402387286218</v>
      </c>
      <c r="H364">
        <f t="shared" si="16"/>
        <v>3.2041199826559246</v>
      </c>
      <c r="I364" s="30">
        <f t="shared" si="17"/>
        <v>-2.371831825434902</v>
      </c>
      <c r="J364" s="39">
        <f>VLOOKUP($A364,'Ub5 and Ub6 values'!$A$2:$F$7000,3,FALSE)</f>
        <v>7</v>
      </c>
      <c r="K364" s="39">
        <f>VLOOKUP($A364,'Ub5 and Ub6 values'!$A$2:$F$7000,4,FALSE)</f>
        <v>9</v>
      </c>
      <c r="P364" t="str">
        <f t="shared" si="15"/>
        <v/>
      </c>
      <c r="Q364" t="str">
        <f>IF(O364=1,VLOOKUP(L364,'Ub5 and Ub6 values'!$A$3:$B$5499,3,FALSE),"")</f>
        <v/>
      </c>
    </row>
    <row r="365" spans="1:17">
      <c r="A365" t="s">
        <v>2770</v>
      </c>
      <c r="B365" t="s">
        <v>6606</v>
      </c>
      <c r="C365">
        <v>282.29900000000004</v>
      </c>
      <c r="D365" t="s">
        <v>2502</v>
      </c>
      <c r="E365">
        <v>1200</v>
      </c>
      <c r="F365">
        <v>4.2508120822248747</v>
      </c>
      <c r="H365">
        <f t="shared" si="16"/>
        <v>3.0791812460476247</v>
      </c>
      <c r="I365" s="30">
        <f t="shared" si="17"/>
        <v>-2.3715280936818268</v>
      </c>
      <c r="J365" s="39">
        <f>VLOOKUP($A365,'Ub5 and Ub6 values'!$A$2:$F$7000,3,FALSE)</f>
        <v>8</v>
      </c>
      <c r="K365" s="39">
        <f>VLOOKUP($A365,'Ub5 and Ub6 values'!$A$2:$F$7000,4,FALSE)</f>
        <v>9</v>
      </c>
      <c r="P365" t="str">
        <f t="shared" si="15"/>
        <v/>
      </c>
      <c r="Q365" t="str">
        <f>IF(O365=1,VLOOKUP(L365,'Ub5 and Ub6 values'!$A$3:$B$5499,3,FALSE),"")</f>
        <v/>
      </c>
    </row>
    <row r="366" spans="1:17">
      <c r="A366" t="s">
        <v>4482</v>
      </c>
      <c r="B366" t="s">
        <v>4350</v>
      </c>
      <c r="C366">
        <v>129.24700000000001</v>
      </c>
      <c r="D366" t="s">
        <v>6458</v>
      </c>
      <c r="E366">
        <v>550</v>
      </c>
      <c r="F366">
        <v>4.2554179207254323</v>
      </c>
      <c r="H366">
        <f t="shared" si="16"/>
        <v>2.7403626894942437</v>
      </c>
      <c r="I366" s="30">
        <f t="shared" si="17"/>
        <v>-2.3710577818186112</v>
      </c>
      <c r="J366" s="39">
        <f>VLOOKUP($A366,'Ub5 and Ub6 values'!$A$2:$F$7000,3,FALSE)</f>
        <v>4</v>
      </c>
      <c r="K366" s="39">
        <f>VLOOKUP($A366,'Ub5 and Ub6 values'!$A$2:$F$7000,4,FALSE)</f>
        <v>5</v>
      </c>
      <c r="P366" t="str">
        <f t="shared" si="15"/>
        <v/>
      </c>
      <c r="Q366" t="str">
        <f>IF(O366=1,VLOOKUP(L366,'Ub5 and Ub6 values'!$A$3:$B$5499,3,FALSE),"")</f>
        <v/>
      </c>
    </row>
    <row r="367" spans="1:17">
      <c r="A367" t="s">
        <v>5563</v>
      </c>
      <c r="B367" t="s">
        <v>6606</v>
      </c>
      <c r="C367">
        <v>351.44599999999997</v>
      </c>
      <c r="D367" t="s">
        <v>2503</v>
      </c>
      <c r="E367">
        <v>1500</v>
      </c>
      <c r="F367">
        <v>4.268081013868418</v>
      </c>
      <c r="H367">
        <f t="shared" si="16"/>
        <v>3.1760912590556813</v>
      </c>
      <c r="I367" s="30">
        <f t="shared" si="17"/>
        <v>-2.3697673456810047</v>
      </c>
      <c r="J367" s="39">
        <f>VLOOKUP($A367,'Ub5 and Ub6 values'!$A$2:$F$7000,3,FALSE)</f>
        <v>7</v>
      </c>
      <c r="K367" s="39">
        <f>VLOOKUP($A367,'Ub5 and Ub6 values'!$A$2:$F$7000,4,FALSE)</f>
        <v>10</v>
      </c>
      <c r="P367" t="str">
        <f t="shared" si="15"/>
        <v/>
      </c>
      <c r="Q367" t="str">
        <f>IF(O367=1,VLOOKUP(L367,'Ub5 and Ub6 values'!$A$3:$B$5499,3,FALSE),"")</f>
        <v/>
      </c>
    </row>
    <row r="368" spans="1:17">
      <c r="A368" t="s">
        <v>850</v>
      </c>
      <c r="B368" t="s">
        <v>4350</v>
      </c>
      <c r="C368">
        <v>70.090999999999994</v>
      </c>
      <c r="D368" t="s">
        <v>6459</v>
      </c>
      <c r="E368">
        <v>300</v>
      </c>
      <c r="F368">
        <v>4.2801500905965106</v>
      </c>
      <c r="H368">
        <f t="shared" si="16"/>
        <v>2.4771212547196626</v>
      </c>
      <c r="I368" s="30">
        <f t="shared" si="17"/>
        <v>-2.3685410014599699</v>
      </c>
      <c r="J368" s="39">
        <f>VLOOKUP($A368,'Ub5 and Ub6 values'!$A$2:$F$7000,3,FALSE)</f>
        <v>4</v>
      </c>
      <c r="K368" s="39">
        <f>VLOOKUP($A368,'Ub5 and Ub6 values'!$A$2:$F$7000,4,FALSE)</f>
        <v>5</v>
      </c>
      <c r="P368" t="str">
        <f t="shared" si="15"/>
        <v/>
      </c>
      <c r="Q368" t="str">
        <f>IF(O368=1,VLOOKUP(L368,'Ub5 and Ub6 values'!$A$3:$B$5499,3,FALSE),"")</f>
        <v/>
      </c>
    </row>
    <row r="369" spans="1:17">
      <c r="A369" t="s">
        <v>2783</v>
      </c>
      <c r="B369" t="s">
        <v>6606</v>
      </c>
      <c r="C369">
        <v>434.37399999999997</v>
      </c>
      <c r="D369" t="s">
        <v>3955</v>
      </c>
      <c r="E369">
        <v>1860</v>
      </c>
      <c r="F369">
        <v>4.2820242463867544</v>
      </c>
      <c r="H369">
        <f t="shared" si="16"/>
        <v>3.2695129442179165</v>
      </c>
      <c r="I369" s="30">
        <f t="shared" si="17"/>
        <v>-2.3683508779004874</v>
      </c>
      <c r="J369" s="39">
        <f>VLOOKUP($A369,'Ub5 and Ub6 values'!$A$2:$F$7000,3,FALSE)</f>
        <v>7</v>
      </c>
      <c r="K369" s="39">
        <f>VLOOKUP($A369,'Ub5 and Ub6 values'!$A$2:$F$7000,4,FALSE)</f>
        <v>10</v>
      </c>
      <c r="P369" t="str">
        <f t="shared" si="15"/>
        <v/>
      </c>
      <c r="Q369" t="str">
        <f>IF(O369=1,VLOOKUP(L369,'Ub5 and Ub6 values'!$A$3:$B$5499,3,FALSE),"")</f>
        <v/>
      </c>
    </row>
    <row r="370" spans="1:17">
      <c r="A370" t="s">
        <v>1447</v>
      </c>
      <c r="B370" t="s">
        <v>4917</v>
      </c>
      <c r="C370">
        <v>269.76900000000001</v>
      </c>
      <c r="D370" t="s">
        <v>6002</v>
      </c>
      <c r="E370">
        <v>1160</v>
      </c>
      <c r="F370">
        <v>4.2999751639365531</v>
      </c>
      <c r="H370">
        <f t="shared" si="16"/>
        <v>3.0644579892269186</v>
      </c>
      <c r="I370" s="30">
        <f t="shared" si="17"/>
        <v>-2.366534052838194</v>
      </c>
      <c r="J370" s="39">
        <f>VLOOKUP($A370,'Ub5 and Ub6 values'!$A$2:$F$7000,3,FALSE)</f>
        <v>7</v>
      </c>
      <c r="K370" s="39">
        <f>VLOOKUP($A370,'Ub5 and Ub6 values'!$A$2:$F$7000,4,FALSE)</f>
        <v>10</v>
      </c>
      <c r="P370" t="str">
        <f t="shared" si="15"/>
        <v/>
      </c>
      <c r="Q370" t="str">
        <f>IF(O370=1,VLOOKUP(L370,'Ub5 and Ub6 values'!$A$3:$B$5499,3,FALSE),"")</f>
        <v/>
      </c>
    </row>
    <row r="371" spans="1:17">
      <c r="A371" t="s">
        <v>8896</v>
      </c>
      <c r="B371" t="s">
        <v>4917</v>
      </c>
      <c r="C371">
        <v>168.58</v>
      </c>
      <c r="D371" t="s">
        <v>6003</v>
      </c>
      <c r="E371">
        <v>730</v>
      </c>
      <c r="F371">
        <v>4.3302882904259103</v>
      </c>
      <c r="H371">
        <f t="shared" si="16"/>
        <v>2.8633228601204559</v>
      </c>
      <c r="I371" s="30">
        <f t="shared" si="17"/>
        <v>-2.3634831893802715</v>
      </c>
      <c r="J371" s="39">
        <f>VLOOKUP($A371,'Ub5 and Ub6 values'!$A$2:$F$7000,3,FALSE)</f>
        <v>6</v>
      </c>
      <c r="K371" s="39">
        <f>VLOOKUP($A371,'Ub5 and Ub6 values'!$A$2:$F$7000,4,FALSE)</f>
        <v>8</v>
      </c>
      <c r="P371" t="str">
        <f t="shared" si="15"/>
        <v/>
      </c>
      <c r="Q371" t="str">
        <f>IF(O371=1,VLOOKUP(L371,'Ub5 and Ub6 values'!$A$3:$B$5499,3,FALSE),"")</f>
        <v/>
      </c>
    </row>
    <row r="372" spans="1:17">
      <c r="A372" t="s">
        <v>2279</v>
      </c>
      <c r="B372" t="s">
        <v>4917</v>
      </c>
      <c r="C372">
        <v>301.29599999999999</v>
      </c>
      <c r="D372" t="s">
        <v>6004</v>
      </c>
      <c r="E372">
        <v>1310</v>
      </c>
      <c r="F372">
        <v>4.3478838086134566</v>
      </c>
      <c r="H372">
        <f t="shared" si="16"/>
        <v>3.1172712956557644</v>
      </c>
      <c r="I372" s="30">
        <f t="shared" si="17"/>
        <v>-2.3617220703705337</v>
      </c>
      <c r="J372" s="39">
        <f>VLOOKUP($A372,'Ub5 and Ub6 values'!$A$2:$F$7000,3,FALSE)</f>
        <v>8</v>
      </c>
      <c r="K372" s="39">
        <f>VLOOKUP($A372,'Ub5 and Ub6 values'!$A$2:$F$7000,4,FALSE)</f>
        <v>9</v>
      </c>
      <c r="P372" t="str">
        <f t="shared" si="15"/>
        <v/>
      </c>
      <c r="Q372" t="str">
        <f>IF(O372=1,VLOOKUP(L372,'Ub5 and Ub6 values'!$A$3:$B$5499,3,FALSE),"")</f>
        <v/>
      </c>
    </row>
    <row r="373" spans="1:17">
      <c r="A373" t="s">
        <v>6888</v>
      </c>
      <c r="B373" t="s">
        <v>4350</v>
      </c>
      <c r="C373">
        <v>133.39600000000002</v>
      </c>
      <c r="D373" t="s">
        <v>4180</v>
      </c>
      <c r="E373">
        <v>580</v>
      </c>
      <c r="F373">
        <v>4.3479564604635819</v>
      </c>
      <c r="H373">
        <f t="shared" si="16"/>
        <v>2.7634279935629373</v>
      </c>
      <c r="I373" s="30">
        <f t="shared" si="17"/>
        <v>-2.3617148134990562</v>
      </c>
      <c r="J373" s="39">
        <f>VLOOKUP($A373,'Ub5 and Ub6 values'!$A$2:$F$7000,3,FALSE)</f>
        <v>5</v>
      </c>
      <c r="K373" s="39">
        <f>VLOOKUP($A373,'Ub5 and Ub6 values'!$A$2:$F$7000,4,FALSE)</f>
        <v>5</v>
      </c>
      <c r="P373" t="str">
        <f t="shared" si="15"/>
        <v/>
      </c>
      <c r="Q373" t="str">
        <f>IF(O373=1,VLOOKUP(L373,'Ub5 and Ub6 values'!$A$3:$B$5499,3,FALSE),"")</f>
        <v/>
      </c>
    </row>
    <row r="374" spans="1:17">
      <c r="A374" t="s">
        <v>4301</v>
      </c>
      <c r="B374" t="s">
        <v>4917</v>
      </c>
      <c r="C374">
        <v>338.447</v>
      </c>
      <c r="D374" t="s">
        <v>2617</v>
      </c>
      <c r="E374">
        <v>1482.5</v>
      </c>
      <c r="F374">
        <v>4.3803017902359898</v>
      </c>
      <c r="H374">
        <f t="shared" si="16"/>
        <v>3.1709947020363001</v>
      </c>
      <c r="I374" s="30">
        <f t="shared" si="17"/>
        <v>-2.3584959668203185</v>
      </c>
      <c r="J374" s="39">
        <f>VLOOKUP($A374,'Ub5 and Ub6 values'!$A$2:$F$7000,3,FALSE)</f>
        <v>6</v>
      </c>
      <c r="K374" s="39">
        <f>VLOOKUP($A374,'Ub5 and Ub6 values'!$A$2:$F$7000,4,FALSE)</f>
        <v>8</v>
      </c>
      <c r="P374" t="str">
        <f t="shared" si="15"/>
        <v/>
      </c>
      <c r="Q374" t="str">
        <f>IF(O374=1,VLOOKUP(L374,'Ub5 and Ub6 values'!$A$3:$B$5499,3,FALSE),"")</f>
        <v/>
      </c>
    </row>
    <row r="375" spans="1:17">
      <c r="A375" t="s">
        <v>1261</v>
      </c>
      <c r="B375" t="s">
        <v>4917</v>
      </c>
      <c r="C375">
        <v>281.28899999999999</v>
      </c>
      <c r="D375" t="s">
        <v>2618</v>
      </c>
      <c r="E375">
        <v>1235</v>
      </c>
      <c r="F375">
        <v>4.3905022947929</v>
      </c>
      <c r="H375">
        <f t="shared" si="16"/>
        <v>3.0916669575956846</v>
      </c>
      <c r="I375" s="30">
        <f t="shared" si="17"/>
        <v>-2.3574857915168739</v>
      </c>
      <c r="J375" s="39">
        <f>VLOOKUP($A375,'Ub5 and Ub6 values'!$A$2:$F$7000,3,FALSE)</f>
        <v>9</v>
      </c>
      <c r="K375" s="39">
        <f>VLOOKUP($A375,'Ub5 and Ub6 values'!$A$2:$F$7000,4,FALSE)</f>
        <v>9</v>
      </c>
      <c r="P375" t="str">
        <f t="shared" si="15"/>
        <v/>
      </c>
      <c r="Q375" t="str">
        <f>IF(O375=1,VLOOKUP(L375,'Ub5 and Ub6 values'!$A$3:$B$5499,3,FALSE),"")</f>
        <v/>
      </c>
    </row>
    <row r="376" spans="1:17">
      <c r="A376" t="s">
        <v>2712</v>
      </c>
      <c r="B376" t="s">
        <v>6606</v>
      </c>
      <c r="C376">
        <v>294.351</v>
      </c>
      <c r="D376" t="s">
        <v>8287</v>
      </c>
      <c r="E376">
        <v>1300</v>
      </c>
      <c r="F376">
        <v>4.4164959521115943</v>
      </c>
      <c r="H376">
        <f t="shared" si="16"/>
        <v>3.1139433523068369</v>
      </c>
      <c r="I376" s="30">
        <f t="shared" si="17"/>
        <v>-2.3549221632744892</v>
      </c>
      <c r="J376" s="39">
        <f>VLOOKUP($A376,'Ub5 and Ub6 values'!$A$2:$F$7000,3,FALSE)</f>
        <v>7</v>
      </c>
      <c r="K376" s="39">
        <f>VLOOKUP($A376,'Ub5 and Ub6 values'!$A$2:$F$7000,4,FALSE)</f>
        <v>12</v>
      </c>
      <c r="P376" t="str">
        <f t="shared" si="15"/>
        <v/>
      </c>
      <c r="Q376" t="str">
        <f>IF(O376=1,VLOOKUP(L376,'Ub5 and Ub6 values'!$A$3:$B$5499,3,FALSE),"")</f>
        <v/>
      </c>
    </row>
    <row r="377" spans="1:17">
      <c r="A377" t="s">
        <v>773</v>
      </c>
      <c r="B377" t="s">
        <v>4350</v>
      </c>
      <c r="C377">
        <v>139.11000000000001</v>
      </c>
      <c r="D377" t="s">
        <v>773</v>
      </c>
      <c r="E377">
        <v>616</v>
      </c>
      <c r="F377">
        <v>4.4281503845877364</v>
      </c>
      <c r="H377">
        <f t="shared" si="16"/>
        <v>2.7895807121644256</v>
      </c>
      <c r="I377" s="30">
        <f t="shared" si="17"/>
        <v>-2.3537776384510414</v>
      </c>
      <c r="J377" s="39">
        <f>VLOOKUP($A377,'Ub5 and Ub6 values'!$A$2:$F$7000,3,FALSE)</f>
        <v>7</v>
      </c>
      <c r="K377" s="39">
        <f>VLOOKUP($A377,'Ub5 and Ub6 values'!$A$2:$F$7000,4,FALSE)</f>
        <v>9</v>
      </c>
      <c r="P377" t="str">
        <f t="shared" si="15"/>
        <v/>
      </c>
      <c r="Q377" t="str">
        <f>IF(O377=1,VLOOKUP(L377,'Ub5 and Ub6 values'!$A$3:$B$5499,3,FALSE),"")</f>
        <v/>
      </c>
    </row>
    <row r="378" spans="1:17">
      <c r="A378" t="s">
        <v>4101</v>
      </c>
      <c r="B378" t="s">
        <v>6606</v>
      </c>
      <c r="C378">
        <v>388.37600000000003</v>
      </c>
      <c r="D378" t="s">
        <v>8288</v>
      </c>
      <c r="E378">
        <v>1720.5</v>
      </c>
      <c r="F378">
        <v>4.4299853749974245</v>
      </c>
      <c r="H378">
        <f t="shared" si="16"/>
        <v>3.235654676956949</v>
      </c>
      <c r="I378" s="30">
        <f t="shared" si="17"/>
        <v>-2.3535977075395493</v>
      </c>
      <c r="J378" s="39">
        <f>VLOOKUP($A378,'Ub5 and Ub6 values'!$A$2:$F$7000,3,FALSE)</f>
        <v>7</v>
      </c>
      <c r="K378" s="39">
        <f>VLOOKUP($A378,'Ub5 and Ub6 values'!$A$2:$F$7000,4,FALSE)</f>
        <v>9</v>
      </c>
      <c r="P378" t="str">
        <f t="shared" si="15"/>
        <v/>
      </c>
      <c r="Q378" t="str">
        <f>IF(O378=1,VLOOKUP(L378,'Ub5 and Ub6 values'!$A$3:$B$5499,3,FALSE),"")</f>
        <v/>
      </c>
    </row>
    <row r="379" spans="1:17">
      <c r="A379" t="s">
        <v>3743</v>
      </c>
      <c r="B379" t="s">
        <v>4917</v>
      </c>
      <c r="C379">
        <v>342.22</v>
      </c>
      <c r="D379" t="s">
        <v>2619</v>
      </c>
      <c r="E379">
        <v>1517</v>
      </c>
      <c r="F379">
        <v>4.432820992344106</v>
      </c>
      <c r="H379">
        <f t="shared" si="16"/>
        <v>3.1809855807867304</v>
      </c>
      <c r="I379" s="30">
        <f t="shared" si="17"/>
        <v>-2.3533198061711946</v>
      </c>
      <c r="J379" s="39">
        <f>VLOOKUP($A379,'Ub5 and Ub6 values'!$A$2:$F$7000,3,FALSE)</f>
        <v>8</v>
      </c>
      <c r="K379" s="39">
        <f>VLOOKUP($A379,'Ub5 and Ub6 values'!$A$2:$F$7000,4,FALSE)</f>
        <v>10</v>
      </c>
      <c r="P379" t="str">
        <f t="shared" si="15"/>
        <v/>
      </c>
      <c r="Q379" t="str">
        <f>IF(O379=1,VLOOKUP(L379,'Ub5 and Ub6 values'!$A$3:$B$5499,3,FALSE),"")</f>
        <v/>
      </c>
    </row>
    <row r="380" spans="1:17">
      <c r="A380" t="s">
        <v>1458</v>
      </c>
      <c r="B380" t="s">
        <v>4917</v>
      </c>
      <c r="C380">
        <v>269.76900000000001</v>
      </c>
      <c r="D380" t="s">
        <v>2620</v>
      </c>
      <c r="E380">
        <v>1200</v>
      </c>
      <c r="F380">
        <v>4.4482501695895378</v>
      </c>
      <c r="H380">
        <f t="shared" si="16"/>
        <v>3.0791812460476247</v>
      </c>
      <c r="I380" s="30">
        <f t="shared" si="17"/>
        <v>-2.3518107960174879</v>
      </c>
      <c r="J380" s="39">
        <f>VLOOKUP($A380,'Ub5 and Ub6 values'!$A$2:$F$7000,3,FALSE)</f>
        <v>6</v>
      </c>
      <c r="K380" s="39">
        <f>VLOOKUP($A380,'Ub5 and Ub6 values'!$A$2:$F$7000,4,FALSE)</f>
        <v>9</v>
      </c>
      <c r="P380" t="str">
        <f t="shared" si="15"/>
        <v/>
      </c>
      <c r="Q380" t="str">
        <f>IF(O380=1,VLOOKUP(L380,'Ub5 and Ub6 values'!$A$3:$B$5499,3,FALSE),"")</f>
        <v/>
      </c>
    </row>
    <row r="381" spans="1:17">
      <c r="A381" t="s">
        <v>2688</v>
      </c>
      <c r="B381" t="s">
        <v>4350</v>
      </c>
      <c r="C381">
        <v>101.19300000000001</v>
      </c>
      <c r="D381" t="s">
        <v>6460</v>
      </c>
      <c r="E381">
        <v>460</v>
      </c>
      <c r="F381">
        <v>4.5457689761149478</v>
      </c>
      <c r="H381">
        <f t="shared" si="16"/>
        <v>2.6627578316815739</v>
      </c>
      <c r="I381" s="30">
        <f t="shared" si="17"/>
        <v>-2.3423926396510737</v>
      </c>
      <c r="J381" s="39">
        <f>VLOOKUP($A381,'Ub5 and Ub6 values'!$A$2:$F$7000,3,FALSE)</f>
        <v>4</v>
      </c>
      <c r="K381" s="39">
        <f>VLOOKUP($A381,'Ub5 and Ub6 values'!$A$2:$F$7000,4,FALSE)</f>
        <v>7</v>
      </c>
      <c r="P381" t="str">
        <f t="shared" si="15"/>
        <v/>
      </c>
      <c r="Q381" t="str">
        <f>IF(O381=1,VLOOKUP(L381,'Ub5 and Ub6 values'!$A$3:$B$5499,3,FALSE),"")</f>
        <v/>
      </c>
    </row>
    <row r="382" spans="1:17">
      <c r="A382" t="s">
        <v>1771</v>
      </c>
      <c r="B382" t="s">
        <v>6606</v>
      </c>
      <c r="C382">
        <v>307.96600000000001</v>
      </c>
      <c r="D382" t="s">
        <v>8289</v>
      </c>
      <c r="E382">
        <v>1400</v>
      </c>
      <c r="F382">
        <v>4.5459563718072777</v>
      </c>
      <c r="H382">
        <f t="shared" si="16"/>
        <v>3.1461280356782382</v>
      </c>
      <c r="I382" s="30">
        <f t="shared" si="17"/>
        <v>-2.3423747365772325</v>
      </c>
      <c r="J382" s="39">
        <f>VLOOKUP($A382,'Ub5 and Ub6 values'!$A$2:$F$7000,3,FALSE)</f>
        <v>5</v>
      </c>
      <c r="K382" s="39">
        <f>VLOOKUP($A382,'Ub5 and Ub6 values'!$A$2:$F$7000,4,FALSE)</f>
        <v>6</v>
      </c>
      <c r="P382" t="str">
        <f t="shared" si="15"/>
        <v/>
      </c>
      <c r="Q382" t="str">
        <f>IF(O382=1,VLOOKUP(L382,'Ub5 and Ub6 values'!$A$3:$B$5499,3,FALSE),"")</f>
        <v/>
      </c>
    </row>
    <row r="383" spans="1:17">
      <c r="A383" t="s">
        <v>168</v>
      </c>
      <c r="B383" t="s">
        <v>6606</v>
      </c>
      <c r="C383">
        <v>243.24299999999999</v>
      </c>
      <c r="D383" t="s">
        <v>8290</v>
      </c>
      <c r="E383">
        <v>1125</v>
      </c>
      <c r="F383">
        <v>4.6250046250046246</v>
      </c>
      <c r="H383">
        <f t="shared" si="16"/>
        <v>3.0511525224473814</v>
      </c>
      <c r="I383" s="30">
        <f t="shared" si="17"/>
        <v>-2.3348878286302495</v>
      </c>
      <c r="J383" s="39">
        <f>VLOOKUP($A383,'Ub5 and Ub6 values'!$A$2:$F$7000,3,FALSE)</f>
        <v>6</v>
      </c>
      <c r="K383" s="39">
        <f>VLOOKUP($A383,'Ub5 and Ub6 values'!$A$2:$F$7000,4,FALSE)</f>
        <v>6</v>
      </c>
      <c r="P383" t="str">
        <f t="shared" si="15"/>
        <v/>
      </c>
      <c r="Q383" t="str">
        <f>IF(O383=1,VLOOKUP(L383,'Ub5 and Ub6 values'!$A$3:$B$5499,3,FALSE),"")</f>
        <v/>
      </c>
    </row>
    <row r="384" spans="1:17">
      <c r="A384" t="s">
        <v>1459</v>
      </c>
      <c r="B384" t="s">
        <v>6606</v>
      </c>
      <c r="C384">
        <v>226.65599999999998</v>
      </c>
      <c r="D384" t="s">
        <v>8291</v>
      </c>
      <c r="E384">
        <v>1050</v>
      </c>
      <c r="F384">
        <v>4.6325709445150363</v>
      </c>
      <c r="H384">
        <f t="shared" si="16"/>
        <v>3.0211892990699383</v>
      </c>
      <c r="I384" s="30">
        <f t="shared" si="17"/>
        <v>-2.3341779210483571</v>
      </c>
      <c r="J384" s="39">
        <f>VLOOKUP($A384,'Ub5 and Ub6 values'!$A$2:$F$7000,3,FALSE)</f>
        <v>7</v>
      </c>
      <c r="K384" s="39">
        <f>VLOOKUP($A384,'Ub5 and Ub6 values'!$A$2:$F$7000,4,FALSE)</f>
        <v>9</v>
      </c>
      <c r="P384" t="str">
        <f t="shared" si="15"/>
        <v/>
      </c>
      <c r="Q384" t="str">
        <f>IF(O384=1,VLOOKUP(L384,'Ub5 and Ub6 values'!$A$3:$B$5499,3,FALSE),"")</f>
        <v/>
      </c>
    </row>
    <row r="385" spans="1:17">
      <c r="A385" t="s">
        <v>2725</v>
      </c>
      <c r="B385" t="s">
        <v>6606</v>
      </c>
      <c r="C385">
        <v>144.214</v>
      </c>
      <c r="D385" t="s">
        <v>8292</v>
      </c>
      <c r="E385">
        <v>670</v>
      </c>
      <c r="F385">
        <v>4.6458734935581845</v>
      </c>
      <c r="H385">
        <f t="shared" si="16"/>
        <v>2.8260748027008264</v>
      </c>
      <c r="I385" s="30">
        <f t="shared" si="17"/>
        <v>-2.3329326201487013</v>
      </c>
      <c r="J385" s="39">
        <f>VLOOKUP($A385,'Ub5 and Ub6 values'!$A$2:$F$7000,3,FALSE)</f>
        <v>4</v>
      </c>
      <c r="K385" s="39">
        <f>VLOOKUP($A385,'Ub5 and Ub6 values'!$A$2:$F$7000,4,FALSE)</f>
        <v>5</v>
      </c>
      <c r="P385" t="str">
        <f t="shared" si="15"/>
        <v/>
      </c>
      <c r="Q385" t="str">
        <f>IF(O385=1,VLOOKUP(L385,'Ub5 and Ub6 values'!$A$3:$B$5499,3,FALSE),"")</f>
        <v/>
      </c>
    </row>
    <row r="386" spans="1:17">
      <c r="A386" t="s">
        <v>3346</v>
      </c>
      <c r="B386" t="s">
        <v>4539</v>
      </c>
      <c r="C386">
        <v>146.14500000000001</v>
      </c>
      <c r="D386" t="s">
        <v>3216</v>
      </c>
      <c r="E386">
        <v>680</v>
      </c>
      <c r="F386">
        <v>4.652913202641213</v>
      </c>
      <c r="H386">
        <f t="shared" si="16"/>
        <v>2.8325089127062362</v>
      </c>
      <c r="I386" s="30">
        <f t="shared" si="17"/>
        <v>-2.3322750488992616</v>
      </c>
      <c r="J386" s="39">
        <f>VLOOKUP($A386,'Ub5 and Ub6 values'!$A$2:$F$7000,3,FALSE)</f>
        <v>6</v>
      </c>
      <c r="K386" s="39">
        <f>VLOOKUP($A386,'Ub5 and Ub6 values'!$A$2:$F$7000,4,FALSE)</f>
        <v>10</v>
      </c>
      <c r="P386" t="str">
        <f t="shared" ref="P386:P449" si="18">IF(O386=1,LOG(M386),"")</f>
        <v/>
      </c>
      <c r="Q386" t="str">
        <f>IF(O386=1,VLOOKUP(L386,'Ub5 and Ub6 values'!$A$3:$B$5499,3,FALSE),"")</f>
        <v/>
      </c>
    </row>
    <row r="387" spans="1:17">
      <c r="A387" t="s">
        <v>5517</v>
      </c>
      <c r="B387" t="s">
        <v>6606</v>
      </c>
      <c r="C387">
        <v>179.21899999999999</v>
      </c>
      <c r="D387" t="s">
        <v>8293</v>
      </c>
      <c r="E387">
        <v>840</v>
      </c>
      <c r="F387">
        <v>4.6870030521317494</v>
      </c>
      <c r="H387">
        <f t="shared" ref="H387:H450" si="19">LOG(E387)</f>
        <v>2.9242792860618816</v>
      </c>
      <c r="I387" s="30">
        <f t="shared" ref="I387:I450" si="20">LOG(F387)-3</f>
        <v>-2.3291047636712672</v>
      </c>
      <c r="J387" s="39">
        <f>VLOOKUP($A387,'Ub5 and Ub6 values'!$A$2:$F$7000,3,FALSE)</f>
        <v>7</v>
      </c>
      <c r="K387" s="39">
        <f>VLOOKUP($A387,'Ub5 and Ub6 values'!$A$2:$F$7000,4,FALSE)</f>
        <v>9</v>
      </c>
      <c r="P387" t="str">
        <f t="shared" si="18"/>
        <v/>
      </c>
      <c r="Q387" t="str">
        <f>IF(O387=1,VLOOKUP(L387,'Ub5 and Ub6 values'!$A$3:$B$5499,3,FALSE),"")</f>
        <v/>
      </c>
    </row>
    <row r="388" spans="1:17">
      <c r="A388" t="s">
        <v>6397</v>
      </c>
      <c r="B388" t="s">
        <v>4917</v>
      </c>
      <c r="C388">
        <v>221.03300000000002</v>
      </c>
      <c r="D388" t="s">
        <v>2621</v>
      </c>
      <c r="E388">
        <v>1040</v>
      </c>
      <c r="F388">
        <v>4.7051797695366755</v>
      </c>
      <c r="H388">
        <f t="shared" si="19"/>
        <v>3.0170333392987803</v>
      </c>
      <c r="I388" s="30">
        <f t="shared" si="20"/>
        <v>-2.3274237789473897</v>
      </c>
      <c r="J388" s="39">
        <f>VLOOKUP($A388,'Ub5 and Ub6 values'!$A$2:$F$7000,3,FALSE)</f>
        <v>7</v>
      </c>
      <c r="K388" s="39">
        <f>VLOOKUP($A388,'Ub5 and Ub6 values'!$A$2:$F$7000,4,FALSE)</f>
        <v>7</v>
      </c>
      <c r="P388" t="str">
        <f t="shared" si="18"/>
        <v/>
      </c>
      <c r="Q388" t="str">
        <f>IF(O388=1,VLOOKUP(L388,'Ub5 and Ub6 values'!$A$3:$B$5499,3,FALSE),"")</f>
        <v/>
      </c>
    </row>
    <row r="389" spans="1:17">
      <c r="A389" t="s">
        <v>4089</v>
      </c>
      <c r="B389" t="s">
        <v>4350</v>
      </c>
      <c r="C389">
        <v>93.129000000000005</v>
      </c>
      <c r="D389" t="s">
        <v>6461</v>
      </c>
      <c r="E389">
        <v>440</v>
      </c>
      <c r="F389">
        <v>4.7246292776686101</v>
      </c>
      <c r="H389">
        <f t="shared" si="19"/>
        <v>2.6434526764861874</v>
      </c>
      <c r="I389" s="30">
        <f t="shared" si="20"/>
        <v>-2.3256322631291702</v>
      </c>
      <c r="J389" s="39">
        <f>VLOOKUP($A389,'Ub5 and Ub6 values'!$A$2:$F$7000,3,FALSE)</f>
        <v>5</v>
      </c>
      <c r="K389" s="39">
        <f>VLOOKUP($A389,'Ub5 and Ub6 values'!$A$2:$F$7000,4,FALSE)</f>
        <v>7</v>
      </c>
      <c r="P389" t="str">
        <f t="shared" si="18"/>
        <v/>
      </c>
      <c r="Q389" t="str">
        <f>IF(O389=1,VLOOKUP(L389,'Ub5 and Ub6 values'!$A$3:$B$5499,3,FALSE),"")</f>
        <v/>
      </c>
    </row>
    <row r="390" spans="1:17">
      <c r="A390" t="s">
        <v>4991</v>
      </c>
      <c r="B390" t="s">
        <v>6606</v>
      </c>
      <c r="C390">
        <v>100.139</v>
      </c>
      <c r="D390" t="s">
        <v>8294</v>
      </c>
      <c r="E390">
        <v>480</v>
      </c>
      <c r="F390">
        <v>4.7933372612069229</v>
      </c>
      <c r="H390">
        <f t="shared" si="19"/>
        <v>2.6812412373755872</v>
      </c>
      <c r="I390" s="30">
        <f t="shared" si="20"/>
        <v>-2.3193620127924524</v>
      </c>
      <c r="J390" s="39">
        <f>VLOOKUP($A390,'Ub5 and Ub6 values'!$A$2:$F$7000,3,FALSE)</f>
        <v>6</v>
      </c>
      <c r="K390" s="39">
        <f>VLOOKUP($A390,'Ub5 and Ub6 values'!$A$2:$F$7000,4,FALSE)</f>
        <v>6</v>
      </c>
      <c r="P390" t="str">
        <f t="shared" si="18"/>
        <v/>
      </c>
      <c r="Q390" t="str">
        <f>IF(O390=1,VLOOKUP(L390,'Ub5 and Ub6 values'!$A$3:$B$5499,3,FALSE),"")</f>
        <v/>
      </c>
    </row>
    <row r="391" spans="1:17">
      <c r="A391" t="s">
        <v>8720</v>
      </c>
      <c r="B391" t="s">
        <v>6606</v>
      </c>
      <c r="C391">
        <v>357.34</v>
      </c>
      <c r="D391" t="s">
        <v>6228</v>
      </c>
      <c r="E391">
        <v>1714</v>
      </c>
      <c r="F391">
        <v>4.7965523031286725</v>
      </c>
      <c r="H391">
        <f t="shared" si="19"/>
        <v>3.2340108175871793</v>
      </c>
      <c r="I391" s="30">
        <f t="shared" si="20"/>
        <v>-2.3190708154833182</v>
      </c>
      <c r="J391" s="39">
        <f>VLOOKUP($A391,'Ub5 and Ub6 values'!$A$2:$F$7000,3,FALSE)</f>
        <v>9</v>
      </c>
      <c r="K391" s="39">
        <f>VLOOKUP($A391,'Ub5 and Ub6 values'!$A$2:$F$7000,4,FALSE)</f>
        <v>11</v>
      </c>
      <c r="P391" t="str">
        <f t="shared" si="18"/>
        <v/>
      </c>
      <c r="Q391" t="str">
        <f>IF(O391=1,VLOOKUP(L391,'Ub5 and Ub6 values'!$A$3:$B$5499,3,FALSE),"")</f>
        <v/>
      </c>
    </row>
    <row r="392" spans="1:17">
      <c r="A392" t="s">
        <v>8939</v>
      </c>
      <c r="B392" t="s">
        <v>4350</v>
      </c>
      <c r="C392">
        <v>123.111</v>
      </c>
      <c r="D392" t="s">
        <v>8939</v>
      </c>
      <c r="E392">
        <v>600</v>
      </c>
      <c r="F392">
        <v>4.8736506079879129</v>
      </c>
      <c r="H392">
        <f t="shared" si="19"/>
        <v>2.7781512503836434</v>
      </c>
      <c r="I392" s="30">
        <f t="shared" si="20"/>
        <v>-2.3121456086067367</v>
      </c>
      <c r="J392" s="39">
        <f>VLOOKUP($A392,'Ub5 and Ub6 values'!$A$2:$F$7000,3,FALSE)</f>
        <v>7</v>
      </c>
      <c r="K392" s="39">
        <f>VLOOKUP($A392,'Ub5 and Ub6 values'!$A$2:$F$7000,4,FALSE)</f>
        <v>9</v>
      </c>
      <c r="P392" t="str">
        <f t="shared" si="18"/>
        <v/>
      </c>
      <c r="Q392" t="str">
        <f>IF(O392=1,VLOOKUP(L392,'Ub5 and Ub6 values'!$A$3:$B$5499,3,FALSE),"")</f>
        <v/>
      </c>
    </row>
    <row r="393" spans="1:17">
      <c r="A393" t="s">
        <v>6359</v>
      </c>
      <c r="B393" t="s">
        <v>6606</v>
      </c>
      <c r="C393">
        <v>337.46</v>
      </c>
      <c r="D393" t="s">
        <v>6229</v>
      </c>
      <c r="E393">
        <v>1650</v>
      </c>
      <c r="F393">
        <v>4.8894683814378004</v>
      </c>
      <c r="H393">
        <f t="shared" si="19"/>
        <v>3.2174839442139063</v>
      </c>
      <c r="I393" s="30">
        <f t="shared" si="20"/>
        <v>-2.3107383579641114</v>
      </c>
      <c r="J393" s="39">
        <f>VLOOKUP($A393,'Ub5 and Ub6 values'!$A$2:$F$7000,3,FALSE)</f>
        <v>8</v>
      </c>
      <c r="K393" s="39">
        <f>VLOOKUP($A393,'Ub5 and Ub6 values'!$A$2:$F$7000,4,FALSE)</f>
        <v>8</v>
      </c>
      <c r="P393" t="str">
        <f t="shared" si="18"/>
        <v/>
      </c>
      <c r="Q393" t="str">
        <f>IF(O393=1,VLOOKUP(L393,'Ub5 and Ub6 values'!$A$3:$B$5499,3,FALSE),"")</f>
        <v/>
      </c>
    </row>
    <row r="394" spans="1:17">
      <c r="A394" t="s">
        <v>3607</v>
      </c>
      <c r="B394" t="s">
        <v>4539</v>
      </c>
      <c r="C394">
        <v>518.56200000000001</v>
      </c>
      <c r="D394" t="s">
        <v>3217</v>
      </c>
      <c r="E394">
        <v>2570</v>
      </c>
      <c r="F394">
        <v>4.9560129743405801</v>
      </c>
      <c r="H394">
        <f t="shared" si="19"/>
        <v>3.4099331233312946</v>
      </c>
      <c r="I394" s="30">
        <f t="shared" si="20"/>
        <v>-2.3048675653554689</v>
      </c>
      <c r="J394" s="39">
        <f>VLOOKUP($A394,'Ub5 and Ub6 values'!$A$2:$F$7000,3,FALSE)</f>
        <v>6</v>
      </c>
      <c r="K394" s="39">
        <f>VLOOKUP($A394,'Ub5 and Ub6 values'!$A$2:$F$7000,4,FALSE)</f>
        <v>10</v>
      </c>
      <c r="P394" t="str">
        <f t="shared" si="18"/>
        <v/>
      </c>
      <c r="Q394" t="str">
        <f>IF(O394=1,VLOOKUP(L394,'Ub5 and Ub6 values'!$A$3:$B$5499,3,FALSE),"")</f>
        <v/>
      </c>
    </row>
    <row r="395" spans="1:17">
      <c r="A395" t="s">
        <v>6230</v>
      </c>
      <c r="B395" t="s">
        <v>6606</v>
      </c>
      <c r="C395">
        <v>331.45300000000003</v>
      </c>
      <c r="D395" t="s">
        <v>6231</v>
      </c>
      <c r="E395">
        <v>1680</v>
      </c>
      <c r="F395">
        <v>5.068591927060548</v>
      </c>
      <c r="H395">
        <f t="shared" si="19"/>
        <v>3.2253092817258628</v>
      </c>
      <c r="I395" s="30">
        <f t="shared" si="20"/>
        <v>-2.2951126724695916</v>
      </c>
      <c r="J395" s="39">
        <f>VLOOKUP($A395,'Ub5 and Ub6 values'!$A$2:$F$7000,3,FALSE)</f>
        <v>7</v>
      </c>
      <c r="K395" s="39">
        <f>VLOOKUP($A395,'Ub5 and Ub6 values'!$A$2:$F$7000,4,FALSE)</f>
        <v>11</v>
      </c>
      <c r="P395" t="str">
        <f t="shared" si="18"/>
        <v/>
      </c>
      <c r="Q395" t="str">
        <f>IF(O395=1,VLOOKUP(L395,'Ub5 and Ub6 values'!$A$3:$B$5499,3,FALSE),"")</f>
        <v/>
      </c>
    </row>
    <row r="396" spans="1:17">
      <c r="A396" t="s">
        <v>5418</v>
      </c>
      <c r="B396" t="s">
        <v>4917</v>
      </c>
      <c r="C396">
        <v>260.334</v>
      </c>
      <c r="D396" t="s">
        <v>2622</v>
      </c>
      <c r="E396">
        <v>1320</v>
      </c>
      <c r="F396">
        <v>5.070409550807808</v>
      </c>
      <c r="H396">
        <f t="shared" si="19"/>
        <v>3.12057393120585</v>
      </c>
      <c r="I396" s="30">
        <f t="shared" si="20"/>
        <v>-2.2949569601001256</v>
      </c>
      <c r="J396" s="39">
        <f>VLOOKUP($A396,'Ub5 and Ub6 values'!$A$2:$F$7000,3,FALSE)</f>
        <v>8</v>
      </c>
      <c r="K396" s="39">
        <f>VLOOKUP($A396,'Ub5 and Ub6 values'!$A$2:$F$7000,4,FALSE)</f>
        <v>10</v>
      </c>
      <c r="P396" t="str">
        <f t="shared" si="18"/>
        <v/>
      </c>
      <c r="Q396" t="str">
        <f>IF(O396=1,VLOOKUP(L396,'Ub5 and Ub6 values'!$A$3:$B$5499,3,FALSE),"")</f>
        <v/>
      </c>
    </row>
    <row r="397" spans="1:17">
      <c r="A397" t="s">
        <v>5518</v>
      </c>
      <c r="B397" t="s">
        <v>6606</v>
      </c>
      <c r="C397">
        <v>189.21399999999997</v>
      </c>
      <c r="D397" t="s">
        <v>6232</v>
      </c>
      <c r="E397">
        <v>960</v>
      </c>
      <c r="F397">
        <v>5.0736203452175852</v>
      </c>
      <c r="H397">
        <f t="shared" si="19"/>
        <v>2.9822712330395684</v>
      </c>
      <c r="I397" s="30">
        <f t="shared" si="20"/>
        <v>-2.2946820337926224</v>
      </c>
      <c r="J397" s="39">
        <f>VLOOKUP($A397,'Ub5 and Ub6 values'!$A$2:$F$7000,3,FALSE)</f>
        <v>6</v>
      </c>
      <c r="K397" s="39">
        <f>VLOOKUP($A397,'Ub5 and Ub6 values'!$A$2:$F$7000,4,FALSE)</f>
        <v>9</v>
      </c>
      <c r="P397" t="str">
        <f t="shared" si="18"/>
        <v/>
      </c>
      <c r="Q397" t="str">
        <f>IF(O397=1,VLOOKUP(L397,'Ub5 and Ub6 values'!$A$3:$B$5499,3,FALSE),"")</f>
        <v/>
      </c>
    </row>
    <row r="398" spans="1:17">
      <c r="A398" t="s">
        <v>1886</v>
      </c>
      <c r="B398" t="s">
        <v>6606</v>
      </c>
      <c r="C398">
        <v>206.285</v>
      </c>
      <c r="D398" t="s">
        <v>6233</v>
      </c>
      <c r="E398">
        <v>1050</v>
      </c>
      <c r="F398">
        <v>5.0900453256417091</v>
      </c>
      <c r="H398">
        <f t="shared" si="19"/>
        <v>3.0211892990699383</v>
      </c>
      <c r="I398" s="30">
        <f t="shared" si="20"/>
        <v>-2.2932783503570646</v>
      </c>
      <c r="J398" s="39">
        <f>VLOOKUP($A398,'Ub5 and Ub6 values'!$A$2:$F$7000,3,FALSE)</f>
        <v>6</v>
      </c>
      <c r="K398" s="39">
        <f>VLOOKUP($A398,'Ub5 and Ub6 values'!$A$2:$F$7000,4,FALSE)</f>
        <v>9</v>
      </c>
      <c r="P398" t="str">
        <f t="shared" si="18"/>
        <v/>
      </c>
      <c r="Q398" t="str">
        <f>IF(O398=1,VLOOKUP(L398,'Ub5 and Ub6 values'!$A$3:$B$5499,3,FALSE),"")</f>
        <v/>
      </c>
    </row>
    <row r="399" spans="1:17">
      <c r="A399" t="s">
        <v>3671</v>
      </c>
      <c r="B399" t="s">
        <v>6606</v>
      </c>
      <c r="C399">
        <v>278.21600000000001</v>
      </c>
      <c r="D399" t="s">
        <v>6234</v>
      </c>
      <c r="E399">
        <v>1425</v>
      </c>
      <c r="F399">
        <v>5.1219196595451013</v>
      </c>
      <c r="H399">
        <f t="shared" si="19"/>
        <v>3.153814864344529</v>
      </c>
      <c r="I399" s="30">
        <f t="shared" si="20"/>
        <v>-2.2905672379897837</v>
      </c>
      <c r="J399" s="39">
        <f>VLOOKUP($A399,'Ub5 and Ub6 values'!$A$2:$F$7000,3,FALSE)</f>
        <v>7</v>
      </c>
      <c r="K399" s="39">
        <f>VLOOKUP($A399,'Ub5 and Ub6 values'!$A$2:$F$7000,4,FALSE)</f>
        <v>8</v>
      </c>
      <c r="P399" t="str">
        <f t="shared" si="18"/>
        <v/>
      </c>
      <c r="Q399" t="str">
        <f>IF(O399=1,VLOOKUP(L399,'Ub5 and Ub6 values'!$A$3:$B$5499,3,FALSE),"")</f>
        <v/>
      </c>
    </row>
    <row r="400" spans="1:17">
      <c r="A400" t="s">
        <v>6154</v>
      </c>
      <c r="B400" t="s">
        <v>6606</v>
      </c>
      <c r="C400">
        <v>182.21899999999997</v>
      </c>
      <c r="D400" t="s">
        <v>6235</v>
      </c>
      <c r="E400">
        <v>945</v>
      </c>
      <c r="F400">
        <v>5.1860673146049541</v>
      </c>
      <c r="H400">
        <f t="shared" si="19"/>
        <v>2.975431808509263</v>
      </c>
      <c r="I400" s="30">
        <f t="shared" si="20"/>
        <v>-2.2851618504336644</v>
      </c>
      <c r="J400" s="39">
        <f>VLOOKUP($A400,'Ub5 and Ub6 values'!$A$2:$F$7000,3,FALSE)</f>
        <v>8</v>
      </c>
      <c r="K400" s="39">
        <f>VLOOKUP($A400,'Ub5 and Ub6 values'!$A$2:$F$7000,4,FALSE)</f>
        <v>9</v>
      </c>
      <c r="P400" t="str">
        <f t="shared" si="18"/>
        <v/>
      </c>
      <c r="Q400" t="str">
        <f>IF(O400=1,VLOOKUP(L400,'Ub5 and Ub6 values'!$A$3:$B$5499,3,FALSE),"")</f>
        <v/>
      </c>
    </row>
    <row r="401" spans="1:17">
      <c r="A401" t="s">
        <v>3328</v>
      </c>
      <c r="B401" t="s">
        <v>4917</v>
      </c>
      <c r="C401">
        <v>349.74200000000002</v>
      </c>
      <c r="D401" t="s">
        <v>2623</v>
      </c>
      <c r="E401">
        <v>1829</v>
      </c>
      <c r="F401">
        <v>5.22956922531466</v>
      </c>
      <c r="H401">
        <f t="shared" si="19"/>
        <v>3.2622137054764169</v>
      </c>
      <c r="I401" s="30">
        <f t="shared" si="20"/>
        <v>-2.2815340837472307</v>
      </c>
      <c r="J401" s="39">
        <f>VLOOKUP($A401,'Ub5 and Ub6 values'!$A$2:$F$7000,3,FALSE)</f>
        <v>7</v>
      </c>
      <c r="K401" s="39">
        <f>VLOOKUP($A401,'Ub5 and Ub6 values'!$A$2:$F$7000,4,FALSE)</f>
        <v>8</v>
      </c>
      <c r="P401" t="str">
        <f t="shared" si="18"/>
        <v/>
      </c>
      <c r="Q401" t="str">
        <f>IF(O401=1,VLOOKUP(L401,'Ub5 and Ub6 values'!$A$3:$B$5499,3,FALSE),"")</f>
        <v/>
      </c>
    </row>
    <row r="402" spans="1:17">
      <c r="A402" t="s">
        <v>5557</v>
      </c>
      <c r="B402" t="s">
        <v>4350</v>
      </c>
      <c r="C402">
        <v>85.15</v>
      </c>
      <c r="D402" t="s">
        <v>6462</v>
      </c>
      <c r="E402">
        <v>448</v>
      </c>
      <c r="F402">
        <v>5.2613035819142686</v>
      </c>
      <c r="H402">
        <f t="shared" si="19"/>
        <v>2.651278013998144</v>
      </c>
      <c r="I402" s="30">
        <f t="shared" si="20"/>
        <v>-2.2789066383004757</v>
      </c>
      <c r="J402" s="39">
        <f>VLOOKUP($A402,'Ub5 and Ub6 values'!$A$2:$F$7000,3,FALSE)</f>
        <v>4</v>
      </c>
      <c r="K402" s="39">
        <f>VLOOKUP($A402,'Ub5 and Ub6 values'!$A$2:$F$7000,4,FALSE)</f>
        <v>5</v>
      </c>
      <c r="P402" t="str">
        <f t="shared" si="18"/>
        <v/>
      </c>
      <c r="Q402" t="str">
        <f>IF(O402=1,VLOOKUP(L402,'Ub5 and Ub6 values'!$A$3:$B$5499,3,FALSE),"")</f>
        <v/>
      </c>
    </row>
    <row r="403" spans="1:17">
      <c r="A403" t="s">
        <v>6886</v>
      </c>
      <c r="B403" t="s">
        <v>4350</v>
      </c>
      <c r="C403">
        <v>202.55</v>
      </c>
      <c r="D403" t="s">
        <v>4235</v>
      </c>
      <c r="E403">
        <v>1070</v>
      </c>
      <c r="F403">
        <v>5.2826462601826707</v>
      </c>
      <c r="H403">
        <f t="shared" si="19"/>
        <v>3.0293837776852097</v>
      </c>
      <c r="I403" s="30">
        <f t="shared" si="20"/>
        <v>-2.2771484698343976</v>
      </c>
      <c r="J403" s="39">
        <f>VLOOKUP($A403,'Ub5 and Ub6 values'!$A$2:$F$7000,3,FALSE)</f>
        <v>7</v>
      </c>
      <c r="K403" s="39">
        <f>VLOOKUP($A403,'Ub5 and Ub6 values'!$A$2:$F$7000,4,FALSE)</f>
        <v>9</v>
      </c>
      <c r="P403" t="str">
        <f t="shared" si="18"/>
        <v/>
      </c>
      <c r="Q403" t="str">
        <f>IF(O403=1,VLOOKUP(L403,'Ub5 and Ub6 values'!$A$3:$B$5499,3,FALSE),"")</f>
        <v/>
      </c>
    </row>
    <row r="404" spans="1:17">
      <c r="A404" t="s">
        <v>1220</v>
      </c>
      <c r="B404" t="s">
        <v>6606</v>
      </c>
      <c r="C404">
        <v>321.15699999999998</v>
      </c>
      <c r="D404" t="s">
        <v>6236</v>
      </c>
      <c r="E404">
        <v>1700</v>
      </c>
      <c r="F404">
        <v>5.293361190943993</v>
      </c>
      <c r="H404">
        <f t="shared" si="19"/>
        <v>3.2304489213782741</v>
      </c>
      <c r="I404" s="30">
        <f t="shared" si="20"/>
        <v>-2.2762684710414152</v>
      </c>
      <c r="J404" s="39">
        <f>VLOOKUP($A404,'Ub5 and Ub6 values'!$A$2:$F$7000,3,FALSE)</f>
        <v>8</v>
      </c>
      <c r="K404" s="39">
        <f>VLOOKUP($A404,'Ub5 and Ub6 values'!$A$2:$F$7000,4,FALSE)</f>
        <v>9</v>
      </c>
      <c r="P404" t="str">
        <f t="shared" si="18"/>
        <v/>
      </c>
      <c r="Q404" t="str">
        <f>IF(O404=1,VLOOKUP(L404,'Ub5 and Ub6 values'!$A$3:$B$5499,3,FALSE),"")</f>
        <v/>
      </c>
    </row>
    <row r="405" spans="1:17">
      <c r="A405" t="s">
        <v>6887</v>
      </c>
      <c r="B405" t="s">
        <v>4350</v>
      </c>
      <c r="C405">
        <v>110.965</v>
      </c>
      <c r="D405" t="s">
        <v>4196</v>
      </c>
      <c r="E405">
        <v>591.5</v>
      </c>
      <c r="F405">
        <v>5.3305096201504973</v>
      </c>
      <c r="H405">
        <f t="shared" si="19"/>
        <v>2.7719547489639491</v>
      </c>
      <c r="I405" s="30">
        <f t="shared" si="20"/>
        <v>-2.2732312685270752</v>
      </c>
      <c r="J405" s="39">
        <f>VLOOKUP($A405,'Ub5 and Ub6 values'!$A$2:$F$7000,3,FALSE)</f>
        <v>5</v>
      </c>
      <c r="K405" s="39">
        <f>VLOOKUP($A405,'Ub5 and Ub6 values'!$A$2:$F$7000,4,FALSE)</f>
        <v>5</v>
      </c>
      <c r="P405" t="str">
        <f t="shared" si="18"/>
        <v/>
      </c>
      <c r="Q405" t="str">
        <f>IF(O405=1,VLOOKUP(L405,'Ub5 and Ub6 values'!$A$3:$B$5499,3,FALSE),"")</f>
        <v/>
      </c>
    </row>
    <row r="406" spans="1:17">
      <c r="A406" t="s">
        <v>3688</v>
      </c>
      <c r="B406" t="s">
        <v>6606</v>
      </c>
      <c r="C406">
        <v>228.71600000000001</v>
      </c>
      <c r="D406" t="s">
        <v>6237</v>
      </c>
      <c r="E406">
        <v>1225</v>
      </c>
      <c r="F406">
        <v>5.3559873380087097</v>
      </c>
      <c r="H406">
        <f t="shared" si="19"/>
        <v>3.0881360887005513</v>
      </c>
      <c r="I406" s="30">
        <f t="shared" si="20"/>
        <v>-2.2711604583664231</v>
      </c>
      <c r="J406" s="39">
        <f>VLOOKUP($A406,'Ub5 and Ub6 values'!$A$2:$F$7000,3,FALSE)</f>
        <v>5</v>
      </c>
      <c r="K406" s="39">
        <f>VLOOKUP($A406,'Ub5 and Ub6 values'!$A$2:$F$7000,4,FALSE)</f>
        <v>9</v>
      </c>
      <c r="P406" t="str">
        <f t="shared" si="18"/>
        <v/>
      </c>
      <c r="Q406" t="str">
        <f>IF(O406=1,VLOOKUP(L406,'Ub5 and Ub6 values'!$A$3:$B$5499,3,FALSE),"")</f>
        <v/>
      </c>
    </row>
    <row r="407" spans="1:17">
      <c r="A407" t="s">
        <v>2634</v>
      </c>
      <c r="B407" t="s">
        <v>4917</v>
      </c>
      <c r="C407">
        <v>291.70999999999998</v>
      </c>
      <c r="D407" t="s">
        <v>2624</v>
      </c>
      <c r="E407">
        <v>1563</v>
      </c>
      <c r="F407">
        <v>5.3580610880669157</v>
      </c>
      <c r="H407">
        <f t="shared" si="19"/>
        <v>3.1939589780191868</v>
      </c>
      <c r="I407" s="30">
        <f t="shared" si="20"/>
        <v>-2.2709923392423428</v>
      </c>
      <c r="J407" s="39">
        <f>VLOOKUP($A407,'Ub5 and Ub6 values'!$A$2:$F$7000,3,FALSE)</f>
        <v>7</v>
      </c>
      <c r="K407" s="39">
        <f>VLOOKUP($A407,'Ub5 and Ub6 values'!$A$2:$F$7000,4,FALSE)</f>
        <v>8</v>
      </c>
      <c r="P407" t="str">
        <f t="shared" si="18"/>
        <v/>
      </c>
      <c r="Q407" t="str">
        <f>IF(O407=1,VLOOKUP(L407,'Ub5 and Ub6 values'!$A$3:$B$5499,3,FALSE),"")</f>
        <v/>
      </c>
    </row>
    <row r="408" spans="1:17">
      <c r="A408" t="s">
        <v>4256</v>
      </c>
      <c r="B408" t="s">
        <v>4917</v>
      </c>
      <c r="C408">
        <v>186.21</v>
      </c>
      <c r="D408" t="s">
        <v>2625</v>
      </c>
      <c r="E408">
        <v>1000</v>
      </c>
      <c r="F408">
        <v>5.3702808656892751</v>
      </c>
      <c r="H408">
        <f t="shared" si="19"/>
        <v>3</v>
      </c>
      <c r="I408" s="30">
        <f t="shared" si="20"/>
        <v>-2.2700030001050595</v>
      </c>
      <c r="J408" s="39">
        <f>VLOOKUP($A408,'Ub5 and Ub6 values'!$A$2:$F$7000,3,FALSE)</f>
        <v>6</v>
      </c>
      <c r="K408" s="39">
        <f>VLOOKUP($A408,'Ub5 and Ub6 values'!$A$2:$F$7000,4,FALSE)</f>
        <v>10</v>
      </c>
      <c r="P408" t="str">
        <f t="shared" si="18"/>
        <v/>
      </c>
      <c r="Q408" t="str">
        <f>IF(O408=1,VLOOKUP(L408,'Ub5 and Ub6 values'!$A$3:$B$5499,3,FALSE),"")</f>
        <v/>
      </c>
    </row>
    <row r="409" spans="1:17">
      <c r="A409" t="s">
        <v>6381</v>
      </c>
      <c r="B409" t="s">
        <v>4917</v>
      </c>
      <c r="C409">
        <v>384.58199999999999</v>
      </c>
      <c r="D409" t="s">
        <v>2626</v>
      </c>
      <c r="E409">
        <v>2068</v>
      </c>
      <c r="F409">
        <v>5.3772667467536186</v>
      </c>
      <c r="H409">
        <f t="shared" si="19"/>
        <v>3.3155505344219049</v>
      </c>
      <c r="I409" s="30">
        <f t="shared" si="20"/>
        <v>-2.2694384192101138</v>
      </c>
      <c r="J409" s="39">
        <f>VLOOKUP($A409,'Ub5 and Ub6 values'!$A$2:$F$7000,3,FALSE)</f>
        <v>7</v>
      </c>
      <c r="K409" s="39">
        <f>VLOOKUP($A409,'Ub5 and Ub6 values'!$A$2:$F$7000,4,FALSE)</f>
        <v>9</v>
      </c>
      <c r="P409" t="str">
        <f t="shared" si="18"/>
        <v/>
      </c>
      <c r="Q409" t="str">
        <f>IF(O409=1,VLOOKUP(L409,'Ub5 and Ub6 values'!$A$3:$B$5499,3,FALSE),"")</f>
        <v/>
      </c>
    </row>
    <row r="410" spans="1:17">
      <c r="A410" t="s">
        <v>4597</v>
      </c>
      <c r="B410" t="s">
        <v>6606</v>
      </c>
      <c r="C410">
        <v>681.73199999999997</v>
      </c>
      <c r="D410" t="s">
        <v>1757</v>
      </c>
      <c r="E410">
        <v>3700</v>
      </c>
      <c r="F410">
        <v>5.4273526840459301</v>
      </c>
      <c r="H410">
        <f t="shared" si="19"/>
        <v>3.568201724066995</v>
      </c>
      <c r="I410" s="30">
        <f t="shared" si="20"/>
        <v>-2.2654119558743222</v>
      </c>
      <c r="J410" s="39">
        <f>VLOOKUP($A410,'Ub5 and Ub6 values'!$A$2:$F$7000,3,FALSE)</f>
        <v>10</v>
      </c>
      <c r="K410" s="39">
        <f>VLOOKUP($A410,'Ub5 and Ub6 values'!$A$2:$F$7000,4,FALSE)</f>
        <v>9</v>
      </c>
      <c r="P410" t="str">
        <f t="shared" si="18"/>
        <v/>
      </c>
      <c r="Q410" t="str">
        <f>IF(O410=1,VLOOKUP(L410,'Ub5 and Ub6 values'!$A$3:$B$5499,3,FALSE),"")</f>
        <v/>
      </c>
    </row>
    <row r="411" spans="1:17">
      <c r="A411" t="s">
        <v>2273</v>
      </c>
      <c r="B411" t="s">
        <v>6606</v>
      </c>
      <c r="C411">
        <v>304.32499999999999</v>
      </c>
      <c r="D411" t="s">
        <v>6238</v>
      </c>
      <c r="E411">
        <v>1660</v>
      </c>
      <c r="F411">
        <v>5.4546948163969446</v>
      </c>
      <c r="H411">
        <f t="shared" si="19"/>
        <v>3.220108088040055</v>
      </c>
      <c r="I411" s="30">
        <f t="shared" si="20"/>
        <v>-2.2632295426489515</v>
      </c>
      <c r="J411" s="39">
        <f>VLOOKUP($A411,'Ub5 and Ub6 values'!$A$2:$F$7000,3,FALSE)</f>
        <v>7</v>
      </c>
      <c r="K411" s="39">
        <f>VLOOKUP($A411,'Ub5 and Ub6 values'!$A$2:$F$7000,4,FALSE)</f>
        <v>11</v>
      </c>
      <c r="P411" t="str">
        <f t="shared" si="18"/>
        <v/>
      </c>
      <c r="Q411" t="str">
        <f>IF(O411=1,VLOOKUP(L411,'Ub5 and Ub6 values'!$A$3:$B$5499,3,FALSE),"")</f>
        <v/>
      </c>
    </row>
    <row r="412" spans="1:17">
      <c r="A412" t="s">
        <v>5606</v>
      </c>
      <c r="B412" t="s">
        <v>4917</v>
      </c>
      <c r="C412">
        <v>203.34399999999999</v>
      </c>
      <c r="D412" t="s">
        <v>2627</v>
      </c>
      <c r="E412">
        <v>1120</v>
      </c>
      <c r="F412">
        <v>5.5079077818868516</v>
      </c>
      <c r="H412">
        <f t="shared" si="19"/>
        <v>3.0492180226701815</v>
      </c>
      <c r="I412" s="30">
        <f t="shared" si="20"/>
        <v>-2.2590133396847119</v>
      </c>
      <c r="J412" s="39">
        <f>VLOOKUP($A412,'Ub5 and Ub6 values'!$A$2:$F$7000,3,FALSE)</f>
        <v>7</v>
      </c>
      <c r="K412" s="39">
        <f>VLOOKUP($A412,'Ub5 and Ub6 values'!$A$2:$F$7000,4,FALSE)</f>
        <v>10</v>
      </c>
      <c r="P412" t="str">
        <f t="shared" si="18"/>
        <v/>
      </c>
      <c r="Q412" t="str">
        <f>IF(O412=1,VLOOKUP(L412,'Ub5 and Ub6 values'!$A$3:$B$5499,3,FALSE),"")</f>
        <v/>
      </c>
    </row>
    <row r="413" spans="1:17">
      <c r="A413" t="s">
        <v>1844</v>
      </c>
      <c r="B413" t="s">
        <v>4539</v>
      </c>
      <c r="C413">
        <v>135.13</v>
      </c>
      <c r="D413" t="s">
        <v>3218</v>
      </c>
      <c r="E413">
        <v>745</v>
      </c>
      <c r="F413">
        <v>5.5132095019610761</v>
      </c>
      <c r="H413">
        <f t="shared" si="19"/>
        <v>2.8721562727482928</v>
      </c>
      <c r="I413" s="30">
        <f t="shared" si="20"/>
        <v>-2.2585955040168502</v>
      </c>
      <c r="J413" s="39">
        <f>VLOOKUP($A413,'Ub5 and Ub6 values'!$A$2:$F$7000,3,FALSE)</f>
        <v>7</v>
      </c>
      <c r="K413" s="39">
        <f>VLOOKUP($A413,'Ub5 and Ub6 values'!$A$2:$F$7000,4,FALSE)</f>
        <v>9</v>
      </c>
      <c r="P413" t="str">
        <f t="shared" si="18"/>
        <v/>
      </c>
      <c r="Q413" t="str">
        <f>IF(O413=1,VLOOKUP(L413,'Ub5 and Ub6 values'!$A$3:$B$5499,3,FALSE),"")</f>
        <v/>
      </c>
    </row>
    <row r="414" spans="1:17">
      <c r="A414" t="s">
        <v>3591</v>
      </c>
      <c r="B414" t="s">
        <v>4539</v>
      </c>
      <c r="C414">
        <v>398.54</v>
      </c>
      <c r="D414" t="s">
        <v>3219</v>
      </c>
      <c r="E414">
        <v>2200</v>
      </c>
      <c r="F414">
        <v>5.520148542178954</v>
      </c>
      <c r="H414">
        <f t="shared" si="19"/>
        <v>3.3424226808222062</v>
      </c>
      <c r="I414" s="30">
        <f t="shared" si="20"/>
        <v>-2.2580492356438673</v>
      </c>
      <c r="J414" s="39">
        <f>VLOOKUP($A414,'Ub5 and Ub6 values'!$A$2:$F$7000,3,FALSE)</f>
        <v>8</v>
      </c>
      <c r="K414" s="39">
        <f>VLOOKUP($A414,'Ub5 and Ub6 values'!$A$2:$F$7000,4,FALSE)</f>
        <v>9</v>
      </c>
      <c r="P414" t="str">
        <f t="shared" si="18"/>
        <v/>
      </c>
      <c r="Q414" t="str">
        <f>IF(O414=1,VLOOKUP(L414,'Ub5 and Ub6 values'!$A$3:$B$5499,3,FALSE),"")</f>
        <v/>
      </c>
    </row>
    <row r="415" spans="1:17">
      <c r="A415" t="s">
        <v>6454</v>
      </c>
      <c r="B415" t="s">
        <v>4917</v>
      </c>
      <c r="C415">
        <v>210.22899999999998</v>
      </c>
      <c r="D415" t="s">
        <v>2628</v>
      </c>
      <c r="E415">
        <v>1164</v>
      </c>
      <c r="F415">
        <v>5.5368193731597453</v>
      </c>
      <c r="H415">
        <f t="shared" si="19"/>
        <v>3.0659529803138699</v>
      </c>
      <c r="I415" s="30">
        <f t="shared" si="20"/>
        <v>-2.2567396441816818</v>
      </c>
      <c r="J415" s="39">
        <f>VLOOKUP($A415,'Ub5 and Ub6 values'!$A$2:$F$7000,3,FALSE)</f>
        <v>5</v>
      </c>
      <c r="K415" s="39">
        <f>VLOOKUP($A415,'Ub5 and Ub6 values'!$A$2:$F$7000,4,FALSE)</f>
        <v>7</v>
      </c>
      <c r="P415" t="str">
        <f t="shared" si="18"/>
        <v/>
      </c>
      <c r="Q415" t="str">
        <f>IF(O415=1,VLOOKUP(L415,'Ub5 and Ub6 values'!$A$3:$B$5499,3,FALSE),"")</f>
        <v/>
      </c>
    </row>
    <row r="416" spans="1:17">
      <c r="A416" t="s">
        <v>2761</v>
      </c>
      <c r="B416" t="s">
        <v>4917</v>
      </c>
      <c r="C416">
        <v>311.85000000000002</v>
      </c>
      <c r="D416" t="s">
        <v>2629</v>
      </c>
      <c r="E416">
        <v>1740</v>
      </c>
      <c r="F416">
        <v>5.5796055796055795</v>
      </c>
      <c r="H416">
        <f t="shared" si="19"/>
        <v>3.2405492482825999</v>
      </c>
      <c r="I416" s="30">
        <f t="shared" si="20"/>
        <v>-2.2533965001045506</v>
      </c>
      <c r="J416" s="39">
        <f>VLOOKUP($A416,'Ub5 and Ub6 values'!$A$2:$F$7000,3,FALSE)</f>
        <v>7</v>
      </c>
      <c r="K416" s="39">
        <f>VLOOKUP($A416,'Ub5 and Ub6 values'!$A$2:$F$7000,4,FALSE)</f>
        <v>10</v>
      </c>
      <c r="P416" t="str">
        <f t="shared" si="18"/>
        <v/>
      </c>
      <c r="Q416" t="str">
        <f>IF(O416=1,VLOOKUP(L416,'Ub5 and Ub6 values'!$A$3:$B$5499,3,FALSE),"")</f>
        <v/>
      </c>
    </row>
    <row r="417" spans="1:17">
      <c r="A417" t="s">
        <v>7317</v>
      </c>
      <c r="B417" t="s">
        <v>6606</v>
      </c>
      <c r="C417">
        <v>286.75600000000003</v>
      </c>
      <c r="D417" t="s">
        <v>6239</v>
      </c>
      <c r="E417">
        <v>1600</v>
      </c>
      <c r="F417">
        <v>5.579656572137984</v>
      </c>
      <c r="H417">
        <f t="shared" si="19"/>
        <v>3.2041199826559246</v>
      </c>
      <c r="I417" s="30">
        <f t="shared" si="20"/>
        <v>-2.2533925310651752</v>
      </c>
      <c r="J417" s="39">
        <f>VLOOKUP($A417,'Ub5 and Ub6 values'!$A$2:$F$7000,3,FALSE)</f>
        <v>8</v>
      </c>
      <c r="K417" s="39">
        <f>VLOOKUP($A417,'Ub5 and Ub6 values'!$A$2:$F$7000,4,FALSE)</f>
        <v>8</v>
      </c>
      <c r="P417" t="str">
        <f t="shared" si="18"/>
        <v/>
      </c>
      <c r="Q417" t="str">
        <f>IF(O417=1,VLOOKUP(L417,'Ub5 and Ub6 values'!$A$3:$B$5499,3,FALSE),"")</f>
        <v/>
      </c>
    </row>
    <row r="418" spans="1:17">
      <c r="A418" t="s">
        <v>5465</v>
      </c>
      <c r="B418" t="s">
        <v>4917</v>
      </c>
      <c r="C418">
        <v>213.661</v>
      </c>
      <c r="D418" t="s">
        <v>2630</v>
      </c>
      <c r="E418">
        <v>1200</v>
      </c>
      <c r="F418">
        <v>5.6163736011719498</v>
      </c>
      <c r="H418">
        <f t="shared" si="19"/>
        <v>3.0791812460476247</v>
      </c>
      <c r="I418" s="30">
        <f t="shared" si="20"/>
        <v>-2.2505440106484151</v>
      </c>
      <c r="J418" s="39">
        <f>VLOOKUP($A418,'Ub5 and Ub6 values'!$A$2:$F$7000,3,FALSE)</f>
        <v>7</v>
      </c>
      <c r="K418" s="39">
        <f>VLOOKUP($A418,'Ub5 and Ub6 values'!$A$2:$F$7000,4,FALSE)</f>
        <v>11</v>
      </c>
      <c r="P418" t="str">
        <f t="shared" si="18"/>
        <v/>
      </c>
      <c r="Q418" t="str">
        <f>IF(O418=1,VLOOKUP(L418,'Ub5 and Ub6 values'!$A$3:$B$5499,3,FALSE),"")</f>
        <v/>
      </c>
    </row>
    <row r="419" spans="1:17">
      <c r="A419" t="s">
        <v>5514</v>
      </c>
      <c r="B419" t="s">
        <v>4350</v>
      </c>
      <c r="C419">
        <v>94.113</v>
      </c>
      <c r="D419" t="s">
        <v>5514</v>
      </c>
      <c r="E419">
        <v>530</v>
      </c>
      <c r="F419">
        <v>5.6315280566977997</v>
      </c>
      <c r="H419">
        <f t="shared" si="19"/>
        <v>2.7242758696007892</v>
      </c>
      <c r="I419" s="30">
        <f t="shared" si="20"/>
        <v>-2.2493737478574189</v>
      </c>
      <c r="J419" s="39">
        <f>VLOOKUP($A419,'Ub5 and Ub6 values'!$A$2:$F$7000,3,FALSE)</f>
        <v>5</v>
      </c>
      <c r="K419" s="39">
        <f>VLOOKUP($A419,'Ub5 and Ub6 values'!$A$2:$F$7000,4,FALSE)</f>
        <v>6</v>
      </c>
      <c r="P419" t="str">
        <f t="shared" si="18"/>
        <v/>
      </c>
      <c r="Q419" t="str">
        <f>IF(O419=1,VLOOKUP(L419,'Ub5 and Ub6 values'!$A$3:$B$5499,3,FALSE),"")</f>
        <v/>
      </c>
    </row>
    <row r="420" spans="1:17">
      <c r="A420" t="s">
        <v>1251</v>
      </c>
      <c r="B420" t="s">
        <v>4350</v>
      </c>
      <c r="C420">
        <v>214.64500000000001</v>
      </c>
      <c r="D420" t="s">
        <v>6463</v>
      </c>
      <c r="E420">
        <v>1210</v>
      </c>
      <c r="F420">
        <v>5.637214936290154</v>
      </c>
      <c r="H420">
        <f t="shared" si="19"/>
        <v>3.0827853703164503</v>
      </c>
      <c r="I420" s="30">
        <f t="shared" si="20"/>
        <v>-2.2489354060410491</v>
      </c>
      <c r="J420" s="39">
        <f>VLOOKUP($A420,'Ub5 and Ub6 values'!$A$2:$F$7000,3,FALSE)</f>
        <v>7</v>
      </c>
      <c r="K420" s="39">
        <f>VLOOKUP($A420,'Ub5 and Ub6 values'!$A$2:$F$7000,4,FALSE)</f>
        <v>8</v>
      </c>
      <c r="P420" t="str">
        <f t="shared" si="18"/>
        <v/>
      </c>
      <c r="Q420" t="str">
        <f>IF(O420=1,VLOOKUP(L420,'Ub5 and Ub6 values'!$A$3:$B$5499,3,FALSE),"")</f>
        <v/>
      </c>
    </row>
    <row r="421" spans="1:17">
      <c r="A421" t="s">
        <v>6443</v>
      </c>
      <c r="B421" t="s">
        <v>4917</v>
      </c>
      <c r="C421">
        <v>275.79100000000005</v>
      </c>
      <c r="D421" t="s">
        <v>2631</v>
      </c>
      <c r="E421">
        <v>1570</v>
      </c>
      <c r="F421">
        <v>5.692716586110496</v>
      </c>
      <c r="H421">
        <f t="shared" si="19"/>
        <v>3.1958996524092336</v>
      </c>
      <c r="I421" s="30">
        <f t="shared" si="20"/>
        <v>-2.2446804371531761</v>
      </c>
      <c r="J421" s="39">
        <f>VLOOKUP($A421,'Ub5 and Ub6 values'!$A$2:$F$7000,3,FALSE)</f>
        <v>6</v>
      </c>
      <c r="K421" s="39">
        <f>VLOOKUP($A421,'Ub5 and Ub6 values'!$A$2:$F$7000,4,FALSE)</f>
        <v>8</v>
      </c>
      <c r="P421" t="str">
        <f t="shared" si="18"/>
        <v/>
      </c>
      <c r="Q421" t="str">
        <f>IF(O421=1,VLOOKUP(L421,'Ub5 and Ub6 values'!$A$3:$B$5499,3,FALSE),"")</f>
        <v/>
      </c>
    </row>
    <row r="422" spans="1:17">
      <c r="A422" t="s">
        <v>4601</v>
      </c>
      <c r="B422" t="s">
        <v>6606</v>
      </c>
      <c r="C422">
        <v>298.346</v>
      </c>
      <c r="D422" t="s">
        <v>6240</v>
      </c>
      <c r="E422">
        <v>1700</v>
      </c>
      <c r="F422">
        <v>5.6980820926038893</v>
      </c>
      <c r="H422">
        <f t="shared" si="19"/>
        <v>3.2304489213782741</v>
      </c>
      <c r="I422" s="30">
        <f t="shared" si="20"/>
        <v>-2.2442712981453221</v>
      </c>
      <c r="J422" s="39">
        <f>VLOOKUP($A422,'Ub5 and Ub6 values'!$A$2:$F$7000,3,FALSE)</f>
        <v>7</v>
      </c>
      <c r="K422" s="39">
        <f>VLOOKUP($A422,'Ub5 and Ub6 values'!$A$2:$F$7000,4,FALSE)</f>
        <v>10</v>
      </c>
      <c r="P422" t="str">
        <f t="shared" si="18"/>
        <v/>
      </c>
      <c r="Q422" t="str">
        <f>IF(O422=1,VLOOKUP(L422,'Ub5 and Ub6 values'!$A$3:$B$5499,3,FALSE),"")</f>
        <v/>
      </c>
    </row>
    <row r="423" spans="1:17">
      <c r="A423" t="s">
        <v>6433</v>
      </c>
      <c r="B423" t="s">
        <v>4350</v>
      </c>
      <c r="C423">
        <v>154.18</v>
      </c>
      <c r="D423" t="s">
        <v>6464</v>
      </c>
      <c r="E423">
        <v>880</v>
      </c>
      <c r="F423">
        <v>5.7076144765858077</v>
      </c>
      <c r="H423">
        <f t="shared" si="19"/>
        <v>2.9444826721501687</v>
      </c>
      <c r="I423" s="30">
        <f t="shared" si="20"/>
        <v>-2.2435453691849121</v>
      </c>
      <c r="J423" s="39">
        <f>VLOOKUP($A423,'Ub5 and Ub6 values'!$A$2:$F$7000,3,FALSE)</f>
        <v>7</v>
      </c>
      <c r="K423" s="39">
        <f>VLOOKUP($A423,'Ub5 and Ub6 values'!$A$2:$F$7000,4,FALSE)</f>
        <v>9</v>
      </c>
      <c r="P423" t="str">
        <f t="shared" si="18"/>
        <v/>
      </c>
      <c r="Q423" t="str">
        <f>IF(O423=1,VLOOKUP(L423,'Ub5 and Ub6 values'!$A$3:$B$5499,3,FALSE),"")</f>
        <v/>
      </c>
    </row>
    <row r="424" spans="1:17">
      <c r="A424" t="s">
        <v>6402</v>
      </c>
      <c r="B424" t="s">
        <v>4917</v>
      </c>
      <c r="C424">
        <v>227.04</v>
      </c>
      <c r="D424" t="s">
        <v>2632</v>
      </c>
      <c r="E424">
        <v>1300</v>
      </c>
      <c r="F424">
        <v>5.725863284002819</v>
      </c>
      <c r="H424">
        <f t="shared" si="19"/>
        <v>3.1139433523068369</v>
      </c>
      <c r="I424" s="30">
        <f t="shared" si="20"/>
        <v>-2.2421590258065622</v>
      </c>
      <c r="J424" s="39">
        <f>VLOOKUP($A424,'Ub5 and Ub6 values'!$A$2:$F$7000,3,FALSE)</f>
        <v>6</v>
      </c>
      <c r="K424" s="39">
        <f>VLOOKUP($A424,'Ub5 and Ub6 values'!$A$2:$F$7000,4,FALSE)</f>
        <v>8</v>
      </c>
      <c r="P424" t="str">
        <f t="shared" si="18"/>
        <v/>
      </c>
      <c r="Q424" t="str">
        <f>IF(O424=1,VLOOKUP(L424,'Ub5 and Ub6 values'!$A$3:$B$5499,3,FALSE),"")</f>
        <v/>
      </c>
    </row>
    <row r="425" spans="1:17">
      <c r="A425" t="s">
        <v>4450</v>
      </c>
      <c r="B425" t="s">
        <v>6606</v>
      </c>
      <c r="C425">
        <v>272.12900000000002</v>
      </c>
      <c r="D425" t="s">
        <v>6608</v>
      </c>
      <c r="E425">
        <v>1559</v>
      </c>
      <c r="F425">
        <v>5.7289006316857076</v>
      </c>
      <c r="H425">
        <f t="shared" si="19"/>
        <v>3.1928461151888419</v>
      </c>
      <c r="I425" s="30">
        <f t="shared" si="20"/>
        <v>-2.2419287105632408</v>
      </c>
      <c r="J425" s="39">
        <f>VLOOKUP($A425,'Ub5 and Ub6 values'!$A$2:$F$7000,3,FALSE)</f>
        <v>7</v>
      </c>
      <c r="K425" s="39">
        <f>VLOOKUP($A425,'Ub5 and Ub6 values'!$A$2:$F$7000,4,FALSE)</f>
        <v>9</v>
      </c>
      <c r="P425" t="str">
        <f t="shared" si="18"/>
        <v/>
      </c>
      <c r="Q425" t="str">
        <f>IF(O425=1,VLOOKUP(L425,'Ub5 and Ub6 values'!$A$3:$B$5499,3,FALSE),"")</f>
        <v/>
      </c>
    </row>
    <row r="426" spans="1:17">
      <c r="A426" t="s">
        <v>3774</v>
      </c>
      <c r="B426" t="s">
        <v>4917</v>
      </c>
      <c r="C426">
        <v>378.91500000000002</v>
      </c>
      <c r="D426" t="s">
        <v>2633</v>
      </c>
      <c r="E426">
        <v>2185</v>
      </c>
      <c r="F426">
        <v>5.7664647744217037</v>
      </c>
      <c r="H426">
        <f t="shared" si="19"/>
        <v>3.3394514413064407</v>
      </c>
      <c r="I426" s="30">
        <f t="shared" si="20"/>
        <v>-2.2390903566006051</v>
      </c>
      <c r="J426" s="39">
        <f>VLOOKUP($A426,'Ub5 and Ub6 values'!$A$2:$F$7000,3,FALSE)</f>
        <v>10</v>
      </c>
      <c r="K426" s="39">
        <f>VLOOKUP($A426,'Ub5 and Ub6 values'!$A$2:$F$7000,4,FALSE)</f>
        <v>10</v>
      </c>
      <c r="P426" t="str">
        <f t="shared" si="18"/>
        <v/>
      </c>
      <c r="Q426" t="str">
        <f>IF(O426=1,VLOOKUP(L426,'Ub5 and Ub6 values'!$A$3:$B$5499,3,FALSE),"")</f>
        <v/>
      </c>
    </row>
    <row r="427" spans="1:17">
      <c r="A427" t="s">
        <v>8884</v>
      </c>
      <c r="B427" t="s">
        <v>4539</v>
      </c>
      <c r="C427">
        <v>388.416</v>
      </c>
      <c r="D427" t="s">
        <v>4444</v>
      </c>
      <c r="E427">
        <v>2240</v>
      </c>
      <c r="F427">
        <v>5.7670126874279122</v>
      </c>
      <c r="H427">
        <f t="shared" si="19"/>
        <v>3.3502480183341627</v>
      </c>
      <c r="I427" s="30">
        <f t="shared" si="20"/>
        <v>-2.2390490931401916</v>
      </c>
      <c r="J427" s="39">
        <f>VLOOKUP($A427,'Ub5 and Ub6 values'!$A$2:$F$7000,3,FALSE)</f>
        <v>8</v>
      </c>
      <c r="K427" s="39">
        <f>VLOOKUP($A427,'Ub5 and Ub6 values'!$A$2:$F$7000,4,FALSE)</f>
        <v>10</v>
      </c>
      <c r="P427" t="str">
        <f t="shared" si="18"/>
        <v/>
      </c>
      <c r="Q427" t="str">
        <f>IF(O427=1,VLOOKUP(L427,'Ub5 and Ub6 values'!$A$3:$B$5499,3,FALSE),"")</f>
        <v/>
      </c>
    </row>
    <row r="428" spans="1:17">
      <c r="A428" t="s">
        <v>4603</v>
      </c>
      <c r="B428" t="s">
        <v>6606</v>
      </c>
      <c r="C428">
        <v>484.39400000000001</v>
      </c>
      <c r="D428" t="s">
        <v>6609</v>
      </c>
      <c r="E428">
        <v>2800</v>
      </c>
      <c r="F428">
        <v>5.780418419716181</v>
      </c>
      <c r="H428">
        <f t="shared" si="19"/>
        <v>3.4471580313422194</v>
      </c>
      <c r="I428" s="30">
        <f t="shared" si="20"/>
        <v>-2.2380407237253488</v>
      </c>
      <c r="J428" s="39">
        <f>VLOOKUP($A428,'Ub5 and Ub6 values'!$A$2:$F$7000,3,FALSE)</f>
        <v>7</v>
      </c>
      <c r="K428" s="39">
        <f>VLOOKUP($A428,'Ub5 and Ub6 values'!$A$2:$F$7000,4,FALSE)</f>
        <v>9</v>
      </c>
      <c r="P428" t="str">
        <f t="shared" si="18"/>
        <v/>
      </c>
      <c r="Q428" t="str">
        <f>IF(O428=1,VLOOKUP(L428,'Ub5 and Ub6 values'!$A$3:$B$5499,3,FALSE),"")</f>
        <v/>
      </c>
    </row>
    <row r="429" spans="1:17">
      <c r="A429" t="s">
        <v>6215</v>
      </c>
      <c r="B429" t="s">
        <v>6606</v>
      </c>
      <c r="C429">
        <v>152.14899999999997</v>
      </c>
      <c r="D429" t="s">
        <v>6610</v>
      </c>
      <c r="E429">
        <v>887</v>
      </c>
      <c r="F429">
        <v>5.8298115662935688</v>
      </c>
      <c r="H429">
        <f t="shared" si="19"/>
        <v>2.9479236198317262</v>
      </c>
      <c r="I429" s="30">
        <f t="shared" si="20"/>
        <v>-2.2343454824693665</v>
      </c>
      <c r="J429" s="39">
        <f>VLOOKUP($A429,'Ub5 and Ub6 values'!$A$2:$F$7000,3,FALSE)</f>
        <v>5</v>
      </c>
      <c r="K429" s="39">
        <f>VLOOKUP($A429,'Ub5 and Ub6 values'!$A$2:$F$7000,4,FALSE)</f>
        <v>8</v>
      </c>
      <c r="P429" t="str">
        <f t="shared" si="18"/>
        <v/>
      </c>
      <c r="Q429" t="str">
        <f>IF(O429=1,VLOOKUP(L429,'Ub5 and Ub6 values'!$A$3:$B$5499,3,FALSE),"")</f>
        <v/>
      </c>
    </row>
    <row r="430" spans="1:17">
      <c r="A430" t="s">
        <v>3609</v>
      </c>
      <c r="B430" t="s">
        <v>6606</v>
      </c>
      <c r="C430">
        <v>124.13900000000001</v>
      </c>
      <c r="D430" t="s">
        <v>6611</v>
      </c>
      <c r="E430">
        <v>725</v>
      </c>
      <c r="F430">
        <v>5.8402274869299733</v>
      </c>
      <c r="H430">
        <f t="shared" si="19"/>
        <v>2.8603380065709936</v>
      </c>
      <c r="I430" s="30">
        <f t="shared" si="20"/>
        <v>-2.2335702360392746</v>
      </c>
      <c r="J430" s="39">
        <f>VLOOKUP($A430,'Ub5 and Ub6 values'!$A$2:$F$7000,3,FALSE)</f>
        <v>6</v>
      </c>
      <c r="K430" s="39">
        <f>VLOOKUP($A430,'Ub5 and Ub6 values'!$A$2:$F$7000,4,FALSE)</f>
        <v>7</v>
      </c>
      <c r="P430" t="str">
        <f t="shared" si="18"/>
        <v/>
      </c>
      <c r="Q430" t="str">
        <f>IF(O430=1,VLOOKUP(L430,'Ub5 and Ub6 values'!$A$3:$B$5499,3,FALSE),"")</f>
        <v/>
      </c>
    </row>
    <row r="431" spans="1:17">
      <c r="A431" t="s">
        <v>3600</v>
      </c>
      <c r="B431" t="s">
        <v>4350</v>
      </c>
      <c r="C431">
        <v>100.11699999999999</v>
      </c>
      <c r="D431" t="s">
        <v>6465</v>
      </c>
      <c r="E431">
        <v>588</v>
      </c>
      <c r="F431">
        <v>5.8731284397255221</v>
      </c>
      <c r="H431">
        <f t="shared" si="19"/>
        <v>2.7693773260761385</v>
      </c>
      <c r="I431" s="30">
        <f t="shared" si="20"/>
        <v>-2.2311305014464842</v>
      </c>
      <c r="J431" s="39">
        <f>VLOOKUP($A431,'Ub5 and Ub6 values'!$A$2:$F$7000,3,FALSE)</f>
        <v>4</v>
      </c>
      <c r="K431" s="39">
        <f>VLOOKUP($A431,'Ub5 and Ub6 values'!$A$2:$F$7000,4,FALSE)</f>
        <v>5</v>
      </c>
      <c r="P431" t="str">
        <f t="shared" si="18"/>
        <v/>
      </c>
      <c r="Q431" t="str">
        <f>IF(O431=1,VLOOKUP(L431,'Ub5 and Ub6 values'!$A$3:$B$5499,3,FALSE),"")</f>
        <v/>
      </c>
    </row>
    <row r="432" spans="1:17">
      <c r="A432" t="s">
        <v>6407</v>
      </c>
      <c r="B432" t="s">
        <v>6606</v>
      </c>
      <c r="C432">
        <v>269.12099999999998</v>
      </c>
      <c r="D432" t="s">
        <v>6612</v>
      </c>
      <c r="E432">
        <v>1594.5</v>
      </c>
      <c r="F432">
        <v>5.9248442150556819</v>
      </c>
      <c r="H432">
        <f t="shared" si="19"/>
        <v>3.2026245235789781</v>
      </c>
      <c r="I432" s="30">
        <f t="shared" si="20"/>
        <v>-2.2273230642935777</v>
      </c>
      <c r="J432" s="39">
        <f>VLOOKUP($A432,'Ub5 and Ub6 values'!$A$2:$F$7000,3,FALSE)</f>
        <v>7</v>
      </c>
      <c r="K432" s="39">
        <f>VLOOKUP($A432,'Ub5 and Ub6 values'!$A$2:$F$7000,4,FALSE)</f>
        <v>8</v>
      </c>
      <c r="P432" t="str">
        <f t="shared" si="18"/>
        <v/>
      </c>
      <c r="Q432" t="str">
        <f>IF(O432=1,VLOOKUP(L432,'Ub5 and Ub6 values'!$A$3:$B$5499,3,FALSE),"")</f>
        <v/>
      </c>
    </row>
    <row r="433" spans="1:17">
      <c r="A433" t="s">
        <v>4069</v>
      </c>
      <c r="B433" t="s">
        <v>6606</v>
      </c>
      <c r="C433">
        <v>237.68700000000001</v>
      </c>
      <c r="D433" t="s">
        <v>6613</v>
      </c>
      <c r="E433">
        <v>1410</v>
      </c>
      <c r="F433">
        <v>5.9321713009125441</v>
      </c>
      <c r="H433">
        <f t="shared" si="19"/>
        <v>3.1492191126553797</v>
      </c>
      <c r="I433" s="30">
        <f t="shared" si="20"/>
        <v>-2.2267863165163941</v>
      </c>
      <c r="J433" s="39">
        <f>VLOOKUP($A433,'Ub5 and Ub6 values'!$A$2:$F$7000,3,FALSE)</f>
        <v>8</v>
      </c>
      <c r="K433" s="39">
        <f>VLOOKUP($A433,'Ub5 and Ub6 values'!$A$2:$F$7000,4,FALSE)</f>
        <v>8</v>
      </c>
      <c r="P433" t="str">
        <f t="shared" si="18"/>
        <v/>
      </c>
      <c r="Q433" t="str">
        <f>IF(O433=1,VLOOKUP(L433,'Ub5 and Ub6 values'!$A$3:$B$5499,3,FALSE),"")</f>
        <v/>
      </c>
    </row>
    <row r="434" spans="1:17">
      <c r="A434" t="s">
        <v>2812</v>
      </c>
      <c r="B434" t="s">
        <v>8405</v>
      </c>
      <c r="C434">
        <v>259.75200000000001</v>
      </c>
      <c r="D434" t="s">
        <v>8406</v>
      </c>
      <c r="E434">
        <v>1550</v>
      </c>
      <c r="F434">
        <v>5.9672302811912896</v>
      </c>
      <c r="H434">
        <f t="shared" si="19"/>
        <v>3.1903316981702914</v>
      </c>
      <c r="I434" s="30">
        <f t="shared" si="20"/>
        <v>-2.224227201988163</v>
      </c>
      <c r="J434" s="39">
        <f>VLOOKUP($A434,'Ub5 and Ub6 values'!$A$2:$F$7000,3,FALSE)</f>
        <v>8</v>
      </c>
      <c r="K434" s="39">
        <f>VLOOKUP($A434,'Ub5 and Ub6 values'!$A$2:$F$7000,4,FALSE)</f>
        <v>9</v>
      </c>
      <c r="P434" t="str">
        <f t="shared" si="18"/>
        <v/>
      </c>
      <c r="Q434" t="str">
        <f>IF(O434=1,VLOOKUP(L434,'Ub5 and Ub6 values'!$A$3:$B$5499,3,FALSE),"")</f>
        <v/>
      </c>
    </row>
    <row r="435" spans="1:17">
      <c r="A435" t="s">
        <v>1238</v>
      </c>
      <c r="B435" t="s">
        <v>4350</v>
      </c>
      <c r="C435">
        <v>108.14400000000001</v>
      </c>
      <c r="D435" t="s">
        <v>1238</v>
      </c>
      <c r="E435">
        <v>650</v>
      </c>
      <c r="F435">
        <v>6.010504512501849</v>
      </c>
      <c r="H435">
        <f t="shared" si="19"/>
        <v>2.8129133566428557</v>
      </c>
      <c r="I435" s="30">
        <f t="shared" si="20"/>
        <v>-2.2210890724565626</v>
      </c>
      <c r="J435" s="39">
        <f>VLOOKUP($A435,'Ub5 and Ub6 values'!$A$2:$F$7000,3,FALSE)</f>
        <v>5</v>
      </c>
      <c r="K435" s="39">
        <f>VLOOKUP($A435,'Ub5 and Ub6 values'!$A$2:$F$7000,4,FALSE)</f>
        <v>7</v>
      </c>
      <c r="P435" t="str">
        <f t="shared" si="18"/>
        <v/>
      </c>
      <c r="Q435" t="str">
        <f>IF(O435=1,VLOOKUP(L435,'Ub5 and Ub6 values'!$A$3:$B$5499,3,FALSE),"")</f>
        <v/>
      </c>
    </row>
    <row r="436" spans="1:17">
      <c r="A436" t="s">
        <v>3119</v>
      </c>
      <c r="B436" t="s">
        <v>6606</v>
      </c>
      <c r="C436">
        <v>270.71699999999998</v>
      </c>
      <c r="D436" t="s">
        <v>6614</v>
      </c>
      <c r="E436">
        <v>1627.5</v>
      </c>
      <c r="F436">
        <v>6.0118130741697051</v>
      </c>
      <c r="H436">
        <f t="shared" si="19"/>
        <v>3.2115209972402297</v>
      </c>
      <c r="I436" s="30">
        <f t="shared" si="20"/>
        <v>-2.2209945314315518</v>
      </c>
      <c r="J436" s="39">
        <f>VLOOKUP($A436,'Ub5 and Ub6 values'!$A$2:$F$7000,3,FALSE)</f>
        <v>6</v>
      </c>
      <c r="K436" s="39">
        <f>VLOOKUP($A436,'Ub5 and Ub6 values'!$A$2:$F$7000,4,FALSE)</f>
        <v>10</v>
      </c>
      <c r="P436" t="str">
        <f t="shared" si="18"/>
        <v/>
      </c>
      <c r="Q436" t="str">
        <f>IF(O436=1,VLOOKUP(L436,'Ub5 and Ub6 values'!$A$3:$B$5499,3,FALSE),"")</f>
        <v/>
      </c>
    </row>
    <row r="437" spans="1:17">
      <c r="A437" t="s">
        <v>7321</v>
      </c>
      <c r="B437" t="s">
        <v>4917</v>
      </c>
      <c r="C437">
        <v>321.53300000000002</v>
      </c>
      <c r="D437" t="s">
        <v>4009</v>
      </c>
      <c r="E437">
        <v>1940</v>
      </c>
      <c r="F437">
        <v>6.0335953074801028</v>
      </c>
      <c r="H437">
        <f t="shared" si="19"/>
        <v>3.287801729930226</v>
      </c>
      <c r="I437" s="30">
        <f t="shared" si="20"/>
        <v>-2.2194238227030221</v>
      </c>
      <c r="J437" s="39">
        <f>VLOOKUP($A437,'Ub5 and Ub6 values'!$A$2:$F$7000,3,FALSE)</f>
        <v>10</v>
      </c>
      <c r="K437" s="39">
        <f>VLOOKUP($A437,'Ub5 and Ub6 values'!$A$2:$F$7000,4,FALSE)</f>
        <v>10</v>
      </c>
      <c r="P437" t="str">
        <f t="shared" si="18"/>
        <v/>
      </c>
      <c r="Q437" t="str">
        <f>IF(O437=1,VLOOKUP(L437,'Ub5 and Ub6 values'!$A$3:$B$5499,3,FALSE),"")</f>
        <v/>
      </c>
    </row>
    <row r="438" spans="1:17">
      <c r="A438" t="s">
        <v>4114</v>
      </c>
      <c r="B438" t="s">
        <v>4917</v>
      </c>
      <c r="C438">
        <v>1168.239</v>
      </c>
      <c r="D438" t="s">
        <v>6041</v>
      </c>
      <c r="E438">
        <v>7100</v>
      </c>
      <c r="F438">
        <v>6.0775235204440188</v>
      </c>
      <c r="H438">
        <f t="shared" si="19"/>
        <v>3.8512583487190755</v>
      </c>
      <c r="I438" s="30">
        <f t="shared" si="20"/>
        <v>-2.2162733517311453</v>
      </c>
      <c r="J438" s="39">
        <f>VLOOKUP($A438,'Ub5 and Ub6 values'!$A$2:$F$7000,3,FALSE)</f>
        <v>7</v>
      </c>
      <c r="K438" s="39">
        <f>VLOOKUP($A438,'Ub5 and Ub6 values'!$A$2:$F$7000,4,FALSE)</f>
        <v>9</v>
      </c>
      <c r="P438" t="str">
        <f t="shared" si="18"/>
        <v/>
      </c>
      <c r="Q438" t="str">
        <f>IF(O438=1,VLOOKUP(L438,'Ub5 and Ub6 values'!$A$3:$B$5499,3,FALSE),"")</f>
        <v/>
      </c>
    </row>
    <row r="439" spans="1:17">
      <c r="A439" t="s">
        <v>6889</v>
      </c>
      <c r="B439" t="s">
        <v>4350</v>
      </c>
      <c r="C439">
        <v>163.422</v>
      </c>
      <c r="D439" t="s">
        <v>4177</v>
      </c>
      <c r="E439">
        <v>1000</v>
      </c>
      <c r="F439">
        <v>6.1191271677007997</v>
      </c>
      <c r="H439">
        <f t="shared" si="19"/>
        <v>3</v>
      </c>
      <c r="I439" s="30">
        <f t="shared" si="20"/>
        <v>-2.2133105212016431</v>
      </c>
      <c r="J439" s="39">
        <f>VLOOKUP($A439,'Ub5 and Ub6 values'!$A$2:$F$7000,3,FALSE)</f>
        <v>7</v>
      </c>
      <c r="K439" s="39">
        <f>VLOOKUP($A439,'Ub5 and Ub6 values'!$A$2:$F$7000,4,FALSE)</f>
        <v>7</v>
      </c>
      <c r="P439" t="str">
        <f t="shared" si="18"/>
        <v/>
      </c>
      <c r="Q439" t="str">
        <f>IF(O439=1,VLOOKUP(L439,'Ub5 and Ub6 values'!$A$3:$B$5499,3,FALSE),"")</f>
        <v/>
      </c>
    </row>
    <row r="440" spans="1:17">
      <c r="A440" t="s">
        <v>1907</v>
      </c>
      <c r="B440" t="s">
        <v>6606</v>
      </c>
      <c r="C440">
        <v>922.28099999999995</v>
      </c>
      <c r="D440" t="s">
        <v>6615</v>
      </c>
      <c r="E440">
        <v>5650</v>
      </c>
      <c r="F440">
        <v>6.1261155764891617</v>
      </c>
      <c r="H440">
        <f t="shared" si="19"/>
        <v>3.7520484478194387</v>
      </c>
      <c r="I440" s="30">
        <f t="shared" si="20"/>
        <v>-2.2128148139679067</v>
      </c>
      <c r="J440" s="39">
        <f>VLOOKUP($A440,'Ub5 and Ub6 values'!$A$2:$F$7000,3,FALSE)</f>
        <v>7</v>
      </c>
      <c r="K440" s="39">
        <f>VLOOKUP($A440,'Ub5 and Ub6 values'!$A$2:$F$7000,4,FALSE)</f>
        <v>8</v>
      </c>
      <c r="P440" t="str">
        <f t="shared" si="18"/>
        <v/>
      </c>
      <c r="Q440" t="str">
        <f>IF(O440=1,VLOOKUP(L440,'Ub5 and Ub6 values'!$A$3:$B$5499,3,FALSE),"")</f>
        <v/>
      </c>
    </row>
    <row r="441" spans="1:17">
      <c r="A441" t="s">
        <v>5549</v>
      </c>
      <c r="B441" t="s">
        <v>6606</v>
      </c>
      <c r="C441">
        <v>424.62899999999996</v>
      </c>
      <c r="D441" t="s">
        <v>6616</v>
      </c>
      <c r="E441">
        <v>2610</v>
      </c>
      <c r="F441">
        <v>6.1465420402280584</v>
      </c>
      <c r="H441">
        <f t="shared" si="19"/>
        <v>3.4166405073382808</v>
      </c>
      <c r="I441" s="30">
        <f t="shared" si="20"/>
        <v>-2.211369143607794</v>
      </c>
      <c r="J441" s="39">
        <f>VLOOKUP($A441,'Ub5 and Ub6 values'!$A$2:$F$7000,3,FALSE)</f>
        <v>7</v>
      </c>
      <c r="K441" s="39">
        <f>VLOOKUP($A441,'Ub5 and Ub6 values'!$A$2:$F$7000,4,FALSE)</f>
        <v>12</v>
      </c>
      <c r="P441" t="str">
        <f t="shared" si="18"/>
        <v/>
      </c>
      <c r="Q441" t="str">
        <f>IF(O441=1,VLOOKUP(L441,'Ub5 and Ub6 values'!$A$3:$B$5499,3,FALSE),"")</f>
        <v/>
      </c>
    </row>
    <row r="442" spans="1:17">
      <c r="A442" t="s">
        <v>3669</v>
      </c>
      <c r="B442" t="s">
        <v>4917</v>
      </c>
      <c r="C442">
        <v>292.29000000000002</v>
      </c>
      <c r="D442" t="s">
        <v>6042</v>
      </c>
      <c r="E442">
        <v>1800</v>
      </c>
      <c r="F442">
        <v>6.1582674740839574</v>
      </c>
      <c r="H442">
        <f t="shared" si="19"/>
        <v>3.255272505103306</v>
      </c>
      <c r="I442" s="30">
        <f t="shared" si="20"/>
        <v>-2.210541452166173</v>
      </c>
      <c r="J442" s="39">
        <f>VLOOKUP($A442,'Ub5 and Ub6 values'!$A$2:$F$7000,3,FALSE)</f>
        <v>11</v>
      </c>
      <c r="K442" s="39">
        <f>VLOOKUP($A442,'Ub5 and Ub6 values'!$A$2:$F$7000,4,FALSE)</f>
        <v>12</v>
      </c>
      <c r="P442" t="str">
        <f t="shared" si="18"/>
        <v/>
      </c>
      <c r="Q442" t="str">
        <f>IF(O442=1,VLOOKUP(L442,'Ub5 and Ub6 values'!$A$3:$B$5499,3,FALSE),"")</f>
        <v/>
      </c>
    </row>
    <row r="443" spans="1:17">
      <c r="A443" t="s">
        <v>7199</v>
      </c>
      <c r="B443" t="s">
        <v>4917</v>
      </c>
      <c r="C443">
        <v>234.291</v>
      </c>
      <c r="D443" t="s">
        <v>6043</v>
      </c>
      <c r="E443">
        <v>1450</v>
      </c>
      <c r="F443">
        <v>6.1888847629657135</v>
      </c>
      <c r="H443">
        <f t="shared" si="19"/>
        <v>3.1613680022349748</v>
      </c>
      <c r="I443" s="30">
        <f t="shared" si="20"/>
        <v>-2.208387603795154</v>
      </c>
      <c r="J443" s="39">
        <f>VLOOKUP($A443,'Ub5 and Ub6 values'!$A$2:$F$7000,3,FALSE)</f>
        <v>6</v>
      </c>
      <c r="K443" s="39">
        <f>VLOOKUP($A443,'Ub5 and Ub6 values'!$A$2:$F$7000,4,FALSE)</f>
        <v>9</v>
      </c>
      <c r="P443" t="str">
        <f t="shared" si="18"/>
        <v/>
      </c>
      <c r="Q443" t="str">
        <f>IF(O443=1,VLOOKUP(L443,'Ub5 and Ub6 values'!$A$3:$B$5499,3,FALSE),"")</f>
        <v/>
      </c>
    </row>
    <row r="444" spans="1:17">
      <c r="A444" t="s">
        <v>3736</v>
      </c>
      <c r="B444" t="s">
        <v>4917</v>
      </c>
      <c r="C444">
        <v>218.077</v>
      </c>
      <c r="D444" t="s">
        <v>6044</v>
      </c>
      <c r="E444">
        <v>1384</v>
      </c>
      <c r="F444">
        <v>6.3463822411350117</v>
      </c>
      <c r="H444">
        <f t="shared" si="19"/>
        <v>3.1411360901207388</v>
      </c>
      <c r="I444" s="30">
        <f t="shared" si="20"/>
        <v>-2.1974737739916161</v>
      </c>
      <c r="J444" s="39">
        <f>VLOOKUP($A444,'Ub5 and Ub6 values'!$A$2:$F$7000,3,FALSE)</f>
        <v>6</v>
      </c>
      <c r="K444" s="39">
        <f>VLOOKUP($A444,'Ub5 and Ub6 values'!$A$2:$F$7000,4,FALSE)</f>
        <v>8</v>
      </c>
      <c r="P444" t="str">
        <f t="shared" si="18"/>
        <v/>
      </c>
      <c r="Q444" t="str">
        <f>IF(O444=1,VLOOKUP(L444,'Ub5 and Ub6 values'!$A$3:$B$5499,3,FALSE),"")</f>
        <v/>
      </c>
    </row>
    <row r="445" spans="1:17">
      <c r="A445" t="s">
        <v>7191</v>
      </c>
      <c r="B445" t="s">
        <v>6606</v>
      </c>
      <c r="C445">
        <v>219.625</v>
      </c>
      <c r="D445" t="s">
        <v>6617</v>
      </c>
      <c r="E445">
        <v>1420</v>
      </c>
      <c r="F445">
        <v>6.4655663062037556</v>
      </c>
      <c r="H445">
        <f t="shared" si="19"/>
        <v>3.1522883443830563</v>
      </c>
      <c r="I445" s="30">
        <f t="shared" si="20"/>
        <v>-2.1893934301202949</v>
      </c>
      <c r="J445" s="39">
        <f>VLOOKUP($A445,'Ub5 and Ub6 values'!$A$2:$F$7000,3,FALSE)</f>
        <v>8</v>
      </c>
      <c r="K445" s="39">
        <f>VLOOKUP($A445,'Ub5 and Ub6 values'!$A$2:$F$7000,4,FALSE)</f>
        <v>9</v>
      </c>
      <c r="P445" t="str">
        <f t="shared" si="18"/>
        <v/>
      </c>
      <c r="Q445" t="str">
        <f>IF(O445=1,VLOOKUP(L445,'Ub5 and Ub6 values'!$A$3:$B$5499,3,FALSE),"")</f>
        <v/>
      </c>
    </row>
    <row r="446" spans="1:17">
      <c r="A446" t="s">
        <v>2284</v>
      </c>
      <c r="B446" t="s">
        <v>6606</v>
      </c>
      <c r="C446">
        <v>82.105999999999995</v>
      </c>
      <c r="D446" t="s">
        <v>6618</v>
      </c>
      <c r="E446">
        <v>534</v>
      </c>
      <c r="F446">
        <v>6.5037877865198652</v>
      </c>
      <c r="H446">
        <f t="shared" si="19"/>
        <v>2.7275412570285562</v>
      </c>
      <c r="I446" s="30">
        <f t="shared" si="20"/>
        <v>-2.1868336378701687</v>
      </c>
      <c r="J446" s="39">
        <f>VLOOKUP($A446,'Ub5 and Ub6 values'!$A$2:$F$7000,3,FALSE)</f>
        <v>6</v>
      </c>
      <c r="K446" s="39">
        <f>VLOOKUP($A446,'Ub5 and Ub6 values'!$A$2:$F$7000,4,FALSE)</f>
        <v>6</v>
      </c>
      <c r="P446" t="str">
        <f t="shared" si="18"/>
        <v/>
      </c>
      <c r="Q446" t="str">
        <f>IF(O446=1,VLOOKUP(L446,'Ub5 and Ub6 values'!$A$3:$B$5499,3,FALSE),"")</f>
        <v/>
      </c>
    </row>
    <row r="447" spans="1:17">
      <c r="A447" t="s">
        <v>2646</v>
      </c>
      <c r="B447" t="s">
        <v>4539</v>
      </c>
      <c r="C447">
        <v>150.22099999999998</v>
      </c>
      <c r="D447" t="s">
        <v>4445</v>
      </c>
      <c r="E447">
        <v>980</v>
      </c>
      <c r="F447">
        <v>6.5237217166707726</v>
      </c>
      <c r="H447">
        <f t="shared" si="19"/>
        <v>2.9912260756924947</v>
      </c>
      <c r="I447" s="30">
        <f t="shared" si="20"/>
        <v>-2.1855045729984015</v>
      </c>
      <c r="J447" s="39">
        <f>VLOOKUP($A447,'Ub5 and Ub6 values'!$A$2:$F$7000,3,FALSE)</f>
        <v>6</v>
      </c>
      <c r="K447" s="39">
        <f>VLOOKUP($A447,'Ub5 and Ub6 values'!$A$2:$F$7000,4,FALSE)</f>
        <v>8</v>
      </c>
      <c r="P447" t="str">
        <f t="shared" si="18"/>
        <v/>
      </c>
      <c r="Q447" t="str">
        <f>IF(O447=1,VLOOKUP(L447,'Ub5 and Ub6 values'!$A$3:$B$5499,3,FALSE),"")</f>
        <v/>
      </c>
    </row>
    <row r="448" spans="1:17">
      <c r="A448" t="s">
        <v>4451</v>
      </c>
      <c r="B448" t="s">
        <v>4917</v>
      </c>
      <c r="C448">
        <v>288.77900000000005</v>
      </c>
      <c r="D448" t="s">
        <v>8156</v>
      </c>
      <c r="E448">
        <v>1914.5</v>
      </c>
      <c r="F448">
        <v>6.6296371966105561</v>
      </c>
      <c r="H448">
        <f t="shared" si="19"/>
        <v>3.2820553706837066</v>
      </c>
      <c r="I448" s="30">
        <f t="shared" si="20"/>
        <v>-2.1785102374807868</v>
      </c>
      <c r="J448" s="39">
        <f>VLOOKUP($A448,'Ub5 and Ub6 values'!$A$2:$F$7000,3,FALSE)</f>
        <v>8</v>
      </c>
      <c r="K448" s="39">
        <f>VLOOKUP($A448,'Ub5 and Ub6 values'!$A$2:$F$7000,4,FALSE)</f>
        <v>9</v>
      </c>
      <c r="P448" t="str">
        <f t="shared" si="18"/>
        <v/>
      </c>
      <c r="Q448" t="str">
        <f>IF(O448=1,VLOOKUP(L448,'Ub5 and Ub6 values'!$A$3:$B$5499,3,FALSE),"")</f>
        <v/>
      </c>
    </row>
    <row r="449" spans="1:17">
      <c r="A449" t="s">
        <v>3798</v>
      </c>
      <c r="B449" t="s">
        <v>6606</v>
      </c>
      <c r="C449">
        <v>300.44199999999995</v>
      </c>
      <c r="D449" t="s">
        <v>6619</v>
      </c>
      <c r="E449">
        <v>2000</v>
      </c>
      <c r="F449">
        <v>6.6568588945620126</v>
      </c>
      <c r="H449">
        <f t="shared" si="19"/>
        <v>3.3010299956639813</v>
      </c>
      <c r="I449" s="30">
        <f t="shared" si="20"/>
        <v>-2.1767306486908966</v>
      </c>
      <c r="J449" s="39">
        <f>VLOOKUP($A449,'Ub5 and Ub6 values'!$A$2:$F$7000,3,FALSE)</f>
        <v>9</v>
      </c>
      <c r="K449" s="39">
        <f>VLOOKUP($A449,'Ub5 and Ub6 values'!$A$2:$F$7000,4,FALSE)</f>
        <v>7</v>
      </c>
      <c r="P449" t="str">
        <f t="shared" si="18"/>
        <v/>
      </c>
      <c r="Q449" t="str">
        <f>IF(O449=1,VLOOKUP(L449,'Ub5 and Ub6 values'!$A$3:$B$5499,3,FALSE),"")</f>
        <v/>
      </c>
    </row>
    <row r="450" spans="1:17">
      <c r="A450" t="s">
        <v>7192</v>
      </c>
      <c r="B450" t="s">
        <v>4917</v>
      </c>
      <c r="C450">
        <v>278.30799999999999</v>
      </c>
      <c r="D450" t="s">
        <v>8157</v>
      </c>
      <c r="E450">
        <v>1860</v>
      </c>
      <c r="F450">
        <v>6.6832430257125202</v>
      </c>
      <c r="H450">
        <f t="shared" si="19"/>
        <v>3.2695129442179165</v>
      </c>
      <c r="I450" s="30">
        <f t="shared" si="20"/>
        <v>-2.1750127461474573</v>
      </c>
      <c r="J450" s="39">
        <f>VLOOKUP($A450,'Ub5 and Ub6 values'!$A$2:$F$7000,3,FALSE)</f>
        <v>9</v>
      </c>
      <c r="K450" s="39">
        <f>VLOOKUP($A450,'Ub5 and Ub6 values'!$A$2:$F$7000,4,FALSE)</f>
        <v>9</v>
      </c>
      <c r="P450" t="str">
        <f t="shared" ref="P450:P513" si="21">IF(O450=1,LOG(M450),"")</f>
        <v/>
      </c>
      <c r="Q450" t="str">
        <f>IF(O450=1,VLOOKUP(L450,'Ub5 and Ub6 values'!$A$3:$B$5499,3,FALSE),"")</f>
        <v/>
      </c>
    </row>
    <row r="451" spans="1:17">
      <c r="A451" t="s">
        <v>6384</v>
      </c>
      <c r="B451" t="s">
        <v>4350</v>
      </c>
      <c r="C451">
        <v>97.161000000000001</v>
      </c>
      <c r="D451" t="s">
        <v>6466</v>
      </c>
      <c r="E451">
        <v>650</v>
      </c>
      <c r="F451">
        <v>6.6899270283344139</v>
      </c>
      <c r="H451">
        <f t="shared" ref="H451:H514" si="22">LOG(E451)</f>
        <v>2.8129133566428557</v>
      </c>
      <c r="I451" s="30">
        <f t="shared" ref="I451:I514" si="23">LOG(F451)-3</f>
        <v>-2.1745786193569208</v>
      </c>
      <c r="J451" s="39">
        <f>VLOOKUP($A451,'Ub5 and Ub6 values'!$A$2:$F$7000,3,FALSE)</f>
        <v>5</v>
      </c>
      <c r="K451" s="39">
        <f>VLOOKUP($A451,'Ub5 and Ub6 values'!$A$2:$F$7000,4,FALSE)</f>
        <v>7</v>
      </c>
      <c r="P451" t="str">
        <f t="shared" si="21"/>
        <v/>
      </c>
      <c r="Q451" t="str">
        <f>IF(O451=1,VLOOKUP(L451,'Ub5 and Ub6 values'!$A$3:$B$5499,3,FALSE),"")</f>
        <v/>
      </c>
    </row>
    <row r="452" spans="1:17">
      <c r="A452" t="s">
        <v>1865</v>
      </c>
      <c r="B452" t="s">
        <v>4917</v>
      </c>
      <c r="C452">
        <v>252.31800000000001</v>
      </c>
      <c r="D452" t="s">
        <v>8158</v>
      </c>
      <c r="E452">
        <v>1690</v>
      </c>
      <c r="F452">
        <v>6.6978970981063579</v>
      </c>
      <c r="H452">
        <f t="shared" si="22"/>
        <v>3.2278867046136734</v>
      </c>
      <c r="I452" s="30">
        <f t="shared" si="23"/>
        <v>-2.1740615289472234</v>
      </c>
      <c r="J452" s="39">
        <f>VLOOKUP($A452,'Ub5 and Ub6 values'!$A$2:$F$7000,3,FALSE)</f>
        <v>9</v>
      </c>
      <c r="K452" s="39">
        <f>VLOOKUP($A452,'Ub5 and Ub6 values'!$A$2:$F$7000,4,FALSE)</f>
        <v>10</v>
      </c>
      <c r="P452" t="str">
        <f t="shared" si="21"/>
        <v/>
      </c>
      <c r="Q452" t="str">
        <f>IF(O452=1,VLOOKUP(L452,'Ub5 and Ub6 values'!$A$3:$B$5499,3,FALSE),"")</f>
        <v/>
      </c>
    </row>
    <row r="453" spans="1:17">
      <c r="A453" t="s">
        <v>1236</v>
      </c>
      <c r="B453" t="s">
        <v>4350</v>
      </c>
      <c r="C453">
        <v>139.11000000000001</v>
      </c>
      <c r="D453" t="s">
        <v>1236</v>
      </c>
      <c r="E453">
        <v>933</v>
      </c>
      <c r="F453">
        <v>6.7069225792538285</v>
      </c>
      <c r="H453">
        <f t="shared" si="22"/>
        <v>2.9698816437465001</v>
      </c>
      <c r="I453" s="30">
        <f t="shared" si="23"/>
        <v>-2.1734767068689669</v>
      </c>
      <c r="J453" s="39">
        <f>VLOOKUP($A453,'Ub5 and Ub6 values'!$A$2:$F$7000,3,FALSE)</f>
        <v>7</v>
      </c>
      <c r="K453" s="39">
        <f>VLOOKUP($A453,'Ub5 and Ub6 values'!$A$2:$F$7000,4,FALSE)</f>
        <v>9</v>
      </c>
      <c r="P453" t="str">
        <f t="shared" si="21"/>
        <v/>
      </c>
      <c r="Q453" t="str">
        <f>IF(O453=1,VLOOKUP(L453,'Ub5 and Ub6 values'!$A$3:$B$5499,3,FALSE),"")</f>
        <v/>
      </c>
    </row>
    <row r="454" spans="1:17">
      <c r="A454" t="s">
        <v>3685</v>
      </c>
      <c r="B454" t="s">
        <v>4917</v>
      </c>
      <c r="C454">
        <v>361.77799999999996</v>
      </c>
      <c r="D454" t="s">
        <v>8159</v>
      </c>
      <c r="E454">
        <v>2428.5</v>
      </c>
      <c r="F454">
        <v>6.7126801519163699</v>
      </c>
      <c r="H454">
        <f t="shared" si="22"/>
        <v>3.385338107809055</v>
      </c>
      <c r="I454" s="30">
        <f t="shared" si="23"/>
        <v>-2.173104045734354</v>
      </c>
      <c r="J454" s="39">
        <f>VLOOKUP($A454,'Ub5 and Ub6 values'!$A$2:$F$7000,3,FALSE)</f>
        <v>7</v>
      </c>
      <c r="K454" s="39">
        <f>VLOOKUP($A454,'Ub5 and Ub6 values'!$A$2:$F$7000,4,FALSE)</f>
        <v>8</v>
      </c>
      <c r="P454" t="str">
        <f t="shared" si="21"/>
        <v/>
      </c>
      <c r="Q454" t="str">
        <f>IF(O454=1,VLOOKUP(L454,'Ub5 and Ub6 values'!$A$3:$B$5499,3,FALSE),"")</f>
        <v/>
      </c>
    </row>
    <row r="455" spans="1:17">
      <c r="A455" t="s">
        <v>3835</v>
      </c>
      <c r="B455" t="s">
        <v>6606</v>
      </c>
      <c r="C455">
        <v>391.28800000000001</v>
      </c>
      <c r="D455" t="s">
        <v>6620</v>
      </c>
      <c r="E455">
        <v>2650</v>
      </c>
      <c r="F455">
        <v>6.7725051624378967</v>
      </c>
      <c r="H455">
        <f t="shared" si="22"/>
        <v>3.4232458739368079</v>
      </c>
      <c r="I455" s="30">
        <f t="shared" si="23"/>
        <v>-2.1692506552475534</v>
      </c>
      <c r="J455" s="39">
        <f>VLOOKUP($A455,'Ub5 and Ub6 values'!$A$2:$F$7000,3,FALSE)</f>
        <v>6</v>
      </c>
      <c r="K455" s="39">
        <f>VLOOKUP($A455,'Ub5 and Ub6 values'!$A$2:$F$7000,4,FALSE)</f>
        <v>9</v>
      </c>
      <c r="P455" t="str">
        <f t="shared" si="21"/>
        <v/>
      </c>
      <c r="Q455" t="str">
        <f>IF(O455=1,VLOOKUP(L455,'Ub5 and Ub6 values'!$A$3:$B$5499,3,FALSE),"")</f>
        <v/>
      </c>
    </row>
    <row r="456" spans="1:17">
      <c r="A456" t="s">
        <v>3329</v>
      </c>
      <c r="B456" t="s">
        <v>6606</v>
      </c>
      <c r="C456">
        <v>242.69900000000001</v>
      </c>
      <c r="D456" t="s">
        <v>6621</v>
      </c>
      <c r="E456">
        <v>1650</v>
      </c>
      <c r="F456">
        <v>6.7985446994013161</v>
      </c>
      <c r="H456">
        <f t="shared" si="22"/>
        <v>3.2174839442139063</v>
      </c>
      <c r="I456" s="30">
        <f t="shared" si="23"/>
        <v>-2.1675840426850801</v>
      </c>
      <c r="J456" s="39">
        <f>VLOOKUP($A456,'Ub5 and Ub6 values'!$A$2:$F$7000,3,FALSE)</f>
        <v>7</v>
      </c>
      <c r="K456" s="39">
        <f>VLOOKUP($A456,'Ub5 and Ub6 values'!$A$2:$F$7000,4,FALSE)</f>
        <v>8</v>
      </c>
      <c r="P456" t="str">
        <f t="shared" si="21"/>
        <v/>
      </c>
      <c r="Q456" t="str">
        <f>IF(O456=1,VLOOKUP(L456,'Ub5 and Ub6 values'!$A$3:$B$5499,3,FALSE),"")</f>
        <v/>
      </c>
    </row>
    <row r="457" spans="1:17">
      <c r="A457" t="s">
        <v>4471</v>
      </c>
      <c r="B457" t="s">
        <v>4350</v>
      </c>
      <c r="C457">
        <v>73.138999999999996</v>
      </c>
      <c r="D457" t="s">
        <v>6467</v>
      </c>
      <c r="E457">
        <v>500</v>
      </c>
      <c r="F457">
        <v>6.8362980079027613</v>
      </c>
      <c r="H457">
        <f t="shared" si="22"/>
        <v>2.6989700043360187</v>
      </c>
      <c r="I457" s="30">
        <f t="shared" si="23"/>
        <v>-2.1651790137735967</v>
      </c>
      <c r="J457" s="39">
        <f>VLOOKUP($A457,'Ub5 and Ub6 values'!$A$2:$F$7000,3,FALSE)</f>
        <v>4</v>
      </c>
      <c r="K457" s="39">
        <f>VLOOKUP($A457,'Ub5 and Ub6 values'!$A$2:$F$7000,4,FALSE)</f>
        <v>5</v>
      </c>
      <c r="P457" t="str">
        <f t="shared" si="21"/>
        <v/>
      </c>
      <c r="Q457" t="str">
        <f>IF(O457=1,VLOOKUP(L457,'Ub5 and Ub6 values'!$A$3:$B$5499,3,FALSE),"")</f>
        <v/>
      </c>
    </row>
    <row r="458" spans="1:17">
      <c r="A458" t="s">
        <v>572</v>
      </c>
      <c r="B458" t="s">
        <v>4350</v>
      </c>
      <c r="C458">
        <v>148.20500000000001</v>
      </c>
      <c r="D458" t="s">
        <v>6468</v>
      </c>
      <c r="E458">
        <v>1030</v>
      </c>
      <c r="F458">
        <v>6.9498330015856427</v>
      </c>
      <c r="H458">
        <f t="shared" si="22"/>
        <v>3.012837224705172</v>
      </c>
      <c r="I458" s="30">
        <f t="shared" si="23"/>
        <v>-2.158025631001427</v>
      </c>
      <c r="J458" s="39">
        <f>VLOOKUP($A458,'Ub5 and Ub6 values'!$A$2:$F$7000,3,FALSE)</f>
        <v>6</v>
      </c>
      <c r="K458" s="39">
        <f>VLOOKUP($A458,'Ub5 and Ub6 values'!$A$2:$F$7000,4,FALSE)</f>
        <v>9</v>
      </c>
      <c r="P458" t="str">
        <f t="shared" si="21"/>
        <v/>
      </c>
      <c r="Q458" t="str">
        <f>IF(O458=1,VLOOKUP(L458,'Ub5 and Ub6 values'!$A$3:$B$5499,3,FALSE),"")</f>
        <v/>
      </c>
    </row>
    <row r="459" spans="1:17">
      <c r="A459" t="s">
        <v>1893</v>
      </c>
      <c r="B459" t="s">
        <v>4917</v>
      </c>
      <c r="C459">
        <v>411.72899999999998</v>
      </c>
      <c r="D459" t="s">
        <v>8160</v>
      </c>
      <c r="E459">
        <v>2900</v>
      </c>
      <c r="F459">
        <v>7.043467912146097</v>
      </c>
      <c r="H459">
        <f t="shared" si="22"/>
        <v>3.4623979978989561</v>
      </c>
      <c r="I459" s="30">
        <f t="shared" si="23"/>
        <v>-2.1522134595683347</v>
      </c>
      <c r="J459" s="39">
        <f>VLOOKUP($A459,'Ub5 and Ub6 values'!$A$2:$F$7000,3,FALSE)</f>
        <v>7</v>
      </c>
      <c r="K459" s="39">
        <f>VLOOKUP($A459,'Ub5 and Ub6 values'!$A$2:$F$7000,4,FALSE)</f>
        <v>7</v>
      </c>
      <c r="P459" t="str">
        <f t="shared" si="21"/>
        <v/>
      </c>
      <c r="Q459" t="str">
        <f>IF(O459=1,VLOOKUP(L459,'Ub5 and Ub6 values'!$A$3:$B$5499,3,FALSE),"")</f>
        <v/>
      </c>
    </row>
    <row r="460" spans="1:17">
      <c r="A460" t="s">
        <v>2597</v>
      </c>
      <c r="B460" t="s">
        <v>4350</v>
      </c>
      <c r="C460">
        <v>99.177000000000007</v>
      </c>
      <c r="D460" t="s">
        <v>6469</v>
      </c>
      <c r="E460">
        <v>710</v>
      </c>
      <c r="F460">
        <v>7.1589178942698402</v>
      </c>
      <c r="H460">
        <f t="shared" si="22"/>
        <v>2.8512583487190755</v>
      </c>
      <c r="I460" s="30">
        <f t="shared" si="23"/>
        <v>-2.1451526184831327</v>
      </c>
      <c r="J460" s="39">
        <f>VLOOKUP($A460,'Ub5 and Ub6 values'!$A$2:$F$7000,3,FALSE)</f>
        <v>4</v>
      </c>
      <c r="K460" s="39">
        <f>VLOOKUP($A460,'Ub5 and Ub6 values'!$A$2:$F$7000,4,FALSE)</f>
        <v>5</v>
      </c>
      <c r="P460" t="str">
        <f t="shared" si="21"/>
        <v/>
      </c>
      <c r="Q460" t="str">
        <f>IF(O460=1,VLOOKUP(L460,'Ub5 and Ub6 values'!$A$3:$B$5499,3,FALSE),"")</f>
        <v/>
      </c>
    </row>
    <row r="461" spans="1:17">
      <c r="A461" t="s">
        <v>3330</v>
      </c>
      <c r="B461" t="s">
        <v>4917</v>
      </c>
      <c r="C461">
        <v>239.69900000000001</v>
      </c>
      <c r="D461" t="s">
        <v>8161</v>
      </c>
      <c r="E461">
        <v>1723</v>
      </c>
      <c r="F461">
        <v>7.1881818447302663</v>
      </c>
      <c r="H461">
        <f t="shared" si="22"/>
        <v>3.2362852774480286</v>
      </c>
      <c r="I461" s="30">
        <f t="shared" si="23"/>
        <v>-2.1433809447567231</v>
      </c>
      <c r="J461" s="39">
        <f>VLOOKUP($A461,'Ub5 and Ub6 values'!$A$2:$F$7000,3,FALSE)</f>
        <v>6</v>
      </c>
      <c r="K461" s="39">
        <f>VLOOKUP($A461,'Ub5 and Ub6 values'!$A$2:$F$7000,4,FALSE)</f>
        <v>9</v>
      </c>
      <c r="P461" t="str">
        <f t="shared" si="21"/>
        <v/>
      </c>
      <c r="Q461" t="str">
        <f>IF(O461=1,VLOOKUP(L461,'Ub5 and Ub6 values'!$A$3:$B$5499,3,FALSE),"")</f>
        <v/>
      </c>
    </row>
    <row r="462" spans="1:17">
      <c r="A462" t="s">
        <v>2604</v>
      </c>
      <c r="B462" t="s">
        <v>4917</v>
      </c>
      <c r="C462">
        <v>198.18200000000002</v>
      </c>
      <c r="D462" t="s">
        <v>8162</v>
      </c>
      <c r="E462">
        <v>1425</v>
      </c>
      <c r="F462">
        <v>7.1903603758161685</v>
      </c>
      <c r="H462">
        <f t="shared" si="22"/>
        <v>3.153814864344529</v>
      </c>
      <c r="I462" s="30">
        <f t="shared" si="23"/>
        <v>-2.1432493425369725</v>
      </c>
      <c r="J462" s="39">
        <f>VLOOKUP($A462,'Ub5 and Ub6 values'!$A$2:$F$7000,3,FALSE)</f>
        <v>7</v>
      </c>
      <c r="K462" s="39">
        <f>VLOOKUP($A462,'Ub5 and Ub6 values'!$A$2:$F$7000,4,FALSE)</f>
        <v>8</v>
      </c>
      <c r="P462" t="str">
        <f t="shared" si="21"/>
        <v/>
      </c>
      <c r="Q462" t="str">
        <f>IF(O462=1,VLOOKUP(L462,'Ub5 and Ub6 values'!$A$3:$B$5499,3,FALSE),"")</f>
        <v/>
      </c>
    </row>
    <row r="463" spans="1:17">
      <c r="A463" t="s">
        <v>6436</v>
      </c>
      <c r="B463" t="s">
        <v>6606</v>
      </c>
      <c r="C463">
        <v>288.35000000000002</v>
      </c>
      <c r="D463" t="s">
        <v>6622</v>
      </c>
      <c r="E463">
        <v>2075</v>
      </c>
      <c r="F463">
        <v>7.1961158314548301</v>
      </c>
      <c r="H463">
        <f t="shared" si="22"/>
        <v>3.3170181010481117</v>
      </c>
      <c r="I463" s="30">
        <f t="shared" si="23"/>
        <v>-2.1429018546988043</v>
      </c>
      <c r="J463" s="39">
        <f>VLOOKUP($A463,'Ub5 and Ub6 values'!$A$2:$F$7000,3,FALSE)</f>
        <v>7</v>
      </c>
      <c r="K463" s="39">
        <f>VLOOKUP($A463,'Ub5 and Ub6 values'!$A$2:$F$7000,4,FALSE)</f>
        <v>10</v>
      </c>
      <c r="P463" t="str">
        <f t="shared" si="21"/>
        <v/>
      </c>
      <c r="Q463" t="str">
        <f>IF(O463=1,VLOOKUP(L463,'Ub5 and Ub6 values'!$A$3:$B$5499,3,FALSE),"")</f>
        <v/>
      </c>
    </row>
    <row r="464" spans="1:17">
      <c r="A464" t="s">
        <v>5389</v>
      </c>
      <c r="B464" t="s">
        <v>6606</v>
      </c>
      <c r="C464">
        <v>283.33199999999999</v>
      </c>
      <c r="D464" t="s">
        <v>6623</v>
      </c>
      <c r="E464">
        <v>2060</v>
      </c>
      <c r="F464">
        <v>7.2706224499880001</v>
      </c>
      <c r="H464">
        <f t="shared" si="22"/>
        <v>3.3138672203691533</v>
      </c>
      <c r="I464" s="30">
        <f t="shared" si="23"/>
        <v>-2.1384284068819297</v>
      </c>
      <c r="J464" s="39">
        <f>VLOOKUP($A464,'Ub5 and Ub6 values'!$A$2:$F$7000,3,FALSE)</f>
        <v>10</v>
      </c>
      <c r="K464" s="39">
        <f>VLOOKUP($A464,'Ub5 and Ub6 values'!$A$2:$F$7000,4,FALSE)</f>
        <v>11</v>
      </c>
      <c r="P464" t="str">
        <f t="shared" si="21"/>
        <v/>
      </c>
      <c r="Q464" t="str">
        <f>IF(O464=1,VLOOKUP(L464,'Ub5 and Ub6 values'!$A$3:$B$5499,3,FALSE),"")</f>
        <v/>
      </c>
    </row>
    <row r="465" spans="1:17">
      <c r="A465" t="s">
        <v>4439</v>
      </c>
      <c r="B465" t="s">
        <v>6606</v>
      </c>
      <c r="C465">
        <v>363.238</v>
      </c>
      <c r="D465" t="s">
        <v>6241</v>
      </c>
      <c r="E465">
        <v>2655</v>
      </c>
      <c r="F465">
        <v>7.3092572913626874</v>
      </c>
      <c r="H465">
        <f t="shared" si="22"/>
        <v>3.4240645254174877</v>
      </c>
      <c r="I465" s="30">
        <f t="shared" si="23"/>
        <v>-2.1361267503540402</v>
      </c>
      <c r="J465" s="39">
        <f>VLOOKUP($A465,'Ub5 and Ub6 values'!$A$2:$F$7000,3,FALSE)</f>
        <v>7</v>
      </c>
      <c r="K465" s="39">
        <f>VLOOKUP($A465,'Ub5 and Ub6 values'!$A$2:$F$7000,4,FALSE)</f>
        <v>11</v>
      </c>
      <c r="P465" t="str">
        <f t="shared" si="21"/>
        <v/>
      </c>
      <c r="Q465" t="str">
        <f>IF(O465=1,VLOOKUP(L465,'Ub5 and Ub6 values'!$A$3:$B$5499,3,FALSE),"")</f>
        <v/>
      </c>
    </row>
    <row r="466" spans="1:17">
      <c r="A466" t="s">
        <v>8711</v>
      </c>
      <c r="B466" t="s">
        <v>6606</v>
      </c>
      <c r="C466">
        <v>348.75799999999998</v>
      </c>
      <c r="D466" t="s">
        <v>6242</v>
      </c>
      <c r="E466">
        <v>2550</v>
      </c>
      <c r="F466">
        <v>7.3116602343172064</v>
      </c>
      <c r="H466">
        <f t="shared" si="22"/>
        <v>3.406540180433955</v>
      </c>
      <c r="I466" s="30">
        <f t="shared" si="23"/>
        <v>-2.1359839980441335</v>
      </c>
      <c r="J466" s="39">
        <f>VLOOKUP($A466,'Ub5 and Ub6 values'!$A$2:$F$7000,3,FALSE)</f>
        <v>7</v>
      </c>
      <c r="K466" s="39">
        <f>VLOOKUP($A466,'Ub5 and Ub6 values'!$A$2:$F$7000,4,FALSE)</f>
        <v>10</v>
      </c>
      <c r="P466" t="str">
        <f t="shared" si="21"/>
        <v/>
      </c>
      <c r="Q466" t="str">
        <f>IF(O466=1,VLOOKUP(L466,'Ub5 and Ub6 values'!$A$3:$B$5499,3,FALSE),"")</f>
        <v/>
      </c>
    </row>
    <row r="467" spans="1:17">
      <c r="A467" t="s">
        <v>3766</v>
      </c>
      <c r="B467" t="s">
        <v>6606</v>
      </c>
      <c r="C467">
        <v>180.26900000000001</v>
      </c>
      <c r="D467" t="s">
        <v>6243</v>
      </c>
      <c r="E467">
        <v>1320</v>
      </c>
      <c r="F467">
        <v>7.3223904276386955</v>
      </c>
      <c r="H467">
        <f t="shared" si="22"/>
        <v>3.12057393120585</v>
      </c>
      <c r="I467" s="30">
        <f t="shared" si="23"/>
        <v>-2.1353471183869477</v>
      </c>
      <c r="J467" s="39">
        <f>VLOOKUP($A467,'Ub5 and Ub6 values'!$A$2:$F$7000,3,FALSE)</f>
        <v>6</v>
      </c>
      <c r="K467" s="39">
        <f>VLOOKUP($A467,'Ub5 and Ub6 values'!$A$2:$F$7000,4,FALSE)</f>
        <v>8</v>
      </c>
      <c r="P467" t="str">
        <f t="shared" si="21"/>
        <v/>
      </c>
      <c r="Q467" t="str">
        <f>IF(O467=1,VLOOKUP(L467,'Ub5 and Ub6 values'!$A$3:$B$5499,3,FALSE),"")</f>
        <v/>
      </c>
    </row>
    <row r="468" spans="1:17">
      <c r="A468" t="s">
        <v>4072</v>
      </c>
      <c r="B468" t="s">
        <v>4917</v>
      </c>
      <c r="C468">
        <v>231.29900000000001</v>
      </c>
      <c r="D468" t="s">
        <v>8163</v>
      </c>
      <c r="E468">
        <v>1700</v>
      </c>
      <c r="F468">
        <v>7.3497939895978792</v>
      </c>
      <c r="H468">
        <f t="shared" si="22"/>
        <v>3.2304489213782741</v>
      </c>
      <c r="I468" s="30">
        <f t="shared" si="23"/>
        <v>-2.1337248337640675</v>
      </c>
      <c r="J468" s="39">
        <f>VLOOKUP($A468,'Ub5 and Ub6 values'!$A$2:$F$7000,3,FALSE)</f>
        <v>7</v>
      </c>
      <c r="K468" s="39">
        <f>VLOOKUP($A468,'Ub5 and Ub6 values'!$A$2:$F$7000,4,FALSE)</f>
        <v>7</v>
      </c>
      <c r="P468" t="str">
        <f t="shared" si="21"/>
        <v/>
      </c>
      <c r="Q468" t="str">
        <f>IF(O468=1,VLOOKUP(L468,'Ub5 and Ub6 values'!$A$3:$B$5499,3,FALSE),"")</f>
        <v/>
      </c>
    </row>
    <row r="469" spans="1:17">
      <c r="A469" t="s">
        <v>5217</v>
      </c>
      <c r="B469" t="s">
        <v>4917</v>
      </c>
      <c r="C469">
        <v>387.18199999999996</v>
      </c>
      <c r="D469" t="s">
        <v>8164</v>
      </c>
      <c r="E469">
        <v>2855</v>
      </c>
      <c r="F469">
        <v>7.3737932031964304</v>
      </c>
      <c r="H469">
        <f t="shared" si="22"/>
        <v>3.4556061125818669</v>
      </c>
      <c r="I469" s="30">
        <f t="shared" si="23"/>
        <v>-2.1323090462756058</v>
      </c>
      <c r="J469" s="39">
        <f>VLOOKUP($A469,'Ub5 and Ub6 values'!$A$2:$F$7000,3,FALSE)</f>
        <v>8</v>
      </c>
      <c r="K469" s="39">
        <f>VLOOKUP($A469,'Ub5 and Ub6 values'!$A$2:$F$7000,4,FALSE)</f>
        <v>8</v>
      </c>
      <c r="P469" t="str">
        <f t="shared" si="21"/>
        <v/>
      </c>
      <c r="Q469" t="str">
        <f>IF(O469=1,VLOOKUP(L469,'Ub5 and Ub6 values'!$A$3:$B$5499,3,FALSE),"")</f>
        <v/>
      </c>
    </row>
    <row r="470" spans="1:17">
      <c r="A470" t="s">
        <v>6419</v>
      </c>
      <c r="B470" t="s">
        <v>4350</v>
      </c>
      <c r="C470">
        <v>73.138999999999996</v>
      </c>
      <c r="D470" t="s">
        <v>6470</v>
      </c>
      <c r="E470">
        <v>540</v>
      </c>
      <c r="F470">
        <v>7.3832018485349815</v>
      </c>
      <c r="H470">
        <f t="shared" si="22"/>
        <v>2.7323937598229686</v>
      </c>
      <c r="I470" s="30">
        <f t="shared" si="23"/>
        <v>-2.1317552582866472</v>
      </c>
      <c r="J470" s="39">
        <f>VLOOKUP($A470,'Ub5 and Ub6 values'!$A$2:$F$7000,3,FALSE)</f>
        <v>4</v>
      </c>
      <c r="K470" s="39">
        <f>VLOOKUP($A470,'Ub5 and Ub6 values'!$A$2:$F$7000,4,FALSE)</f>
        <v>5</v>
      </c>
      <c r="P470" t="str">
        <f t="shared" si="21"/>
        <v/>
      </c>
      <c r="Q470" t="str">
        <f>IF(O470=1,VLOOKUP(L470,'Ub5 and Ub6 values'!$A$3:$B$5499,3,FALSE),"")</f>
        <v/>
      </c>
    </row>
    <row r="471" spans="1:17">
      <c r="A471" t="s">
        <v>1453</v>
      </c>
      <c r="B471" t="s">
        <v>4350</v>
      </c>
      <c r="C471">
        <v>120.15099999999998</v>
      </c>
      <c r="D471" t="s">
        <v>6471</v>
      </c>
      <c r="E471">
        <v>900</v>
      </c>
      <c r="F471">
        <v>7.4905743605962511</v>
      </c>
      <c r="H471">
        <f t="shared" si="22"/>
        <v>2.9542425094393248</v>
      </c>
      <c r="I471" s="30">
        <f t="shared" si="23"/>
        <v>-2.1254848802879813</v>
      </c>
      <c r="J471" s="39">
        <f>VLOOKUP($A471,'Ub5 and Ub6 values'!$A$2:$F$7000,3,FALSE)</f>
        <v>6</v>
      </c>
      <c r="K471" s="39">
        <f>VLOOKUP($A471,'Ub5 and Ub6 values'!$A$2:$F$7000,4,FALSE)</f>
        <v>8</v>
      </c>
      <c r="P471" t="str">
        <f t="shared" si="21"/>
        <v/>
      </c>
      <c r="Q471" t="str">
        <f>IF(O471=1,VLOOKUP(L471,'Ub5 and Ub6 values'!$A$3:$B$5499,3,FALSE),"")</f>
        <v/>
      </c>
    </row>
    <row r="472" spans="1:17">
      <c r="A472" t="s">
        <v>5607</v>
      </c>
      <c r="B472" t="s">
        <v>6606</v>
      </c>
      <c r="C472">
        <v>333.363</v>
      </c>
      <c r="D472" t="s">
        <v>6244</v>
      </c>
      <c r="E472">
        <v>2500</v>
      </c>
      <c r="F472">
        <v>7.4993325594022133</v>
      </c>
      <c r="H472">
        <f t="shared" si="22"/>
        <v>3.3979400086720375</v>
      </c>
      <c r="I472" s="30">
        <f t="shared" si="23"/>
        <v>-2.1249773870972684</v>
      </c>
      <c r="J472" s="39">
        <f>VLOOKUP($A472,'Ub5 and Ub6 values'!$A$2:$F$7000,3,FALSE)</f>
        <v>8</v>
      </c>
      <c r="K472" s="39">
        <f>VLOOKUP($A472,'Ub5 and Ub6 values'!$A$2:$F$7000,4,FALSE)</f>
        <v>11</v>
      </c>
      <c r="P472" t="str">
        <f t="shared" si="21"/>
        <v/>
      </c>
      <c r="Q472" t="str">
        <f>IF(O472=1,VLOOKUP(L472,'Ub5 and Ub6 values'!$A$3:$B$5499,3,FALSE),"")</f>
        <v/>
      </c>
    </row>
    <row r="473" spans="1:17">
      <c r="A473" t="s">
        <v>3681</v>
      </c>
      <c r="B473" t="s">
        <v>4917</v>
      </c>
      <c r="C473">
        <v>331.19599999999997</v>
      </c>
      <c r="D473" t="s">
        <v>8165</v>
      </c>
      <c r="E473">
        <v>2500</v>
      </c>
      <c r="F473">
        <v>7.5484003429993125</v>
      </c>
      <c r="H473">
        <f t="shared" si="22"/>
        <v>3.3979400086720375</v>
      </c>
      <c r="I473" s="30">
        <f t="shared" si="23"/>
        <v>-2.122145074306693</v>
      </c>
      <c r="J473" s="39">
        <f>VLOOKUP($A473,'Ub5 and Ub6 values'!$A$2:$F$7000,3,FALSE)</f>
        <v>7</v>
      </c>
      <c r="K473" s="39">
        <f>VLOOKUP($A473,'Ub5 and Ub6 values'!$A$2:$F$7000,4,FALSE)</f>
        <v>9</v>
      </c>
      <c r="P473" t="str">
        <f t="shared" si="21"/>
        <v/>
      </c>
      <c r="Q473" t="str">
        <f>IF(O473=1,VLOOKUP(L473,'Ub5 and Ub6 values'!$A$3:$B$5499,3,FALSE),"")</f>
        <v/>
      </c>
    </row>
    <row r="474" spans="1:17">
      <c r="A474" t="s">
        <v>2681</v>
      </c>
      <c r="B474" t="s">
        <v>4350</v>
      </c>
      <c r="C474">
        <v>135.44300000000001</v>
      </c>
      <c r="D474" t="s">
        <v>2681</v>
      </c>
      <c r="E474">
        <v>1030</v>
      </c>
      <c r="F474">
        <v>7.6046750293481384</v>
      </c>
      <c r="H474">
        <f t="shared" si="22"/>
        <v>3.012837224705172</v>
      </c>
      <c r="I474" s="30">
        <f t="shared" si="23"/>
        <v>-2.118919339924771</v>
      </c>
      <c r="J474" s="39">
        <f>VLOOKUP($A474,'Ub5 and Ub6 values'!$A$2:$F$7000,3,FALSE)</f>
        <v>3</v>
      </c>
      <c r="K474" s="39">
        <f>VLOOKUP($A474,'Ub5 and Ub6 values'!$A$2:$F$7000,4,FALSE)</f>
        <v>3</v>
      </c>
      <c r="P474" t="str">
        <f t="shared" si="21"/>
        <v/>
      </c>
      <c r="Q474" t="str">
        <f>IF(O474=1,VLOOKUP(L474,'Ub5 and Ub6 values'!$A$3:$B$5499,3,FALSE),"")</f>
        <v/>
      </c>
    </row>
    <row r="475" spans="1:17">
      <c r="A475" t="s">
        <v>6440</v>
      </c>
      <c r="B475" t="s">
        <v>4350</v>
      </c>
      <c r="C475">
        <v>101.19300000000001</v>
      </c>
      <c r="D475" t="s">
        <v>6472</v>
      </c>
      <c r="E475">
        <v>770</v>
      </c>
      <c r="F475">
        <v>7.6092219817576305</v>
      </c>
      <c r="H475">
        <f t="shared" si="22"/>
        <v>2.8864907251724818</v>
      </c>
      <c r="I475" s="30">
        <f t="shared" si="23"/>
        <v>-2.1186597461601657</v>
      </c>
      <c r="J475" s="39">
        <f>VLOOKUP($A475,'Ub5 and Ub6 values'!$A$2:$F$7000,3,FALSE)</f>
        <v>4</v>
      </c>
      <c r="K475" s="39">
        <f>VLOOKUP($A475,'Ub5 and Ub6 values'!$A$2:$F$7000,4,FALSE)</f>
        <v>5</v>
      </c>
      <c r="P475" t="str">
        <f t="shared" si="21"/>
        <v/>
      </c>
      <c r="Q475" t="str">
        <f>IF(O475=1,VLOOKUP(L475,'Ub5 and Ub6 values'!$A$3:$B$5499,3,FALSE),"")</f>
        <v/>
      </c>
    </row>
    <row r="476" spans="1:17">
      <c r="A476" t="s">
        <v>2686</v>
      </c>
      <c r="B476" t="s">
        <v>4917</v>
      </c>
      <c r="C476">
        <v>229.71199999999999</v>
      </c>
      <c r="D476" t="s">
        <v>8166</v>
      </c>
      <c r="E476">
        <v>1750</v>
      </c>
      <c r="F476">
        <v>7.6182350073135057</v>
      </c>
      <c r="H476">
        <f t="shared" si="22"/>
        <v>3.2430380486862944</v>
      </c>
      <c r="I476" s="30">
        <f t="shared" si="23"/>
        <v>-2.1181456343522536</v>
      </c>
      <c r="J476" s="39">
        <f>VLOOKUP($A476,'Ub5 and Ub6 values'!$A$2:$F$7000,3,FALSE)</f>
        <v>11</v>
      </c>
      <c r="K476" s="39">
        <f>VLOOKUP($A476,'Ub5 and Ub6 values'!$A$2:$F$7000,4,FALSE)</f>
        <v>12</v>
      </c>
      <c r="P476" t="str">
        <f t="shared" si="21"/>
        <v/>
      </c>
      <c r="Q476" t="str">
        <f>IF(O476=1,VLOOKUP(L476,'Ub5 and Ub6 values'!$A$3:$B$5499,3,FALSE),"")</f>
        <v/>
      </c>
    </row>
    <row r="477" spans="1:17">
      <c r="A477" t="s">
        <v>2790</v>
      </c>
      <c r="B477" t="s">
        <v>6606</v>
      </c>
      <c r="C477">
        <v>347.46199999999993</v>
      </c>
      <c r="D477" t="s">
        <v>6245</v>
      </c>
      <c r="E477">
        <v>2700</v>
      </c>
      <c r="F477">
        <v>7.7706339110463896</v>
      </c>
      <c r="H477">
        <f t="shared" si="22"/>
        <v>3.4313637641589874</v>
      </c>
      <c r="I477" s="30">
        <f t="shared" si="23"/>
        <v>-2.1095435509751717</v>
      </c>
      <c r="J477" s="39">
        <f>VLOOKUP($A477,'Ub5 and Ub6 values'!$A$2:$F$7000,3,FALSE)</f>
        <v>8</v>
      </c>
      <c r="K477" s="39">
        <f>VLOOKUP($A477,'Ub5 and Ub6 values'!$A$2:$F$7000,4,FALSE)</f>
        <v>9</v>
      </c>
      <c r="P477" t="str">
        <f t="shared" si="21"/>
        <v/>
      </c>
      <c r="Q477" t="str">
        <f>IF(O477=1,VLOOKUP(L477,'Ub5 and Ub6 values'!$A$3:$B$5499,3,FALSE),"")</f>
        <v/>
      </c>
    </row>
    <row r="478" spans="1:17">
      <c r="A478" t="s">
        <v>4145</v>
      </c>
      <c r="B478" t="s">
        <v>4350</v>
      </c>
      <c r="C478">
        <v>98.953999999999994</v>
      </c>
      <c r="D478" t="s">
        <v>4187</v>
      </c>
      <c r="E478">
        <v>770</v>
      </c>
      <c r="F478">
        <v>7.7813933746993555</v>
      </c>
      <c r="H478">
        <f t="shared" si="22"/>
        <v>2.8864907251724818</v>
      </c>
      <c r="I478" s="30">
        <f t="shared" si="23"/>
        <v>-2.1089426291336153</v>
      </c>
      <c r="J478" s="39">
        <f>VLOOKUP($A478,'Ub5 and Ub6 values'!$A$2:$F$7000,3,FALSE)</f>
        <v>4</v>
      </c>
      <c r="K478" s="39">
        <f>VLOOKUP($A478,'Ub5 and Ub6 values'!$A$2:$F$7000,4,FALSE)</f>
        <v>4</v>
      </c>
      <c r="P478" t="str">
        <f t="shared" si="21"/>
        <v/>
      </c>
      <c r="Q478" t="str">
        <f>IF(O478=1,VLOOKUP(L478,'Ub5 and Ub6 values'!$A$3:$B$5499,3,FALSE),"")</f>
        <v/>
      </c>
    </row>
    <row r="479" spans="1:17">
      <c r="A479" t="s">
        <v>2268</v>
      </c>
      <c r="B479" t="s">
        <v>6606</v>
      </c>
      <c r="C479">
        <v>280.28899999999999</v>
      </c>
      <c r="D479" t="s">
        <v>6246</v>
      </c>
      <c r="E479">
        <v>2235</v>
      </c>
      <c r="F479">
        <v>7.9739126401678275</v>
      </c>
      <c r="H479">
        <f t="shared" si="22"/>
        <v>3.3492775274679554</v>
      </c>
      <c r="I479" s="30">
        <f t="shared" si="23"/>
        <v>-2.0983285266496567</v>
      </c>
      <c r="J479" s="39">
        <f>VLOOKUP($A479,'Ub5 and Ub6 values'!$A$2:$F$7000,3,FALSE)</f>
        <v>7</v>
      </c>
      <c r="K479" s="39">
        <f>VLOOKUP($A479,'Ub5 and Ub6 values'!$A$2:$F$7000,4,FALSE)</f>
        <v>9</v>
      </c>
      <c r="P479" t="str">
        <f t="shared" si="21"/>
        <v/>
      </c>
      <c r="Q479" t="str">
        <f>IF(O479=1,VLOOKUP(L479,'Ub5 and Ub6 values'!$A$3:$B$5499,3,FALSE),"")</f>
        <v/>
      </c>
    </row>
    <row r="480" spans="1:17">
      <c r="A480" t="s">
        <v>2798</v>
      </c>
      <c r="B480" t="s">
        <v>4917</v>
      </c>
      <c r="C480">
        <v>212.24799999999999</v>
      </c>
      <c r="D480" t="s">
        <v>8167</v>
      </c>
      <c r="E480">
        <v>1700</v>
      </c>
      <c r="F480">
        <v>8.0094983227168228</v>
      </c>
      <c r="H480">
        <f t="shared" si="22"/>
        <v>3.2304489213782741</v>
      </c>
      <c r="I480" s="30">
        <f t="shared" si="23"/>
        <v>-2.0963946852264979</v>
      </c>
      <c r="J480" s="39">
        <f>VLOOKUP($A480,'Ub5 and Ub6 values'!$A$2:$F$7000,3,FALSE)</f>
        <v>6</v>
      </c>
      <c r="K480" s="39">
        <f>VLOOKUP($A480,'Ub5 and Ub6 values'!$A$2:$F$7000,4,FALSE)</f>
        <v>9</v>
      </c>
      <c r="P480" t="str">
        <f t="shared" si="21"/>
        <v/>
      </c>
      <c r="Q480" t="str">
        <f>IF(O480=1,VLOOKUP(L480,'Ub5 and Ub6 values'!$A$3:$B$5499,3,FALSE),"")</f>
        <v/>
      </c>
    </row>
    <row r="481" spans="1:17">
      <c r="A481" t="s">
        <v>1218</v>
      </c>
      <c r="B481" t="s">
        <v>6606</v>
      </c>
      <c r="C481">
        <v>291.68699999999995</v>
      </c>
      <c r="D481" t="s">
        <v>6990</v>
      </c>
      <c r="E481">
        <v>2350</v>
      </c>
      <c r="F481">
        <v>8.0565811983393161</v>
      </c>
      <c r="H481">
        <f t="shared" si="22"/>
        <v>3.3710678622717363</v>
      </c>
      <c r="I481" s="30">
        <f t="shared" si="23"/>
        <v>-2.0938492115052059</v>
      </c>
      <c r="J481" s="39">
        <f>VLOOKUP($A481,'Ub5 and Ub6 values'!$A$2:$F$7000,3,FALSE)</f>
        <v>5</v>
      </c>
      <c r="K481" s="39">
        <f>VLOOKUP($A481,'Ub5 and Ub6 values'!$A$2:$F$7000,4,FALSE)</f>
        <v>10</v>
      </c>
      <c r="P481" t="str">
        <f t="shared" si="21"/>
        <v/>
      </c>
      <c r="Q481" t="str">
        <f>IF(O481=1,VLOOKUP(L481,'Ub5 and Ub6 values'!$A$3:$B$5499,3,FALSE),"")</f>
        <v/>
      </c>
    </row>
    <row r="482" spans="1:17">
      <c r="A482" t="s">
        <v>3590</v>
      </c>
      <c r="B482" t="s">
        <v>6606</v>
      </c>
      <c r="C482">
        <v>330.73900000000003</v>
      </c>
      <c r="D482" t="s">
        <v>6991</v>
      </c>
      <c r="E482">
        <v>2710</v>
      </c>
      <c r="F482">
        <v>8.1937721284759277</v>
      </c>
      <c r="H482">
        <f t="shared" si="22"/>
        <v>3.4329692908744058</v>
      </c>
      <c r="I482" s="30">
        <f t="shared" si="23"/>
        <v>-2.0865161180887073</v>
      </c>
      <c r="J482" s="39">
        <f>VLOOKUP($A482,'Ub5 and Ub6 values'!$A$2:$F$7000,3,FALSE)</f>
        <v>8</v>
      </c>
      <c r="K482" s="39">
        <f>VLOOKUP($A482,'Ub5 and Ub6 values'!$A$2:$F$7000,4,FALSE)</f>
        <v>9</v>
      </c>
      <c r="P482" t="str">
        <f t="shared" si="21"/>
        <v/>
      </c>
      <c r="Q482" t="str">
        <f>IF(O482=1,VLOOKUP(L482,'Ub5 and Ub6 values'!$A$3:$B$5499,3,FALSE),"")</f>
        <v/>
      </c>
    </row>
    <row r="483" spans="1:17">
      <c r="A483" t="s">
        <v>4132</v>
      </c>
      <c r="B483" t="s">
        <v>4917</v>
      </c>
      <c r="C483">
        <v>228.31399999999996</v>
      </c>
      <c r="D483" t="s">
        <v>8168</v>
      </c>
      <c r="E483">
        <v>1875</v>
      </c>
      <c r="F483">
        <v>8.212374186427466</v>
      </c>
      <c r="H483">
        <f t="shared" si="22"/>
        <v>3.2730012720637376</v>
      </c>
      <c r="I483" s="30">
        <f t="shared" si="23"/>
        <v>-2.0855312707726608</v>
      </c>
      <c r="J483" s="39">
        <f>VLOOKUP($A483,'Ub5 and Ub6 values'!$A$2:$F$7000,3,FALSE)</f>
        <v>8</v>
      </c>
      <c r="K483" s="39">
        <f>VLOOKUP($A483,'Ub5 and Ub6 values'!$A$2:$F$7000,4,FALSE)</f>
        <v>8</v>
      </c>
      <c r="P483" t="str">
        <f t="shared" si="21"/>
        <v/>
      </c>
      <c r="Q483" t="str">
        <f>IF(O483=1,VLOOKUP(L483,'Ub5 and Ub6 values'!$A$3:$B$5499,3,FALSE),"")</f>
        <v/>
      </c>
    </row>
    <row r="484" spans="1:17">
      <c r="A484" t="s">
        <v>1902</v>
      </c>
      <c r="B484" t="s">
        <v>6606</v>
      </c>
      <c r="C484">
        <v>863.2170000000001</v>
      </c>
      <c r="D484" t="s">
        <v>6992</v>
      </c>
      <c r="E484">
        <v>7100</v>
      </c>
      <c r="F484">
        <v>8.2250465410203919</v>
      </c>
      <c r="H484">
        <f t="shared" si="22"/>
        <v>3.8512583487190755</v>
      </c>
      <c r="I484" s="30">
        <f t="shared" si="23"/>
        <v>-2.0848616359371186</v>
      </c>
      <c r="J484" s="39">
        <f>VLOOKUP($A484,'Ub5 and Ub6 values'!$A$2:$F$7000,3,FALSE)</f>
        <v>5</v>
      </c>
      <c r="K484" s="39">
        <f>VLOOKUP($A484,'Ub5 and Ub6 values'!$A$2:$F$7000,4,FALSE)</f>
        <v>9</v>
      </c>
      <c r="P484" t="str">
        <f t="shared" si="21"/>
        <v/>
      </c>
      <c r="Q484" t="str">
        <f>IF(O484=1,VLOOKUP(L484,'Ub5 and Ub6 values'!$A$3:$B$5499,3,FALSE),"")</f>
        <v/>
      </c>
    </row>
    <row r="485" spans="1:17">
      <c r="A485" t="s">
        <v>6993</v>
      </c>
      <c r="B485" t="s">
        <v>6606</v>
      </c>
      <c r="C485">
        <v>180.15899999999999</v>
      </c>
      <c r="D485" t="s">
        <v>6994</v>
      </c>
      <c r="E485">
        <v>1500</v>
      </c>
      <c r="F485">
        <v>8.325978718798396</v>
      </c>
      <c r="H485">
        <f t="shared" si="22"/>
        <v>3.1760912590556813</v>
      </c>
      <c r="I485" s="30">
        <f t="shared" si="23"/>
        <v>-2.0795647035045186</v>
      </c>
      <c r="J485" s="39">
        <f>VLOOKUP($A485,'Ub5 and Ub6 values'!$A$2:$F$7000,3,FALSE)</f>
        <v>7</v>
      </c>
      <c r="K485" s="39">
        <f>VLOOKUP($A485,'Ub5 and Ub6 values'!$A$2:$F$7000,4,FALSE)</f>
        <v>7</v>
      </c>
      <c r="P485" t="str">
        <f t="shared" si="21"/>
        <v/>
      </c>
      <c r="Q485" t="str">
        <f>IF(O485=1,VLOOKUP(L485,'Ub5 and Ub6 values'!$A$3:$B$5499,3,FALSE),"")</f>
        <v/>
      </c>
    </row>
    <row r="486" spans="1:17">
      <c r="A486" t="s">
        <v>4118</v>
      </c>
      <c r="B486" t="s">
        <v>4350</v>
      </c>
      <c r="C486">
        <v>148.20500000000001</v>
      </c>
      <c r="D486" t="s">
        <v>6473</v>
      </c>
      <c r="E486">
        <v>1250</v>
      </c>
      <c r="F486">
        <v>8.4342633514388865</v>
      </c>
      <c r="H486">
        <f t="shared" si="22"/>
        <v>3.0969100130080562</v>
      </c>
      <c r="I486" s="30">
        <f t="shared" si="23"/>
        <v>-2.0739528426985427</v>
      </c>
      <c r="J486" s="39">
        <f>VLOOKUP($A486,'Ub5 and Ub6 values'!$A$2:$F$7000,3,FALSE)</f>
        <v>6</v>
      </c>
      <c r="K486" s="39">
        <f>VLOOKUP($A486,'Ub5 and Ub6 values'!$A$2:$F$7000,4,FALSE)</f>
        <v>7</v>
      </c>
      <c r="P486" t="str">
        <f t="shared" si="21"/>
        <v/>
      </c>
      <c r="Q486" t="str">
        <f>IF(O486=1,VLOOKUP(L486,'Ub5 and Ub6 values'!$A$3:$B$5499,3,FALSE),"")</f>
        <v/>
      </c>
    </row>
    <row r="487" spans="1:17">
      <c r="A487" t="s">
        <v>5363</v>
      </c>
      <c r="B487" t="s">
        <v>4917</v>
      </c>
      <c r="C487">
        <v>295.339</v>
      </c>
      <c r="D487" t="s">
        <v>8169</v>
      </c>
      <c r="E487">
        <v>2500</v>
      </c>
      <c r="F487">
        <v>8.4648488685882999</v>
      </c>
      <c r="H487">
        <f t="shared" si="22"/>
        <v>3.3979400086720375</v>
      </c>
      <c r="I487" s="30">
        <f t="shared" si="23"/>
        <v>-2.0723807913795076</v>
      </c>
      <c r="J487" s="39">
        <f>VLOOKUP($A487,'Ub5 and Ub6 values'!$A$2:$F$7000,3,FALSE)</f>
        <v>7</v>
      </c>
      <c r="K487" s="39">
        <f>VLOOKUP($A487,'Ub5 and Ub6 values'!$A$2:$F$7000,4,FALSE)</f>
        <v>9</v>
      </c>
      <c r="P487" t="str">
        <f t="shared" si="21"/>
        <v/>
      </c>
      <c r="Q487" t="str">
        <f>IF(O487=1,VLOOKUP(L487,'Ub5 and Ub6 values'!$A$3:$B$5499,3,FALSE),"")</f>
        <v/>
      </c>
    </row>
    <row r="488" spans="1:17">
      <c r="A488" t="s">
        <v>1896</v>
      </c>
      <c r="B488" t="s">
        <v>4350</v>
      </c>
      <c r="C488">
        <v>117.151</v>
      </c>
      <c r="D488" t="s">
        <v>6474</v>
      </c>
      <c r="E488">
        <v>1000</v>
      </c>
      <c r="F488">
        <v>8.5359920103114781</v>
      </c>
      <c r="H488">
        <f t="shared" si="22"/>
        <v>3</v>
      </c>
      <c r="I488" s="30">
        <f t="shared" si="23"/>
        <v>-2.0687460000830313</v>
      </c>
      <c r="J488" s="39">
        <f>VLOOKUP($A488,'Ub5 and Ub6 values'!$A$2:$F$7000,3,FALSE)</f>
        <v>5</v>
      </c>
      <c r="K488" s="39">
        <f>VLOOKUP($A488,'Ub5 and Ub6 values'!$A$2:$F$7000,4,FALSE)</f>
        <v>8</v>
      </c>
      <c r="P488" t="str">
        <f t="shared" si="21"/>
        <v/>
      </c>
      <c r="Q488" t="str">
        <f>IF(O488=1,VLOOKUP(L488,'Ub5 and Ub6 values'!$A$3:$B$5499,3,FALSE),"")</f>
        <v/>
      </c>
    </row>
    <row r="489" spans="1:17">
      <c r="A489" t="s">
        <v>4299</v>
      </c>
      <c r="B489" t="s">
        <v>4917</v>
      </c>
      <c r="C489">
        <v>310.39999999999998</v>
      </c>
      <c r="D489" t="s">
        <v>8170</v>
      </c>
      <c r="E489">
        <v>2654</v>
      </c>
      <c r="F489">
        <v>8.550257731958764</v>
      </c>
      <c r="H489">
        <f t="shared" si="22"/>
        <v>3.4239009185284166</v>
      </c>
      <c r="I489" s="30">
        <f t="shared" si="23"/>
        <v>-2.068020794057734</v>
      </c>
      <c r="J489" s="39">
        <f>VLOOKUP($A489,'Ub5 and Ub6 values'!$A$2:$F$7000,3,FALSE)</f>
        <v>7</v>
      </c>
      <c r="K489" s="39">
        <f>VLOOKUP($A489,'Ub5 and Ub6 values'!$A$2:$F$7000,4,FALSE)</f>
        <v>10</v>
      </c>
      <c r="P489" t="str">
        <f t="shared" si="21"/>
        <v/>
      </c>
      <c r="Q489" t="str">
        <f>IF(O489=1,VLOOKUP(L489,'Ub5 and Ub6 values'!$A$3:$B$5499,3,FALSE),"")</f>
        <v/>
      </c>
    </row>
    <row r="490" spans="1:17">
      <c r="A490" t="s">
        <v>7348</v>
      </c>
      <c r="B490" t="s">
        <v>4917</v>
      </c>
      <c r="C490">
        <v>213.303</v>
      </c>
      <c r="D490" t="s">
        <v>6064</v>
      </c>
      <c r="E490">
        <v>1830</v>
      </c>
      <c r="F490">
        <v>8.5793448755994994</v>
      </c>
      <c r="H490">
        <f t="shared" si="22"/>
        <v>3.2624510897304293</v>
      </c>
      <c r="I490" s="30">
        <f t="shared" si="23"/>
        <v>-2.0665458738966058</v>
      </c>
      <c r="J490" s="39">
        <f>VLOOKUP($A490,'Ub5 and Ub6 values'!$A$2:$F$7000,3,FALSE)</f>
        <v>11</v>
      </c>
      <c r="K490" s="39">
        <f>VLOOKUP($A490,'Ub5 and Ub6 values'!$A$2:$F$7000,4,FALSE)</f>
        <v>11</v>
      </c>
      <c r="P490" t="str">
        <f t="shared" si="21"/>
        <v/>
      </c>
      <c r="Q490" t="str">
        <f>IF(O490=1,VLOOKUP(L490,'Ub5 and Ub6 values'!$A$3:$B$5499,3,FALSE),"")</f>
        <v/>
      </c>
    </row>
    <row r="491" spans="1:17">
      <c r="A491" t="s">
        <v>3786</v>
      </c>
      <c r="B491" t="s">
        <v>6606</v>
      </c>
      <c r="C491">
        <v>143.18899999999999</v>
      </c>
      <c r="D491" t="s">
        <v>6995</v>
      </c>
      <c r="E491">
        <v>1230</v>
      </c>
      <c r="F491">
        <v>8.5900453247106974</v>
      </c>
      <c r="H491">
        <f t="shared" si="22"/>
        <v>3.0899051114393981</v>
      </c>
      <c r="I491" s="30">
        <f t="shared" si="23"/>
        <v>-2.0660045446414212</v>
      </c>
      <c r="J491" s="39">
        <f>VLOOKUP($A491,'Ub5 and Ub6 values'!$A$2:$F$7000,3,FALSE)</f>
        <v>6</v>
      </c>
      <c r="K491" s="39">
        <f>VLOOKUP($A491,'Ub5 and Ub6 values'!$A$2:$F$7000,4,FALSE)</f>
        <v>10</v>
      </c>
      <c r="P491" t="str">
        <f t="shared" si="21"/>
        <v/>
      </c>
      <c r="Q491" t="str">
        <f>IF(O491=1,VLOOKUP(L491,'Ub5 and Ub6 values'!$A$3:$B$5499,3,FALSE),"")</f>
        <v/>
      </c>
    </row>
    <row r="492" spans="1:17">
      <c r="A492" t="s">
        <v>6063</v>
      </c>
      <c r="B492" t="s">
        <v>4917</v>
      </c>
      <c r="C492">
        <v>189.31700000000001</v>
      </c>
      <c r="D492" t="s">
        <v>6065</v>
      </c>
      <c r="E492">
        <v>1631</v>
      </c>
      <c r="F492">
        <v>8.6151798306544052</v>
      </c>
      <c r="H492">
        <f t="shared" si="22"/>
        <v>3.2124539610402758</v>
      </c>
      <c r="I492" s="30">
        <f t="shared" si="23"/>
        <v>-2.0647356527898624</v>
      </c>
      <c r="J492" s="39">
        <f>VLOOKUP($A492,'Ub5 and Ub6 values'!$A$2:$F$7000,3,FALSE)</f>
        <v>7</v>
      </c>
      <c r="K492" s="39">
        <f>VLOOKUP($A492,'Ub5 and Ub6 values'!$A$2:$F$7000,4,FALSE)</f>
        <v>10</v>
      </c>
      <c r="P492" t="str">
        <f t="shared" si="21"/>
        <v/>
      </c>
      <c r="Q492" t="str">
        <f>IF(O492=1,VLOOKUP(L492,'Ub5 and Ub6 values'!$A$3:$B$5499,3,FALSE),"")</f>
        <v/>
      </c>
    </row>
    <row r="493" spans="1:17">
      <c r="A493" t="s">
        <v>4092</v>
      </c>
      <c r="B493" t="s">
        <v>4350</v>
      </c>
      <c r="C493">
        <v>138.166</v>
      </c>
      <c r="D493" t="s">
        <v>6475</v>
      </c>
      <c r="E493">
        <v>1200</v>
      </c>
      <c r="F493">
        <v>8.6852047537020685</v>
      </c>
      <c r="H493">
        <f t="shared" si="22"/>
        <v>3.0791812460476247</v>
      </c>
      <c r="I493" s="30">
        <f t="shared" si="23"/>
        <v>-2.0612199386037835</v>
      </c>
      <c r="J493" s="39">
        <f>VLOOKUP($A493,'Ub5 and Ub6 values'!$A$2:$F$7000,3,FALSE)</f>
        <v>6</v>
      </c>
      <c r="K493" s="39">
        <f>VLOOKUP($A493,'Ub5 and Ub6 values'!$A$2:$F$7000,4,FALSE)</f>
        <v>7</v>
      </c>
      <c r="P493" t="str">
        <f t="shared" si="21"/>
        <v/>
      </c>
      <c r="Q493" t="str">
        <f>IF(O493=1,VLOOKUP(L493,'Ub5 and Ub6 values'!$A$3:$B$5499,3,FALSE),"")</f>
        <v/>
      </c>
    </row>
    <row r="494" spans="1:17">
      <c r="A494" t="s">
        <v>8874</v>
      </c>
      <c r="B494" t="s">
        <v>4917</v>
      </c>
      <c r="C494">
        <v>203.34399999999999</v>
      </c>
      <c r="D494" t="s">
        <v>6066</v>
      </c>
      <c r="E494">
        <v>1780</v>
      </c>
      <c r="F494">
        <v>8.7536391533558895</v>
      </c>
      <c r="H494">
        <f t="shared" si="22"/>
        <v>3.2504200023088941</v>
      </c>
      <c r="I494" s="30">
        <f t="shared" si="23"/>
        <v>-2.0578113600459993</v>
      </c>
      <c r="J494" s="39">
        <f>VLOOKUP($A494,'Ub5 and Ub6 values'!$A$2:$F$7000,3,FALSE)</f>
        <v>7</v>
      </c>
      <c r="K494" s="39">
        <f>VLOOKUP($A494,'Ub5 and Ub6 values'!$A$2:$F$7000,4,FALSE)</f>
        <v>10</v>
      </c>
      <c r="P494" t="str">
        <f t="shared" si="21"/>
        <v/>
      </c>
      <c r="Q494" t="str">
        <f>IF(O494=1,VLOOKUP(L494,'Ub5 and Ub6 values'!$A$3:$B$5499,3,FALSE),"")</f>
        <v/>
      </c>
    </row>
    <row r="495" spans="1:17">
      <c r="A495" t="s">
        <v>4137</v>
      </c>
      <c r="B495" t="s">
        <v>4350</v>
      </c>
      <c r="C495">
        <v>217.31200000000001</v>
      </c>
      <c r="D495" t="s">
        <v>6476</v>
      </c>
      <c r="E495">
        <v>1920</v>
      </c>
      <c r="F495">
        <v>8.8352230893830068</v>
      </c>
      <c r="H495">
        <f t="shared" si="22"/>
        <v>3.2833012287035497</v>
      </c>
      <c r="I495" s="30">
        <f t="shared" si="23"/>
        <v>-2.0537824800831017</v>
      </c>
      <c r="J495" s="39">
        <f>VLOOKUP($A495,'Ub5 and Ub6 values'!$A$2:$F$7000,3,FALSE)</f>
        <v>7</v>
      </c>
      <c r="K495" s="39">
        <f>VLOOKUP($A495,'Ub5 and Ub6 values'!$A$2:$F$7000,4,FALSE)</f>
        <v>8</v>
      </c>
      <c r="P495" t="str">
        <f t="shared" si="21"/>
        <v/>
      </c>
      <c r="Q495" t="str">
        <f>IF(O495=1,VLOOKUP(L495,'Ub5 and Ub6 values'!$A$3:$B$5499,3,FALSE),"")</f>
        <v/>
      </c>
    </row>
    <row r="496" spans="1:17">
      <c r="A496" t="s">
        <v>4138</v>
      </c>
      <c r="B496" t="s">
        <v>4350</v>
      </c>
      <c r="C496">
        <v>45.085000000000001</v>
      </c>
      <c r="D496" t="s">
        <v>4138</v>
      </c>
      <c r="E496">
        <v>400</v>
      </c>
      <c r="F496">
        <v>8.8721304203171805</v>
      </c>
      <c r="H496">
        <f t="shared" si="22"/>
        <v>2.6020599913279625</v>
      </c>
      <c r="I496" s="30">
        <f t="shared" si="23"/>
        <v>-2.0519720826830885</v>
      </c>
      <c r="J496" s="39">
        <f>VLOOKUP($A496,'Ub5 and Ub6 values'!$A$2:$F$7000,3,FALSE)</f>
        <v>3</v>
      </c>
      <c r="K496" s="39">
        <f>VLOOKUP($A496,'Ub5 and Ub6 values'!$A$2:$F$7000,4,FALSE)</f>
        <v>3</v>
      </c>
      <c r="P496" t="str">
        <f t="shared" si="21"/>
        <v/>
      </c>
      <c r="Q496" t="str">
        <f>IF(O496=1,VLOOKUP(L496,'Ub5 and Ub6 values'!$A$3:$B$5499,3,FALSE),"")</f>
        <v/>
      </c>
    </row>
    <row r="497" spans="1:17">
      <c r="A497" t="s">
        <v>5470</v>
      </c>
      <c r="B497" t="s">
        <v>6606</v>
      </c>
      <c r="C497">
        <v>492.52799999999996</v>
      </c>
      <c r="D497" t="s">
        <v>6996</v>
      </c>
      <c r="E497">
        <v>4412</v>
      </c>
      <c r="F497">
        <v>8.9578663548062245</v>
      </c>
      <c r="H497">
        <f t="shared" si="22"/>
        <v>3.644635503768153</v>
      </c>
      <c r="I497" s="30">
        <f t="shared" si="23"/>
        <v>-2.0477954212174256</v>
      </c>
      <c r="J497" s="39">
        <f>VLOOKUP($A497,'Ub5 and Ub6 values'!$A$2:$F$7000,3,FALSE)</f>
        <v>7</v>
      </c>
      <c r="K497" s="39">
        <f>VLOOKUP($A497,'Ub5 and Ub6 values'!$A$2:$F$7000,4,FALSE)</f>
        <v>9</v>
      </c>
      <c r="P497" t="str">
        <f t="shared" si="21"/>
        <v/>
      </c>
      <c r="Q497" t="str">
        <f>IF(O497=1,VLOOKUP(L497,'Ub5 and Ub6 values'!$A$3:$B$5499,3,FALSE),"")</f>
        <v/>
      </c>
    </row>
    <row r="498" spans="1:17">
      <c r="A498" t="s">
        <v>6658</v>
      </c>
      <c r="B498" t="s">
        <v>4350</v>
      </c>
      <c r="C498">
        <v>100.12099999999998</v>
      </c>
      <c r="D498" t="s">
        <v>6477</v>
      </c>
      <c r="E498">
        <v>900</v>
      </c>
      <c r="F498">
        <v>8.9891231609752218</v>
      </c>
      <c r="H498">
        <f t="shared" si="22"/>
        <v>2.9542425094393248</v>
      </c>
      <c r="I498" s="30">
        <f t="shared" si="23"/>
        <v>-2.0462826692147296</v>
      </c>
      <c r="J498" s="39">
        <f>VLOOKUP($A498,'Ub5 and Ub6 values'!$A$2:$F$7000,3,FALSE)</f>
        <v>6</v>
      </c>
      <c r="K498" s="39">
        <f>VLOOKUP($A498,'Ub5 and Ub6 values'!$A$2:$F$7000,4,FALSE)</f>
        <v>7</v>
      </c>
      <c r="P498" t="str">
        <f t="shared" si="21"/>
        <v/>
      </c>
      <c r="Q498" t="str">
        <f>IF(O498=1,VLOOKUP(L498,'Ub5 and Ub6 values'!$A$3:$B$5499,3,FALSE),"")</f>
        <v/>
      </c>
    </row>
    <row r="499" spans="1:17">
      <c r="A499" t="s">
        <v>6128</v>
      </c>
      <c r="B499" t="s">
        <v>4917</v>
      </c>
      <c r="C499">
        <v>416.34299999999996</v>
      </c>
      <c r="D499" t="s">
        <v>6067</v>
      </c>
      <c r="E499">
        <v>3750</v>
      </c>
      <c r="F499">
        <v>9.0069966349860575</v>
      </c>
      <c r="H499">
        <f t="shared" si="22"/>
        <v>3.5740312677277188</v>
      </c>
      <c r="I499" s="30">
        <f t="shared" si="23"/>
        <v>-2.0454199995086308</v>
      </c>
      <c r="J499" s="39">
        <f>VLOOKUP($A499,'Ub5 and Ub6 values'!$A$2:$F$7000,3,FALSE)</f>
        <v>6</v>
      </c>
      <c r="K499" s="39">
        <f>VLOOKUP($A499,'Ub5 and Ub6 values'!$A$2:$F$7000,4,FALSE)</f>
        <v>9</v>
      </c>
      <c r="P499" t="str">
        <f t="shared" si="21"/>
        <v/>
      </c>
      <c r="Q499" t="str">
        <f>IF(O499=1,VLOOKUP(L499,'Ub5 and Ub6 values'!$A$3:$B$5499,3,FALSE),"")</f>
        <v/>
      </c>
    </row>
    <row r="500" spans="1:17">
      <c r="A500" t="s">
        <v>6478</v>
      </c>
      <c r="B500" t="s">
        <v>4350</v>
      </c>
      <c r="C500">
        <v>138.166</v>
      </c>
      <c r="D500" t="s">
        <v>6478</v>
      </c>
      <c r="E500">
        <v>1260</v>
      </c>
      <c r="F500">
        <v>9.1194649913871721</v>
      </c>
      <c r="H500">
        <f t="shared" si="22"/>
        <v>3.1003705451175629</v>
      </c>
      <c r="I500" s="30">
        <f t="shared" si="23"/>
        <v>-2.0400306395338452</v>
      </c>
      <c r="J500" s="39">
        <f>VLOOKUP($A500,'Ub5 and Ub6 values'!$A$2:$F$7000,3,FALSE)</f>
        <v>7</v>
      </c>
      <c r="K500" s="39">
        <f>VLOOKUP($A500,'Ub5 and Ub6 values'!$A$2:$F$7000,4,FALSE)</f>
        <v>8</v>
      </c>
      <c r="P500" t="str">
        <f t="shared" si="21"/>
        <v/>
      </c>
      <c r="Q500" t="str">
        <f>IF(O500=1,VLOOKUP(L500,'Ub5 and Ub6 values'!$A$3:$B$5499,3,FALSE),"")</f>
        <v/>
      </c>
    </row>
    <row r="501" spans="1:17">
      <c r="A501" t="s">
        <v>6479</v>
      </c>
      <c r="B501" t="s">
        <v>4350</v>
      </c>
      <c r="C501">
        <v>76.52300000000001</v>
      </c>
      <c r="D501" t="s">
        <v>6480</v>
      </c>
      <c r="E501">
        <v>700</v>
      </c>
      <c r="F501">
        <v>9.1475765456137363</v>
      </c>
      <c r="H501">
        <f t="shared" si="22"/>
        <v>2.8450980400142569</v>
      </c>
      <c r="I501" s="30">
        <f t="shared" si="23"/>
        <v>-2.0386939477119674</v>
      </c>
      <c r="J501" s="39">
        <f>VLOOKUP($A501,'Ub5 and Ub6 values'!$A$2:$F$7000,3,FALSE)</f>
        <v>4</v>
      </c>
      <c r="K501" s="39">
        <f>VLOOKUP($A501,'Ub5 and Ub6 values'!$A$2:$F$7000,4,FALSE)</f>
        <v>4</v>
      </c>
      <c r="P501" t="str">
        <f t="shared" si="21"/>
        <v/>
      </c>
      <c r="Q501" t="str">
        <f>IF(O501=1,VLOOKUP(L501,'Ub5 and Ub6 values'!$A$3:$B$5499,3,FALSE),"")</f>
        <v/>
      </c>
    </row>
    <row r="502" spans="1:17">
      <c r="A502" t="s">
        <v>4483</v>
      </c>
      <c r="B502" t="s">
        <v>4350</v>
      </c>
      <c r="C502">
        <v>101.19300000000001</v>
      </c>
      <c r="D502" t="s">
        <v>6481</v>
      </c>
      <c r="E502">
        <v>930</v>
      </c>
      <c r="F502">
        <v>9.1903590169280474</v>
      </c>
      <c r="H502">
        <f t="shared" si="22"/>
        <v>2.9684829485539352</v>
      </c>
      <c r="I502" s="30">
        <f t="shared" si="23"/>
        <v>-2.0366675227787123</v>
      </c>
      <c r="J502" s="39">
        <f>VLOOKUP($A502,'Ub5 and Ub6 values'!$A$2:$F$7000,3,FALSE)</f>
        <v>4</v>
      </c>
      <c r="K502" s="39">
        <f>VLOOKUP($A502,'Ub5 and Ub6 values'!$A$2:$F$7000,4,FALSE)</f>
        <v>5</v>
      </c>
      <c r="P502" t="str">
        <f t="shared" si="21"/>
        <v/>
      </c>
      <c r="Q502" t="str">
        <f>IF(O502=1,VLOOKUP(L502,'Ub5 and Ub6 values'!$A$3:$B$5499,3,FALSE),"")</f>
        <v/>
      </c>
    </row>
    <row r="503" spans="1:17">
      <c r="A503" t="s">
        <v>6805</v>
      </c>
      <c r="B503" t="s">
        <v>6606</v>
      </c>
      <c r="C503">
        <v>179.21899999999999</v>
      </c>
      <c r="D503" t="s">
        <v>6997</v>
      </c>
      <c r="E503">
        <v>1650</v>
      </c>
      <c r="F503">
        <v>9.2066131381159373</v>
      </c>
      <c r="H503">
        <f t="shared" si="22"/>
        <v>3.2174839442139063</v>
      </c>
      <c r="I503" s="30">
        <f t="shared" si="23"/>
        <v>-2.0359001055192425</v>
      </c>
      <c r="J503" s="39">
        <f>VLOOKUP($A503,'Ub5 and Ub6 values'!$A$2:$F$7000,3,FALSE)</f>
        <v>7</v>
      </c>
      <c r="K503" s="39">
        <f>VLOOKUP($A503,'Ub5 and Ub6 values'!$A$2:$F$7000,4,FALSE)</f>
        <v>8</v>
      </c>
      <c r="P503" t="str">
        <f t="shared" si="21"/>
        <v/>
      </c>
      <c r="Q503" t="str">
        <f>IF(O503=1,VLOOKUP(L503,'Ub5 and Ub6 values'!$A$3:$B$5499,3,FALSE),"")</f>
        <v/>
      </c>
    </row>
    <row r="504" spans="1:17">
      <c r="A504" t="s">
        <v>6388</v>
      </c>
      <c r="B504" t="s">
        <v>4350</v>
      </c>
      <c r="C504">
        <v>278.22100000000006</v>
      </c>
      <c r="D504" t="s">
        <v>6482</v>
      </c>
      <c r="E504">
        <v>2570</v>
      </c>
      <c r="F504">
        <v>9.2372610263064239</v>
      </c>
      <c r="H504">
        <f t="shared" si="22"/>
        <v>3.4099331233312946</v>
      </c>
      <c r="I504" s="30">
        <f t="shared" si="23"/>
        <v>-2.0344567839204108</v>
      </c>
      <c r="J504" s="39">
        <f>VLOOKUP($A504,'Ub5 and Ub6 values'!$A$2:$F$7000,3,FALSE)</f>
        <v>7</v>
      </c>
      <c r="K504" s="39">
        <f>VLOOKUP($A504,'Ub5 and Ub6 values'!$A$2:$F$7000,4,FALSE)</f>
        <v>8</v>
      </c>
      <c r="P504" t="str">
        <f t="shared" si="21"/>
        <v/>
      </c>
      <c r="Q504" t="str">
        <f>IF(O504=1,VLOOKUP(L504,'Ub5 and Ub6 values'!$A$3:$B$5499,3,FALSE),"")</f>
        <v/>
      </c>
    </row>
    <row r="505" spans="1:17">
      <c r="A505" t="s">
        <v>2586</v>
      </c>
      <c r="B505" t="s">
        <v>4350</v>
      </c>
      <c r="C505">
        <v>148.20500000000001</v>
      </c>
      <c r="D505" t="s">
        <v>6483</v>
      </c>
      <c r="E505">
        <v>1390</v>
      </c>
      <c r="F505">
        <v>9.3789008468000414</v>
      </c>
      <c r="H505">
        <f t="shared" si="22"/>
        <v>3.143014800254095</v>
      </c>
      <c r="I505" s="30">
        <f t="shared" si="23"/>
        <v>-2.027848055452504</v>
      </c>
      <c r="J505" s="39">
        <f>VLOOKUP($A505,'Ub5 and Ub6 values'!$A$2:$F$7000,3,FALSE)</f>
        <v>5</v>
      </c>
      <c r="K505" s="39">
        <f>VLOOKUP($A505,'Ub5 and Ub6 values'!$A$2:$F$7000,4,FALSE)</f>
        <v>8</v>
      </c>
      <c r="P505" t="str">
        <f t="shared" si="21"/>
        <v/>
      </c>
      <c r="Q505" t="str">
        <f>IF(O505=1,VLOOKUP(L505,'Ub5 and Ub6 values'!$A$3:$B$5499,3,FALSE),"")</f>
        <v/>
      </c>
    </row>
    <row r="506" spans="1:17">
      <c r="A506" t="s">
        <v>8894</v>
      </c>
      <c r="B506" t="s">
        <v>6606</v>
      </c>
      <c r="C506">
        <v>212.22299999999998</v>
      </c>
      <c r="D506" t="s">
        <v>6998</v>
      </c>
      <c r="E506">
        <v>2001</v>
      </c>
      <c r="F506">
        <v>9.4287612558488014</v>
      </c>
      <c r="H506">
        <f t="shared" si="22"/>
        <v>3.3012470886362113</v>
      </c>
      <c r="I506" s="30">
        <f t="shared" si="23"/>
        <v>-2.0255453608244438</v>
      </c>
      <c r="J506" s="39">
        <f>VLOOKUP($A506,'Ub5 and Ub6 values'!$A$2:$F$7000,3,FALSE)</f>
        <v>6</v>
      </c>
      <c r="K506" s="39">
        <f>VLOOKUP($A506,'Ub5 and Ub6 values'!$A$2:$F$7000,4,FALSE)</f>
        <v>8</v>
      </c>
      <c r="P506" t="str">
        <f t="shared" si="21"/>
        <v/>
      </c>
      <c r="Q506" t="str">
        <f>IF(O506=1,VLOOKUP(L506,'Ub5 and Ub6 values'!$A$3:$B$5499,3,FALSE),"")</f>
        <v/>
      </c>
    </row>
    <row r="507" spans="1:17">
      <c r="A507" t="s">
        <v>2275</v>
      </c>
      <c r="B507" t="s">
        <v>4917</v>
      </c>
      <c r="C507">
        <v>255.02600000000001</v>
      </c>
      <c r="D507" t="s">
        <v>6068</v>
      </c>
      <c r="E507">
        <v>2405</v>
      </c>
      <c r="F507">
        <v>9.4304110169159223</v>
      </c>
      <c r="H507">
        <f t="shared" si="22"/>
        <v>3.3811150807098507</v>
      </c>
      <c r="I507" s="30">
        <f t="shared" si="23"/>
        <v>-2.0254693784727928</v>
      </c>
      <c r="J507" s="39">
        <f>VLOOKUP($A507,'Ub5 and Ub6 values'!$A$2:$F$7000,3,FALSE)</f>
        <v>8</v>
      </c>
      <c r="K507" s="39">
        <f>VLOOKUP($A507,'Ub5 and Ub6 values'!$A$2:$F$7000,4,FALSE)</f>
        <v>9</v>
      </c>
      <c r="P507" t="str">
        <f t="shared" si="21"/>
        <v/>
      </c>
      <c r="Q507" t="str">
        <f>IF(O507=1,VLOOKUP(L507,'Ub5 and Ub6 values'!$A$3:$B$5499,3,FALSE),"")</f>
        <v/>
      </c>
    </row>
    <row r="508" spans="1:17">
      <c r="A508" t="s">
        <v>4446</v>
      </c>
      <c r="B508" t="s">
        <v>4539</v>
      </c>
      <c r="C508">
        <v>164.20399999999998</v>
      </c>
      <c r="D508" t="s">
        <v>4447</v>
      </c>
      <c r="E508">
        <v>1560</v>
      </c>
      <c r="F508">
        <v>9.500377579108914</v>
      </c>
      <c r="H508">
        <f t="shared" si="22"/>
        <v>3.1931245983544616</v>
      </c>
      <c r="I508" s="30">
        <f t="shared" si="23"/>
        <v>-2.0222591339464309</v>
      </c>
      <c r="J508" s="39">
        <f>VLOOKUP($A508,'Ub5 and Ub6 values'!$A$2:$F$7000,3,FALSE)</f>
        <v>6</v>
      </c>
      <c r="K508" s="39">
        <f>VLOOKUP($A508,'Ub5 and Ub6 values'!$A$2:$F$7000,4,FALSE)</f>
        <v>8</v>
      </c>
      <c r="P508" t="str">
        <f t="shared" si="21"/>
        <v/>
      </c>
      <c r="Q508" t="str">
        <f>IF(O508=1,VLOOKUP(L508,'Ub5 and Ub6 values'!$A$3:$B$5499,3,FALSE),"")</f>
        <v/>
      </c>
    </row>
    <row r="509" spans="1:17">
      <c r="A509" t="s">
        <v>4096</v>
      </c>
      <c r="B509" t="s">
        <v>6606</v>
      </c>
      <c r="C509">
        <v>188.23</v>
      </c>
      <c r="D509" t="s">
        <v>6999</v>
      </c>
      <c r="E509">
        <v>1800</v>
      </c>
      <c r="F509">
        <v>9.5627689528767998</v>
      </c>
      <c r="H509">
        <f t="shared" si="22"/>
        <v>3.255272505103306</v>
      </c>
      <c r="I509" s="30">
        <f t="shared" si="23"/>
        <v>-2.0194163371342526</v>
      </c>
      <c r="J509" s="39">
        <f>VLOOKUP($A509,'Ub5 and Ub6 values'!$A$2:$F$7000,3,FALSE)</f>
        <v>7</v>
      </c>
      <c r="K509" s="39">
        <f>VLOOKUP($A509,'Ub5 and Ub6 values'!$A$2:$F$7000,4,FALSE)</f>
        <v>7</v>
      </c>
      <c r="P509" t="str">
        <f t="shared" si="21"/>
        <v/>
      </c>
      <c r="Q509" t="str">
        <f>IF(O509=1,VLOOKUP(L509,'Ub5 and Ub6 values'!$A$3:$B$5499,3,FALSE),"")</f>
        <v/>
      </c>
    </row>
    <row r="510" spans="1:17">
      <c r="A510" t="s">
        <v>3751</v>
      </c>
      <c r="B510" t="s">
        <v>4350</v>
      </c>
      <c r="C510">
        <v>59.111999999999995</v>
      </c>
      <c r="D510" t="s">
        <v>3751</v>
      </c>
      <c r="E510">
        <v>570</v>
      </c>
      <c r="F510">
        <v>9.6427121396670739</v>
      </c>
      <c r="H510">
        <f t="shared" si="22"/>
        <v>2.7558748556724915</v>
      </c>
      <c r="I510" s="30">
        <f t="shared" si="23"/>
        <v>-2.0158007978782178</v>
      </c>
      <c r="J510" s="39">
        <f>VLOOKUP($A510,'Ub5 and Ub6 values'!$A$2:$F$7000,3,FALSE)</f>
        <v>4</v>
      </c>
      <c r="K510" s="39">
        <f>VLOOKUP($A510,'Ub5 and Ub6 values'!$A$2:$F$7000,4,FALSE)</f>
        <v>4</v>
      </c>
      <c r="P510" t="str">
        <f t="shared" si="21"/>
        <v/>
      </c>
      <c r="Q510" t="str">
        <f>IF(O510=1,VLOOKUP(L510,'Ub5 and Ub6 values'!$A$3:$B$5499,3,FALSE),"")</f>
        <v/>
      </c>
    </row>
    <row r="511" spans="1:17">
      <c r="A511" t="s">
        <v>2738</v>
      </c>
      <c r="B511" t="s">
        <v>6606</v>
      </c>
      <c r="C511">
        <v>316.15799999999996</v>
      </c>
      <c r="D511" t="s">
        <v>7000</v>
      </c>
      <c r="E511">
        <v>3050</v>
      </c>
      <c r="F511">
        <v>9.6470751965789265</v>
      </c>
      <c r="H511">
        <f t="shared" si="22"/>
        <v>3.4842998393467859</v>
      </c>
      <c r="I511" s="30">
        <f t="shared" si="23"/>
        <v>-2.015604336243848</v>
      </c>
      <c r="J511" s="39">
        <f>VLOOKUP($A511,'Ub5 and Ub6 values'!$A$2:$F$7000,3,FALSE)</f>
        <v>7</v>
      </c>
      <c r="K511" s="39">
        <f>VLOOKUP($A511,'Ub5 and Ub6 values'!$A$2:$F$7000,4,FALSE)</f>
        <v>9</v>
      </c>
      <c r="P511" t="str">
        <f t="shared" si="21"/>
        <v/>
      </c>
      <c r="Q511" t="str">
        <f>IF(O511=1,VLOOKUP(L511,'Ub5 and Ub6 values'!$A$3:$B$5499,3,FALSE),"")</f>
        <v/>
      </c>
    </row>
    <row r="512" spans="1:17">
      <c r="A512" t="s">
        <v>6069</v>
      </c>
      <c r="B512" t="s">
        <v>4917</v>
      </c>
      <c r="C512">
        <v>283.79599999999999</v>
      </c>
      <c r="D512" t="s">
        <v>6070</v>
      </c>
      <c r="E512">
        <v>2780</v>
      </c>
      <c r="F512">
        <v>9.7957687916672533</v>
      </c>
      <c r="H512">
        <f t="shared" si="22"/>
        <v>3.4440447959180762</v>
      </c>
      <c r="I512" s="30">
        <f t="shared" si="23"/>
        <v>-2.0089614740258948</v>
      </c>
      <c r="J512" s="39">
        <f>VLOOKUP($A512,'Ub5 and Ub6 values'!$A$2:$F$7000,3,FALSE)</f>
        <v>6</v>
      </c>
      <c r="K512" s="39">
        <f>VLOOKUP($A512,'Ub5 and Ub6 values'!$A$2:$F$7000,4,FALSE)</f>
        <v>9</v>
      </c>
      <c r="P512" t="str">
        <f t="shared" si="21"/>
        <v/>
      </c>
      <c r="Q512" t="str">
        <f>IF(O512=1,VLOOKUP(L512,'Ub5 and Ub6 values'!$A$3:$B$5499,3,FALSE),"")</f>
        <v/>
      </c>
    </row>
    <row r="513" spans="1:17">
      <c r="A513" t="s">
        <v>3777</v>
      </c>
      <c r="B513" t="s">
        <v>4917</v>
      </c>
      <c r="C513">
        <v>295.16300000000001</v>
      </c>
      <c r="D513" t="s">
        <v>6071</v>
      </c>
      <c r="E513">
        <v>2900</v>
      </c>
      <c r="F513">
        <v>9.8250797017241318</v>
      </c>
      <c r="H513">
        <f t="shared" si="22"/>
        <v>3.4623979978989561</v>
      </c>
      <c r="I513" s="30">
        <f t="shared" si="23"/>
        <v>-2.0076639179114575</v>
      </c>
      <c r="J513" s="39">
        <f>VLOOKUP($A513,'Ub5 and Ub6 values'!$A$2:$F$7000,3,FALSE)</f>
        <v>6</v>
      </c>
      <c r="K513" s="39">
        <f>VLOOKUP($A513,'Ub5 and Ub6 values'!$A$2:$F$7000,4,FALSE)</f>
        <v>10</v>
      </c>
      <c r="P513" t="str">
        <f t="shared" si="21"/>
        <v/>
      </c>
      <c r="Q513" t="str">
        <f>IF(O513=1,VLOOKUP(L513,'Ub5 and Ub6 values'!$A$3:$B$5499,3,FALSE),"")</f>
        <v/>
      </c>
    </row>
    <row r="514" spans="1:17">
      <c r="A514" t="s">
        <v>8873</v>
      </c>
      <c r="B514" t="s">
        <v>4350</v>
      </c>
      <c r="C514">
        <v>138.166</v>
      </c>
      <c r="D514" t="s">
        <v>6484</v>
      </c>
      <c r="E514">
        <v>1360</v>
      </c>
      <c r="F514">
        <v>9.8432320541956777</v>
      </c>
      <c r="H514">
        <f t="shared" si="22"/>
        <v>3.1335389083702174</v>
      </c>
      <c r="I514" s="30">
        <f t="shared" si="23"/>
        <v>-2.0068622762811907</v>
      </c>
      <c r="J514" s="39">
        <f>VLOOKUP($A514,'Ub5 and Ub6 values'!$A$2:$F$7000,3,FALSE)</f>
        <v>7</v>
      </c>
      <c r="K514" s="39">
        <f>VLOOKUP($A514,'Ub5 and Ub6 values'!$A$2:$F$7000,4,FALSE)</f>
        <v>7</v>
      </c>
      <c r="P514" t="str">
        <f t="shared" ref="P514:P577" si="24">IF(O514=1,LOG(M514),"")</f>
        <v/>
      </c>
      <c r="Q514" t="str">
        <f>IF(O514=1,VLOOKUP(L514,'Ub5 and Ub6 values'!$A$3:$B$5499,3,FALSE),"")</f>
        <v/>
      </c>
    </row>
    <row r="515" spans="1:17">
      <c r="A515" t="s">
        <v>7175</v>
      </c>
      <c r="B515" t="s">
        <v>4350</v>
      </c>
      <c r="C515">
        <v>108.14400000000001</v>
      </c>
      <c r="D515" t="s">
        <v>7175</v>
      </c>
      <c r="E515">
        <v>1070</v>
      </c>
      <c r="F515">
        <v>9.8942151205799664</v>
      </c>
      <c r="H515">
        <f t="shared" ref="H515:H578" si="25">LOG(E515)</f>
        <v>3.0293837776852097</v>
      </c>
      <c r="I515" s="30">
        <f t="shared" ref="I515:I578" si="26">LOG(F515)-3</f>
        <v>-2.0046186514142086</v>
      </c>
      <c r="J515" s="39">
        <f>VLOOKUP($A515,'Ub5 and Ub6 values'!$A$2:$F$7000,3,FALSE)</f>
        <v>5</v>
      </c>
      <c r="K515" s="39">
        <f>VLOOKUP($A515,'Ub5 and Ub6 values'!$A$2:$F$7000,4,FALSE)</f>
        <v>7</v>
      </c>
      <c r="P515" t="str">
        <f t="shared" si="24"/>
        <v/>
      </c>
      <c r="Q515" t="str">
        <f>IF(O515=1,VLOOKUP(L515,'Ub5 and Ub6 values'!$A$3:$B$5499,3,FALSE),"")</f>
        <v/>
      </c>
    </row>
    <row r="516" spans="1:17">
      <c r="A516" t="s">
        <v>5445</v>
      </c>
      <c r="B516" t="s">
        <v>4917</v>
      </c>
      <c r="C516">
        <v>414.81700000000001</v>
      </c>
      <c r="D516" t="s">
        <v>6072</v>
      </c>
      <c r="E516">
        <v>4169</v>
      </c>
      <c r="F516">
        <v>10.050214914046435</v>
      </c>
      <c r="H516">
        <f t="shared" si="25"/>
        <v>3.6200318951262975</v>
      </c>
      <c r="I516" s="30">
        <f t="shared" si="26"/>
        <v>-1.9978246511801596</v>
      </c>
      <c r="J516" s="39">
        <f>VLOOKUP($A516,'Ub5 and Ub6 values'!$A$2:$F$7000,3,FALSE)</f>
        <v>10</v>
      </c>
      <c r="K516" s="39">
        <f>VLOOKUP($A516,'Ub5 and Ub6 values'!$A$2:$F$7000,4,FALSE)</f>
        <v>12</v>
      </c>
      <c r="P516" t="str">
        <f t="shared" si="24"/>
        <v/>
      </c>
      <c r="Q516" t="str">
        <f>IF(O516=1,VLOOKUP(L516,'Ub5 and Ub6 values'!$A$3:$B$5499,3,FALSE),"")</f>
        <v/>
      </c>
    </row>
    <row r="517" spans="1:17">
      <c r="A517" t="s">
        <v>6445</v>
      </c>
      <c r="B517" t="s">
        <v>4917</v>
      </c>
      <c r="C517">
        <v>387.86</v>
      </c>
      <c r="D517" t="s">
        <v>6073</v>
      </c>
      <c r="E517">
        <v>3900</v>
      </c>
      <c r="F517">
        <v>10.055174547517147</v>
      </c>
      <c r="H517">
        <f t="shared" si="25"/>
        <v>3.5910646070264991</v>
      </c>
      <c r="I517" s="30">
        <f t="shared" si="26"/>
        <v>-1.9976103860950289</v>
      </c>
      <c r="J517" s="39">
        <f>VLOOKUP($A517,'Ub5 and Ub6 values'!$A$2:$F$7000,3,FALSE)</f>
        <v>7</v>
      </c>
      <c r="K517" s="39">
        <f>VLOOKUP($A517,'Ub5 and Ub6 values'!$A$2:$F$7000,4,FALSE)</f>
        <v>10</v>
      </c>
      <c r="P517" t="str">
        <f t="shared" si="24"/>
        <v/>
      </c>
      <c r="Q517" t="str">
        <f>IF(O517=1,VLOOKUP(L517,'Ub5 and Ub6 values'!$A$3:$B$5499,3,FALSE),"")</f>
        <v/>
      </c>
    </row>
    <row r="518" spans="1:17">
      <c r="A518" t="s">
        <v>4097</v>
      </c>
      <c r="B518" t="s">
        <v>4917</v>
      </c>
      <c r="C518">
        <v>455.96099999999996</v>
      </c>
      <c r="D518" t="s">
        <v>6074</v>
      </c>
      <c r="E518">
        <v>4600</v>
      </c>
      <c r="F518">
        <v>10.088582137507375</v>
      </c>
      <c r="H518">
        <f t="shared" si="25"/>
        <v>3.6627578316815739</v>
      </c>
      <c r="I518" s="30">
        <f t="shared" si="26"/>
        <v>-1.9961698657873874</v>
      </c>
      <c r="J518" s="39">
        <f>VLOOKUP($A518,'Ub5 and Ub6 values'!$A$2:$F$7000,3,FALSE)</f>
        <v>8</v>
      </c>
      <c r="K518" s="39">
        <f>VLOOKUP($A518,'Ub5 and Ub6 values'!$A$2:$F$7000,4,FALSE)</f>
        <v>11</v>
      </c>
      <c r="P518" t="str">
        <f t="shared" si="24"/>
        <v/>
      </c>
      <c r="Q518" t="str">
        <f>IF(O518=1,VLOOKUP(L518,'Ub5 and Ub6 values'!$A$3:$B$5499,3,FALSE),"")</f>
        <v/>
      </c>
    </row>
    <row r="519" spans="1:17">
      <c r="A519" t="s">
        <v>629</v>
      </c>
      <c r="B519" t="s">
        <v>6606</v>
      </c>
      <c r="C519">
        <v>361.37299999999999</v>
      </c>
      <c r="D519" t="s">
        <v>7001</v>
      </c>
      <c r="E519">
        <v>3670</v>
      </c>
      <c r="F519">
        <v>10.155711688477004</v>
      </c>
      <c r="H519">
        <f t="shared" si="25"/>
        <v>3.5646660642520893</v>
      </c>
      <c r="I519" s="30">
        <f t="shared" si="26"/>
        <v>-1.9932896368531421</v>
      </c>
      <c r="J519" s="39">
        <f>VLOOKUP($A519,'Ub5 and Ub6 values'!$A$2:$F$7000,3,FALSE)</f>
        <v>8</v>
      </c>
      <c r="K519" s="39">
        <f>VLOOKUP($A519,'Ub5 and Ub6 values'!$A$2:$F$7000,4,FALSE)</f>
        <v>11</v>
      </c>
      <c r="P519" t="str">
        <f t="shared" si="24"/>
        <v/>
      </c>
      <c r="Q519" t="str">
        <f>IF(O519=1,VLOOKUP(L519,'Ub5 and Ub6 values'!$A$3:$B$5499,3,FALSE),"")</f>
        <v/>
      </c>
    </row>
    <row r="520" spans="1:17">
      <c r="A520" t="s">
        <v>5359</v>
      </c>
      <c r="B520" t="s">
        <v>4917</v>
      </c>
      <c r="C520">
        <v>372.589</v>
      </c>
      <c r="D520" t="s">
        <v>6075</v>
      </c>
      <c r="E520">
        <v>3800</v>
      </c>
      <c r="F520">
        <v>10.198905496404887</v>
      </c>
      <c r="H520">
        <f t="shared" si="25"/>
        <v>3.5797835966168101</v>
      </c>
      <c r="I520" s="30">
        <f t="shared" si="26"/>
        <v>-1.9914464323926357</v>
      </c>
      <c r="J520" s="39">
        <f>VLOOKUP($A520,'Ub5 and Ub6 values'!$A$2:$F$7000,3,FALSE)</f>
        <v>6</v>
      </c>
      <c r="K520" s="39">
        <f>VLOOKUP($A520,'Ub5 and Ub6 values'!$A$2:$F$7000,4,FALSE)</f>
        <v>8</v>
      </c>
      <c r="P520" t="str">
        <f t="shared" si="24"/>
        <v/>
      </c>
      <c r="Q520" t="str">
        <f>IF(O520=1,VLOOKUP(L520,'Ub5 and Ub6 values'!$A$3:$B$5499,3,FALSE),"")</f>
        <v/>
      </c>
    </row>
    <row r="521" spans="1:17">
      <c r="A521" t="s">
        <v>6223</v>
      </c>
      <c r="B521" t="s">
        <v>4917</v>
      </c>
      <c r="C521">
        <v>214.28700000000001</v>
      </c>
      <c r="D521" t="s">
        <v>6076</v>
      </c>
      <c r="E521">
        <v>2200</v>
      </c>
      <c r="F521">
        <v>10.266605067036265</v>
      </c>
      <c r="H521">
        <f t="shared" si="25"/>
        <v>3.3424226808222062</v>
      </c>
      <c r="I521" s="30">
        <f t="shared" si="26"/>
        <v>-1.9885731439782923</v>
      </c>
      <c r="J521" s="39">
        <f>VLOOKUP($A521,'Ub5 and Ub6 values'!$A$2:$F$7000,3,FALSE)</f>
        <v>8</v>
      </c>
      <c r="K521" s="39">
        <f>VLOOKUP($A521,'Ub5 and Ub6 values'!$A$2:$F$7000,4,FALSE)</f>
        <v>8</v>
      </c>
      <c r="P521" t="str">
        <f t="shared" si="24"/>
        <v/>
      </c>
      <c r="Q521" t="str">
        <f>IF(O521=1,VLOOKUP(L521,'Ub5 and Ub6 values'!$A$3:$B$5499,3,FALSE),"")</f>
        <v/>
      </c>
    </row>
    <row r="522" spans="1:17">
      <c r="A522" t="s">
        <v>2726</v>
      </c>
      <c r="B522" t="s">
        <v>4917</v>
      </c>
      <c r="C522">
        <v>152.14899999999997</v>
      </c>
      <c r="D522" t="s">
        <v>6077</v>
      </c>
      <c r="E522">
        <v>1580</v>
      </c>
      <c r="F522">
        <v>10.384557243228679</v>
      </c>
      <c r="H522">
        <f t="shared" si="25"/>
        <v>3.1986570869544226</v>
      </c>
      <c r="I522" s="30">
        <f t="shared" si="26"/>
        <v>-1.9836120153466701</v>
      </c>
      <c r="J522" s="39">
        <f>VLOOKUP($A522,'Ub5 and Ub6 values'!$A$2:$F$7000,3,FALSE)</f>
        <v>6</v>
      </c>
      <c r="K522" s="39">
        <f>VLOOKUP($A522,'Ub5 and Ub6 values'!$A$2:$F$7000,4,FALSE)</f>
        <v>7</v>
      </c>
      <c r="P522" t="str">
        <f t="shared" si="24"/>
        <v/>
      </c>
      <c r="Q522" t="str">
        <f>IF(O522=1,VLOOKUP(L522,'Ub5 and Ub6 values'!$A$3:$B$5499,3,FALSE),"")</f>
        <v/>
      </c>
    </row>
    <row r="523" spans="1:17">
      <c r="A523" t="s">
        <v>3664</v>
      </c>
      <c r="B523" t="s">
        <v>6606</v>
      </c>
      <c r="C523">
        <v>342.84500000000003</v>
      </c>
      <c r="D523" t="s">
        <v>7002</v>
      </c>
      <c r="E523">
        <v>3564</v>
      </c>
      <c r="F523">
        <v>10.395368169289327</v>
      </c>
      <c r="H523">
        <f t="shared" si="25"/>
        <v>3.5519376953648374</v>
      </c>
      <c r="I523" s="30">
        <f t="shared" si="26"/>
        <v>-1.9831601247972284</v>
      </c>
      <c r="J523" s="39">
        <f>VLOOKUP($A523,'Ub5 and Ub6 values'!$A$2:$F$7000,3,FALSE)</f>
        <v>8</v>
      </c>
      <c r="K523" s="39">
        <f>VLOOKUP($A523,'Ub5 and Ub6 values'!$A$2:$F$7000,4,FALSE)</f>
        <v>11</v>
      </c>
      <c r="P523" t="str">
        <f t="shared" si="24"/>
        <v/>
      </c>
      <c r="Q523" t="str">
        <f>IF(O523=1,VLOOKUP(L523,'Ub5 and Ub6 values'!$A$3:$B$5499,3,FALSE),"")</f>
        <v/>
      </c>
    </row>
    <row r="524" spans="1:17">
      <c r="A524" t="s">
        <v>6361</v>
      </c>
      <c r="B524" t="s">
        <v>4917</v>
      </c>
      <c r="C524">
        <v>191.274</v>
      </c>
      <c r="D524" t="s">
        <v>6078</v>
      </c>
      <c r="E524">
        <v>2000</v>
      </c>
      <c r="F524">
        <v>10.456204188755398</v>
      </c>
      <c r="H524">
        <f t="shared" si="25"/>
        <v>3.3010299956639813</v>
      </c>
      <c r="I524" s="30">
        <f t="shared" si="26"/>
        <v>-1.9806259444420609</v>
      </c>
      <c r="J524" s="39">
        <f>VLOOKUP($A524,'Ub5 and Ub6 values'!$A$2:$F$7000,3,FALSE)</f>
        <v>6</v>
      </c>
      <c r="K524" s="39">
        <f>VLOOKUP($A524,'Ub5 and Ub6 values'!$A$2:$F$7000,4,FALSE)</f>
        <v>9</v>
      </c>
      <c r="P524" t="str">
        <f t="shared" si="24"/>
        <v/>
      </c>
      <c r="Q524" t="str">
        <f>IF(O524=1,VLOOKUP(L524,'Ub5 and Ub6 values'!$A$3:$B$5499,3,FALSE),"")</f>
        <v/>
      </c>
    </row>
    <row r="525" spans="1:17">
      <c r="A525" t="s">
        <v>3754</v>
      </c>
      <c r="B525" t="s">
        <v>4350</v>
      </c>
      <c r="C525">
        <v>112.98100000000001</v>
      </c>
      <c r="D525" t="s">
        <v>4188</v>
      </c>
      <c r="E525">
        <v>1190</v>
      </c>
      <c r="F525">
        <v>10.532744443756028</v>
      </c>
      <c r="H525">
        <f t="shared" si="25"/>
        <v>3.0755469613925306</v>
      </c>
      <c r="I525" s="30">
        <f t="shared" si="26"/>
        <v>-1.977458452985118</v>
      </c>
      <c r="J525" s="39">
        <f>VLOOKUP($A525,'Ub5 and Ub6 values'!$A$2:$F$7000,3,FALSE)</f>
        <v>5</v>
      </c>
      <c r="K525" s="39">
        <f>VLOOKUP($A525,'Ub5 and Ub6 values'!$A$2:$F$7000,4,FALSE)</f>
        <v>5</v>
      </c>
      <c r="P525" t="str">
        <f t="shared" si="24"/>
        <v/>
      </c>
      <c r="Q525" t="str">
        <f>IF(O525=1,VLOOKUP(L525,'Ub5 and Ub6 values'!$A$3:$B$5499,3,FALSE),"")</f>
        <v/>
      </c>
    </row>
    <row r="526" spans="1:17">
      <c r="A526" t="s">
        <v>3679</v>
      </c>
      <c r="B526" t="s">
        <v>6606</v>
      </c>
      <c r="C526">
        <v>224.3</v>
      </c>
      <c r="D526" t="s">
        <v>7003</v>
      </c>
      <c r="E526">
        <v>2370</v>
      </c>
      <c r="F526">
        <v>10.566205974141775</v>
      </c>
      <c r="H526">
        <f t="shared" si="25"/>
        <v>3.374748346010104</v>
      </c>
      <c r="I526" s="30">
        <f t="shared" si="26"/>
        <v>-1.9760809275728639</v>
      </c>
      <c r="J526" s="39">
        <f>VLOOKUP($A526,'Ub5 and Ub6 values'!$A$2:$F$7000,3,FALSE)</f>
        <v>8</v>
      </c>
      <c r="K526" s="39">
        <f>VLOOKUP($A526,'Ub5 and Ub6 values'!$A$2:$F$7000,4,FALSE)</f>
        <v>9</v>
      </c>
      <c r="P526" t="str">
        <f t="shared" si="24"/>
        <v/>
      </c>
      <c r="Q526" t="str">
        <f>IF(O526=1,VLOOKUP(L526,'Ub5 and Ub6 values'!$A$3:$B$5499,3,FALSE),"")</f>
        <v/>
      </c>
    </row>
    <row r="527" spans="1:17">
      <c r="A527" t="s">
        <v>6224</v>
      </c>
      <c r="B527" t="s">
        <v>4917</v>
      </c>
      <c r="C527">
        <v>330.16500000000002</v>
      </c>
      <c r="D527" t="s">
        <v>8303</v>
      </c>
      <c r="E527">
        <v>3500</v>
      </c>
      <c r="F527">
        <v>10.600760225947631</v>
      </c>
      <c r="H527">
        <f t="shared" si="25"/>
        <v>3.5440680443502757</v>
      </c>
      <c r="I527" s="30">
        <f t="shared" si="26"/>
        <v>-1.9746629884998421</v>
      </c>
      <c r="J527" s="39">
        <f>VLOOKUP($A527,'Ub5 and Ub6 values'!$A$2:$F$7000,3,FALSE)</f>
        <v>7</v>
      </c>
      <c r="K527" s="39">
        <f>VLOOKUP($A527,'Ub5 and Ub6 values'!$A$2:$F$7000,4,FALSE)</f>
        <v>10</v>
      </c>
      <c r="P527" t="str">
        <f t="shared" si="24"/>
        <v/>
      </c>
      <c r="Q527" t="str">
        <f>IF(O527=1,VLOOKUP(L527,'Ub5 and Ub6 values'!$A$3:$B$5499,3,FALSE),"")</f>
        <v/>
      </c>
    </row>
    <row r="528" spans="1:17">
      <c r="A528" t="s">
        <v>4116</v>
      </c>
      <c r="B528" t="s">
        <v>6606</v>
      </c>
      <c r="C528">
        <v>294.74200000000002</v>
      </c>
      <c r="D528" t="s">
        <v>7004</v>
      </c>
      <c r="E528">
        <v>3200</v>
      </c>
      <c r="F528">
        <v>10.856952860467798</v>
      </c>
      <c r="H528">
        <f t="shared" si="25"/>
        <v>3.5051499783199058</v>
      </c>
      <c r="I528" s="30">
        <f t="shared" si="26"/>
        <v>-1.9642920478203982</v>
      </c>
      <c r="J528" s="39">
        <f>VLOOKUP($A528,'Ub5 and Ub6 values'!$A$2:$F$7000,3,FALSE)</f>
        <v>8</v>
      </c>
      <c r="K528" s="39">
        <f>VLOOKUP($A528,'Ub5 and Ub6 values'!$A$2:$F$7000,4,FALSE)</f>
        <v>8</v>
      </c>
      <c r="P528" t="str">
        <f t="shared" si="24"/>
        <v/>
      </c>
      <c r="Q528" t="str">
        <f>IF(O528=1,VLOOKUP(L528,'Ub5 and Ub6 values'!$A$3:$B$5499,3,FALSE),"")</f>
        <v/>
      </c>
    </row>
    <row r="529" spans="1:17">
      <c r="A529" t="s">
        <v>5564</v>
      </c>
      <c r="B529" t="s">
        <v>6606</v>
      </c>
      <c r="C529">
        <v>298.40100000000001</v>
      </c>
      <c r="D529" t="s">
        <v>7005</v>
      </c>
      <c r="E529">
        <v>3256</v>
      </c>
      <c r="F529">
        <v>10.911491583473245</v>
      </c>
      <c r="H529">
        <f t="shared" si="25"/>
        <v>3.5126843962171637</v>
      </c>
      <c r="I529" s="30">
        <f t="shared" si="26"/>
        <v>-1.9621158779914911</v>
      </c>
      <c r="J529" s="39">
        <f>VLOOKUP($A529,'Ub5 and Ub6 values'!$A$2:$F$7000,3,FALSE)</f>
        <v>7</v>
      </c>
      <c r="K529" s="39">
        <f>VLOOKUP($A529,'Ub5 and Ub6 values'!$A$2:$F$7000,4,FALSE)</f>
        <v>11</v>
      </c>
      <c r="P529" t="str">
        <f t="shared" si="24"/>
        <v/>
      </c>
      <c r="Q529" t="str">
        <f>IF(O529=1,VLOOKUP(L529,'Ub5 and Ub6 values'!$A$3:$B$5499,3,FALSE),"")</f>
        <v/>
      </c>
    </row>
    <row r="530" spans="1:17">
      <c r="A530" t="s">
        <v>1480</v>
      </c>
      <c r="B530" t="s">
        <v>6606</v>
      </c>
      <c r="C530">
        <v>219.28399999999999</v>
      </c>
      <c r="D530" t="s">
        <v>7008</v>
      </c>
      <c r="E530">
        <v>2400</v>
      </c>
      <c r="F530">
        <v>10.944710968424509</v>
      </c>
      <c r="H530">
        <f t="shared" si="25"/>
        <v>3.3802112417116059</v>
      </c>
      <c r="I530" s="30">
        <f t="shared" si="26"/>
        <v>-1.9607957029380565</v>
      </c>
      <c r="J530" s="39">
        <f>VLOOKUP($A530,'Ub5 and Ub6 values'!$A$2:$F$7000,3,FALSE)</f>
        <v>6</v>
      </c>
      <c r="K530" s="39">
        <f>VLOOKUP($A530,'Ub5 and Ub6 values'!$A$2:$F$7000,4,FALSE)</f>
        <v>9</v>
      </c>
      <c r="P530" t="str">
        <f t="shared" si="24"/>
        <v/>
      </c>
      <c r="Q530" t="str">
        <f>IF(O530=1,VLOOKUP(L530,'Ub5 and Ub6 values'!$A$3:$B$5499,3,FALSE),"")</f>
        <v/>
      </c>
    </row>
    <row r="531" spans="1:17">
      <c r="A531" t="s">
        <v>7360</v>
      </c>
      <c r="B531" t="s">
        <v>4539</v>
      </c>
      <c r="C531">
        <v>857.09199999999987</v>
      </c>
      <c r="D531" t="s">
        <v>1755</v>
      </c>
      <c r="E531">
        <v>9400</v>
      </c>
      <c r="F531">
        <v>10.96731739416539</v>
      </c>
      <c r="H531">
        <f t="shared" si="25"/>
        <v>3.9731278535996988</v>
      </c>
      <c r="I531" s="30">
        <f t="shared" si="26"/>
        <v>-1.9598995878659433</v>
      </c>
      <c r="J531" s="39">
        <f>VLOOKUP($A531,'Ub5 and Ub6 values'!$A$2:$F$7000,3,FALSE)</f>
        <v>8</v>
      </c>
      <c r="K531" s="39">
        <f>VLOOKUP($A531,'Ub5 and Ub6 values'!$A$2:$F$7000,4,FALSE)</f>
        <v>9</v>
      </c>
      <c r="P531" t="str">
        <f t="shared" si="24"/>
        <v/>
      </c>
      <c r="Q531" t="str">
        <f>IF(O531=1,VLOOKUP(L531,'Ub5 and Ub6 values'!$A$3:$B$5499,3,FALSE),"")</f>
        <v/>
      </c>
    </row>
    <row r="532" spans="1:17">
      <c r="A532" t="s">
        <v>7206</v>
      </c>
      <c r="B532" t="s">
        <v>4539</v>
      </c>
      <c r="C532">
        <v>136.15</v>
      </c>
      <c r="D532" t="s">
        <v>7206</v>
      </c>
      <c r="E532">
        <v>1500</v>
      </c>
      <c r="F532">
        <v>11.017260374586854</v>
      </c>
      <c r="H532">
        <f t="shared" si="25"/>
        <v>3.1760912590556813</v>
      </c>
      <c r="I532" s="30">
        <f t="shared" si="26"/>
        <v>-1.9579263866203021</v>
      </c>
      <c r="J532" s="39">
        <f>VLOOKUP($A532,'Ub5 and Ub6 values'!$A$2:$F$7000,3,FALSE)</f>
        <v>6</v>
      </c>
      <c r="K532" s="39">
        <f>VLOOKUP($A532,'Ub5 and Ub6 values'!$A$2:$F$7000,4,FALSE)</f>
        <v>7</v>
      </c>
      <c r="P532" t="str">
        <f t="shared" si="24"/>
        <v/>
      </c>
      <c r="Q532" t="str">
        <f>IF(O532=1,VLOOKUP(L532,'Ub5 and Ub6 values'!$A$3:$B$5499,3,FALSE),"")</f>
        <v/>
      </c>
    </row>
    <row r="533" spans="1:17">
      <c r="A533" t="s">
        <v>6890</v>
      </c>
      <c r="B533" t="s">
        <v>4350</v>
      </c>
      <c r="C533">
        <v>121.18299999999999</v>
      </c>
      <c r="D533" t="s">
        <v>6485</v>
      </c>
      <c r="E533">
        <v>1348</v>
      </c>
      <c r="F533">
        <v>11.12367246230907</v>
      </c>
      <c r="H533">
        <f t="shared" si="25"/>
        <v>3.129689892199301</v>
      </c>
      <c r="I533" s="30">
        <f t="shared" si="26"/>
        <v>-1.9537518074657365</v>
      </c>
      <c r="J533" s="39">
        <f>VLOOKUP($A533,'Ub5 and Ub6 values'!$A$2:$F$7000,3,FALSE)</f>
        <v>5</v>
      </c>
      <c r="K533" s="39">
        <f>VLOOKUP($A533,'Ub5 and Ub6 values'!$A$2:$F$7000,4,FALSE)</f>
        <v>8</v>
      </c>
      <c r="P533" t="str">
        <f t="shared" si="24"/>
        <v/>
      </c>
      <c r="Q533" t="str">
        <f>IF(O533=1,VLOOKUP(L533,'Ub5 and Ub6 values'!$A$3:$B$5499,3,FALSE),"")</f>
        <v/>
      </c>
    </row>
    <row r="534" spans="1:17">
      <c r="A534" t="s">
        <v>7009</v>
      </c>
      <c r="B534" t="s">
        <v>6606</v>
      </c>
      <c r="C534">
        <v>266.34100000000001</v>
      </c>
      <c r="D534" t="s">
        <v>7010</v>
      </c>
      <c r="E534">
        <v>3000</v>
      </c>
      <c r="F534">
        <v>11.263755861846279</v>
      </c>
      <c r="H534">
        <f t="shared" si="25"/>
        <v>3.4771212547196626</v>
      </c>
      <c r="I534" s="30">
        <f t="shared" si="26"/>
        <v>-1.9483167712880811</v>
      </c>
      <c r="J534" s="39">
        <f>VLOOKUP($A534,'Ub5 and Ub6 values'!$A$2:$F$7000,3,FALSE)</f>
        <v>8</v>
      </c>
      <c r="K534" s="39">
        <f>VLOOKUP($A534,'Ub5 and Ub6 values'!$A$2:$F$7000,4,FALSE)</f>
        <v>9</v>
      </c>
      <c r="P534" t="str">
        <f t="shared" si="24"/>
        <v/>
      </c>
      <c r="Q534" t="str">
        <f>IF(O534=1,VLOOKUP(L534,'Ub5 and Ub6 values'!$A$3:$B$5499,3,FALSE),"")</f>
        <v/>
      </c>
    </row>
    <row r="535" spans="1:17">
      <c r="A535" t="s">
        <v>6486</v>
      </c>
      <c r="B535" t="s">
        <v>4350</v>
      </c>
      <c r="C535">
        <v>266.31799999999998</v>
      </c>
      <c r="D535" t="s">
        <v>6487</v>
      </c>
      <c r="E535">
        <v>3000</v>
      </c>
      <c r="F535">
        <v>11.264728632687239</v>
      </c>
      <c r="H535">
        <f t="shared" si="25"/>
        <v>3.4771212547196626</v>
      </c>
      <c r="I535" s="30">
        <f t="shared" si="26"/>
        <v>-1.9482792659682047</v>
      </c>
      <c r="J535" s="39">
        <f>VLOOKUP($A535,'Ub5 and Ub6 values'!$A$2:$F$7000,3,FALSE)</f>
        <v>10</v>
      </c>
      <c r="K535" s="39">
        <f>VLOOKUP($A535,'Ub5 and Ub6 values'!$A$2:$F$7000,4,FALSE)</f>
        <v>11</v>
      </c>
      <c r="P535" t="str">
        <f t="shared" si="24"/>
        <v/>
      </c>
      <c r="Q535" t="str">
        <f>IF(O535=1,VLOOKUP(L535,'Ub5 and Ub6 values'!$A$3:$B$5499,3,FALSE),"")</f>
        <v/>
      </c>
    </row>
    <row r="536" spans="1:17">
      <c r="A536" t="s">
        <v>1826</v>
      </c>
      <c r="B536" t="s">
        <v>4350</v>
      </c>
      <c r="C536">
        <v>88.15</v>
      </c>
      <c r="D536" t="s">
        <v>6488</v>
      </c>
      <c r="E536">
        <v>1000</v>
      </c>
      <c r="F536">
        <v>11.344299489506524</v>
      </c>
      <c r="H536">
        <f t="shared" si="25"/>
        <v>3</v>
      </c>
      <c r="I536" s="30">
        <f t="shared" si="26"/>
        <v>-1.9452223166353408</v>
      </c>
      <c r="J536" s="39">
        <f>VLOOKUP($A536,'Ub5 and Ub6 values'!$A$2:$F$7000,3,FALSE)</f>
        <v>4</v>
      </c>
      <c r="K536" s="39">
        <f>VLOOKUP($A536,'Ub5 and Ub6 values'!$A$2:$F$7000,4,FALSE)</f>
        <v>5</v>
      </c>
      <c r="P536" t="str">
        <f t="shared" si="24"/>
        <v/>
      </c>
      <c r="Q536" t="str">
        <f>IF(O536=1,VLOOKUP(L536,'Ub5 and Ub6 values'!$A$3:$B$5499,3,FALSE),"")</f>
        <v/>
      </c>
    </row>
    <row r="537" spans="1:17">
      <c r="A537" t="s">
        <v>5220</v>
      </c>
      <c r="B537" t="s">
        <v>4917</v>
      </c>
      <c r="C537">
        <v>324.47899999999998</v>
      </c>
      <c r="D537" t="s">
        <v>8304</v>
      </c>
      <c r="E537">
        <v>3717</v>
      </c>
      <c r="F537">
        <v>11.455286782811832</v>
      </c>
      <c r="H537">
        <f t="shared" si="25"/>
        <v>3.5701925610957259</v>
      </c>
      <c r="I537" s="30">
        <f t="shared" si="26"/>
        <v>-1.9409940337872298</v>
      </c>
      <c r="J537" s="39">
        <f>VLOOKUP($A537,'Ub5 and Ub6 values'!$A$2:$F$7000,3,FALSE)</f>
        <v>7</v>
      </c>
      <c r="K537" s="39">
        <f>VLOOKUP($A537,'Ub5 and Ub6 values'!$A$2:$F$7000,4,FALSE)</f>
        <v>8</v>
      </c>
      <c r="P537" t="str">
        <f t="shared" si="24"/>
        <v/>
      </c>
      <c r="Q537" t="str">
        <f>IF(O537=1,VLOOKUP(L537,'Ub5 and Ub6 values'!$A$3:$B$5499,3,FALSE),"")</f>
        <v/>
      </c>
    </row>
    <row r="538" spans="1:17">
      <c r="A538" t="s">
        <v>851</v>
      </c>
      <c r="B538" t="s">
        <v>4350</v>
      </c>
      <c r="C538">
        <v>86.09</v>
      </c>
      <c r="D538" t="s">
        <v>6489</v>
      </c>
      <c r="E538">
        <v>1000</v>
      </c>
      <c r="F538">
        <v>11.615750958299454</v>
      </c>
      <c r="H538">
        <f t="shared" si="25"/>
        <v>3</v>
      </c>
      <c r="I538" s="30">
        <f t="shared" si="26"/>
        <v>-1.9349527078178581</v>
      </c>
      <c r="J538" s="39">
        <f>VLOOKUP($A538,'Ub5 and Ub6 values'!$A$2:$F$7000,3,FALSE)</f>
        <v>4</v>
      </c>
      <c r="K538" s="39">
        <f>VLOOKUP($A538,'Ub5 and Ub6 values'!$A$2:$F$7000,4,FALSE)</f>
        <v>5</v>
      </c>
      <c r="P538" t="str">
        <f t="shared" si="24"/>
        <v/>
      </c>
      <c r="Q538" t="str">
        <f>IF(O538=1,VLOOKUP(L538,'Ub5 and Ub6 values'!$A$3:$B$5499,3,FALSE),"")</f>
        <v/>
      </c>
    </row>
    <row r="539" spans="1:17">
      <c r="A539" t="s">
        <v>1426</v>
      </c>
      <c r="B539" t="s">
        <v>6606</v>
      </c>
      <c r="C539">
        <v>136.19399999999999</v>
      </c>
      <c r="D539" t="s">
        <v>7011</v>
      </c>
      <c r="E539">
        <v>1586</v>
      </c>
      <c r="F539">
        <v>11.645153237293862</v>
      </c>
      <c r="H539">
        <f t="shared" si="25"/>
        <v>3.2003031829815849</v>
      </c>
      <c r="I539" s="30">
        <f t="shared" si="26"/>
        <v>-1.9338547922582587</v>
      </c>
      <c r="J539" s="39">
        <f>VLOOKUP($A539,'Ub5 and Ub6 values'!$A$2:$F$7000,3,FALSE)</f>
        <v>5</v>
      </c>
      <c r="K539" s="39">
        <f>VLOOKUP($A539,'Ub5 and Ub6 values'!$A$2:$F$7000,4,FALSE)</f>
        <v>9</v>
      </c>
      <c r="P539" t="str">
        <f t="shared" si="24"/>
        <v/>
      </c>
      <c r="Q539" t="str">
        <f>IF(O539=1,VLOOKUP(L539,'Ub5 and Ub6 values'!$A$3:$B$5499,3,FALSE),"")</f>
        <v/>
      </c>
    </row>
    <row r="540" spans="1:17">
      <c r="A540" t="s">
        <v>4100</v>
      </c>
      <c r="B540" t="s">
        <v>4917</v>
      </c>
      <c r="C540">
        <v>334.85500000000002</v>
      </c>
      <c r="D540" t="s">
        <v>8305</v>
      </c>
      <c r="E540">
        <v>3900</v>
      </c>
      <c r="F540">
        <v>11.646832210956982</v>
      </c>
      <c r="H540">
        <f t="shared" si="25"/>
        <v>3.5910646070264991</v>
      </c>
      <c r="I540" s="30">
        <f t="shared" si="26"/>
        <v>-1.9337921811081671</v>
      </c>
      <c r="J540" s="39">
        <f>VLOOKUP($A540,'Ub5 and Ub6 values'!$A$2:$F$7000,3,FALSE)</f>
        <v>8</v>
      </c>
      <c r="K540" s="39">
        <f>VLOOKUP($A540,'Ub5 and Ub6 values'!$A$2:$F$7000,4,FALSE)</f>
        <v>9</v>
      </c>
      <c r="P540" t="str">
        <f t="shared" si="24"/>
        <v/>
      </c>
      <c r="Q540" t="str">
        <f>IF(O540=1,VLOOKUP(L540,'Ub5 and Ub6 values'!$A$3:$B$5499,3,FALSE),"")</f>
        <v/>
      </c>
    </row>
    <row r="541" spans="1:17">
      <c r="A541" t="s">
        <v>3689</v>
      </c>
      <c r="B541" t="s">
        <v>4917</v>
      </c>
      <c r="C541">
        <v>303.49</v>
      </c>
      <c r="D541" t="s">
        <v>8306</v>
      </c>
      <c r="E541">
        <v>3535</v>
      </c>
      <c r="F541">
        <v>11.647830241523607</v>
      </c>
      <c r="H541">
        <f t="shared" si="25"/>
        <v>3.5483894181329183</v>
      </c>
      <c r="I541" s="30">
        <f t="shared" si="26"/>
        <v>-1.9337549675044923</v>
      </c>
      <c r="J541" s="39">
        <f>VLOOKUP($A541,'Ub5 and Ub6 values'!$A$2:$F$7000,3,FALSE)</f>
        <v>5</v>
      </c>
      <c r="K541" s="39">
        <f>VLOOKUP($A541,'Ub5 and Ub6 values'!$A$2:$F$7000,4,FALSE)</f>
        <v>9</v>
      </c>
      <c r="P541" t="str">
        <f t="shared" si="24"/>
        <v/>
      </c>
      <c r="Q541" t="str">
        <f>IF(O541=1,VLOOKUP(L541,'Ub5 and Ub6 values'!$A$3:$B$5499,3,FALSE),"")</f>
        <v/>
      </c>
    </row>
    <row r="542" spans="1:17">
      <c r="A542" t="s">
        <v>2746</v>
      </c>
      <c r="B542" t="s">
        <v>4917</v>
      </c>
      <c r="C542">
        <v>428.12</v>
      </c>
      <c r="D542" t="s">
        <v>8307</v>
      </c>
      <c r="E542">
        <v>5000</v>
      </c>
      <c r="F542">
        <v>11.678968513500889</v>
      </c>
      <c r="H542">
        <f t="shared" si="25"/>
        <v>3.6989700043360187</v>
      </c>
      <c r="I542" s="30">
        <f t="shared" si="26"/>
        <v>-1.9325955124185206</v>
      </c>
      <c r="J542" s="39">
        <f>VLOOKUP($A542,'Ub5 and Ub6 values'!$A$2:$F$7000,3,FALSE)</f>
        <v>7</v>
      </c>
      <c r="K542" s="39">
        <f>VLOOKUP($A542,'Ub5 and Ub6 values'!$A$2:$F$7000,4,FALSE)</f>
        <v>10</v>
      </c>
      <c r="P542" t="str">
        <f t="shared" si="24"/>
        <v/>
      </c>
      <c r="Q542" t="str">
        <f>IF(O542=1,VLOOKUP(L542,'Ub5 and Ub6 values'!$A$3:$B$5499,3,FALSE),"")</f>
        <v/>
      </c>
    </row>
    <row r="543" spans="1:17">
      <c r="A543" t="s">
        <v>5528</v>
      </c>
      <c r="B543" t="s">
        <v>4350</v>
      </c>
      <c r="C543">
        <v>136.15</v>
      </c>
      <c r="D543" t="s">
        <v>6490</v>
      </c>
      <c r="E543">
        <v>1630</v>
      </c>
      <c r="F543">
        <v>11.972089607051048</v>
      </c>
      <c r="H543">
        <f t="shared" si="25"/>
        <v>3.2121876044039577</v>
      </c>
      <c r="I543" s="30">
        <f t="shared" si="26"/>
        <v>-1.9218300412720255</v>
      </c>
      <c r="J543" s="39">
        <f>VLOOKUP($A543,'Ub5 and Ub6 values'!$A$2:$F$7000,3,FALSE)</f>
        <v>7</v>
      </c>
      <c r="K543" s="39">
        <f>VLOOKUP($A543,'Ub5 and Ub6 values'!$A$2:$F$7000,4,FALSE)</f>
        <v>7</v>
      </c>
      <c r="P543" t="str">
        <f t="shared" si="24"/>
        <v/>
      </c>
      <c r="Q543" t="str">
        <f>IF(O543=1,VLOOKUP(L543,'Ub5 and Ub6 values'!$A$3:$B$5499,3,FALSE),"")</f>
        <v/>
      </c>
    </row>
    <row r="544" spans="1:17">
      <c r="A544" t="s">
        <v>177</v>
      </c>
      <c r="B544" t="s">
        <v>4350</v>
      </c>
      <c r="C544">
        <v>87.122</v>
      </c>
      <c r="D544" t="s">
        <v>177</v>
      </c>
      <c r="E544">
        <v>1050</v>
      </c>
      <c r="F544">
        <v>12.052064920456372</v>
      </c>
      <c r="H544">
        <f t="shared" si="25"/>
        <v>3.0211892990699383</v>
      </c>
      <c r="I544" s="30">
        <f t="shared" si="26"/>
        <v>-1.9189385375927706</v>
      </c>
      <c r="J544" s="39">
        <f>VLOOKUP($A544,'Ub5 and Ub6 values'!$A$2:$F$7000,3,FALSE)</f>
        <v>5</v>
      </c>
      <c r="K544" s="39">
        <f>VLOOKUP($A544,'Ub5 and Ub6 values'!$A$2:$F$7000,4,FALSE)</f>
        <v>6</v>
      </c>
      <c r="P544" t="str">
        <f t="shared" si="24"/>
        <v/>
      </c>
      <c r="Q544" t="str">
        <f>IF(O544=1,VLOOKUP(L544,'Ub5 and Ub6 values'!$A$3:$B$5499,3,FALSE),"")</f>
        <v/>
      </c>
    </row>
    <row r="545" spans="1:17">
      <c r="A545" t="s">
        <v>6409</v>
      </c>
      <c r="B545" t="s">
        <v>4917</v>
      </c>
      <c r="C545">
        <v>328.23700000000002</v>
      </c>
      <c r="D545" t="s">
        <v>8308</v>
      </c>
      <c r="E545">
        <v>4000</v>
      </c>
      <c r="F545">
        <v>12.186316594411963</v>
      </c>
      <c r="H545">
        <f t="shared" si="25"/>
        <v>3.6020599913279625</v>
      </c>
      <c r="I545" s="30">
        <f t="shared" si="26"/>
        <v>-1.9141275433114944</v>
      </c>
      <c r="J545" s="39">
        <f>VLOOKUP($A545,'Ub5 and Ub6 values'!$A$2:$F$7000,3,FALSE)</f>
        <v>8</v>
      </c>
      <c r="K545" s="39">
        <f>VLOOKUP($A545,'Ub5 and Ub6 values'!$A$2:$F$7000,4,FALSE)</f>
        <v>9</v>
      </c>
      <c r="P545" t="str">
        <f t="shared" si="24"/>
        <v/>
      </c>
      <c r="Q545" t="str">
        <f>IF(O545=1,VLOOKUP(L545,'Ub5 and Ub6 values'!$A$3:$B$5499,3,FALSE),"")</f>
        <v/>
      </c>
    </row>
    <row r="546" spans="1:17">
      <c r="A546" t="s">
        <v>2777</v>
      </c>
      <c r="B546" t="s">
        <v>4350</v>
      </c>
      <c r="C546">
        <v>106.124</v>
      </c>
      <c r="D546" t="s">
        <v>2777</v>
      </c>
      <c r="E546">
        <v>1300</v>
      </c>
      <c r="F546">
        <v>12.249820964155139</v>
      </c>
      <c r="H546">
        <f t="shared" si="25"/>
        <v>3.1139433523068369</v>
      </c>
      <c r="I546" s="30">
        <f t="shared" si="26"/>
        <v>-1.9118702586339538</v>
      </c>
      <c r="J546" s="39">
        <f>VLOOKUP($A546,'Ub5 and Ub6 values'!$A$2:$F$7000,3,FALSE)</f>
        <v>5</v>
      </c>
      <c r="K546" s="39">
        <f>VLOOKUP($A546,'Ub5 and Ub6 values'!$A$2:$F$7000,4,FALSE)</f>
        <v>7</v>
      </c>
      <c r="P546" t="str">
        <f t="shared" si="24"/>
        <v/>
      </c>
      <c r="Q546" t="str">
        <f>IF(O546=1,VLOOKUP(L546,'Ub5 and Ub6 values'!$A$3:$B$5499,3,FALSE),"")</f>
        <v/>
      </c>
    </row>
    <row r="547" spans="1:17">
      <c r="A547" t="s">
        <v>2599</v>
      </c>
      <c r="B547" t="s">
        <v>4350</v>
      </c>
      <c r="C547">
        <v>66.102999999999994</v>
      </c>
      <c r="D547" t="s">
        <v>6491</v>
      </c>
      <c r="E547">
        <v>820</v>
      </c>
      <c r="F547">
        <v>12.404883288201747</v>
      </c>
      <c r="H547">
        <f t="shared" si="25"/>
        <v>2.9138138523837167</v>
      </c>
      <c r="I547" s="30">
        <f t="shared" si="26"/>
        <v>-1.906407317448072</v>
      </c>
      <c r="J547" s="39">
        <f>VLOOKUP($A547,'Ub5 and Ub6 values'!$A$2:$F$7000,3,FALSE)</f>
        <v>5</v>
      </c>
      <c r="K547" s="39">
        <f>VLOOKUP($A547,'Ub5 and Ub6 values'!$A$2:$F$7000,4,FALSE)</f>
        <v>5</v>
      </c>
      <c r="P547" t="str">
        <f t="shared" si="24"/>
        <v/>
      </c>
      <c r="Q547" t="str">
        <f>IF(O547=1,VLOOKUP(L547,'Ub5 and Ub6 values'!$A$3:$B$5499,3,FALSE),"")</f>
        <v/>
      </c>
    </row>
    <row r="548" spans="1:17">
      <c r="A548" t="s">
        <v>5417</v>
      </c>
      <c r="B548" t="s">
        <v>4917</v>
      </c>
      <c r="C548">
        <v>412.18900000000002</v>
      </c>
      <c r="D548" t="s">
        <v>8309</v>
      </c>
      <c r="E548">
        <v>5143</v>
      </c>
      <c r="F548">
        <v>12.477285905252202</v>
      </c>
      <c r="H548">
        <f t="shared" si="25"/>
        <v>3.7112165243210899</v>
      </c>
      <c r="I548" s="30">
        <f t="shared" si="26"/>
        <v>-1.9038798733524656</v>
      </c>
      <c r="J548" s="39">
        <f>VLOOKUP($A548,'Ub5 and Ub6 values'!$A$2:$F$7000,3,FALSE)</f>
        <v>7</v>
      </c>
      <c r="K548" s="39">
        <f>VLOOKUP($A548,'Ub5 and Ub6 values'!$A$2:$F$7000,4,FALSE)</f>
        <v>9</v>
      </c>
      <c r="P548" t="str">
        <f t="shared" si="24"/>
        <v/>
      </c>
      <c r="Q548" t="str">
        <f>IF(O548=1,VLOOKUP(L548,'Ub5 and Ub6 values'!$A$3:$B$5499,3,FALSE),"")</f>
        <v/>
      </c>
    </row>
    <row r="549" spans="1:17">
      <c r="A549" t="s">
        <v>5602</v>
      </c>
      <c r="B549" t="s">
        <v>4350</v>
      </c>
      <c r="C549">
        <v>132.15899999999999</v>
      </c>
      <c r="D549" t="s">
        <v>6492</v>
      </c>
      <c r="E549">
        <v>1650</v>
      </c>
      <c r="F549">
        <v>12.484961296619982</v>
      </c>
      <c r="H549">
        <f t="shared" si="25"/>
        <v>3.2174839442139063</v>
      </c>
      <c r="I549" s="30">
        <f t="shared" si="26"/>
        <v>-1.9036127996234404</v>
      </c>
      <c r="J549" s="39">
        <f>VLOOKUP($A549,'Ub5 and Ub6 values'!$A$2:$F$7000,3,FALSE)</f>
        <v>7</v>
      </c>
      <c r="K549" s="39">
        <f>VLOOKUP($A549,'Ub5 and Ub6 values'!$A$2:$F$7000,4,FALSE)</f>
        <v>9</v>
      </c>
      <c r="P549" t="str">
        <f t="shared" si="24"/>
        <v/>
      </c>
      <c r="Q549" t="str">
        <f>IF(O549=1,VLOOKUP(L549,'Ub5 and Ub6 values'!$A$3:$B$5499,3,FALSE),"")</f>
        <v/>
      </c>
    </row>
    <row r="550" spans="1:17">
      <c r="A550" t="s">
        <v>5370</v>
      </c>
      <c r="B550" t="s">
        <v>4350</v>
      </c>
      <c r="C550">
        <v>118.176</v>
      </c>
      <c r="D550" t="s">
        <v>6493</v>
      </c>
      <c r="E550">
        <v>1480</v>
      </c>
      <c r="F550">
        <v>12.523693474140265</v>
      </c>
      <c r="H550">
        <f t="shared" si="25"/>
        <v>3.1702617153949575</v>
      </c>
      <c r="I550" s="30">
        <f t="shared" si="26"/>
        <v>-1.9022675705759273</v>
      </c>
      <c r="J550" s="39">
        <f>VLOOKUP($A550,'Ub5 and Ub6 values'!$A$2:$F$7000,3,FALSE)</f>
        <v>5</v>
      </c>
      <c r="K550" s="39">
        <f>VLOOKUP($A550,'Ub5 and Ub6 values'!$A$2:$F$7000,4,FALSE)</f>
        <v>6</v>
      </c>
      <c r="P550" t="str">
        <f t="shared" si="24"/>
        <v/>
      </c>
      <c r="Q550" t="str">
        <f>IF(O550=1,VLOOKUP(L550,'Ub5 and Ub6 values'!$A$3:$B$5499,3,FALSE),"")</f>
        <v/>
      </c>
    </row>
    <row r="551" spans="1:17">
      <c r="A551" t="s">
        <v>5442</v>
      </c>
      <c r="B551" t="s">
        <v>4917</v>
      </c>
      <c r="C551">
        <v>239.476</v>
      </c>
      <c r="D551" t="s">
        <v>8310</v>
      </c>
      <c r="E551">
        <v>3000</v>
      </c>
      <c r="F551">
        <v>12.52735138385475</v>
      </c>
      <c r="H551">
        <f t="shared" si="25"/>
        <v>3.4771212547196626</v>
      </c>
      <c r="I551" s="30">
        <f t="shared" si="26"/>
        <v>-1.9021407407351285</v>
      </c>
      <c r="J551" s="39">
        <f>VLOOKUP($A551,'Ub5 and Ub6 values'!$A$2:$F$7000,3,FALSE)</f>
        <v>6</v>
      </c>
      <c r="K551" s="39">
        <f>VLOOKUP($A551,'Ub5 and Ub6 values'!$A$2:$F$7000,4,FALSE)</f>
        <v>9</v>
      </c>
      <c r="P551" t="str">
        <f t="shared" si="24"/>
        <v/>
      </c>
      <c r="Q551" t="str">
        <f>IF(O551=1,VLOOKUP(L551,'Ub5 and Ub6 values'!$A$3:$B$5499,3,FALSE),"")</f>
        <v/>
      </c>
    </row>
    <row r="552" spans="1:17">
      <c r="A552" t="s">
        <v>8940</v>
      </c>
      <c r="B552" t="s">
        <v>4917</v>
      </c>
      <c r="C552">
        <v>284.09199999999998</v>
      </c>
      <c r="D552" t="s">
        <v>8311</v>
      </c>
      <c r="E552">
        <v>3580</v>
      </c>
      <c r="F552">
        <v>12.601551610041819</v>
      </c>
      <c r="H552">
        <f t="shared" si="25"/>
        <v>3.5538830266438746</v>
      </c>
      <c r="I552" s="30">
        <f t="shared" si="26"/>
        <v>-1.8995759775656031</v>
      </c>
      <c r="J552" s="39">
        <f>VLOOKUP($A552,'Ub5 and Ub6 values'!$A$2:$F$7000,3,FALSE)</f>
        <v>7</v>
      </c>
      <c r="K552" s="39">
        <f>VLOOKUP($A552,'Ub5 and Ub6 values'!$A$2:$F$7000,4,FALSE)</f>
        <v>9</v>
      </c>
      <c r="P552" t="str">
        <f t="shared" si="24"/>
        <v/>
      </c>
      <c r="Q552" t="str">
        <f>IF(O552=1,VLOOKUP(L552,'Ub5 and Ub6 values'!$A$3:$B$5499,3,FALSE),"")</f>
        <v/>
      </c>
    </row>
    <row r="553" spans="1:17">
      <c r="A553" t="s">
        <v>2758</v>
      </c>
      <c r="B553" t="s">
        <v>4917</v>
      </c>
      <c r="C553">
        <v>316.42</v>
      </c>
      <c r="D553" t="s">
        <v>8312</v>
      </c>
      <c r="E553">
        <v>4000</v>
      </c>
      <c r="F553">
        <v>12.641425952847481</v>
      </c>
      <c r="H553">
        <f t="shared" si="25"/>
        <v>3.6020599913279625</v>
      </c>
      <c r="I553" s="30">
        <f t="shared" si="26"/>
        <v>-1.8982039348729205</v>
      </c>
      <c r="J553" s="39">
        <f>VLOOKUP($A553,'Ub5 and Ub6 values'!$A$2:$F$7000,3,FALSE)</f>
        <v>9</v>
      </c>
      <c r="K553" s="39">
        <f>VLOOKUP($A553,'Ub5 and Ub6 values'!$A$2:$F$7000,4,FALSE)</f>
        <v>9</v>
      </c>
      <c r="P553" t="str">
        <f t="shared" si="24"/>
        <v/>
      </c>
      <c r="Q553" t="str">
        <f>IF(O553=1,VLOOKUP(L553,'Ub5 and Ub6 values'!$A$3:$B$5499,3,FALSE),"")</f>
        <v/>
      </c>
    </row>
    <row r="554" spans="1:17">
      <c r="A554" t="s">
        <v>7012</v>
      </c>
      <c r="B554" t="s">
        <v>6606</v>
      </c>
      <c r="C554">
        <v>267.245</v>
      </c>
      <c r="D554" t="s">
        <v>7013</v>
      </c>
      <c r="E554">
        <v>3383.5</v>
      </c>
      <c r="F554">
        <v>12.660667178057587</v>
      </c>
      <c r="H554">
        <f t="shared" si="25"/>
        <v>3.5293661808194878</v>
      </c>
      <c r="I554" s="30">
        <f t="shared" si="26"/>
        <v>-1.8975434077377624</v>
      </c>
      <c r="J554" s="39">
        <f>VLOOKUP($A554,'Ub5 and Ub6 values'!$A$2:$F$7000,3,FALSE)</f>
        <v>9</v>
      </c>
      <c r="K554" s="39">
        <f>VLOOKUP($A554,'Ub5 and Ub6 values'!$A$2:$F$7000,4,FALSE)</f>
        <v>9</v>
      </c>
      <c r="P554" t="str">
        <f t="shared" si="24"/>
        <v/>
      </c>
      <c r="Q554" t="str">
        <f>IF(O554=1,VLOOKUP(L554,'Ub5 and Ub6 values'!$A$3:$B$5499,3,FALSE),"")</f>
        <v/>
      </c>
    </row>
    <row r="555" spans="1:17">
      <c r="A555" t="s">
        <v>5210</v>
      </c>
      <c r="B555" t="s">
        <v>6606</v>
      </c>
      <c r="C555">
        <v>280.30200000000002</v>
      </c>
      <c r="D555" t="s">
        <v>7014</v>
      </c>
      <c r="E555">
        <v>3550</v>
      </c>
      <c r="F555">
        <v>12.664911416971695</v>
      </c>
      <c r="H555">
        <f t="shared" si="25"/>
        <v>3.5502283530550942</v>
      </c>
      <c r="I555" s="30">
        <f t="shared" si="26"/>
        <v>-1.8973978434774541</v>
      </c>
      <c r="J555" s="39">
        <f>VLOOKUP($A555,'Ub5 and Ub6 values'!$A$2:$F$7000,3,FALSE)</f>
        <v>9</v>
      </c>
      <c r="K555" s="39">
        <f>VLOOKUP($A555,'Ub5 and Ub6 values'!$A$2:$F$7000,4,FALSE)</f>
        <v>12</v>
      </c>
      <c r="P555" t="str">
        <f t="shared" si="24"/>
        <v/>
      </c>
      <c r="Q555" t="str">
        <f>IF(O555=1,VLOOKUP(L555,'Ub5 and Ub6 values'!$A$3:$B$5499,3,FALSE),"")</f>
        <v/>
      </c>
    </row>
    <row r="556" spans="1:17">
      <c r="A556" t="s">
        <v>6163</v>
      </c>
      <c r="B556" t="s">
        <v>4917</v>
      </c>
      <c r="C556">
        <v>202.21700000000001</v>
      </c>
      <c r="D556" t="s">
        <v>8313</v>
      </c>
      <c r="E556">
        <v>2587.5</v>
      </c>
      <c r="F556">
        <v>12.795660107706077</v>
      </c>
      <c r="H556">
        <f t="shared" si="25"/>
        <v>3.4128803584649741</v>
      </c>
      <c r="I556" s="30">
        <f t="shared" si="26"/>
        <v>-1.8929373046389002</v>
      </c>
      <c r="J556" s="39">
        <f>VLOOKUP($A556,'Ub5 and Ub6 values'!$A$2:$F$7000,3,FALSE)</f>
        <v>8</v>
      </c>
      <c r="K556" s="39">
        <f>VLOOKUP($A556,'Ub5 and Ub6 values'!$A$2:$F$7000,4,FALSE)</f>
        <v>9</v>
      </c>
      <c r="P556" t="str">
        <f t="shared" si="24"/>
        <v/>
      </c>
      <c r="Q556" t="str">
        <f>IF(O556=1,VLOOKUP(L556,'Ub5 and Ub6 values'!$A$3:$B$5499,3,FALSE),"")</f>
        <v/>
      </c>
    </row>
    <row r="557" spans="1:17">
      <c r="A557" t="s">
        <v>853</v>
      </c>
      <c r="B557" t="s">
        <v>4350</v>
      </c>
      <c r="C557">
        <v>72.106999999999999</v>
      </c>
      <c r="D557" t="s">
        <v>6494</v>
      </c>
      <c r="E557">
        <v>930</v>
      </c>
      <c r="F557">
        <v>12.89749954928093</v>
      </c>
      <c r="H557">
        <f t="shared" si="25"/>
        <v>2.9684829485539352</v>
      </c>
      <c r="I557" s="30">
        <f t="shared" si="26"/>
        <v>-1.8894944786316115</v>
      </c>
      <c r="J557" s="39">
        <f>VLOOKUP($A557,'Ub5 and Ub6 values'!$A$2:$F$7000,3,FALSE)</f>
        <v>4</v>
      </c>
      <c r="K557" s="39">
        <f>VLOOKUP($A557,'Ub5 and Ub6 values'!$A$2:$F$7000,4,FALSE)</f>
        <v>5</v>
      </c>
      <c r="P557" t="str">
        <f t="shared" si="24"/>
        <v/>
      </c>
      <c r="Q557" t="str">
        <f>IF(O557=1,VLOOKUP(L557,'Ub5 and Ub6 values'!$A$3:$B$5499,3,FALSE),"")</f>
        <v/>
      </c>
    </row>
    <row r="558" spans="1:17">
      <c r="A558" t="s">
        <v>2769</v>
      </c>
      <c r="B558" t="s">
        <v>4917</v>
      </c>
      <c r="C558">
        <v>325.40800000000002</v>
      </c>
      <c r="D558" t="s">
        <v>8314</v>
      </c>
      <c r="E558">
        <v>4200</v>
      </c>
      <c r="F558">
        <v>12.906873832235224</v>
      </c>
      <c r="H558">
        <f t="shared" si="25"/>
        <v>3.6232492903979003</v>
      </c>
      <c r="I558" s="30">
        <f t="shared" si="26"/>
        <v>-1.8891789352562498</v>
      </c>
      <c r="J558" s="39">
        <f>VLOOKUP($A558,'Ub5 and Ub6 values'!$A$2:$F$7000,3,FALSE)</f>
        <v>6</v>
      </c>
      <c r="K558" s="39">
        <f>VLOOKUP($A558,'Ub5 and Ub6 values'!$A$2:$F$7000,4,FALSE)</f>
        <v>9</v>
      </c>
      <c r="P558" t="str">
        <f t="shared" si="24"/>
        <v/>
      </c>
      <c r="Q558" t="str">
        <f>IF(O558=1,VLOOKUP(L558,'Ub5 and Ub6 values'!$A$3:$B$5499,3,FALSE),"")</f>
        <v/>
      </c>
    </row>
    <row r="559" spans="1:17">
      <c r="A559" t="s">
        <v>3633</v>
      </c>
      <c r="B559" t="s">
        <v>4917</v>
      </c>
      <c r="C559">
        <v>314.20999999999998</v>
      </c>
      <c r="D559" t="s">
        <v>8315</v>
      </c>
      <c r="E559">
        <v>4130</v>
      </c>
      <c r="F559">
        <v>13.144075618217116</v>
      </c>
      <c r="H559">
        <f t="shared" si="25"/>
        <v>3.6159500516564012</v>
      </c>
      <c r="I559" s="30">
        <f t="shared" si="26"/>
        <v>-1.8812699510580861</v>
      </c>
      <c r="J559" s="39">
        <f>VLOOKUP($A559,'Ub5 and Ub6 values'!$A$2:$F$7000,3,FALSE)</f>
        <v>8</v>
      </c>
      <c r="K559" s="39">
        <f>VLOOKUP($A559,'Ub5 and Ub6 values'!$A$2:$F$7000,4,FALSE)</f>
        <v>9</v>
      </c>
      <c r="P559" t="str">
        <f t="shared" si="24"/>
        <v/>
      </c>
      <c r="Q559" t="str">
        <f>IF(O559=1,VLOOKUP(L559,'Ub5 and Ub6 values'!$A$3:$B$5499,3,FALSE),"")</f>
        <v/>
      </c>
    </row>
    <row r="560" spans="1:17">
      <c r="A560" t="s">
        <v>3776</v>
      </c>
      <c r="B560" t="s">
        <v>6606</v>
      </c>
      <c r="C560">
        <v>253.25799999999998</v>
      </c>
      <c r="D560" t="s">
        <v>4960</v>
      </c>
      <c r="E560">
        <v>3400</v>
      </c>
      <c r="F560">
        <v>13.425044815958431</v>
      </c>
      <c r="H560">
        <f t="shared" si="25"/>
        <v>3.5314789170422549</v>
      </c>
      <c r="I560" s="30">
        <f t="shared" si="26"/>
        <v>-1.8720842558488193</v>
      </c>
      <c r="J560" s="39">
        <f>VLOOKUP($A560,'Ub5 and Ub6 values'!$A$2:$F$7000,3,FALSE)</f>
        <v>8</v>
      </c>
      <c r="K560" s="39">
        <f>VLOOKUP($A560,'Ub5 and Ub6 values'!$A$2:$F$7000,4,FALSE)</f>
        <v>8</v>
      </c>
      <c r="P560" t="str">
        <f t="shared" si="24"/>
        <v/>
      </c>
      <c r="Q560" t="str">
        <f>IF(O560=1,VLOOKUP(L560,'Ub5 and Ub6 values'!$A$3:$B$5499,3,FALSE),"")</f>
        <v/>
      </c>
    </row>
    <row r="561" spans="1:17">
      <c r="A561" t="s">
        <v>8893</v>
      </c>
      <c r="B561" t="s">
        <v>6606</v>
      </c>
      <c r="C561">
        <v>272.322</v>
      </c>
      <c r="D561" t="s">
        <v>4961</v>
      </c>
      <c r="E561">
        <v>3710</v>
      </c>
      <c r="F561">
        <v>13.623577970197045</v>
      </c>
      <c r="H561">
        <f t="shared" si="25"/>
        <v>3.5693739096150461</v>
      </c>
      <c r="I561" s="30">
        <f t="shared" si="26"/>
        <v>-1.865708818367056</v>
      </c>
      <c r="J561" s="39">
        <f>VLOOKUP($A561,'Ub5 and Ub6 values'!$A$2:$F$7000,3,FALSE)</f>
        <v>7</v>
      </c>
      <c r="K561" s="39">
        <f>VLOOKUP($A561,'Ub5 and Ub6 values'!$A$2:$F$7000,4,FALSE)</f>
        <v>10</v>
      </c>
      <c r="P561" t="str">
        <f t="shared" si="24"/>
        <v/>
      </c>
      <c r="Q561" t="str">
        <f>IF(O561=1,VLOOKUP(L561,'Ub5 and Ub6 values'!$A$3:$B$5499,3,FALSE),"")</f>
        <v/>
      </c>
    </row>
    <row r="562" spans="1:17">
      <c r="A562" t="s">
        <v>3659</v>
      </c>
      <c r="B562" t="s">
        <v>6606</v>
      </c>
      <c r="C562">
        <v>211.34899999999999</v>
      </c>
      <c r="D562" t="s">
        <v>4962</v>
      </c>
      <c r="E562">
        <v>2900</v>
      </c>
      <c r="F562">
        <v>13.721380276225581</v>
      </c>
      <c r="H562">
        <f t="shared" si="25"/>
        <v>3.4623979978989561</v>
      </c>
      <c r="I562" s="30">
        <f t="shared" si="26"/>
        <v>-1.8626021994020676</v>
      </c>
      <c r="J562" s="39">
        <f>VLOOKUP($A562,'Ub5 and Ub6 values'!$A$2:$F$7000,3,FALSE)</f>
        <v>4</v>
      </c>
      <c r="K562" s="39">
        <f>VLOOKUP($A562,'Ub5 and Ub6 values'!$A$2:$F$7000,4,FALSE)</f>
        <v>6</v>
      </c>
      <c r="P562" t="str">
        <f t="shared" si="24"/>
        <v/>
      </c>
      <c r="Q562" t="str">
        <f>IF(O562=1,VLOOKUP(L562,'Ub5 and Ub6 values'!$A$3:$B$5499,3,FALSE),"")</f>
        <v/>
      </c>
    </row>
    <row r="563" spans="1:17">
      <c r="A563" t="s">
        <v>6413</v>
      </c>
      <c r="B563" t="s">
        <v>4917</v>
      </c>
      <c r="C563">
        <v>230.08799999999999</v>
      </c>
      <c r="D563" t="s">
        <v>8316</v>
      </c>
      <c r="E563">
        <v>3160</v>
      </c>
      <c r="F563">
        <v>13.733875734501582</v>
      </c>
      <c r="H563">
        <f t="shared" si="25"/>
        <v>3.4996870826184039</v>
      </c>
      <c r="I563" s="30">
        <f t="shared" si="26"/>
        <v>-1.8622068864644876</v>
      </c>
      <c r="J563" s="39">
        <f>VLOOKUP($A563,'Ub5 and Ub6 values'!$A$2:$F$7000,3,FALSE)</f>
        <v>6</v>
      </c>
      <c r="K563" s="39">
        <f>VLOOKUP($A563,'Ub5 and Ub6 values'!$A$2:$F$7000,4,FALSE)</f>
        <v>9</v>
      </c>
      <c r="P563" t="str">
        <f t="shared" si="24"/>
        <v/>
      </c>
      <c r="Q563" t="str">
        <f>IF(O563=1,VLOOKUP(L563,'Ub5 and Ub6 values'!$A$3:$B$5499,3,FALSE),"")</f>
        <v/>
      </c>
    </row>
    <row r="564" spans="1:17">
      <c r="A564" t="s">
        <v>1833</v>
      </c>
      <c r="B564" t="s">
        <v>4350</v>
      </c>
      <c r="C564">
        <v>218.20800000000003</v>
      </c>
      <c r="D564" t="s">
        <v>6495</v>
      </c>
      <c r="E564">
        <v>3000</v>
      </c>
      <c r="F564">
        <v>13.748350197976242</v>
      </c>
      <c r="H564">
        <f t="shared" si="25"/>
        <v>3.4771212547196626</v>
      </c>
      <c r="I564" s="30">
        <f t="shared" si="26"/>
        <v>-1.8617494140448769</v>
      </c>
      <c r="J564" s="39">
        <f>VLOOKUP($A564,'Ub5 and Ub6 values'!$A$2:$F$7000,3,FALSE)</f>
        <v>6</v>
      </c>
      <c r="K564" s="39">
        <f>VLOOKUP($A564,'Ub5 and Ub6 values'!$A$2:$F$7000,4,FALSE)</f>
        <v>10</v>
      </c>
      <c r="P564" t="str">
        <f t="shared" si="24"/>
        <v/>
      </c>
      <c r="Q564" t="str">
        <f>IF(O564=1,VLOOKUP(L564,'Ub5 and Ub6 values'!$A$3:$B$5499,3,FALSE),"")</f>
        <v/>
      </c>
    </row>
    <row r="565" spans="1:17">
      <c r="A565" t="s">
        <v>1294</v>
      </c>
      <c r="B565" t="s">
        <v>4917</v>
      </c>
      <c r="C565">
        <v>247.09199999999998</v>
      </c>
      <c r="D565" t="s">
        <v>8317</v>
      </c>
      <c r="E565">
        <v>3400</v>
      </c>
      <c r="F565">
        <v>13.760056982824212</v>
      </c>
      <c r="H565">
        <f t="shared" si="25"/>
        <v>3.5314789170422549</v>
      </c>
      <c r="I565" s="30">
        <f t="shared" si="26"/>
        <v>-1.8613797676066939</v>
      </c>
      <c r="J565" s="39">
        <f>VLOOKUP($A565,'Ub5 and Ub6 values'!$A$2:$F$7000,3,FALSE)</f>
        <v>8</v>
      </c>
      <c r="K565" s="39">
        <f>VLOOKUP($A565,'Ub5 and Ub6 values'!$A$2:$F$7000,4,FALSE)</f>
        <v>8</v>
      </c>
      <c r="P565" t="str">
        <f t="shared" si="24"/>
        <v/>
      </c>
      <c r="Q565" t="str">
        <f>IF(O565=1,VLOOKUP(L565,'Ub5 and Ub6 values'!$A$3:$B$5499,3,FALSE),"")</f>
        <v/>
      </c>
    </row>
    <row r="566" spans="1:17">
      <c r="A566" t="s">
        <v>3594</v>
      </c>
      <c r="B566" t="s">
        <v>4350</v>
      </c>
      <c r="C566">
        <v>93.129000000000005</v>
      </c>
      <c r="D566" t="s">
        <v>6496</v>
      </c>
      <c r="E566">
        <v>1290</v>
      </c>
      <c r="F566">
        <v>13.851754018619333</v>
      </c>
      <c r="H566">
        <f t="shared" si="25"/>
        <v>3.1105897102992488</v>
      </c>
      <c r="I566" s="30">
        <f t="shared" si="26"/>
        <v>-1.8584952293161088</v>
      </c>
      <c r="J566" s="39">
        <f>VLOOKUP($A566,'Ub5 and Ub6 values'!$A$2:$F$7000,3,FALSE)</f>
        <v>5</v>
      </c>
      <c r="K566" s="39">
        <f>VLOOKUP($A566,'Ub5 and Ub6 values'!$A$2:$F$7000,4,FALSE)</f>
        <v>7</v>
      </c>
      <c r="P566" t="str">
        <f t="shared" si="24"/>
        <v/>
      </c>
      <c r="Q566" t="str">
        <f>IF(O566=1,VLOOKUP(L566,'Ub5 and Ub6 values'!$A$3:$B$5499,3,FALSE),"")</f>
        <v/>
      </c>
    </row>
    <row r="567" spans="1:17">
      <c r="A567" t="s">
        <v>1309</v>
      </c>
      <c r="B567" t="s">
        <v>4350</v>
      </c>
      <c r="C567">
        <v>59.111999999999995</v>
      </c>
      <c r="D567" t="s">
        <v>6497</v>
      </c>
      <c r="E567">
        <v>820</v>
      </c>
      <c r="F567">
        <v>13.87197185004737</v>
      </c>
      <c r="H567">
        <f t="shared" si="25"/>
        <v>2.9138138523837167</v>
      </c>
      <c r="I567" s="30">
        <f t="shared" si="26"/>
        <v>-1.8578618011669925</v>
      </c>
      <c r="J567" s="39">
        <f>VLOOKUP($A567,'Ub5 and Ub6 values'!$A$2:$F$7000,3,FALSE)</f>
        <v>4</v>
      </c>
      <c r="K567" s="39">
        <f>VLOOKUP($A567,'Ub5 and Ub6 values'!$A$2:$F$7000,4,FALSE)</f>
        <v>4</v>
      </c>
      <c r="P567" t="str">
        <f t="shared" si="24"/>
        <v/>
      </c>
      <c r="Q567" t="str">
        <f>IF(O567=1,VLOOKUP(L567,'Ub5 and Ub6 values'!$A$3:$B$5499,3,FALSE),"")</f>
        <v/>
      </c>
    </row>
    <row r="568" spans="1:17">
      <c r="A568" t="s">
        <v>8713</v>
      </c>
      <c r="B568" t="s">
        <v>6606</v>
      </c>
      <c r="C568">
        <v>246.19399999999999</v>
      </c>
      <c r="D568" t="s">
        <v>7054</v>
      </c>
      <c r="E568">
        <v>3430.5</v>
      </c>
      <c r="F568">
        <v>13.93413324451449</v>
      </c>
      <c r="H568">
        <f t="shared" si="25"/>
        <v>3.5353574236624299</v>
      </c>
      <c r="I568" s="30">
        <f t="shared" si="26"/>
        <v>-1.8559200408603911</v>
      </c>
      <c r="J568" s="39">
        <f>VLOOKUP($A568,'Ub5 and Ub6 values'!$A$2:$F$7000,3,FALSE)</f>
        <v>9</v>
      </c>
      <c r="K568" s="39">
        <f>VLOOKUP($A568,'Ub5 and Ub6 values'!$A$2:$F$7000,4,FALSE)</f>
        <v>9</v>
      </c>
      <c r="P568" t="str">
        <f t="shared" si="24"/>
        <v/>
      </c>
      <c r="Q568" t="str">
        <f>IF(O568=1,VLOOKUP(L568,'Ub5 and Ub6 values'!$A$3:$B$5499,3,FALSE),"")</f>
        <v/>
      </c>
    </row>
    <row r="569" spans="1:17">
      <c r="A569" t="s">
        <v>2641</v>
      </c>
      <c r="B569" t="s">
        <v>4917</v>
      </c>
      <c r="C569">
        <v>236.32499999999999</v>
      </c>
      <c r="D569" t="s">
        <v>8318</v>
      </c>
      <c r="E569">
        <v>3400</v>
      </c>
      <c r="F569">
        <v>14.386967100391409</v>
      </c>
      <c r="H569">
        <f t="shared" si="25"/>
        <v>3.5314789170422549</v>
      </c>
      <c r="I569" s="30">
        <f t="shared" si="26"/>
        <v>-1.8420307495234447</v>
      </c>
      <c r="J569" s="39">
        <f>VLOOKUP($A569,'Ub5 and Ub6 values'!$A$2:$F$7000,3,FALSE)</f>
        <v>6</v>
      </c>
      <c r="K569" s="39">
        <f>VLOOKUP($A569,'Ub5 and Ub6 values'!$A$2:$F$7000,4,FALSE)</f>
        <v>9</v>
      </c>
      <c r="P569" t="str">
        <f t="shared" si="24"/>
        <v/>
      </c>
      <c r="Q569" t="str">
        <f>IF(O569=1,VLOOKUP(L569,'Ub5 and Ub6 values'!$A$3:$B$5499,3,FALSE),"")</f>
        <v/>
      </c>
    </row>
    <row r="570" spans="1:17">
      <c r="A570" t="s">
        <v>6182</v>
      </c>
      <c r="B570" t="s">
        <v>6606</v>
      </c>
      <c r="C570">
        <v>345.64400000000001</v>
      </c>
      <c r="D570" t="s">
        <v>7055</v>
      </c>
      <c r="E570">
        <v>5000</v>
      </c>
      <c r="F570">
        <v>14.465750888197105</v>
      </c>
      <c r="H570">
        <f t="shared" si="25"/>
        <v>3.6989700043360187</v>
      </c>
      <c r="I570" s="30">
        <f t="shared" si="26"/>
        <v>-1.8396590180729211</v>
      </c>
      <c r="J570" s="39">
        <f>VLOOKUP($A570,'Ub5 and Ub6 values'!$A$2:$F$7000,3,FALSE)</f>
        <v>7</v>
      </c>
      <c r="K570" s="39">
        <f>VLOOKUP($A570,'Ub5 and Ub6 values'!$A$2:$F$7000,4,FALSE)</f>
        <v>8</v>
      </c>
      <c r="P570" t="str">
        <f t="shared" si="24"/>
        <v/>
      </c>
      <c r="Q570" t="str">
        <f>IF(O570=1,VLOOKUP(L570,'Ub5 and Ub6 values'!$A$3:$B$5499,3,FALSE),"")</f>
        <v/>
      </c>
    </row>
    <row r="571" spans="1:17">
      <c r="A571" t="s">
        <v>7330</v>
      </c>
      <c r="B571" t="s">
        <v>4539</v>
      </c>
      <c r="C571">
        <v>162.18799999999999</v>
      </c>
      <c r="D571" t="s">
        <v>4448</v>
      </c>
      <c r="E571">
        <v>2350</v>
      </c>
      <c r="F571">
        <v>14.489358028954054</v>
      </c>
      <c r="H571">
        <f t="shared" si="25"/>
        <v>3.3710678622717363</v>
      </c>
      <c r="I571" s="30">
        <f t="shared" si="26"/>
        <v>-1.8389508561202066</v>
      </c>
      <c r="J571" s="39">
        <f>VLOOKUP($A571,'Ub5 and Ub6 values'!$A$2:$F$7000,3,FALSE)</f>
        <v>7</v>
      </c>
      <c r="K571" s="39">
        <f>VLOOKUP($A571,'Ub5 and Ub6 values'!$A$2:$F$7000,4,FALSE)</f>
        <v>7</v>
      </c>
      <c r="P571" t="str">
        <f t="shared" si="24"/>
        <v/>
      </c>
      <c r="Q571" t="str">
        <f>IF(O571=1,VLOOKUP(L571,'Ub5 and Ub6 values'!$A$3:$B$5499,3,FALSE),"")</f>
        <v/>
      </c>
    </row>
    <row r="572" spans="1:17">
      <c r="A572" t="s">
        <v>7176</v>
      </c>
      <c r="B572" t="s">
        <v>4350</v>
      </c>
      <c r="C572">
        <v>170.21100000000001</v>
      </c>
      <c r="D572" t="s">
        <v>7176</v>
      </c>
      <c r="E572">
        <v>2480</v>
      </c>
      <c r="F572">
        <v>14.57015116531834</v>
      </c>
      <c r="H572">
        <f t="shared" si="25"/>
        <v>3.3944516808262164</v>
      </c>
      <c r="I572" s="30">
        <f t="shared" si="26"/>
        <v>-1.8365359424013861</v>
      </c>
      <c r="J572" s="39">
        <f>VLOOKUP($A572,'Ub5 and Ub6 values'!$A$2:$F$7000,3,FALSE)</f>
        <v>6</v>
      </c>
      <c r="K572" s="39">
        <f>VLOOKUP($A572,'Ub5 and Ub6 values'!$A$2:$F$7000,4,FALSE)</f>
        <v>10</v>
      </c>
      <c r="P572" t="str">
        <f t="shared" si="24"/>
        <v/>
      </c>
      <c r="Q572" t="str">
        <f>IF(O572=1,VLOOKUP(L572,'Ub5 and Ub6 values'!$A$3:$B$5499,3,FALSE),"")</f>
        <v/>
      </c>
    </row>
    <row r="573" spans="1:17">
      <c r="A573" t="s">
        <v>6498</v>
      </c>
      <c r="B573" t="s">
        <v>4350</v>
      </c>
      <c r="C573">
        <v>114.18799999999999</v>
      </c>
      <c r="D573" t="s">
        <v>6498</v>
      </c>
      <c r="E573">
        <v>1670</v>
      </c>
      <c r="F573">
        <v>14.625004378743828</v>
      </c>
      <c r="H573">
        <f t="shared" si="25"/>
        <v>3.2227164711475833</v>
      </c>
      <c r="I573" s="30">
        <f t="shared" si="26"/>
        <v>-1.8349039952174744</v>
      </c>
      <c r="J573" s="39">
        <f>VLOOKUP($A573,'Ub5 and Ub6 values'!$A$2:$F$7000,3,FALSE)</f>
        <v>4</v>
      </c>
      <c r="K573" s="39">
        <f>VLOOKUP($A573,'Ub5 and Ub6 values'!$A$2:$F$7000,4,FALSE)</f>
        <v>5</v>
      </c>
      <c r="P573" t="str">
        <f t="shared" si="24"/>
        <v/>
      </c>
      <c r="Q573" t="str">
        <f>IF(O573=1,VLOOKUP(L573,'Ub5 and Ub6 values'!$A$3:$B$5499,3,FALSE),"")</f>
        <v/>
      </c>
    </row>
    <row r="574" spans="1:17">
      <c r="A574" t="s">
        <v>5511</v>
      </c>
      <c r="B574" t="s">
        <v>4350</v>
      </c>
      <c r="C574">
        <v>122.16699999999999</v>
      </c>
      <c r="D574" t="s">
        <v>6499</v>
      </c>
      <c r="E574">
        <v>1790</v>
      </c>
      <c r="F574">
        <v>14.652074619168845</v>
      </c>
      <c r="H574">
        <f t="shared" si="25"/>
        <v>3.2528530309798933</v>
      </c>
      <c r="I574" s="30">
        <f t="shared" si="26"/>
        <v>-1.8341008782540971</v>
      </c>
      <c r="J574" s="39">
        <f>VLOOKUP($A574,'Ub5 and Ub6 values'!$A$2:$F$7000,3,FALSE)</f>
        <v>6</v>
      </c>
      <c r="K574" s="39">
        <f>VLOOKUP($A574,'Ub5 and Ub6 values'!$A$2:$F$7000,4,FALSE)</f>
        <v>8</v>
      </c>
      <c r="P574" t="str">
        <f t="shared" si="24"/>
        <v/>
      </c>
      <c r="Q574" t="str">
        <f>IF(O574=1,VLOOKUP(L574,'Ub5 and Ub6 values'!$A$3:$B$5499,3,FALSE),"")</f>
        <v/>
      </c>
    </row>
    <row r="575" spans="1:17">
      <c r="A575" t="s">
        <v>2584</v>
      </c>
      <c r="B575" t="s">
        <v>4917</v>
      </c>
      <c r="C575">
        <v>206.24100000000001</v>
      </c>
      <c r="D575" t="s">
        <v>8319</v>
      </c>
      <c r="E575">
        <v>3038</v>
      </c>
      <c r="F575">
        <v>14.730339748158707</v>
      </c>
      <c r="H575">
        <f t="shared" si="25"/>
        <v>3.4825877695267677</v>
      </c>
      <c r="I575" s="30">
        <f t="shared" si="26"/>
        <v>-1.8317872362497685</v>
      </c>
      <c r="J575" s="39">
        <f>VLOOKUP($A575,'Ub5 and Ub6 values'!$A$2:$F$7000,3,FALSE)</f>
        <v>7</v>
      </c>
      <c r="K575" s="39">
        <f>VLOOKUP($A575,'Ub5 and Ub6 values'!$A$2:$F$7000,4,FALSE)</f>
        <v>9</v>
      </c>
      <c r="P575" t="str">
        <f t="shared" si="24"/>
        <v/>
      </c>
      <c r="Q575" t="str">
        <f>IF(O575=1,VLOOKUP(L575,'Ub5 and Ub6 values'!$A$3:$B$5499,3,FALSE),"")</f>
        <v/>
      </c>
    </row>
    <row r="576" spans="1:17">
      <c r="A576" t="s">
        <v>3606</v>
      </c>
      <c r="B576" t="s">
        <v>4917</v>
      </c>
      <c r="C576">
        <v>263.07900000000001</v>
      </c>
      <c r="D576" t="s">
        <v>8320</v>
      </c>
      <c r="E576">
        <v>3925</v>
      </c>
      <c r="F576">
        <v>14.919472857962816</v>
      </c>
      <c r="H576">
        <f t="shared" si="25"/>
        <v>3.5938396610812715</v>
      </c>
      <c r="I576" s="30">
        <f t="shared" si="26"/>
        <v>-1.8262465212951395</v>
      </c>
      <c r="J576" s="39">
        <f>VLOOKUP($A576,'Ub5 and Ub6 values'!$A$2:$F$7000,3,FALSE)</f>
        <v>6</v>
      </c>
      <c r="K576" s="39">
        <f>VLOOKUP($A576,'Ub5 and Ub6 values'!$A$2:$F$7000,4,FALSE)</f>
        <v>7</v>
      </c>
      <c r="P576" t="str">
        <f t="shared" si="24"/>
        <v/>
      </c>
      <c r="Q576" t="str">
        <f>IF(O576=1,VLOOKUP(L576,'Ub5 and Ub6 values'!$A$3:$B$5499,3,FALSE),"")</f>
        <v/>
      </c>
    </row>
    <row r="577" spans="1:17">
      <c r="A577" t="s">
        <v>6219</v>
      </c>
      <c r="B577" t="s">
        <v>4917</v>
      </c>
      <c r="C577">
        <v>259.10300000000001</v>
      </c>
      <c r="D577" t="s">
        <v>8321</v>
      </c>
      <c r="E577">
        <v>3875</v>
      </c>
      <c r="F577">
        <v>14.955442430230448</v>
      </c>
      <c r="H577">
        <f t="shared" si="25"/>
        <v>3.5882717068423289</v>
      </c>
      <c r="I577" s="30">
        <f t="shared" si="26"/>
        <v>-1.8252007346108945</v>
      </c>
      <c r="J577" s="39">
        <f>VLOOKUP($A577,'Ub5 and Ub6 values'!$A$2:$F$7000,3,FALSE)</f>
        <v>6</v>
      </c>
      <c r="K577" s="39">
        <f>VLOOKUP($A577,'Ub5 and Ub6 values'!$A$2:$F$7000,4,FALSE)</f>
        <v>9</v>
      </c>
      <c r="P577" t="str">
        <f t="shared" si="24"/>
        <v/>
      </c>
      <c r="Q577" t="str">
        <f>IF(O577=1,VLOOKUP(L577,'Ub5 and Ub6 values'!$A$3:$B$5499,3,FALSE),"")</f>
        <v/>
      </c>
    </row>
    <row r="578" spans="1:17">
      <c r="A578" t="s">
        <v>1427</v>
      </c>
      <c r="B578" t="s">
        <v>4350</v>
      </c>
      <c r="C578">
        <v>93.129000000000005</v>
      </c>
      <c r="D578" t="s">
        <v>6500</v>
      </c>
      <c r="E578">
        <v>1410</v>
      </c>
      <c r="F578">
        <v>15.140289276165319</v>
      </c>
      <c r="H578">
        <f t="shared" si="25"/>
        <v>3.1492191126553797</v>
      </c>
      <c r="I578" s="30">
        <f t="shared" si="26"/>
        <v>-1.8198658269599779</v>
      </c>
      <c r="J578" s="39">
        <f>VLOOKUP($A578,'Ub5 and Ub6 values'!$A$2:$F$7000,3,FALSE)</f>
        <v>5</v>
      </c>
      <c r="K578" s="39">
        <f>VLOOKUP($A578,'Ub5 and Ub6 values'!$A$2:$F$7000,4,FALSE)</f>
        <v>7</v>
      </c>
      <c r="P578" t="str">
        <f t="shared" ref="P578:P641" si="27">IF(O578=1,LOG(M578),"")</f>
        <v/>
      </c>
      <c r="Q578" t="str">
        <f>IF(O578=1,VLOOKUP(L578,'Ub5 and Ub6 values'!$A$3:$B$5499,3,FALSE),"")</f>
        <v/>
      </c>
    </row>
    <row r="579" spans="1:17">
      <c r="A579" t="s">
        <v>1484</v>
      </c>
      <c r="B579" t="s">
        <v>6606</v>
      </c>
      <c r="C579">
        <v>201.24699999999999</v>
      </c>
      <c r="D579" t="s">
        <v>7056</v>
      </c>
      <c r="E579">
        <v>3100</v>
      </c>
      <c r="F579">
        <v>15.403956332268308</v>
      </c>
      <c r="H579">
        <f t="shared" ref="H579:H642" si="28">LOG(E579)</f>
        <v>3.4913616938342726</v>
      </c>
      <c r="I579" s="30">
        <f t="shared" ref="I579:I642" si="29">LOG(F579)-3</f>
        <v>-1.8123677212023701</v>
      </c>
      <c r="J579" s="39">
        <f>VLOOKUP($A579,'Ub5 and Ub6 values'!$A$2:$F$7000,3,FALSE)</f>
        <v>6</v>
      </c>
      <c r="K579" s="39">
        <f>VLOOKUP($A579,'Ub5 and Ub6 values'!$A$2:$F$7000,4,FALSE)</f>
        <v>8</v>
      </c>
      <c r="P579" t="str">
        <f t="shared" si="27"/>
        <v/>
      </c>
      <c r="Q579" t="str">
        <f>IF(O579=1,VLOOKUP(L579,'Ub5 and Ub6 values'!$A$3:$B$5499,3,FALSE),"")</f>
        <v/>
      </c>
    </row>
    <row r="580" spans="1:17">
      <c r="A580" t="s">
        <v>5565</v>
      </c>
      <c r="B580" t="s">
        <v>6606</v>
      </c>
      <c r="C580">
        <v>362.4</v>
      </c>
      <c r="D580" t="s">
        <v>8418</v>
      </c>
      <c r="E580">
        <v>5601</v>
      </c>
      <c r="F580">
        <v>15.455298013245034</v>
      </c>
      <c r="H580">
        <f t="shared" si="28"/>
        <v>3.7482655726687408</v>
      </c>
      <c r="I580" s="30">
        <f t="shared" si="29"/>
        <v>-1.8109226163360346</v>
      </c>
      <c r="J580" s="39">
        <f>VLOOKUP($A580,'Ub5 and Ub6 values'!$A$2:$F$7000,3,FALSE)</f>
        <v>8</v>
      </c>
      <c r="K580" s="39">
        <f>VLOOKUP($A580,'Ub5 and Ub6 values'!$A$2:$F$7000,4,FALSE)</f>
        <v>9</v>
      </c>
      <c r="P580" t="str">
        <f t="shared" si="27"/>
        <v/>
      </c>
      <c r="Q580" t="str">
        <f>IF(O580=1,VLOOKUP(L580,'Ub5 and Ub6 values'!$A$3:$B$5499,3,FALSE),"")</f>
        <v/>
      </c>
    </row>
    <row r="581" spans="1:17">
      <c r="A581" t="s">
        <v>3732</v>
      </c>
      <c r="B581" t="s">
        <v>4917</v>
      </c>
      <c r="C581">
        <v>241.35699999999997</v>
      </c>
      <c r="D581" t="s">
        <v>8322</v>
      </c>
      <c r="E581">
        <v>3750</v>
      </c>
      <c r="F581">
        <v>15.537150362326349</v>
      </c>
      <c r="H581">
        <f t="shared" si="28"/>
        <v>3.5740312677277188</v>
      </c>
      <c r="I581" s="30">
        <f t="shared" si="29"/>
        <v>-1.8086286313138282</v>
      </c>
      <c r="J581" s="39">
        <f>VLOOKUP($A581,'Ub5 and Ub6 values'!$A$2:$F$7000,3,FALSE)</f>
        <v>11</v>
      </c>
      <c r="K581" s="39">
        <f>VLOOKUP($A581,'Ub5 and Ub6 values'!$A$2:$F$7000,4,FALSE)</f>
        <v>12</v>
      </c>
      <c r="P581" t="str">
        <f t="shared" si="27"/>
        <v/>
      </c>
      <c r="Q581" t="str">
        <f>IF(O581=1,VLOOKUP(L581,'Ub5 and Ub6 values'!$A$3:$B$5499,3,FALSE),"")</f>
        <v/>
      </c>
    </row>
    <row r="582" spans="1:17">
      <c r="A582" t="s">
        <v>5483</v>
      </c>
      <c r="B582" t="s">
        <v>4539</v>
      </c>
      <c r="C582">
        <v>508.786</v>
      </c>
      <c r="D582" t="s">
        <v>8480</v>
      </c>
      <c r="E582">
        <v>8000</v>
      </c>
      <c r="F582">
        <v>15.723703089314565</v>
      </c>
      <c r="H582">
        <f t="shared" si="28"/>
        <v>3.9030899869919438</v>
      </c>
      <c r="I582" s="30">
        <f t="shared" si="29"/>
        <v>-1.8034451655572235</v>
      </c>
      <c r="J582" s="39">
        <f>VLOOKUP($A582,'Ub5 and Ub6 values'!$A$2:$F$7000,3,FALSE)</f>
        <v>9</v>
      </c>
      <c r="K582" s="39">
        <f>VLOOKUP($A582,'Ub5 and Ub6 values'!$A$2:$F$7000,4,FALSE)</f>
        <v>9</v>
      </c>
      <c r="P582" t="str">
        <f t="shared" si="27"/>
        <v/>
      </c>
      <c r="Q582" t="str">
        <f>IF(O582=1,VLOOKUP(L582,'Ub5 and Ub6 values'!$A$3:$B$5499,3,FALSE),"")</f>
        <v/>
      </c>
    </row>
    <row r="583" spans="1:17">
      <c r="A583" t="s">
        <v>6399</v>
      </c>
      <c r="B583" t="s">
        <v>4917</v>
      </c>
      <c r="C583">
        <v>172.00800000000001</v>
      </c>
      <c r="D583" t="s">
        <v>8323</v>
      </c>
      <c r="E583">
        <v>2710</v>
      </c>
      <c r="F583">
        <v>15.755081159015859</v>
      </c>
      <c r="H583">
        <f t="shared" si="28"/>
        <v>3.4329692908744058</v>
      </c>
      <c r="I583" s="30">
        <f t="shared" si="29"/>
        <v>-1.8025793553067406</v>
      </c>
      <c r="J583" s="39">
        <f>VLOOKUP($A583,'Ub5 and Ub6 values'!$A$2:$F$7000,3,FALSE)</f>
        <v>6</v>
      </c>
      <c r="K583" s="39">
        <f>VLOOKUP($A583,'Ub5 and Ub6 values'!$A$2:$F$7000,4,FALSE)</f>
        <v>7</v>
      </c>
      <c r="P583" t="str">
        <f t="shared" si="27"/>
        <v/>
      </c>
      <c r="Q583" t="str">
        <f>IF(O583=1,VLOOKUP(L583,'Ub5 and Ub6 values'!$A$3:$B$5499,3,FALSE),"")</f>
        <v/>
      </c>
    </row>
    <row r="584" spans="1:17">
      <c r="A584" t="s">
        <v>8419</v>
      </c>
      <c r="B584" t="s">
        <v>6606</v>
      </c>
      <c r="C584">
        <v>418.44600000000003</v>
      </c>
      <c r="D584" t="s">
        <v>8420</v>
      </c>
      <c r="E584">
        <v>6599</v>
      </c>
      <c r="F584">
        <v>15.770254704310711</v>
      </c>
      <c r="H584">
        <f t="shared" si="28"/>
        <v>3.8194781283621224</v>
      </c>
      <c r="I584" s="30">
        <f t="shared" si="29"/>
        <v>-1.8021612923538255</v>
      </c>
      <c r="J584" s="39">
        <f>VLOOKUP($A584,'Ub5 and Ub6 values'!$A$2:$F$7000,3,FALSE)</f>
        <v>7</v>
      </c>
      <c r="K584" s="39">
        <f>VLOOKUP($A584,'Ub5 and Ub6 values'!$A$2:$F$7000,4,FALSE)</f>
        <v>9</v>
      </c>
      <c r="P584" t="str">
        <f t="shared" si="27"/>
        <v/>
      </c>
      <c r="Q584" t="str">
        <f>IF(O584=1,VLOOKUP(L584,'Ub5 and Ub6 values'!$A$3:$B$5499,3,FALSE),"")</f>
        <v/>
      </c>
    </row>
    <row r="585" spans="1:17">
      <c r="A585" t="s">
        <v>5479</v>
      </c>
      <c r="B585" t="s">
        <v>6606</v>
      </c>
      <c r="C585">
        <v>262.221</v>
      </c>
      <c r="D585" t="s">
        <v>8421</v>
      </c>
      <c r="E585">
        <v>4160</v>
      </c>
      <c r="F585">
        <v>15.864480724274562</v>
      </c>
      <c r="H585">
        <f t="shared" si="28"/>
        <v>3.6190933306267428</v>
      </c>
      <c r="I585" s="30">
        <f t="shared" si="29"/>
        <v>-1.7995741386453803</v>
      </c>
      <c r="J585" s="39">
        <f>VLOOKUP($A585,'Ub5 and Ub6 values'!$A$2:$F$7000,3,FALSE)</f>
        <v>8</v>
      </c>
      <c r="K585" s="39">
        <f>VLOOKUP($A585,'Ub5 and Ub6 values'!$A$2:$F$7000,4,FALSE)</f>
        <v>9</v>
      </c>
      <c r="P585" t="str">
        <f t="shared" si="27"/>
        <v/>
      </c>
      <c r="Q585" t="str">
        <f>IF(O585=1,VLOOKUP(L585,'Ub5 and Ub6 values'!$A$3:$B$5499,3,FALSE),"")</f>
        <v/>
      </c>
    </row>
    <row r="586" spans="1:17">
      <c r="A586" t="s">
        <v>8726</v>
      </c>
      <c r="B586" t="s">
        <v>6606</v>
      </c>
      <c r="C586">
        <v>156.185</v>
      </c>
      <c r="D586" t="s">
        <v>8422</v>
      </c>
      <c r="E586">
        <v>2500</v>
      </c>
      <c r="F586">
        <v>16.00665877004834</v>
      </c>
      <c r="H586">
        <f t="shared" si="28"/>
        <v>3.3979400086720375</v>
      </c>
      <c r="I586" s="30">
        <f t="shared" si="29"/>
        <v>-1.7956993132505454</v>
      </c>
      <c r="J586" s="39">
        <f>VLOOKUP($A586,'Ub5 and Ub6 values'!$A$2:$F$7000,3,FALSE)</f>
        <v>5</v>
      </c>
      <c r="K586" s="39">
        <f>VLOOKUP($A586,'Ub5 and Ub6 values'!$A$2:$F$7000,4,FALSE)</f>
        <v>7</v>
      </c>
      <c r="P586" t="str">
        <f t="shared" si="27"/>
        <v/>
      </c>
      <c r="Q586" t="str">
        <f>IF(O586=1,VLOOKUP(L586,'Ub5 and Ub6 values'!$A$3:$B$5499,3,FALSE),"")</f>
        <v/>
      </c>
    </row>
    <row r="587" spans="1:17">
      <c r="A587" t="s">
        <v>1892</v>
      </c>
      <c r="B587" t="s">
        <v>4917</v>
      </c>
      <c r="C587">
        <v>311.34100000000001</v>
      </c>
      <c r="D587" t="s">
        <v>8324</v>
      </c>
      <c r="E587">
        <v>5000</v>
      </c>
      <c r="F587">
        <v>16.059561702442018</v>
      </c>
      <c r="H587">
        <f t="shared" si="28"/>
        <v>3.6989700043360187</v>
      </c>
      <c r="I587" s="30">
        <f t="shared" si="29"/>
        <v>-1.7942663116605981</v>
      </c>
      <c r="J587" s="39">
        <f>VLOOKUP($A587,'Ub5 and Ub6 values'!$A$2:$F$7000,3,FALSE)</f>
        <v>7</v>
      </c>
      <c r="K587" s="39">
        <f>VLOOKUP($A587,'Ub5 and Ub6 values'!$A$2:$F$7000,4,FALSE)</f>
        <v>10</v>
      </c>
      <c r="P587" t="str">
        <f t="shared" si="27"/>
        <v/>
      </c>
      <c r="Q587" t="str">
        <f>IF(O587=1,VLOOKUP(L587,'Ub5 and Ub6 values'!$A$3:$B$5499,3,FALSE),"")</f>
        <v/>
      </c>
    </row>
    <row r="588" spans="1:17">
      <c r="A588" t="s">
        <v>5219</v>
      </c>
      <c r="B588" t="s">
        <v>4350</v>
      </c>
      <c r="C588">
        <v>120.166</v>
      </c>
      <c r="D588" t="s">
        <v>6501</v>
      </c>
      <c r="E588">
        <v>1940</v>
      </c>
      <c r="F588">
        <v>16.144333671754072</v>
      </c>
      <c r="H588">
        <f t="shared" si="28"/>
        <v>3.287801729930226</v>
      </c>
      <c r="I588" s="30">
        <f t="shared" si="29"/>
        <v>-1.7919798749981442</v>
      </c>
      <c r="J588" s="39">
        <f>VLOOKUP($A588,'Ub5 and Ub6 values'!$A$2:$F$7000,3,FALSE)</f>
        <v>6</v>
      </c>
      <c r="K588" s="39">
        <f>VLOOKUP($A588,'Ub5 and Ub6 values'!$A$2:$F$7000,4,FALSE)</f>
        <v>7</v>
      </c>
      <c r="P588" t="str">
        <f t="shared" si="27"/>
        <v/>
      </c>
      <c r="Q588" t="str">
        <f>IF(O588=1,VLOOKUP(L588,'Ub5 and Ub6 values'!$A$3:$B$5499,3,FALSE),"")</f>
        <v/>
      </c>
    </row>
    <row r="589" spans="1:17">
      <c r="A589" t="s">
        <v>7349</v>
      </c>
      <c r="B589" t="s">
        <v>6606</v>
      </c>
      <c r="C589">
        <v>469.35500000000002</v>
      </c>
      <c r="D589" t="s">
        <v>8423</v>
      </c>
      <c r="E589">
        <v>7600</v>
      </c>
      <c r="F589">
        <v>16.192434298132543</v>
      </c>
      <c r="H589">
        <f t="shared" si="28"/>
        <v>3.8808135922807914</v>
      </c>
      <c r="I589" s="30">
        <f t="shared" si="29"/>
        <v>-1.7906878564489264</v>
      </c>
      <c r="J589" s="39">
        <f>VLOOKUP($A589,'Ub5 and Ub6 values'!$A$2:$F$7000,3,FALSE)</f>
        <v>7</v>
      </c>
      <c r="K589" s="39">
        <f>VLOOKUP($A589,'Ub5 and Ub6 values'!$A$2:$F$7000,4,FALSE)</f>
        <v>9</v>
      </c>
      <c r="P589" t="str">
        <f t="shared" si="27"/>
        <v/>
      </c>
      <c r="Q589" t="str">
        <f>IF(O589=1,VLOOKUP(L589,'Ub5 and Ub6 values'!$A$3:$B$5499,3,FALSE),"")</f>
        <v/>
      </c>
    </row>
    <row r="590" spans="1:17">
      <c r="A590" t="s">
        <v>8723</v>
      </c>
      <c r="B590" t="s">
        <v>4350</v>
      </c>
      <c r="C590">
        <v>222.28699999999998</v>
      </c>
      <c r="D590" t="s">
        <v>6502</v>
      </c>
      <c r="E590">
        <v>3600</v>
      </c>
      <c r="F590">
        <v>16.195279076149305</v>
      </c>
      <c r="H590">
        <f t="shared" si="28"/>
        <v>3.5563025007672873</v>
      </c>
      <c r="I590" s="30">
        <f t="shared" si="29"/>
        <v>-1.790611563850939</v>
      </c>
      <c r="J590" s="39">
        <f>VLOOKUP($A590,'Ub5 and Ub6 values'!$A$2:$F$7000,3,FALSE)</f>
        <v>6</v>
      </c>
      <c r="K590" s="39">
        <f>VLOOKUP($A590,'Ub5 and Ub6 values'!$A$2:$F$7000,4,FALSE)</f>
        <v>8</v>
      </c>
      <c r="P590" t="str">
        <f t="shared" si="27"/>
        <v/>
      </c>
      <c r="Q590" t="str">
        <f>IF(O590=1,VLOOKUP(L590,'Ub5 and Ub6 values'!$A$3:$B$5499,3,FALSE),"")</f>
        <v/>
      </c>
    </row>
    <row r="591" spans="1:17">
      <c r="A591" t="s">
        <v>2595</v>
      </c>
      <c r="B591" t="s">
        <v>4350</v>
      </c>
      <c r="C591">
        <v>98.144999999999996</v>
      </c>
      <c r="D591" t="s">
        <v>2595</v>
      </c>
      <c r="E591">
        <v>1600</v>
      </c>
      <c r="F591">
        <v>16.302409699933772</v>
      </c>
      <c r="H591">
        <f t="shared" si="28"/>
        <v>3.2041199826559246</v>
      </c>
      <c r="I591" s="30">
        <f t="shared" si="29"/>
        <v>-1.7877481966981192</v>
      </c>
      <c r="J591" s="39">
        <f>VLOOKUP($A591,'Ub5 and Ub6 values'!$A$2:$F$7000,3,FALSE)</f>
        <v>4</v>
      </c>
      <c r="K591" s="39">
        <f>VLOOKUP($A591,'Ub5 and Ub6 values'!$A$2:$F$7000,4,FALSE)</f>
        <v>5</v>
      </c>
      <c r="P591" t="str">
        <f t="shared" si="27"/>
        <v/>
      </c>
      <c r="Q591" t="str">
        <f>IF(O591=1,VLOOKUP(L591,'Ub5 and Ub6 values'!$A$3:$B$5499,3,FALSE),"")</f>
        <v/>
      </c>
    </row>
    <row r="592" spans="1:17">
      <c r="A592" t="s">
        <v>4591</v>
      </c>
      <c r="B592" t="s">
        <v>6606</v>
      </c>
      <c r="C592">
        <v>392.49899999999997</v>
      </c>
      <c r="D592" t="s">
        <v>8424</v>
      </c>
      <c r="E592">
        <v>6400</v>
      </c>
      <c r="F592">
        <v>16.305774027449754</v>
      </c>
      <c r="H592">
        <f t="shared" si="28"/>
        <v>3.8061799739838871</v>
      </c>
      <c r="I592" s="30">
        <f t="shared" si="29"/>
        <v>-1.7876585806132181</v>
      </c>
      <c r="J592" s="39">
        <f>VLOOKUP($A592,'Ub5 and Ub6 values'!$A$2:$F$7000,3,FALSE)</f>
        <v>8</v>
      </c>
      <c r="K592" s="39">
        <f>VLOOKUP($A592,'Ub5 and Ub6 values'!$A$2:$F$7000,4,FALSE)</f>
        <v>11</v>
      </c>
      <c r="P592" t="str">
        <f t="shared" si="27"/>
        <v/>
      </c>
      <c r="Q592" t="str">
        <f>IF(O592=1,VLOOKUP(L592,'Ub5 and Ub6 values'!$A$3:$B$5499,3,FALSE),"")</f>
        <v/>
      </c>
    </row>
    <row r="593" spans="1:17">
      <c r="A593" t="s">
        <v>3670</v>
      </c>
      <c r="B593" t="s">
        <v>4539</v>
      </c>
      <c r="C593">
        <v>164.20399999999998</v>
      </c>
      <c r="D593" t="s">
        <v>8481</v>
      </c>
      <c r="E593">
        <v>2680</v>
      </c>
      <c r="F593">
        <v>16.321161482058905</v>
      </c>
      <c r="H593">
        <f t="shared" si="28"/>
        <v>3.428134794028789</v>
      </c>
      <c r="I593" s="30">
        <f t="shared" si="29"/>
        <v>-1.7872489382721035</v>
      </c>
      <c r="J593" s="39">
        <f>VLOOKUP($A593,'Ub5 and Ub6 values'!$A$2:$F$7000,3,FALSE)</f>
        <v>6</v>
      </c>
      <c r="K593" s="39">
        <f>VLOOKUP($A593,'Ub5 and Ub6 values'!$A$2:$F$7000,4,FALSE)</f>
        <v>7</v>
      </c>
      <c r="P593" t="str">
        <f t="shared" si="27"/>
        <v/>
      </c>
      <c r="Q593" t="str">
        <f>IF(O593=1,VLOOKUP(L593,'Ub5 and Ub6 values'!$A$3:$B$5499,3,FALSE),"")</f>
        <v/>
      </c>
    </row>
    <row r="594" spans="1:17">
      <c r="A594" t="s">
        <v>5476</v>
      </c>
      <c r="B594" t="s">
        <v>4917</v>
      </c>
      <c r="C594">
        <v>274.404</v>
      </c>
      <c r="D594" t="s">
        <v>8325</v>
      </c>
      <c r="E594">
        <v>4500</v>
      </c>
      <c r="F594">
        <v>16.399177854550224</v>
      </c>
      <c r="H594">
        <f t="shared" si="28"/>
        <v>3.6532125137753435</v>
      </c>
      <c r="I594" s="30">
        <f t="shared" si="29"/>
        <v>-1.7851779240365793</v>
      </c>
      <c r="J594" s="39">
        <f>VLOOKUP($A594,'Ub5 and Ub6 values'!$A$2:$F$7000,3,FALSE)</f>
        <v>6</v>
      </c>
      <c r="K594" s="39">
        <f>VLOOKUP($A594,'Ub5 and Ub6 values'!$A$2:$F$7000,4,FALSE)</f>
        <v>9</v>
      </c>
      <c r="P594" t="str">
        <f t="shared" si="27"/>
        <v/>
      </c>
      <c r="Q594" t="str">
        <f>IF(O594=1,VLOOKUP(L594,'Ub5 and Ub6 values'!$A$3:$B$5499,3,FALSE),"")</f>
        <v/>
      </c>
    </row>
    <row r="595" spans="1:17">
      <c r="A595" t="s">
        <v>2656</v>
      </c>
      <c r="B595" t="s">
        <v>4917</v>
      </c>
      <c r="C595">
        <v>301.11799999999999</v>
      </c>
      <c r="D595" t="s">
        <v>8326</v>
      </c>
      <c r="E595">
        <v>4950</v>
      </c>
      <c r="F595">
        <v>16.438738301928147</v>
      </c>
      <c r="H595">
        <f t="shared" si="28"/>
        <v>3.6946051989335689</v>
      </c>
      <c r="I595" s="30">
        <f t="shared" si="29"/>
        <v>-1.784131518276372</v>
      </c>
      <c r="J595" s="39">
        <f>VLOOKUP($A595,'Ub5 and Ub6 values'!$A$2:$F$7000,3,FALSE)</f>
        <v>10</v>
      </c>
      <c r="K595" s="39">
        <f>VLOOKUP($A595,'Ub5 and Ub6 values'!$A$2:$F$7000,4,FALSE)</f>
        <v>10</v>
      </c>
      <c r="P595" t="str">
        <f t="shared" si="27"/>
        <v/>
      </c>
      <c r="Q595" t="str">
        <f>IF(O595=1,VLOOKUP(L595,'Ub5 and Ub6 values'!$A$3:$B$5499,3,FALSE),"")</f>
        <v/>
      </c>
    </row>
    <row r="596" spans="1:17">
      <c r="A596" t="s">
        <v>5467</v>
      </c>
      <c r="B596" t="s">
        <v>4917</v>
      </c>
      <c r="C596">
        <v>357.76900000000001</v>
      </c>
      <c r="D596" t="s">
        <v>8327</v>
      </c>
      <c r="E596">
        <v>5919</v>
      </c>
      <c r="F596">
        <v>16.544194717820716</v>
      </c>
      <c r="H596">
        <f t="shared" si="28"/>
        <v>3.7722483399718536</v>
      </c>
      <c r="I596" s="30">
        <f t="shared" si="29"/>
        <v>-1.7813543671029903</v>
      </c>
      <c r="J596" s="39">
        <f>VLOOKUP($A596,'Ub5 and Ub6 values'!$A$2:$F$7000,3,FALSE)</f>
        <v>10</v>
      </c>
      <c r="K596" s="39">
        <f>VLOOKUP($A596,'Ub5 and Ub6 values'!$A$2:$F$7000,4,FALSE)</f>
        <v>12</v>
      </c>
      <c r="P596" t="str">
        <f t="shared" si="27"/>
        <v/>
      </c>
      <c r="Q596" t="str">
        <f>IF(O596=1,VLOOKUP(L596,'Ub5 and Ub6 values'!$A$3:$B$5499,3,FALSE),"")</f>
        <v/>
      </c>
    </row>
    <row r="597" spans="1:17">
      <c r="A597" t="s">
        <v>6503</v>
      </c>
      <c r="B597" t="s">
        <v>4350</v>
      </c>
      <c r="C597">
        <v>150.17699999999999</v>
      </c>
      <c r="D597" t="s">
        <v>6504</v>
      </c>
      <c r="E597">
        <v>2490</v>
      </c>
      <c r="F597">
        <v>16.580435086597817</v>
      </c>
      <c r="H597">
        <f t="shared" si="28"/>
        <v>3.3961993470957363</v>
      </c>
      <c r="I597" s="30">
        <f t="shared" si="29"/>
        <v>-1.7804040773304153</v>
      </c>
      <c r="J597" s="39">
        <f>VLOOKUP($A597,'Ub5 and Ub6 values'!$A$2:$F$7000,3,FALSE)</f>
        <v>6</v>
      </c>
      <c r="K597" s="39">
        <f>VLOOKUP($A597,'Ub5 and Ub6 values'!$A$2:$F$7000,4,FALSE)</f>
        <v>9</v>
      </c>
      <c r="P597" t="str">
        <f t="shared" si="27"/>
        <v/>
      </c>
      <c r="Q597" t="str">
        <f>IF(O597=1,VLOOKUP(L597,'Ub5 and Ub6 values'!$A$3:$B$5499,3,FALSE),"")</f>
        <v/>
      </c>
    </row>
    <row r="598" spans="1:17">
      <c r="A598" t="s">
        <v>5477</v>
      </c>
      <c r="B598" t="s">
        <v>4539</v>
      </c>
      <c r="C598">
        <v>132.16199999999998</v>
      </c>
      <c r="D598" t="s">
        <v>8482</v>
      </c>
      <c r="E598">
        <v>2200</v>
      </c>
      <c r="F598">
        <v>16.646237193747069</v>
      </c>
      <c r="H598">
        <f t="shared" si="28"/>
        <v>3.3424226808222062</v>
      </c>
      <c r="I598" s="30">
        <f t="shared" si="29"/>
        <v>-1.7786839213574273</v>
      </c>
      <c r="J598" s="39">
        <f>VLOOKUP($A598,'Ub5 and Ub6 values'!$A$2:$F$7000,3,FALSE)</f>
        <v>6</v>
      </c>
      <c r="K598" s="39">
        <f>VLOOKUP($A598,'Ub5 and Ub6 values'!$A$2:$F$7000,4,FALSE)</f>
        <v>8</v>
      </c>
      <c r="P598" t="str">
        <f t="shared" si="27"/>
        <v/>
      </c>
      <c r="Q598" t="str">
        <f>IF(O598=1,VLOOKUP(L598,'Ub5 and Ub6 values'!$A$3:$B$5499,3,FALSE),"")</f>
        <v/>
      </c>
    </row>
    <row r="599" spans="1:17">
      <c r="A599" t="s">
        <v>4296</v>
      </c>
      <c r="B599" t="s">
        <v>4917</v>
      </c>
      <c r="C599">
        <v>300.358</v>
      </c>
      <c r="D599" t="s">
        <v>8328</v>
      </c>
      <c r="E599">
        <v>5000</v>
      </c>
      <c r="F599">
        <v>16.64680148356295</v>
      </c>
      <c r="H599">
        <f t="shared" si="28"/>
        <v>3.6989700043360187</v>
      </c>
      <c r="I599" s="30">
        <f t="shared" si="29"/>
        <v>-1.7786691994838468</v>
      </c>
      <c r="J599" s="39">
        <f>VLOOKUP($A599,'Ub5 and Ub6 values'!$A$2:$F$7000,3,FALSE)</f>
        <v>9</v>
      </c>
      <c r="K599" s="39">
        <f>VLOOKUP($A599,'Ub5 and Ub6 values'!$A$2:$F$7000,4,FALSE)</f>
        <v>11</v>
      </c>
      <c r="P599" t="str">
        <f t="shared" si="27"/>
        <v/>
      </c>
      <c r="Q599" t="str">
        <f>IF(O599=1,VLOOKUP(L599,'Ub5 and Ub6 values'!$A$3:$B$5499,3,FALSE),"")</f>
        <v/>
      </c>
    </row>
    <row r="600" spans="1:17">
      <c r="A600" t="s">
        <v>8697</v>
      </c>
      <c r="B600" t="s">
        <v>6606</v>
      </c>
      <c r="C600">
        <v>503.64799999999991</v>
      </c>
      <c r="D600" t="s">
        <v>8425</v>
      </c>
      <c r="E600">
        <v>8400</v>
      </c>
      <c r="F600">
        <v>16.678315013660338</v>
      </c>
      <c r="H600">
        <f t="shared" si="28"/>
        <v>3.9242792860618816</v>
      </c>
      <c r="I600" s="30">
        <f t="shared" si="29"/>
        <v>-1.7778478276331429</v>
      </c>
      <c r="J600" s="39">
        <f>VLOOKUP($A600,'Ub5 and Ub6 values'!$A$2:$F$7000,3,FALSE)</f>
        <v>9</v>
      </c>
      <c r="K600" s="39">
        <f>VLOOKUP($A600,'Ub5 and Ub6 values'!$A$2:$F$7000,4,FALSE)</f>
        <v>12</v>
      </c>
      <c r="P600" t="str">
        <f t="shared" si="27"/>
        <v/>
      </c>
      <c r="Q600" t="str">
        <f>IF(O600=1,VLOOKUP(L600,'Ub5 and Ub6 values'!$A$3:$B$5499,3,FALSE),"")</f>
        <v/>
      </c>
    </row>
    <row r="601" spans="1:17">
      <c r="A601" t="s">
        <v>6891</v>
      </c>
      <c r="B601" t="s">
        <v>4350</v>
      </c>
      <c r="C601">
        <v>147.37900000000002</v>
      </c>
      <c r="D601" t="s">
        <v>6505</v>
      </c>
      <c r="E601">
        <v>2460</v>
      </c>
      <c r="F601">
        <v>16.69165892019894</v>
      </c>
      <c r="H601">
        <f t="shared" si="28"/>
        <v>3.3909351071033793</v>
      </c>
      <c r="I601" s="30">
        <f t="shared" si="29"/>
        <v>-1.7775004983066578</v>
      </c>
      <c r="J601" s="39">
        <f>VLOOKUP($A601,'Ub5 and Ub6 values'!$A$2:$F$7000,3,FALSE)</f>
        <v>6</v>
      </c>
      <c r="K601" s="39">
        <f>VLOOKUP($A601,'Ub5 and Ub6 values'!$A$2:$F$7000,4,FALSE)</f>
        <v>6</v>
      </c>
      <c r="P601" t="str">
        <f t="shared" si="27"/>
        <v/>
      </c>
      <c r="Q601" t="str">
        <f>IF(O601=1,VLOOKUP(L601,'Ub5 and Ub6 values'!$A$3:$B$5499,3,FALSE),"")</f>
        <v/>
      </c>
    </row>
    <row r="602" spans="1:17">
      <c r="A602" t="s">
        <v>1871</v>
      </c>
      <c r="B602" t="s">
        <v>4350</v>
      </c>
      <c r="C602">
        <v>179.20400000000001</v>
      </c>
      <c r="D602" t="s">
        <v>6506</v>
      </c>
      <c r="E602">
        <v>3005</v>
      </c>
      <c r="F602">
        <v>16.768598915202784</v>
      </c>
      <c r="H602">
        <f t="shared" si="28"/>
        <v>3.4778444763387584</v>
      </c>
      <c r="I602" s="30">
        <f t="shared" si="29"/>
        <v>-1.7755032229524137</v>
      </c>
      <c r="J602" s="39">
        <f>VLOOKUP($A602,'Ub5 and Ub6 values'!$A$2:$F$7000,3,FALSE)</f>
        <v>7</v>
      </c>
      <c r="K602" s="39">
        <f>VLOOKUP($A602,'Ub5 and Ub6 values'!$A$2:$F$7000,4,FALSE)</f>
        <v>7</v>
      </c>
      <c r="P602" t="str">
        <f t="shared" si="27"/>
        <v/>
      </c>
      <c r="Q602" t="str">
        <f>IF(O602=1,VLOOKUP(L602,'Ub5 and Ub6 values'!$A$3:$B$5499,3,FALSE),"")</f>
        <v/>
      </c>
    </row>
    <row r="603" spans="1:17">
      <c r="A603" t="s">
        <v>8426</v>
      </c>
      <c r="B603" t="s">
        <v>6606</v>
      </c>
      <c r="C603">
        <v>236.274</v>
      </c>
      <c r="D603" t="s">
        <v>8427</v>
      </c>
      <c r="E603">
        <v>4025</v>
      </c>
      <c r="F603">
        <v>17.035306466221421</v>
      </c>
      <c r="H603">
        <f t="shared" si="28"/>
        <v>3.6047658847038875</v>
      </c>
      <c r="I603" s="30">
        <f t="shared" si="29"/>
        <v>-1.7686500490411206</v>
      </c>
      <c r="J603" s="39">
        <f>VLOOKUP($A603,'Ub5 and Ub6 values'!$A$2:$F$7000,3,FALSE)</f>
        <v>6</v>
      </c>
      <c r="K603" s="39">
        <f>VLOOKUP($A603,'Ub5 and Ub6 values'!$A$2:$F$7000,4,FALSE)</f>
        <v>11</v>
      </c>
      <c r="P603" t="str">
        <f t="shared" si="27"/>
        <v/>
      </c>
      <c r="Q603" t="str">
        <f>IF(O603=1,VLOOKUP(L603,'Ub5 and Ub6 values'!$A$3:$B$5499,3,FALSE),"")</f>
        <v/>
      </c>
    </row>
    <row r="604" spans="1:17">
      <c r="A604" t="s">
        <v>2650</v>
      </c>
      <c r="B604" t="s">
        <v>6606</v>
      </c>
      <c r="C604">
        <v>316.41900000000004</v>
      </c>
      <c r="D604" t="s">
        <v>8428</v>
      </c>
      <c r="E604">
        <v>5400</v>
      </c>
      <c r="F604">
        <v>17.065978970921467</v>
      </c>
      <c r="H604">
        <f t="shared" si="28"/>
        <v>3.7323937598229686</v>
      </c>
      <c r="I604" s="30">
        <f t="shared" si="29"/>
        <v>-1.7678687938503619</v>
      </c>
      <c r="J604" s="39">
        <f>VLOOKUP($A604,'Ub5 and Ub6 values'!$A$2:$F$7000,3,FALSE)</f>
        <v>7</v>
      </c>
      <c r="K604" s="39">
        <f>VLOOKUP($A604,'Ub5 and Ub6 values'!$A$2:$F$7000,4,FALSE)</f>
        <v>9</v>
      </c>
      <c r="P604" t="str">
        <f t="shared" si="27"/>
        <v/>
      </c>
      <c r="Q604" t="str">
        <f>IF(O604=1,VLOOKUP(L604,'Ub5 and Ub6 values'!$A$3:$B$5499,3,FALSE),"")</f>
        <v/>
      </c>
    </row>
    <row r="605" spans="1:17">
      <c r="A605" t="s">
        <v>2685</v>
      </c>
      <c r="B605" t="s">
        <v>4350</v>
      </c>
      <c r="C605">
        <v>146.238</v>
      </c>
      <c r="D605" t="s">
        <v>6507</v>
      </c>
      <c r="E605">
        <v>2500</v>
      </c>
      <c r="F605">
        <v>17.095419795128489</v>
      </c>
      <c r="H605">
        <f t="shared" si="28"/>
        <v>3.3979400086720375</v>
      </c>
      <c r="I605" s="30">
        <f t="shared" si="29"/>
        <v>-1.7671202302011477</v>
      </c>
      <c r="J605" s="39">
        <f>VLOOKUP($A605,'Ub5 and Ub6 values'!$A$2:$F$7000,3,FALSE)</f>
        <v>4</v>
      </c>
      <c r="K605" s="39">
        <f>VLOOKUP($A605,'Ub5 and Ub6 values'!$A$2:$F$7000,4,FALSE)</f>
        <v>10</v>
      </c>
      <c r="P605" t="str">
        <f t="shared" si="27"/>
        <v/>
      </c>
      <c r="Q605" t="str">
        <f>IF(O605=1,VLOOKUP(L605,'Ub5 and Ub6 values'!$A$3:$B$5499,3,FALSE),"")</f>
        <v/>
      </c>
    </row>
    <row r="606" spans="1:17">
      <c r="A606" t="s">
        <v>6155</v>
      </c>
      <c r="B606" t="s">
        <v>6606</v>
      </c>
      <c r="C606">
        <v>223.22799999999995</v>
      </c>
      <c r="D606" t="s">
        <v>8429</v>
      </c>
      <c r="E606">
        <v>3820</v>
      </c>
      <c r="F606">
        <v>17.112548605013711</v>
      </c>
      <c r="H606">
        <f t="shared" si="28"/>
        <v>3.5820633629117089</v>
      </c>
      <c r="I606" s="30">
        <f t="shared" si="29"/>
        <v>-1.7666853053234455</v>
      </c>
      <c r="J606" s="39">
        <f>VLOOKUP($A606,'Ub5 and Ub6 values'!$A$2:$F$7000,3,FALSE)</f>
        <v>8</v>
      </c>
      <c r="K606" s="39">
        <f>VLOOKUP($A606,'Ub5 and Ub6 values'!$A$2:$F$7000,4,FALSE)</f>
        <v>9</v>
      </c>
      <c r="P606" t="str">
        <f t="shared" si="27"/>
        <v/>
      </c>
      <c r="Q606" t="str">
        <f>IF(O606=1,VLOOKUP(L606,'Ub5 and Ub6 values'!$A$3:$B$5499,3,FALSE),"")</f>
        <v/>
      </c>
    </row>
    <row r="607" spans="1:17">
      <c r="A607" t="s">
        <v>8430</v>
      </c>
      <c r="B607" t="s">
        <v>6606</v>
      </c>
      <c r="C607">
        <v>309.40600000000001</v>
      </c>
      <c r="D607" t="s">
        <v>8431</v>
      </c>
      <c r="E607">
        <v>5300</v>
      </c>
      <c r="F607">
        <v>17.129596711117433</v>
      </c>
      <c r="H607">
        <f t="shared" si="28"/>
        <v>3.7242758696007892</v>
      </c>
      <c r="I607" s="30">
        <f t="shared" si="29"/>
        <v>-1.766252861681195</v>
      </c>
      <c r="J607" s="39">
        <f>VLOOKUP($A607,'Ub5 and Ub6 values'!$A$2:$F$7000,3,FALSE)</f>
        <v>8</v>
      </c>
      <c r="K607" s="39">
        <f>VLOOKUP($A607,'Ub5 and Ub6 values'!$A$2:$F$7000,4,FALSE)</f>
        <v>9</v>
      </c>
      <c r="P607" t="str">
        <f t="shared" si="27"/>
        <v/>
      </c>
      <c r="Q607" t="str">
        <f>IF(O607=1,VLOOKUP(L607,'Ub5 and Ub6 values'!$A$3:$B$5499,3,FALSE),"")</f>
        <v/>
      </c>
    </row>
    <row r="608" spans="1:17">
      <c r="A608" t="s">
        <v>4115</v>
      </c>
      <c r="B608" t="s">
        <v>6606</v>
      </c>
      <c r="C608">
        <v>225.33600000000001</v>
      </c>
      <c r="D608" t="s">
        <v>8432</v>
      </c>
      <c r="E608">
        <v>3900</v>
      </c>
      <c r="F608">
        <v>17.307487485355203</v>
      </c>
      <c r="H608">
        <f t="shared" si="28"/>
        <v>3.5910646070264991</v>
      </c>
      <c r="I608" s="30">
        <f t="shared" si="29"/>
        <v>-1.7617659737447302</v>
      </c>
      <c r="J608" s="39">
        <f>VLOOKUP($A608,'Ub5 and Ub6 values'!$A$2:$F$7000,3,FALSE)</f>
        <v>4</v>
      </c>
      <c r="K608" s="39">
        <f>VLOOKUP($A608,'Ub5 and Ub6 values'!$A$2:$F$7000,4,FALSE)</f>
        <v>10</v>
      </c>
      <c r="P608" t="str">
        <f t="shared" si="27"/>
        <v/>
      </c>
      <c r="Q608" t="str">
        <f>IF(O608=1,VLOOKUP(L608,'Ub5 and Ub6 values'!$A$3:$B$5499,3,FALSE),"")</f>
        <v/>
      </c>
    </row>
    <row r="609" spans="1:17">
      <c r="A609" t="s">
        <v>1303</v>
      </c>
      <c r="B609" t="s">
        <v>4350</v>
      </c>
      <c r="C609">
        <v>138.21</v>
      </c>
      <c r="D609" t="s">
        <v>6508</v>
      </c>
      <c r="E609">
        <v>2400</v>
      </c>
      <c r="F609">
        <v>17.364879531148254</v>
      </c>
      <c r="H609">
        <f t="shared" si="28"/>
        <v>3.3802112417116059</v>
      </c>
      <c r="I609" s="30">
        <f t="shared" si="29"/>
        <v>-1.760328225260736</v>
      </c>
      <c r="J609" s="39">
        <f>VLOOKUP($A609,'Ub5 and Ub6 values'!$A$2:$F$7000,3,FALSE)</f>
        <v>5</v>
      </c>
      <c r="K609" s="39">
        <f>VLOOKUP($A609,'Ub5 and Ub6 values'!$A$2:$F$7000,4,FALSE)</f>
        <v>6</v>
      </c>
      <c r="P609" t="str">
        <f t="shared" si="27"/>
        <v/>
      </c>
      <c r="Q609" t="str">
        <f>IF(O609=1,VLOOKUP(L609,'Ub5 and Ub6 values'!$A$3:$B$5499,3,FALSE),"")</f>
        <v/>
      </c>
    </row>
    <row r="610" spans="1:17">
      <c r="A610" t="s">
        <v>5484</v>
      </c>
      <c r="B610" t="s">
        <v>4350</v>
      </c>
      <c r="C610">
        <v>130.09899999999999</v>
      </c>
      <c r="D610" t="s">
        <v>6509</v>
      </c>
      <c r="E610">
        <v>2260</v>
      </c>
      <c r="F610">
        <v>17.371386405737169</v>
      </c>
      <c r="H610">
        <f t="shared" si="28"/>
        <v>3.3541084391474008</v>
      </c>
      <c r="I610" s="30">
        <f t="shared" si="29"/>
        <v>-1.7601655192423868</v>
      </c>
      <c r="J610" s="39">
        <f>VLOOKUP($A610,'Ub5 and Ub6 values'!$A$2:$F$7000,3,FALSE)</f>
        <v>5</v>
      </c>
      <c r="K610" s="39">
        <f>VLOOKUP($A610,'Ub5 and Ub6 values'!$A$2:$F$7000,4,FALSE)</f>
        <v>6</v>
      </c>
      <c r="P610" t="str">
        <f t="shared" si="27"/>
        <v/>
      </c>
      <c r="Q610" t="str">
        <f>IF(O610=1,VLOOKUP(L610,'Ub5 and Ub6 values'!$A$3:$B$5499,3,FALSE),"")</f>
        <v/>
      </c>
    </row>
    <row r="611" spans="1:17">
      <c r="A611" t="s">
        <v>7188</v>
      </c>
      <c r="B611" t="s">
        <v>4350</v>
      </c>
      <c r="C611">
        <v>172.26799999999997</v>
      </c>
      <c r="D611" t="s">
        <v>6510</v>
      </c>
      <c r="E611">
        <v>3000</v>
      </c>
      <c r="F611">
        <v>17.414725892214459</v>
      </c>
      <c r="H611">
        <f t="shared" si="28"/>
        <v>3.4771212547196626</v>
      </c>
      <c r="I611" s="30">
        <f t="shared" si="29"/>
        <v>-1.7590833569470929</v>
      </c>
      <c r="J611" s="39">
        <f>VLOOKUP($A611,'Ub5 and Ub6 values'!$A$2:$F$7000,3,FALSE)</f>
        <v>6</v>
      </c>
      <c r="K611" s="39">
        <f>VLOOKUP($A611,'Ub5 and Ub6 values'!$A$2:$F$7000,4,FALSE)</f>
        <v>7</v>
      </c>
      <c r="P611" t="str">
        <f t="shared" si="27"/>
        <v/>
      </c>
      <c r="Q611" t="str">
        <f>IF(O611=1,VLOOKUP(L611,'Ub5 and Ub6 values'!$A$3:$B$5499,3,FALSE),"")</f>
        <v/>
      </c>
    </row>
    <row r="612" spans="1:17">
      <c r="A612" t="s">
        <v>1444</v>
      </c>
      <c r="B612" t="s">
        <v>4350</v>
      </c>
      <c r="C612">
        <v>102.089</v>
      </c>
      <c r="D612" t="s">
        <v>6511</v>
      </c>
      <c r="E612">
        <v>1780</v>
      </c>
      <c r="F612">
        <v>17.435766830902448</v>
      </c>
      <c r="H612">
        <f t="shared" si="28"/>
        <v>3.2504200023088941</v>
      </c>
      <c r="I612" s="30">
        <f t="shared" si="29"/>
        <v>-1.7585589474502654</v>
      </c>
      <c r="J612" s="39">
        <f>VLOOKUP($A612,'Ub5 and Ub6 values'!$A$2:$F$7000,3,FALSE)</f>
        <v>5</v>
      </c>
      <c r="K612" s="39">
        <f>VLOOKUP($A612,'Ub5 and Ub6 values'!$A$2:$F$7000,4,FALSE)</f>
        <v>6</v>
      </c>
      <c r="P612" t="str">
        <f t="shared" si="27"/>
        <v/>
      </c>
      <c r="Q612" t="str">
        <f>IF(O612=1,VLOOKUP(L612,'Ub5 and Ub6 values'!$A$3:$B$5499,3,FALSE),"")</f>
        <v/>
      </c>
    </row>
    <row r="613" spans="1:17">
      <c r="A613" t="s">
        <v>1317</v>
      </c>
      <c r="B613" t="s">
        <v>4917</v>
      </c>
      <c r="C613">
        <v>206.28900000000002</v>
      </c>
      <c r="D613" t="s">
        <v>8446</v>
      </c>
      <c r="E613">
        <v>3600</v>
      </c>
      <c r="F613">
        <v>17.45124558265346</v>
      </c>
      <c r="H613">
        <f t="shared" si="28"/>
        <v>3.5563025007672873</v>
      </c>
      <c r="I613" s="30">
        <f t="shared" si="29"/>
        <v>-1.7581735698298699</v>
      </c>
      <c r="J613" s="39">
        <f>VLOOKUP($A613,'Ub5 and Ub6 values'!$A$2:$F$7000,3,FALSE)</f>
        <v>6</v>
      </c>
      <c r="K613" s="39">
        <f>VLOOKUP($A613,'Ub5 and Ub6 values'!$A$2:$F$7000,4,FALSE)</f>
        <v>9</v>
      </c>
      <c r="P613" t="str">
        <f t="shared" si="27"/>
        <v/>
      </c>
      <c r="Q613" t="str">
        <f>IF(O613=1,VLOOKUP(L613,'Ub5 and Ub6 values'!$A$3:$B$5499,3,FALSE),"")</f>
        <v/>
      </c>
    </row>
    <row r="614" spans="1:17">
      <c r="A614" t="s">
        <v>4086</v>
      </c>
      <c r="B614" t="s">
        <v>4917</v>
      </c>
      <c r="C614">
        <v>256.30500000000001</v>
      </c>
      <c r="D614" t="s">
        <v>8447</v>
      </c>
      <c r="E614">
        <v>4500</v>
      </c>
      <c r="F614">
        <v>17.557207233569379</v>
      </c>
      <c r="H614">
        <f t="shared" si="28"/>
        <v>3.6532125137753435</v>
      </c>
      <c r="I614" s="30">
        <f t="shared" si="29"/>
        <v>-1.7555445647117831</v>
      </c>
      <c r="J614" s="39">
        <f>VLOOKUP($A614,'Ub5 and Ub6 values'!$A$2:$F$7000,3,FALSE)</f>
        <v>7</v>
      </c>
      <c r="K614" s="39">
        <f>VLOOKUP($A614,'Ub5 and Ub6 values'!$A$2:$F$7000,4,FALSE)</f>
        <v>9</v>
      </c>
      <c r="P614" t="str">
        <f t="shared" si="27"/>
        <v/>
      </c>
      <c r="Q614" t="str">
        <f>IF(O614=1,VLOOKUP(L614,'Ub5 and Ub6 values'!$A$3:$B$5499,3,FALSE),"")</f>
        <v/>
      </c>
    </row>
    <row r="615" spans="1:17">
      <c r="A615" t="s">
        <v>2698</v>
      </c>
      <c r="B615" t="s">
        <v>4917</v>
      </c>
      <c r="C615">
        <v>252.26600000000002</v>
      </c>
      <c r="D615" t="s">
        <v>8448</v>
      </c>
      <c r="E615">
        <v>4460</v>
      </c>
      <c r="F615">
        <v>17.679750739298992</v>
      </c>
      <c r="H615">
        <f t="shared" si="28"/>
        <v>3.6493348587121419</v>
      </c>
      <c r="I615" s="30">
        <f t="shared" si="29"/>
        <v>-1.7525238622477255</v>
      </c>
      <c r="J615" s="39">
        <f>VLOOKUP($A615,'Ub5 and Ub6 values'!$A$2:$F$7000,3,FALSE)</f>
        <v>5</v>
      </c>
      <c r="K615" s="39">
        <f>VLOOKUP($A615,'Ub5 and Ub6 values'!$A$2:$F$7000,4,FALSE)</f>
        <v>7</v>
      </c>
      <c r="P615" t="str">
        <f t="shared" si="27"/>
        <v/>
      </c>
      <c r="Q615" t="str">
        <f>IF(O615=1,VLOOKUP(L615,'Ub5 and Ub6 values'!$A$3:$B$5499,3,FALSE),"")</f>
        <v/>
      </c>
    </row>
    <row r="616" spans="1:17">
      <c r="A616" t="s">
        <v>6512</v>
      </c>
      <c r="B616" t="s">
        <v>4350</v>
      </c>
      <c r="C616">
        <v>102.155</v>
      </c>
      <c r="D616" t="s">
        <v>6513</v>
      </c>
      <c r="E616">
        <v>1832</v>
      </c>
      <c r="F616">
        <v>17.933532377269835</v>
      </c>
      <c r="H616">
        <f t="shared" si="28"/>
        <v>3.2629254693318317</v>
      </c>
      <c r="I616" s="30">
        <f t="shared" si="29"/>
        <v>-1.7463341588002868</v>
      </c>
      <c r="J616" s="39">
        <f>VLOOKUP($A616,'Ub5 and Ub6 values'!$A$2:$F$7000,3,FALSE)</f>
        <v>6</v>
      </c>
      <c r="K616" s="39">
        <f>VLOOKUP($A616,'Ub5 and Ub6 values'!$A$2:$F$7000,4,FALSE)</f>
        <v>6</v>
      </c>
      <c r="P616" t="str">
        <f t="shared" si="27"/>
        <v/>
      </c>
      <c r="Q616" t="str">
        <f>IF(O616=1,VLOOKUP(L616,'Ub5 and Ub6 values'!$A$3:$B$5499,3,FALSE),"")</f>
        <v/>
      </c>
    </row>
    <row r="617" spans="1:17">
      <c r="A617" t="s">
        <v>6514</v>
      </c>
      <c r="B617" t="s">
        <v>4350</v>
      </c>
      <c r="C617">
        <v>144.17299999999997</v>
      </c>
      <c r="D617" t="s">
        <v>6515</v>
      </c>
      <c r="E617">
        <v>2590</v>
      </c>
      <c r="F617">
        <v>17.964528725905687</v>
      </c>
      <c r="H617">
        <f t="shared" si="28"/>
        <v>3.4132997640812519</v>
      </c>
      <c r="I617" s="30">
        <f t="shared" si="29"/>
        <v>-1.7455841714135893</v>
      </c>
      <c r="J617" s="39">
        <f>VLOOKUP($A617,'Ub5 and Ub6 values'!$A$2:$F$7000,3,FALSE)</f>
        <v>5</v>
      </c>
      <c r="K617" s="39">
        <f>VLOOKUP($A617,'Ub5 and Ub6 values'!$A$2:$F$7000,4,FALSE)</f>
        <v>10</v>
      </c>
      <c r="P617" t="str">
        <f t="shared" si="27"/>
        <v/>
      </c>
      <c r="Q617" t="str">
        <f>IF(O617=1,VLOOKUP(L617,'Ub5 and Ub6 values'!$A$3:$B$5499,3,FALSE),"")</f>
        <v/>
      </c>
    </row>
    <row r="618" spans="1:17">
      <c r="A618" t="s">
        <v>5559</v>
      </c>
      <c r="B618" t="s">
        <v>4350</v>
      </c>
      <c r="C618">
        <v>150.13299999999998</v>
      </c>
      <c r="D618" t="s">
        <v>6516</v>
      </c>
      <c r="E618">
        <v>2700</v>
      </c>
      <c r="F618">
        <v>17.984054138663719</v>
      </c>
      <c r="H618">
        <f t="shared" si="28"/>
        <v>3.4313637641589874</v>
      </c>
      <c r="I618" s="30">
        <f t="shared" si="29"/>
        <v>-1.7451123987218247</v>
      </c>
      <c r="J618" s="39">
        <f>VLOOKUP($A618,'Ub5 and Ub6 values'!$A$2:$F$7000,3,FALSE)</f>
        <v>7</v>
      </c>
      <c r="K618" s="39">
        <f>VLOOKUP($A618,'Ub5 and Ub6 values'!$A$2:$F$7000,4,FALSE)</f>
        <v>7</v>
      </c>
      <c r="P618" t="str">
        <f t="shared" si="27"/>
        <v/>
      </c>
      <c r="Q618" t="str">
        <f>IF(O618=1,VLOOKUP(L618,'Ub5 and Ub6 values'!$A$3:$B$5499,3,FALSE),"")</f>
        <v/>
      </c>
    </row>
    <row r="619" spans="1:17">
      <c r="A619" t="s">
        <v>3747</v>
      </c>
      <c r="B619" t="s">
        <v>4350</v>
      </c>
      <c r="C619">
        <v>130.143</v>
      </c>
      <c r="D619" t="s">
        <v>6517</v>
      </c>
      <c r="E619">
        <v>2360</v>
      </c>
      <c r="F619">
        <v>18.133898865094551</v>
      </c>
      <c r="H619">
        <f t="shared" si="28"/>
        <v>3.3729120029701067</v>
      </c>
      <c r="I619" s="30">
        <f t="shared" si="29"/>
        <v>-1.7415088107111854</v>
      </c>
      <c r="J619" s="39">
        <f>VLOOKUP($A619,'Ub5 and Ub6 values'!$A$2:$F$7000,3,FALSE)</f>
        <v>6</v>
      </c>
      <c r="K619" s="39">
        <f>VLOOKUP($A619,'Ub5 and Ub6 values'!$A$2:$F$7000,4,FALSE)</f>
        <v>7</v>
      </c>
      <c r="P619" t="str">
        <f t="shared" si="27"/>
        <v/>
      </c>
      <c r="Q619" t="str">
        <f>IF(O619=1,VLOOKUP(L619,'Ub5 and Ub6 values'!$A$3:$B$5499,3,FALSE),"")</f>
        <v/>
      </c>
    </row>
    <row r="620" spans="1:17">
      <c r="A620" t="s">
        <v>6380</v>
      </c>
      <c r="B620" t="s">
        <v>4539</v>
      </c>
      <c r="C620">
        <v>86.09</v>
      </c>
      <c r="D620" t="s">
        <v>8483</v>
      </c>
      <c r="E620">
        <v>1580</v>
      </c>
      <c r="F620">
        <v>18.352886514113138</v>
      </c>
      <c r="H620">
        <f t="shared" si="28"/>
        <v>3.1986570869544226</v>
      </c>
      <c r="I620" s="30">
        <f t="shared" si="29"/>
        <v>-1.7362956208634355</v>
      </c>
      <c r="J620" s="39">
        <f>VLOOKUP($A620,'Ub5 and Ub6 values'!$A$2:$F$7000,3,FALSE)</f>
        <v>4</v>
      </c>
      <c r="K620" s="39">
        <f>VLOOKUP($A620,'Ub5 and Ub6 values'!$A$2:$F$7000,4,FALSE)</f>
        <v>6</v>
      </c>
      <c r="P620" t="str">
        <f t="shared" si="27"/>
        <v/>
      </c>
      <c r="Q620" t="str">
        <f>IF(O620=1,VLOOKUP(L620,'Ub5 and Ub6 values'!$A$3:$B$5499,3,FALSE),"")</f>
        <v/>
      </c>
    </row>
    <row r="621" spans="1:17">
      <c r="A621" t="s">
        <v>2655</v>
      </c>
      <c r="B621" t="s">
        <v>4917</v>
      </c>
      <c r="C621">
        <v>323.45399999999995</v>
      </c>
      <c r="D621" t="s">
        <v>8449</v>
      </c>
      <c r="E621">
        <v>6000</v>
      </c>
      <c r="F621">
        <v>18.549778330148957</v>
      </c>
      <c r="H621">
        <f t="shared" si="28"/>
        <v>3.7781512503836434</v>
      </c>
      <c r="I621" s="30">
        <f t="shared" si="29"/>
        <v>-1.7316612758369851</v>
      </c>
      <c r="J621" s="39">
        <f>VLOOKUP($A621,'Ub5 and Ub6 values'!$A$2:$F$7000,3,FALSE)</f>
        <v>7</v>
      </c>
      <c r="K621" s="39">
        <f>VLOOKUP($A621,'Ub5 and Ub6 values'!$A$2:$F$7000,4,FALSE)</f>
        <v>10</v>
      </c>
      <c r="P621" t="str">
        <f t="shared" si="27"/>
        <v/>
      </c>
      <c r="Q621" t="str">
        <f>IF(O621=1,VLOOKUP(L621,'Ub5 and Ub6 values'!$A$3:$B$5499,3,FALSE),"")</f>
        <v/>
      </c>
    </row>
    <row r="622" spans="1:17">
      <c r="A622" t="s">
        <v>176</v>
      </c>
      <c r="B622" t="s">
        <v>4917</v>
      </c>
      <c r="C622">
        <v>198.65</v>
      </c>
      <c r="D622" t="s">
        <v>8450</v>
      </c>
      <c r="E622">
        <v>3700</v>
      </c>
      <c r="F622">
        <v>18.625723634533099</v>
      </c>
      <c r="H622">
        <f t="shared" si="28"/>
        <v>3.568201724066995</v>
      </c>
      <c r="I622" s="30">
        <f t="shared" si="29"/>
        <v>-1.7298868453243867</v>
      </c>
      <c r="J622" s="39">
        <f>VLOOKUP($A622,'Ub5 and Ub6 values'!$A$2:$F$7000,3,FALSE)</f>
        <v>6</v>
      </c>
      <c r="K622" s="39">
        <f>VLOOKUP($A622,'Ub5 and Ub6 values'!$A$2:$F$7000,4,FALSE)</f>
        <v>9</v>
      </c>
      <c r="P622" t="str">
        <f t="shared" si="27"/>
        <v/>
      </c>
      <c r="Q622" t="str">
        <f>IF(O622=1,VLOOKUP(L622,'Ub5 and Ub6 values'!$A$3:$B$5499,3,FALSE),"")</f>
        <v/>
      </c>
    </row>
    <row r="623" spans="1:17">
      <c r="A623" t="s">
        <v>6518</v>
      </c>
      <c r="B623" t="s">
        <v>4350</v>
      </c>
      <c r="C623">
        <v>164.24799999999999</v>
      </c>
      <c r="D623" t="s">
        <v>6519</v>
      </c>
      <c r="E623">
        <v>3080</v>
      </c>
      <c r="F623">
        <v>18.752130923968632</v>
      </c>
      <c r="H623">
        <f t="shared" si="28"/>
        <v>3.4885507165004443</v>
      </c>
      <c r="I623" s="30">
        <f t="shared" si="29"/>
        <v>-1.7269493734863084</v>
      </c>
      <c r="J623" s="39">
        <f>VLOOKUP($A623,'Ub5 and Ub6 values'!$A$2:$F$7000,3,FALSE)</f>
        <v>5</v>
      </c>
      <c r="K623" s="39">
        <f>VLOOKUP($A623,'Ub5 and Ub6 values'!$A$2:$F$7000,4,FALSE)</f>
        <v>9</v>
      </c>
      <c r="P623" t="str">
        <f t="shared" si="27"/>
        <v/>
      </c>
      <c r="Q623" t="str">
        <f>IF(O623=1,VLOOKUP(L623,'Ub5 and Ub6 values'!$A$3:$B$5499,3,FALSE),"")</f>
        <v/>
      </c>
    </row>
    <row r="624" spans="1:17">
      <c r="A624" t="s">
        <v>6520</v>
      </c>
      <c r="B624" t="s">
        <v>4350</v>
      </c>
      <c r="C624">
        <v>84.927000000000007</v>
      </c>
      <c r="D624" t="s">
        <v>6406</v>
      </c>
      <c r="E624">
        <v>1600</v>
      </c>
      <c r="F624">
        <v>18.839709397482544</v>
      </c>
      <c r="H624">
        <f t="shared" si="28"/>
        <v>3.2041199826559246</v>
      </c>
      <c r="I624" s="30">
        <f t="shared" si="29"/>
        <v>-1.7249258004838592</v>
      </c>
      <c r="J624" s="39">
        <f>VLOOKUP($A624,'Ub5 and Ub6 values'!$A$2:$F$7000,3,FALSE)</f>
        <v>3</v>
      </c>
      <c r="K624" s="39">
        <f>VLOOKUP($A624,'Ub5 and Ub6 values'!$A$2:$F$7000,4,FALSE)</f>
        <v>3</v>
      </c>
      <c r="P624" t="str">
        <f t="shared" si="27"/>
        <v/>
      </c>
      <c r="Q624" t="str">
        <f>IF(O624=1,VLOOKUP(L624,'Ub5 and Ub6 values'!$A$3:$B$5499,3,FALSE),"")</f>
        <v/>
      </c>
    </row>
    <row r="625" spans="1:17">
      <c r="A625" t="s">
        <v>5553</v>
      </c>
      <c r="B625" t="s">
        <v>6606</v>
      </c>
      <c r="C625">
        <v>308.76499999999999</v>
      </c>
      <c r="D625" t="s">
        <v>8433</v>
      </c>
      <c r="E625">
        <v>5819</v>
      </c>
      <c r="F625">
        <v>18.846047965281041</v>
      </c>
      <c r="H625">
        <f t="shared" si="28"/>
        <v>3.7648483571934106</v>
      </c>
      <c r="I625" s="30">
        <f t="shared" si="29"/>
        <v>-1.7247797078888496</v>
      </c>
      <c r="J625" s="39">
        <f>VLOOKUP($A625,'Ub5 and Ub6 values'!$A$2:$F$7000,3,FALSE)</f>
        <v>7</v>
      </c>
      <c r="K625" s="39">
        <f>VLOOKUP($A625,'Ub5 and Ub6 values'!$A$2:$F$7000,4,FALSE)</f>
        <v>10</v>
      </c>
      <c r="P625" t="str">
        <f t="shared" si="27"/>
        <v/>
      </c>
      <c r="Q625" t="str">
        <f>IF(O625=1,VLOOKUP(L625,'Ub5 and Ub6 values'!$A$3:$B$5499,3,FALSE),"")</f>
        <v/>
      </c>
    </row>
    <row r="626" spans="1:17">
      <c r="A626" t="s">
        <v>5398</v>
      </c>
      <c r="B626" t="s">
        <v>4350</v>
      </c>
      <c r="C626">
        <v>113.16</v>
      </c>
      <c r="D626" t="s">
        <v>6521</v>
      </c>
      <c r="E626">
        <v>2140</v>
      </c>
      <c r="F626">
        <v>18.911276069282433</v>
      </c>
      <c r="H626">
        <f t="shared" si="28"/>
        <v>3.330413773349191</v>
      </c>
      <c r="I626" s="30">
        <f t="shared" si="29"/>
        <v>-1.7232791654357624</v>
      </c>
      <c r="J626" s="39">
        <f>VLOOKUP($A626,'Ub5 and Ub6 values'!$A$2:$F$7000,3,FALSE)</f>
        <v>4</v>
      </c>
      <c r="K626" s="39">
        <f>VLOOKUP($A626,'Ub5 and Ub6 values'!$A$2:$F$7000,4,FALSE)</f>
        <v>5</v>
      </c>
      <c r="P626" t="str">
        <f t="shared" si="27"/>
        <v/>
      </c>
      <c r="Q626" t="str">
        <f>IF(O626=1,VLOOKUP(L626,'Ub5 and Ub6 values'!$A$3:$B$5499,3,FALSE),"")</f>
        <v/>
      </c>
    </row>
    <row r="627" spans="1:17">
      <c r="A627" t="s">
        <v>6522</v>
      </c>
      <c r="B627" t="s">
        <v>4350</v>
      </c>
      <c r="C627">
        <v>153.81100000000001</v>
      </c>
      <c r="D627" t="s">
        <v>6523</v>
      </c>
      <c r="E627">
        <v>2920</v>
      </c>
      <c r="F627">
        <v>18.984337921214998</v>
      </c>
      <c r="H627">
        <f t="shared" si="28"/>
        <v>3.4653828514484184</v>
      </c>
      <c r="I627" s="30">
        <f t="shared" si="29"/>
        <v>-1.7216045442801378</v>
      </c>
      <c r="J627" s="39">
        <f>VLOOKUP($A627,'Ub5 and Ub6 values'!$A$2:$F$7000,3,FALSE)</f>
        <v>5</v>
      </c>
      <c r="K627" s="39">
        <f>VLOOKUP($A627,'Ub5 and Ub6 values'!$A$2:$F$7000,4,FALSE)</f>
        <v>5</v>
      </c>
      <c r="P627" t="str">
        <f t="shared" si="27"/>
        <v/>
      </c>
      <c r="Q627" t="str">
        <f>IF(O627=1,VLOOKUP(L627,'Ub5 and Ub6 values'!$A$3:$B$5499,3,FALSE),"")</f>
        <v/>
      </c>
    </row>
    <row r="628" spans="1:17">
      <c r="A628" t="s">
        <v>4133</v>
      </c>
      <c r="B628" t="s">
        <v>4917</v>
      </c>
      <c r="C628">
        <v>209.29300000000001</v>
      </c>
      <c r="D628" t="s">
        <v>8451</v>
      </c>
      <c r="E628">
        <v>4000</v>
      </c>
      <c r="F628">
        <v>19.111962655224971</v>
      </c>
      <c r="H628">
        <f t="shared" si="28"/>
        <v>3.6020599913279625</v>
      </c>
      <c r="I628" s="30">
        <f t="shared" si="29"/>
        <v>-1.718694711868767</v>
      </c>
      <c r="J628" s="39">
        <f>VLOOKUP($A628,'Ub5 and Ub6 values'!$A$2:$F$7000,3,FALSE)</f>
        <v>8</v>
      </c>
      <c r="K628" s="39">
        <f>VLOOKUP($A628,'Ub5 and Ub6 values'!$A$2:$F$7000,4,FALSE)</f>
        <v>8</v>
      </c>
      <c r="P628" t="str">
        <f t="shared" si="27"/>
        <v/>
      </c>
      <c r="Q628" t="str">
        <f>IF(O628=1,VLOOKUP(L628,'Ub5 and Ub6 values'!$A$3:$B$5499,3,FALSE),"")</f>
        <v/>
      </c>
    </row>
    <row r="629" spans="1:17">
      <c r="A629" t="s">
        <v>3596</v>
      </c>
      <c r="B629" t="s">
        <v>6606</v>
      </c>
      <c r="C629">
        <v>250.33799999999997</v>
      </c>
      <c r="D629" t="s">
        <v>8434</v>
      </c>
      <c r="E629">
        <v>4786</v>
      </c>
      <c r="F629">
        <v>19.118152258146988</v>
      </c>
      <c r="H629">
        <f t="shared" si="28"/>
        <v>3.6799726942774185</v>
      </c>
      <c r="I629" s="30">
        <f t="shared" si="29"/>
        <v>-1.7185540839672406</v>
      </c>
      <c r="J629" s="39">
        <f>VLOOKUP($A629,'Ub5 and Ub6 values'!$A$2:$F$7000,3,FALSE)</f>
        <v>8</v>
      </c>
      <c r="K629" s="39">
        <f>VLOOKUP($A629,'Ub5 and Ub6 values'!$A$2:$F$7000,4,FALSE)</f>
        <v>8</v>
      </c>
      <c r="P629" t="str">
        <f t="shared" si="27"/>
        <v/>
      </c>
      <c r="Q629" t="str">
        <f>IF(O629=1,VLOOKUP(L629,'Ub5 and Ub6 values'!$A$3:$B$5499,3,FALSE),"")</f>
        <v/>
      </c>
    </row>
    <row r="630" spans="1:17">
      <c r="A630" t="s">
        <v>2732</v>
      </c>
      <c r="B630" t="s">
        <v>6606</v>
      </c>
      <c r="C630">
        <v>417.41699999999997</v>
      </c>
      <c r="D630" t="s">
        <v>8435</v>
      </c>
      <c r="E630">
        <v>8000</v>
      </c>
      <c r="F630">
        <v>19.165486791386073</v>
      </c>
      <c r="H630">
        <f t="shared" si="28"/>
        <v>3.9030899869919438</v>
      </c>
      <c r="I630" s="30">
        <f t="shared" si="29"/>
        <v>-1.7174801454611326</v>
      </c>
      <c r="J630" s="39">
        <f>VLOOKUP($A630,'Ub5 and Ub6 values'!$A$2:$F$7000,3,FALSE)</f>
        <v>7</v>
      </c>
      <c r="K630" s="39">
        <f>VLOOKUP($A630,'Ub5 and Ub6 values'!$A$2:$F$7000,4,FALSE)</f>
        <v>10</v>
      </c>
      <c r="P630" t="str">
        <f t="shared" si="27"/>
        <v/>
      </c>
      <c r="Q630" t="str">
        <f>IF(O630=1,VLOOKUP(L630,'Ub5 and Ub6 values'!$A$3:$B$5499,3,FALSE),"")</f>
        <v/>
      </c>
    </row>
    <row r="631" spans="1:17">
      <c r="A631" t="s">
        <v>6196</v>
      </c>
      <c r="B631" t="s">
        <v>4539</v>
      </c>
      <c r="C631">
        <v>151.16499999999999</v>
      </c>
      <c r="D631" t="s">
        <v>8484</v>
      </c>
      <c r="E631">
        <v>2910</v>
      </c>
      <c r="F631">
        <v>19.250487877484868</v>
      </c>
      <c r="H631">
        <f t="shared" si="28"/>
        <v>3.4638929889859074</v>
      </c>
      <c r="I631" s="30">
        <f t="shared" si="29"/>
        <v>-1.7155582594118668</v>
      </c>
      <c r="J631" s="39">
        <f>VLOOKUP($A631,'Ub5 and Ub6 values'!$A$2:$F$7000,3,FALSE)</f>
        <v>5</v>
      </c>
      <c r="K631" s="39">
        <f>VLOOKUP($A631,'Ub5 and Ub6 values'!$A$2:$F$7000,4,FALSE)</f>
        <v>8</v>
      </c>
      <c r="P631" t="str">
        <f t="shared" si="27"/>
        <v/>
      </c>
      <c r="Q631" t="str">
        <f>IF(O631=1,VLOOKUP(L631,'Ub5 and Ub6 values'!$A$3:$B$5499,3,FALSE),"")</f>
        <v/>
      </c>
    </row>
    <row r="632" spans="1:17">
      <c r="A632" t="s">
        <v>4141</v>
      </c>
      <c r="B632" t="s">
        <v>4350</v>
      </c>
      <c r="C632">
        <v>60.1</v>
      </c>
      <c r="D632" t="s">
        <v>6524</v>
      </c>
      <c r="E632">
        <v>1160</v>
      </c>
      <c r="F632">
        <v>19.301164725457571</v>
      </c>
      <c r="H632">
        <f t="shared" si="28"/>
        <v>3.0644579892269186</v>
      </c>
      <c r="I632" s="30">
        <f t="shared" si="29"/>
        <v>-1.714416482775821</v>
      </c>
      <c r="J632" s="39">
        <f>VLOOKUP($A632,'Ub5 and Ub6 values'!$A$2:$F$7000,3,FALSE)</f>
        <v>4</v>
      </c>
      <c r="K632" s="39">
        <f>VLOOKUP($A632,'Ub5 and Ub6 values'!$A$2:$F$7000,4,FALSE)</f>
        <v>4</v>
      </c>
      <c r="P632" t="str">
        <f t="shared" si="27"/>
        <v/>
      </c>
      <c r="Q632" t="str">
        <f>IF(O632=1,VLOOKUP(L632,'Ub5 and Ub6 values'!$A$3:$B$5499,3,FALSE),"")</f>
        <v/>
      </c>
    </row>
    <row r="633" spans="1:17">
      <c r="A633" t="s">
        <v>3720</v>
      </c>
      <c r="B633" t="s">
        <v>4917</v>
      </c>
      <c r="C633">
        <v>311.85000000000002</v>
      </c>
      <c r="D633" t="s">
        <v>8452</v>
      </c>
      <c r="E633">
        <v>6099</v>
      </c>
      <c r="F633">
        <v>19.557479557479557</v>
      </c>
      <c r="H633">
        <f t="shared" si="28"/>
        <v>3.7852586333577012</v>
      </c>
      <c r="I633" s="30">
        <f t="shared" si="29"/>
        <v>-1.7086871150294494</v>
      </c>
      <c r="J633" s="39">
        <f>VLOOKUP($A633,'Ub5 and Ub6 values'!$A$2:$F$7000,3,FALSE)</f>
        <v>6</v>
      </c>
      <c r="K633" s="39">
        <f>VLOOKUP($A633,'Ub5 and Ub6 values'!$A$2:$F$7000,4,FALSE)</f>
        <v>9</v>
      </c>
      <c r="P633" t="str">
        <f t="shared" si="27"/>
        <v/>
      </c>
      <c r="Q633" t="str">
        <f>IF(O633=1,VLOOKUP(L633,'Ub5 and Ub6 values'!$A$3:$B$5499,3,FALSE),"")</f>
        <v/>
      </c>
    </row>
    <row r="634" spans="1:17">
      <c r="A634" t="s">
        <v>3755</v>
      </c>
      <c r="B634" t="s">
        <v>4350</v>
      </c>
      <c r="C634">
        <v>58.08</v>
      </c>
      <c r="D634" t="s">
        <v>6525</v>
      </c>
      <c r="E634">
        <v>1140</v>
      </c>
      <c r="F634">
        <v>19.628099173553718</v>
      </c>
      <c r="H634">
        <f t="shared" si="28"/>
        <v>3.0569048513364727</v>
      </c>
      <c r="I634" s="30">
        <f t="shared" si="29"/>
        <v>-1.7071217563555647</v>
      </c>
      <c r="J634" s="39">
        <f>VLOOKUP($A634,'Ub5 and Ub6 values'!$A$2:$F$7000,3,FALSE)</f>
        <v>4</v>
      </c>
      <c r="K634" s="39">
        <f>VLOOKUP($A634,'Ub5 and Ub6 values'!$A$2:$F$7000,4,FALSE)</f>
        <v>4</v>
      </c>
      <c r="P634" t="str">
        <f t="shared" si="27"/>
        <v/>
      </c>
      <c r="Q634" t="str">
        <f>IF(O634=1,VLOOKUP(L634,'Ub5 and Ub6 values'!$A$3:$B$5499,3,FALSE),"")</f>
        <v/>
      </c>
    </row>
    <row r="635" spans="1:17">
      <c r="A635" t="s">
        <v>4103</v>
      </c>
      <c r="B635" t="s">
        <v>4539</v>
      </c>
      <c r="C635">
        <v>282.33599999999996</v>
      </c>
      <c r="D635" t="s">
        <v>8485</v>
      </c>
      <c r="E635">
        <v>5576</v>
      </c>
      <c r="F635">
        <v>19.749518304431604</v>
      </c>
      <c r="H635">
        <f t="shared" si="28"/>
        <v>3.7463227650899529</v>
      </c>
      <c r="I635" s="30">
        <f t="shared" si="29"/>
        <v>-1.7044434924566847</v>
      </c>
      <c r="J635" s="39">
        <f>VLOOKUP($A635,'Ub5 and Ub6 values'!$A$2:$F$7000,3,FALSE)</f>
        <v>8</v>
      </c>
      <c r="K635" s="39">
        <f>VLOOKUP($A635,'Ub5 and Ub6 values'!$A$2:$F$7000,4,FALSE)</f>
        <v>8</v>
      </c>
      <c r="P635" t="str">
        <f t="shared" si="27"/>
        <v/>
      </c>
      <c r="Q635" t="str">
        <f>IF(O635=1,VLOOKUP(L635,'Ub5 and Ub6 values'!$A$3:$B$5499,3,FALSE),"")</f>
        <v/>
      </c>
    </row>
    <row r="636" spans="1:17">
      <c r="A636" t="s">
        <v>2267</v>
      </c>
      <c r="B636" t="s">
        <v>6606</v>
      </c>
      <c r="C636">
        <v>303.29300000000001</v>
      </c>
      <c r="D636" t="s">
        <v>8436</v>
      </c>
      <c r="E636">
        <v>6000</v>
      </c>
      <c r="F636">
        <v>19.78285024712077</v>
      </c>
      <c r="H636">
        <f t="shared" si="28"/>
        <v>3.7781512503836434</v>
      </c>
      <c r="I636" s="30">
        <f t="shared" si="29"/>
        <v>-1.703711136529541</v>
      </c>
      <c r="J636" s="39">
        <f>VLOOKUP($A636,'Ub5 and Ub6 values'!$A$2:$F$7000,3,FALSE)</f>
        <v>6</v>
      </c>
      <c r="K636" s="39">
        <f>VLOOKUP($A636,'Ub5 and Ub6 values'!$A$2:$F$7000,4,FALSE)</f>
        <v>9</v>
      </c>
      <c r="P636" t="str">
        <f t="shared" si="27"/>
        <v/>
      </c>
      <c r="Q636" t="str">
        <f>IF(O636=1,VLOOKUP(L636,'Ub5 and Ub6 values'!$A$3:$B$5499,3,FALSE),"")</f>
        <v/>
      </c>
    </row>
    <row r="637" spans="1:17">
      <c r="A637" t="s">
        <v>5471</v>
      </c>
      <c r="B637" t="s">
        <v>6606</v>
      </c>
      <c r="C637">
        <v>252.34</v>
      </c>
      <c r="D637" t="s">
        <v>8437</v>
      </c>
      <c r="E637">
        <v>5000</v>
      </c>
      <c r="F637">
        <v>19.814535943568202</v>
      </c>
      <c r="H637">
        <f t="shared" si="28"/>
        <v>3.6989700043360187</v>
      </c>
      <c r="I637" s="30">
        <f t="shared" si="29"/>
        <v>-1.703016094387455</v>
      </c>
      <c r="J637" s="39">
        <f>VLOOKUP($A637,'Ub5 and Ub6 values'!$A$2:$F$7000,3,FALSE)</f>
        <v>6</v>
      </c>
      <c r="K637" s="39">
        <f>VLOOKUP($A637,'Ub5 and Ub6 values'!$A$2:$F$7000,4,FALSE)</f>
        <v>7</v>
      </c>
      <c r="P637" t="str">
        <f t="shared" si="27"/>
        <v/>
      </c>
      <c r="Q637" t="str">
        <f>IF(O637=1,VLOOKUP(L637,'Ub5 and Ub6 values'!$A$3:$B$5499,3,FALSE),"")</f>
        <v/>
      </c>
    </row>
    <row r="638" spans="1:17">
      <c r="A638" t="s">
        <v>2736</v>
      </c>
      <c r="B638" t="s">
        <v>4917</v>
      </c>
      <c r="C638">
        <v>261.11899999999997</v>
      </c>
      <c r="D638" t="s">
        <v>8453</v>
      </c>
      <c r="E638">
        <v>5200</v>
      </c>
      <c r="F638">
        <v>19.914291951179351</v>
      </c>
      <c r="H638">
        <f t="shared" si="28"/>
        <v>3.716003343634799</v>
      </c>
      <c r="I638" s="30">
        <f t="shared" si="29"/>
        <v>-1.70083513023694</v>
      </c>
      <c r="J638" s="39">
        <f>VLOOKUP($A638,'Ub5 and Ub6 values'!$A$2:$F$7000,3,FALSE)</f>
        <v>9</v>
      </c>
      <c r="K638" s="39">
        <f>VLOOKUP($A638,'Ub5 and Ub6 values'!$A$2:$F$7000,4,FALSE)</f>
        <v>9</v>
      </c>
      <c r="P638" t="str">
        <f t="shared" si="27"/>
        <v/>
      </c>
      <c r="Q638" t="str">
        <f>IF(O638=1,VLOOKUP(L638,'Ub5 and Ub6 values'!$A$3:$B$5499,3,FALSE),"")</f>
        <v/>
      </c>
    </row>
    <row r="639" spans="1:17">
      <c r="A639" t="s">
        <v>3775</v>
      </c>
      <c r="B639" t="s">
        <v>4350</v>
      </c>
      <c r="C639">
        <v>79.102000000000004</v>
      </c>
      <c r="D639" t="s">
        <v>3775</v>
      </c>
      <c r="E639">
        <v>1580</v>
      </c>
      <c r="F639">
        <v>19.974210513008519</v>
      </c>
      <c r="H639">
        <f t="shared" si="28"/>
        <v>3.1986570869544226</v>
      </c>
      <c r="I639" s="30">
        <f t="shared" si="29"/>
        <v>-1.6995303773015737</v>
      </c>
      <c r="J639" s="39">
        <f>VLOOKUP($A639,'Ub5 and Ub6 values'!$A$2:$F$7000,3,FALSE)</f>
        <v>5</v>
      </c>
      <c r="K639" s="39">
        <f>VLOOKUP($A639,'Ub5 and Ub6 values'!$A$2:$F$7000,4,FALSE)</f>
        <v>6</v>
      </c>
      <c r="P639" t="str">
        <f t="shared" si="27"/>
        <v/>
      </c>
      <c r="Q639" t="str">
        <f>IF(O639=1,VLOOKUP(L639,'Ub5 and Ub6 values'!$A$3:$B$5499,3,FALSE),"")</f>
        <v/>
      </c>
    </row>
    <row r="640" spans="1:17">
      <c r="A640" t="s">
        <v>8454</v>
      </c>
      <c r="B640" t="s">
        <v>4917</v>
      </c>
      <c r="C640">
        <v>338.44399999999996</v>
      </c>
      <c r="D640" t="s">
        <v>8455</v>
      </c>
      <c r="E640">
        <v>6825</v>
      </c>
      <c r="F640">
        <v>20.165817683279954</v>
      </c>
      <c r="H640">
        <f t="shared" si="28"/>
        <v>3.8341026557127935</v>
      </c>
      <c r="I640" s="30">
        <f t="shared" si="29"/>
        <v>-1.6953841635330438</v>
      </c>
      <c r="J640" s="39">
        <f>VLOOKUP($A640,'Ub5 and Ub6 values'!$A$2:$F$7000,3,FALSE)</f>
        <v>7</v>
      </c>
      <c r="K640" s="39">
        <f>VLOOKUP($A640,'Ub5 and Ub6 values'!$A$2:$F$7000,4,FALSE)</f>
        <v>10</v>
      </c>
      <c r="P640" t="str">
        <f t="shared" si="27"/>
        <v/>
      </c>
      <c r="Q640" t="str">
        <f>IF(O640=1,VLOOKUP(L640,'Ub5 and Ub6 values'!$A$3:$B$5499,3,FALSE),"")</f>
        <v/>
      </c>
    </row>
    <row r="641" spans="1:17">
      <c r="A641" t="s">
        <v>7172</v>
      </c>
      <c r="B641" t="s">
        <v>4350</v>
      </c>
      <c r="C641">
        <v>139.11000000000001</v>
      </c>
      <c r="D641" t="s">
        <v>7172</v>
      </c>
      <c r="E641">
        <v>2828</v>
      </c>
      <c r="F641">
        <v>20.329235856516426</v>
      </c>
      <c r="H641">
        <f t="shared" si="28"/>
        <v>3.4514794051248616</v>
      </c>
      <c r="I641" s="30">
        <f t="shared" si="29"/>
        <v>-1.6918789454906051</v>
      </c>
      <c r="J641" s="39">
        <f>VLOOKUP($A641,'Ub5 and Ub6 values'!$A$2:$F$7000,3,FALSE)</f>
        <v>7</v>
      </c>
      <c r="K641" s="39">
        <f>VLOOKUP($A641,'Ub5 and Ub6 values'!$A$2:$F$7000,4,FALSE)</f>
        <v>9</v>
      </c>
      <c r="P641" t="str">
        <f t="shared" si="27"/>
        <v/>
      </c>
      <c r="Q641" t="str">
        <f>IF(O641=1,VLOOKUP(L641,'Ub5 and Ub6 values'!$A$3:$B$5499,3,FALSE),"")</f>
        <v/>
      </c>
    </row>
    <row r="642" spans="1:17">
      <c r="A642" t="s">
        <v>8486</v>
      </c>
      <c r="B642" t="s">
        <v>4539</v>
      </c>
      <c r="C642">
        <v>156.26899999999998</v>
      </c>
      <c r="D642" t="s">
        <v>8487</v>
      </c>
      <c r="E642">
        <v>3180</v>
      </c>
      <c r="F642">
        <v>20.349525497699481</v>
      </c>
      <c r="H642">
        <f t="shared" si="28"/>
        <v>3.5024271199844326</v>
      </c>
      <c r="I642" s="30">
        <f t="shared" si="29"/>
        <v>-1.6914457130300791</v>
      </c>
      <c r="J642" s="39">
        <f>VLOOKUP($A642,'Ub5 and Ub6 values'!$A$2:$F$7000,3,FALSE)</f>
        <v>4</v>
      </c>
      <c r="K642" s="39">
        <f>VLOOKUP($A642,'Ub5 and Ub6 values'!$A$2:$F$7000,4,FALSE)</f>
        <v>5</v>
      </c>
      <c r="P642" t="str">
        <f t="shared" ref="P642:P705" si="30">IF(O642=1,LOG(M642),"")</f>
        <v/>
      </c>
      <c r="Q642" t="str">
        <f>IF(O642=1,VLOOKUP(L642,'Ub5 and Ub6 values'!$A$3:$B$5499,3,FALSE),"")</f>
        <v/>
      </c>
    </row>
    <row r="643" spans="1:17">
      <c r="A643" t="s">
        <v>3614</v>
      </c>
      <c r="B643" t="s">
        <v>4917</v>
      </c>
      <c r="C643">
        <v>434.80799999999999</v>
      </c>
      <c r="D643" t="s">
        <v>8456</v>
      </c>
      <c r="E643">
        <v>8865</v>
      </c>
      <c r="F643">
        <v>20.388309322735552</v>
      </c>
      <c r="H643">
        <f t="shared" ref="H643:H706" si="31">LOG(E643)</f>
        <v>3.9476787399369364</v>
      </c>
      <c r="I643" s="30">
        <f t="shared" ref="I643:I706" si="32">LOG(F643)-3</f>
        <v>-1.6906187861026487</v>
      </c>
      <c r="J643" s="39">
        <f>VLOOKUP($A643,'Ub5 and Ub6 values'!$A$2:$F$7000,3,FALSE)</f>
        <v>10</v>
      </c>
      <c r="K643" s="39">
        <f>VLOOKUP($A643,'Ub5 and Ub6 values'!$A$2:$F$7000,4,FALSE)</f>
        <v>12</v>
      </c>
      <c r="P643" t="str">
        <f t="shared" si="30"/>
        <v/>
      </c>
      <c r="Q643" t="str">
        <f>IF(O643=1,VLOOKUP(L643,'Ub5 and Ub6 values'!$A$3:$B$5499,3,FALSE),"")</f>
        <v/>
      </c>
    </row>
    <row r="644" spans="1:17">
      <c r="A644" t="s">
        <v>4091</v>
      </c>
      <c r="B644" t="s">
        <v>6606</v>
      </c>
      <c r="C644">
        <v>219.24</v>
      </c>
      <c r="D644" t="s">
        <v>8438</v>
      </c>
      <c r="E644">
        <v>4500</v>
      </c>
      <c r="F644">
        <v>20.525451559934318</v>
      </c>
      <c r="H644">
        <f t="shared" si="31"/>
        <v>3.6532125137753435</v>
      </c>
      <c r="I644" s="30">
        <f t="shared" si="32"/>
        <v>-1.6877072796248189</v>
      </c>
      <c r="J644" s="39">
        <f>VLOOKUP($A644,'Ub5 and Ub6 values'!$A$2:$F$7000,3,FALSE)</f>
        <v>6</v>
      </c>
      <c r="K644" s="39">
        <f>VLOOKUP($A644,'Ub5 and Ub6 values'!$A$2:$F$7000,4,FALSE)</f>
        <v>9</v>
      </c>
      <c r="P644" t="str">
        <f t="shared" si="30"/>
        <v/>
      </c>
      <c r="Q644" t="str">
        <f>IF(O644=1,VLOOKUP(L644,'Ub5 and Ub6 values'!$A$3:$B$5499,3,FALSE),"")</f>
        <v/>
      </c>
    </row>
    <row r="645" spans="1:17">
      <c r="A645" t="s">
        <v>2594</v>
      </c>
      <c r="B645" t="s">
        <v>4350</v>
      </c>
      <c r="C645">
        <v>100.161</v>
      </c>
      <c r="D645" t="s">
        <v>2594</v>
      </c>
      <c r="E645">
        <v>2060</v>
      </c>
      <c r="F645">
        <v>20.566887311428598</v>
      </c>
      <c r="H645">
        <f t="shared" si="31"/>
        <v>3.3138672203691533</v>
      </c>
      <c r="I645" s="30">
        <f t="shared" si="32"/>
        <v>-1.6868314314827633</v>
      </c>
      <c r="J645" s="39">
        <f>VLOOKUP($A645,'Ub5 and Ub6 values'!$A$2:$F$7000,3,FALSE)</f>
        <v>4</v>
      </c>
      <c r="K645" s="39">
        <f>VLOOKUP($A645,'Ub5 and Ub6 values'!$A$2:$F$7000,4,FALSE)</f>
        <v>5</v>
      </c>
      <c r="P645" t="str">
        <f t="shared" si="30"/>
        <v/>
      </c>
      <c r="Q645" t="str">
        <f>IF(O645=1,VLOOKUP(L645,'Ub5 and Ub6 values'!$A$3:$B$5499,3,FALSE),"")</f>
        <v/>
      </c>
    </row>
    <row r="646" spans="1:17">
      <c r="A646" t="s">
        <v>1308</v>
      </c>
      <c r="B646" t="s">
        <v>4350</v>
      </c>
      <c r="C646">
        <v>100.161</v>
      </c>
      <c r="D646" t="s">
        <v>6526</v>
      </c>
      <c r="E646">
        <v>2080</v>
      </c>
      <c r="F646">
        <v>20.766565829015285</v>
      </c>
      <c r="H646">
        <f t="shared" si="31"/>
        <v>3.3180633349627615</v>
      </c>
      <c r="I646" s="30">
        <f t="shared" si="32"/>
        <v>-1.6826353168891552</v>
      </c>
      <c r="J646" s="39">
        <f>VLOOKUP($A646,'Ub5 and Ub6 values'!$A$2:$F$7000,3,FALSE)</f>
        <v>4</v>
      </c>
      <c r="K646" s="39">
        <f>VLOOKUP($A646,'Ub5 and Ub6 values'!$A$2:$F$7000,4,FALSE)</f>
        <v>5</v>
      </c>
      <c r="P646" t="str">
        <f t="shared" si="30"/>
        <v/>
      </c>
      <c r="Q646" t="str">
        <f>IF(O646=1,VLOOKUP(L646,'Ub5 and Ub6 values'!$A$3:$B$5499,3,FALSE),"")</f>
        <v/>
      </c>
    </row>
    <row r="647" spans="1:17">
      <c r="A647" t="s">
        <v>3772</v>
      </c>
      <c r="B647" t="s">
        <v>4350</v>
      </c>
      <c r="C647">
        <v>68.078999999999994</v>
      </c>
      <c r="D647" t="s">
        <v>6527</v>
      </c>
      <c r="E647">
        <v>1430</v>
      </c>
      <c r="F647">
        <v>21.005008886734529</v>
      </c>
      <c r="H647">
        <f t="shared" si="31"/>
        <v>3.1553360374650619</v>
      </c>
      <c r="I647" s="30">
        <f t="shared" si="32"/>
        <v>-1.6776771303859772</v>
      </c>
      <c r="J647" s="39">
        <f>VLOOKUP($A647,'Ub5 and Ub6 values'!$A$2:$F$7000,3,FALSE)</f>
        <v>5</v>
      </c>
      <c r="K647" s="39">
        <f>VLOOKUP($A647,'Ub5 and Ub6 values'!$A$2:$F$7000,4,FALSE)</f>
        <v>5</v>
      </c>
      <c r="P647" t="str">
        <f t="shared" si="30"/>
        <v/>
      </c>
      <c r="Q647" t="str">
        <f>IF(O647=1,VLOOKUP(L647,'Ub5 and Ub6 values'!$A$3:$B$5499,3,FALSE),"")</f>
        <v/>
      </c>
    </row>
    <row r="648" spans="1:17">
      <c r="A648" t="s">
        <v>5030</v>
      </c>
      <c r="B648" t="s">
        <v>4350</v>
      </c>
      <c r="C648">
        <v>88.15</v>
      </c>
      <c r="D648" t="s">
        <v>5030</v>
      </c>
      <c r="E648">
        <v>1870</v>
      </c>
      <c r="F648">
        <v>21.2138400453772</v>
      </c>
      <c r="H648">
        <f t="shared" si="31"/>
        <v>3.271841606536499</v>
      </c>
      <c r="I648" s="30">
        <f t="shared" si="32"/>
        <v>-1.6733807100988418</v>
      </c>
      <c r="J648" s="39">
        <f>VLOOKUP($A648,'Ub5 and Ub6 values'!$A$2:$F$7000,3,FALSE)</f>
        <v>4</v>
      </c>
      <c r="K648" s="39">
        <f>VLOOKUP($A648,'Ub5 and Ub6 values'!$A$2:$F$7000,4,FALSE)</f>
        <v>5</v>
      </c>
      <c r="P648" t="str">
        <f t="shared" si="30"/>
        <v/>
      </c>
      <c r="Q648" t="str">
        <f>IF(O648=1,VLOOKUP(L648,'Ub5 and Ub6 values'!$A$3:$B$5499,3,FALSE),"")</f>
        <v/>
      </c>
    </row>
    <row r="649" spans="1:17">
      <c r="A649" t="s">
        <v>8693</v>
      </c>
      <c r="B649" t="s">
        <v>4350</v>
      </c>
      <c r="C649">
        <v>154.21200000000002</v>
      </c>
      <c r="D649" t="s">
        <v>6528</v>
      </c>
      <c r="E649">
        <v>3280</v>
      </c>
      <c r="F649">
        <v>21.269421316110286</v>
      </c>
      <c r="H649">
        <f t="shared" si="31"/>
        <v>3.5158738437116792</v>
      </c>
      <c r="I649" s="30">
        <f t="shared" si="32"/>
        <v>-1.6722443259242057</v>
      </c>
      <c r="J649" s="39">
        <f>VLOOKUP($A649,'Ub5 and Ub6 values'!$A$2:$F$7000,3,FALSE)</f>
        <v>6</v>
      </c>
      <c r="K649" s="39">
        <f>VLOOKUP($A649,'Ub5 and Ub6 values'!$A$2:$F$7000,4,FALSE)</f>
        <v>10</v>
      </c>
      <c r="P649" t="str">
        <f t="shared" si="30"/>
        <v/>
      </c>
      <c r="Q649" t="str">
        <f>IF(O649=1,VLOOKUP(L649,'Ub5 and Ub6 values'!$A$3:$B$5499,3,FALSE),"")</f>
        <v/>
      </c>
    </row>
    <row r="650" spans="1:17">
      <c r="A650" t="s">
        <v>2731</v>
      </c>
      <c r="B650" t="s">
        <v>4917</v>
      </c>
      <c r="C650">
        <v>269.12099999999998</v>
      </c>
      <c r="D650" t="s">
        <v>8457</v>
      </c>
      <c r="E650">
        <v>5800</v>
      </c>
      <c r="F650">
        <v>21.551644056019413</v>
      </c>
      <c r="H650">
        <f t="shared" si="31"/>
        <v>3.7634279935629373</v>
      </c>
      <c r="I650" s="30">
        <f t="shared" si="32"/>
        <v>-1.6665195943096187</v>
      </c>
      <c r="J650" s="39">
        <f>VLOOKUP($A650,'Ub5 and Ub6 values'!$A$2:$F$7000,3,FALSE)</f>
        <v>7</v>
      </c>
      <c r="K650" s="39">
        <f>VLOOKUP($A650,'Ub5 and Ub6 values'!$A$2:$F$7000,4,FALSE)</f>
        <v>7</v>
      </c>
      <c r="P650" t="str">
        <f t="shared" si="30"/>
        <v/>
      </c>
      <c r="Q650" t="str">
        <f>IF(O650=1,VLOOKUP(L650,'Ub5 and Ub6 values'!$A$3:$B$5499,3,FALSE),"")</f>
        <v/>
      </c>
    </row>
    <row r="651" spans="1:17">
      <c r="A651" t="s">
        <v>4067</v>
      </c>
      <c r="B651" t="s">
        <v>4917</v>
      </c>
      <c r="C651">
        <v>439.57100000000003</v>
      </c>
      <c r="D651" t="s">
        <v>8458</v>
      </c>
      <c r="E651">
        <v>9500</v>
      </c>
      <c r="F651">
        <v>21.611980772161946</v>
      </c>
      <c r="H651">
        <f t="shared" si="31"/>
        <v>3.9777236052888476</v>
      </c>
      <c r="I651" s="30">
        <f t="shared" si="32"/>
        <v>-1.6653054275176133</v>
      </c>
      <c r="J651" s="39">
        <f>VLOOKUP($A651,'Ub5 and Ub6 values'!$A$2:$F$7000,3,FALSE)</f>
        <v>7</v>
      </c>
      <c r="K651" s="39">
        <f>VLOOKUP($A651,'Ub5 and Ub6 values'!$A$2:$F$7000,4,FALSE)</f>
        <v>9</v>
      </c>
      <c r="P651" t="str">
        <f t="shared" si="30"/>
        <v/>
      </c>
      <c r="Q651" t="str">
        <f>IF(O651=1,VLOOKUP(L651,'Ub5 and Ub6 values'!$A$3:$B$5499,3,FALSE),"")</f>
        <v/>
      </c>
    </row>
    <row r="652" spans="1:17">
      <c r="A652" t="s">
        <v>571</v>
      </c>
      <c r="B652" t="s">
        <v>4350</v>
      </c>
      <c r="C652">
        <v>132.20599999999999</v>
      </c>
      <c r="D652" t="s">
        <v>6529</v>
      </c>
      <c r="E652">
        <v>2860</v>
      </c>
      <c r="F652">
        <v>21.632906222107923</v>
      </c>
      <c r="H652">
        <f t="shared" si="31"/>
        <v>3.4563660331290431</v>
      </c>
      <c r="I652" s="30">
        <f t="shared" si="32"/>
        <v>-1.6648851323667269</v>
      </c>
      <c r="J652" s="39">
        <f>VLOOKUP($A652,'Ub5 and Ub6 values'!$A$2:$F$7000,3,FALSE)</f>
        <v>6</v>
      </c>
      <c r="K652" s="39">
        <f>VLOOKUP($A652,'Ub5 and Ub6 values'!$A$2:$F$7000,4,FALSE)</f>
        <v>9</v>
      </c>
      <c r="P652" t="str">
        <f t="shared" si="30"/>
        <v/>
      </c>
      <c r="Q652" t="str">
        <f>IF(O652=1,VLOOKUP(L652,'Ub5 and Ub6 values'!$A$3:$B$5499,3,FALSE),"")</f>
        <v/>
      </c>
    </row>
    <row r="653" spans="1:17">
      <c r="A653" t="s">
        <v>6530</v>
      </c>
      <c r="B653" t="s">
        <v>4350</v>
      </c>
      <c r="C653">
        <v>150.22099999999998</v>
      </c>
      <c r="D653" t="s">
        <v>6531</v>
      </c>
      <c r="E653">
        <v>3250</v>
      </c>
      <c r="F653">
        <v>21.634791407326542</v>
      </c>
      <c r="H653">
        <f t="shared" si="31"/>
        <v>3.5118833609788744</v>
      </c>
      <c r="I653" s="30">
        <f t="shared" si="32"/>
        <v>-1.664847287712022</v>
      </c>
      <c r="J653" s="39">
        <f>VLOOKUP($A653,'Ub5 and Ub6 values'!$A$2:$F$7000,3,FALSE)</f>
        <v>5</v>
      </c>
      <c r="K653" s="39">
        <f>VLOOKUP($A653,'Ub5 and Ub6 values'!$A$2:$F$7000,4,FALSE)</f>
        <v>8</v>
      </c>
      <c r="P653" t="str">
        <f t="shared" si="30"/>
        <v/>
      </c>
      <c r="Q653" t="str">
        <f>IF(O653=1,VLOOKUP(L653,'Ub5 and Ub6 values'!$A$3:$B$5499,3,FALSE),"")</f>
        <v/>
      </c>
    </row>
    <row r="654" spans="1:17">
      <c r="A654" t="s">
        <v>3801</v>
      </c>
      <c r="B654" t="s">
        <v>6606</v>
      </c>
      <c r="C654">
        <v>244.20699999999999</v>
      </c>
      <c r="D654" t="s">
        <v>8439</v>
      </c>
      <c r="E654">
        <v>5300</v>
      </c>
      <c r="F654">
        <v>21.702899589282865</v>
      </c>
      <c r="H654">
        <f t="shared" si="31"/>
        <v>3.7242758696007892</v>
      </c>
      <c r="I654" s="30">
        <f t="shared" si="32"/>
        <v>-1.6634822388934245</v>
      </c>
      <c r="J654" s="39">
        <f>VLOOKUP($A654,'Ub5 and Ub6 values'!$A$2:$F$7000,3,FALSE)</f>
        <v>8</v>
      </c>
      <c r="K654" s="39">
        <f>VLOOKUP($A654,'Ub5 and Ub6 values'!$A$2:$F$7000,4,FALSE)</f>
        <v>9</v>
      </c>
      <c r="P654" t="str">
        <f t="shared" si="30"/>
        <v/>
      </c>
      <c r="Q654" t="str">
        <f>IF(O654=1,VLOOKUP(L654,'Ub5 and Ub6 values'!$A$3:$B$5499,3,FALSE),"")</f>
        <v/>
      </c>
    </row>
    <row r="655" spans="1:17">
      <c r="A655" t="s">
        <v>6532</v>
      </c>
      <c r="B655" t="s">
        <v>4350</v>
      </c>
      <c r="C655">
        <v>128.93600000000001</v>
      </c>
      <c r="D655" t="s">
        <v>6533</v>
      </c>
      <c r="E655">
        <v>2820</v>
      </c>
      <c r="F655">
        <v>21.871316001737295</v>
      </c>
      <c r="H655">
        <f t="shared" si="31"/>
        <v>3.4502491083193609</v>
      </c>
      <c r="I655" s="30">
        <f t="shared" si="32"/>
        <v>-1.6601250845847806</v>
      </c>
      <c r="J655" s="39">
        <f>VLOOKUP($A655,'Ub5 and Ub6 values'!$A$2:$F$7000,3,FALSE)</f>
        <v>6</v>
      </c>
      <c r="K655" s="39">
        <f>VLOOKUP($A655,'Ub5 and Ub6 values'!$A$2:$F$7000,4,FALSE)</f>
        <v>6</v>
      </c>
      <c r="P655" t="str">
        <f t="shared" si="30"/>
        <v/>
      </c>
      <c r="Q655" t="str">
        <f>IF(O655=1,VLOOKUP(L655,'Ub5 and Ub6 values'!$A$3:$B$5499,3,FALSE),"")</f>
        <v/>
      </c>
    </row>
    <row r="656" spans="1:17">
      <c r="A656" t="s">
        <v>3024</v>
      </c>
      <c r="B656" t="s">
        <v>4350</v>
      </c>
      <c r="C656">
        <v>75.111000000000004</v>
      </c>
      <c r="D656" t="s">
        <v>3024</v>
      </c>
      <c r="E656">
        <v>1649.5</v>
      </c>
      <c r="F656">
        <v>21.960831303004884</v>
      </c>
      <c r="H656">
        <f t="shared" si="31"/>
        <v>3.2173523198813627</v>
      </c>
      <c r="I656" s="30">
        <f t="shared" si="32"/>
        <v>-1.6583512241730147</v>
      </c>
      <c r="J656" s="39">
        <f>VLOOKUP($A656,'Ub5 and Ub6 values'!$A$2:$F$7000,3,FALSE)</f>
        <v>4</v>
      </c>
      <c r="K656" s="39">
        <f>VLOOKUP($A656,'Ub5 and Ub6 values'!$A$2:$F$7000,4,FALSE)</f>
        <v>5</v>
      </c>
      <c r="P656" t="str">
        <f t="shared" si="30"/>
        <v/>
      </c>
      <c r="Q656" t="str">
        <f>IF(O656=1,VLOOKUP(L656,'Ub5 and Ub6 values'!$A$3:$B$5499,3,FALSE),"")</f>
        <v/>
      </c>
    </row>
    <row r="657" spans="1:17">
      <c r="A657" t="s">
        <v>3333</v>
      </c>
      <c r="B657" t="s">
        <v>4917</v>
      </c>
      <c r="C657">
        <v>191.995</v>
      </c>
      <c r="D657" t="s">
        <v>8459</v>
      </c>
      <c r="E657">
        <v>4300</v>
      </c>
      <c r="F657">
        <v>22.396416573348265</v>
      </c>
      <c r="H657">
        <f t="shared" si="31"/>
        <v>3.6334684555795866</v>
      </c>
      <c r="I657" s="30">
        <f t="shared" si="32"/>
        <v>-1.6498214632245651</v>
      </c>
      <c r="J657" s="39">
        <f>VLOOKUP($A657,'Ub5 and Ub6 values'!$A$2:$F$7000,3,FALSE)</f>
        <v>6</v>
      </c>
      <c r="K657" s="39">
        <f>VLOOKUP($A657,'Ub5 and Ub6 values'!$A$2:$F$7000,4,FALSE)</f>
        <v>7</v>
      </c>
      <c r="P657" t="str">
        <f t="shared" si="30"/>
        <v/>
      </c>
      <c r="Q657" t="str">
        <f>IF(O657=1,VLOOKUP(L657,'Ub5 and Ub6 values'!$A$3:$B$5499,3,FALSE),"")</f>
        <v/>
      </c>
    </row>
    <row r="658" spans="1:17">
      <c r="A658" t="s">
        <v>3742</v>
      </c>
      <c r="B658" t="s">
        <v>4917</v>
      </c>
      <c r="C658">
        <v>179.21899999999999</v>
      </c>
      <c r="D658" t="s">
        <v>8460</v>
      </c>
      <c r="E658">
        <v>4019.5</v>
      </c>
      <c r="F658">
        <v>22.427867581004246</v>
      </c>
      <c r="H658">
        <f t="shared" si="31"/>
        <v>3.6041720329983375</v>
      </c>
      <c r="I658" s="30">
        <f t="shared" si="32"/>
        <v>-1.6492120167348114</v>
      </c>
      <c r="J658" s="39">
        <f>VLOOKUP($A658,'Ub5 and Ub6 values'!$A$2:$F$7000,3,FALSE)</f>
        <v>7</v>
      </c>
      <c r="K658" s="39">
        <f>VLOOKUP($A658,'Ub5 and Ub6 values'!$A$2:$F$7000,4,FALSE)</f>
        <v>11</v>
      </c>
      <c r="P658" t="str">
        <f t="shared" si="30"/>
        <v/>
      </c>
      <c r="Q658" t="str">
        <f>IF(O658=1,VLOOKUP(L658,'Ub5 and Ub6 values'!$A$3:$B$5499,3,FALSE),"")</f>
        <v/>
      </c>
    </row>
    <row r="659" spans="1:17">
      <c r="A659" t="s">
        <v>568</v>
      </c>
      <c r="B659" t="s">
        <v>4350</v>
      </c>
      <c r="C659">
        <v>222.28100000000001</v>
      </c>
      <c r="D659" t="s">
        <v>6534</v>
      </c>
      <c r="E659">
        <v>5140</v>
      </c>
      <c r="F659">
        <v>23.123883732752688</v>
      </c>
      <c r="H659">
        <f t="shared" si="31"/>
        <v>3.7109631189952759</v>
      </c>
      <c r="I659" s="30">
        <f t="shared" si="32"/>
        <v>-1.6359392229308469</v>
      </c>
      <c r="J659" s="39">
        <f>VLOOKUP($A659,'Ub5 and Ub6 values'!$A$2:$F$7000,3,FALSE)</f>
        <v>4</v>
      </c>
      <c r="K659" s="39">
        <f>VLOOKUP($A659,'Ub5 and Ub6 values'!$A$2:$F$7000,4,FALSE)</f>
        <v>12</v>
      </c>
      <c r="P659" t="str">
        <f t="shared" si="30"/>
        <v/>
      </c>
      <c r="Q659" t="str">
        <f>IF(O659=1,VLOOKUP(L659,'Ub5 and Ub6 values'!$A$3:$B$5499,3,FALSE),"")</f>
        <v/>
      </c>
    </row>
    <row r="660" spans="1:17">
      <c r="A660" t="s">
        <v>2800</v>
      </c>
      <c r="B660" t="s">
        <v>4350</v>
      </c>
      <c r="C660">
        <v>238.28599999999997</v>
      </c>
      <c r="D660" t="s">
        <v>6535</v>
      </c>
      <c r="E660">
        <v>5530</v>
      </c>
      <c r="F660">
        <v>23.207406226131624</v>
      </c>
      <c r="H660">
        <f t="shared" si="31"/>
        <v>3.7427251313046983</v>
      </c>
      <c r="I660" s="30">
        <f t="shared" si="32"/>
        <v>-1.6343733957192415</v>
      </c>
      <c r="J660" s="39">
        <f>VLOOKUP($A660,'Ub5 and Ub6 values'!$A$2:$F$7000,3,FALSE)</f>
        <v>6</v>
      </c>
      <c r="K660" s="39">
        <f>VLOOKUP($A660,'Ub5 and Ub6 values'!$A$2:$F$7000,4,FALSE)</f>
        <v>9</v>
      </c>
      <c r="P660" t="str">
        <f t="shared" si="30"/>
        <v/>
      </c>
      <c r="Q660" t="str">
        <f>IF(O660=1,VLOOKUP(L660,'Ub5 and Ub6 values'!$A$3:$B$5499,3,FALSE),"")</f>
        <v/>
      </c>
    </row>
    <row r="661" spans="1:17">
      <c r="A661" t="s">
        <v>6661</v>
      </c>
      <c r="B661" t="s">
        <v>4350</v>
      </c>
      <c r="C661">
        <v>193.12799999999999</v>
      </c>
      <c r="D661" t="s">
        <v>6536</v>
      </c>
      <c r="E661">
        <v>4490</v>
      </c>
      <c r="F661">
        <v>23.24882979164078</v>
      </c>
      <c r="H661">
        <f t="shared" si="31"/>
        <v>3.6522463410033232</v>
      </c>
      <c r="I661" s="30">
        <f t="shared" si="32"/>
        <v>-1.6335989020352375</v>
      </c>
      <c r="J661" s="39">
        <f>VLOOKUP($A661,'Ub5 and Ub6 values'!$A$2:$F$7000,3,FALSE)</f>
        <v>5</v>
      </c>
      <c r="K661" s="39">
        <f>VLOOKUP($A661,'Ub5 and Ub6 values'!$A$2:$F$7000,4,FALSE)</f>
        <v>6</v>
      </c>
      <c r="P661" t="str">
        <f t="shared" si="30"/>
        <v/>
      </c>
      <c r="Q661" t="str">
        <f>IF(O661=1,VLOOKUP(L661,'Ub5 and Ub6 values'!$A$3:$B$5499,3,FALSE),"")</f>
        <v/>
      </c>
    </row>
    <row r="662" spans="1:17">
      <c r="A662" t="s">
        <v>4604</v>
      </c>
      <c r="B662" t="s">
        <v>6606</v>
      </c>
      <c r="C662">
        <v>640.649</v>
      </c>
      <c r="D662" t="s">
        <v>8440</v>
      </c>
      <c r="E662">
        <v>15000</v>
      </c>
      <c r="F662">
        <v>23.413756987055315</v>
      </c>
      <c r="H662">
        <f t="shared" si="31"/>
        <v>4.1760912590556813</v>
      </c>
      <c r="I662" s="30">
        <f t="shared" si="32"/>
        <v>-1.6305288935296558</v>
      </c>
      <c r="J662" s="39">
        <f>VLOOKUP($A662,'Ub5 and Ub6 values'!$A$2:$F$7000,3,FALSE)</f>
        <v>6</v>
      </c>
      <c r="K662" s="39">
        <f>VLOOKUP($A662,'Ub5 and Ub6 values'!$A$2:$F$7000,4,FALSE)</f>
        <v>9</v>
      </c>
      <c r="P662" t="str">
        <f t="shared" si="30"/>
        <v/>
      </c>
      <c r="Q662" t="str">
        <f>IF(O662=1,VLOOKUP(L662,'Ub5 and Ub6 values'!$A$3:$B$5499,3,FALSE),"")</f>
        <v/>
      </c>
    </row>
    <row r="663" spans="1:17">
      <c r="A663" t="s">
        <v>8945</v>
      </c>
      <c r="B663" t="s">
        <v>4350</v>
      </c>
      <c r="C663">
        <v>61.04</v>
      </c>
      <c r="D663" t="s">
        <v>8945</v>
      </c>
      <c r="E663">
        <v>1440</v>
      </c>
      <c r="F663">
        <v>23.591087811271294</v>
      </c>
      <c r="H663">
        <f t="shared" si="31"/>
        <v>3.1583624920952498</v>
      </c>
      <c r="I663" s="30">
        <f t="shared" si="32"/>
        <v>-1.6272520328515745</v>
      </c>
      <c r="J663" s="39">
        <f>VLOOKUP($A663,'Ub5 and Ub6 values'!$A$2:$F$7000,3,FALSE)</f>
        <v>4</v>
      </c>
      <c r="K663" s="39">
        <f>VLOOKUP($A663,'Ub5 and Ub6 values'!$A$2:$F$7000,4,FALSE)</f>
        <v>4</v>
      </c>
      <c r="P663" t="str">
        <f t="shared" si="30"/>
        <v/>
      </c>
      <c r="Q663" t="str">
        <f>IF(O663=1,VLOOKUP(L663,'Ub5 and Ub6 values'!$A$3:$B$5499,3,FALSE),"")</f>
        <v/>
      </c>
    </row>
    <row r="664" spans="1:17">
      <c r="A664" t="s">
        <v>1452</v>
      </c>
      <c r="B664" t="s">
        <v>4350</v>
      </c>
      <c r="C664">
        <v>114.14400000000001</v>
      </c>
      <c r="D664" t="s">
        <v>6537</v>
      </c>
      <c r="E664">
        <v>2700</v>
      </c>
      <c r="F664">
        <v>23.654331370899914</v>
      </c>
      <c r="H664">
        <f t="shared" si="31"/>
        <v>3.4313637641589874</v>
      </c>
      <c r="I664" s="30">
        <f t="shared" si="32"/>
        <v>-1.6260893234992728</v>
      </c>
      <c r="J664" s="39">
        <f>VLOOKUP($A664,'Ub5 and Ub6 values'!$A$2:$F$7000,3,FALSE)</f>
        <v>4</v>
      </c>
      <c r="K664" s="39">
        <f>VLOOKUP($A664,'Ub5 and Ub6 values'!$A$2:$F$7000,4,FALSE)</f>
        <v>5</v>
      </c>
      <c r="P664" t="str">
        <f t="shared" si="30"/>
        <v/>
      </c>
      <c r="Q664" t="str">
        <f>IF(O664=1,VLOOKUP(L664,'Ub5 and Ub6 values'!$A$3:$B$5499,3,FALSE),"")</f>
        <v/>
      </c>
    </row>
    <row r="665" spans="1:17">
      <c r="A665" t="s">
        <v>3714</v>
      </c>
      <c r="B665" t="s">
        <v>6606</v>
      </c>
      <c r="C665">
        <v>172.61200000000002</v>
      </c>
      <c r="D665" t="s">
        <v>8441</v>
      </c>
      <c r="E665">
        <v>4100</v>
      </c>
      <c r="F665">
        <v>23.752693903089007</v>
      </c>
      <c r="H665">
        <f t="shared" si="31"/>
        <v>3.6127838567197355</v>
      </c>
      <c r="I665" s="30">
        <f t="shared" si="32"/>
        <v>-1.6242871278959878</v>
      </c>
      <c r="J665" s="39">
        <f>VLOOKUP($A665,'Ub5 and Ub6 values'!$A$2:$F$7000,3,FALSE)</f>
        <v>6</v>
      </c>
      <c r="K665" s="39">
        <f>VLOOKUP($A665,'Ub5 and Ub6 values'!$A$2:$F$7000,4,FALSE)</f>
        <v>7</v>
      </c>
      <c r="P665" t="str">
        <f t="shared" si="30"/>
        <v/>
      </c>
      <c r="Q665" t="str">
        <f>IF(O665=1,VLOOKUP(L665,'Ub5 and Ub6 values'!$A$3:$B$5499,3,FALSE),"")</f>
        <v/>
      </c>
    </row>
    <row r="666" spans="1:17">
      <c r="A666" t="s">
        <v>2645</v>
      </c>
      <c r="B666" t="s">
        <v>4350</v>
      </c>
      <c r="C666">
        <v>76.11699999999999</v>
      </c>
      <c r="D666" t="s">
        <v>2645</v>
      </c>
      <c r="E666">
        <v>1830</v>
      </c>
      <c r="F666">
        <v>24.04193544149139</v>
      </c>
      <c r="H666">
        <f t="shared" si="31"/>
        <v>3.2624510897304293</v>
      </c>
      <c r="I666" s="30">
        <f t="shared" si="32"/>
        <v>-1.6190305733695685</v>
      </c>
      <c r="J666" s="39">
        <f>VLOOKUP($A666,'Ub5 and Ub6 values'!$A$2:$F$7000,3,FALSE)</f>
        <v>4</v>
      </c>
      <c r="K666" s="39">
        <f>VLOOKUP($A666,'Ub5 and Ub6 values'!$A$2:$F$7000,4,FALSE)</f>
        <v>4</v>
      </c>
      <c r="P666" t="str">
        <f t="shared" si="30"/>
        <v/>
      </c>
      <c r="Q666" t="str">
        <f>IF(O666=1,VLOOKUP(L666,'Ub5 and Ub6 values'!$A$3:$B$5499,3,FALSE),"")</f>
        <v/>
      </c>
    </row>
    <row r="667" spans="1:17">
      <c r="A667" t="s">
        <v>3745</v>
      </c>
      <c r="B667" t="s">
        <v>4350</v>
      </c>
      <c r="C667">
        <v>58.08</v>
      </c>
      <c r="D667" t="s">
        <v>3745</v>
      </c>
      <c r="E667">
        <v>1400</v>
      </c>
      <c r="F667">
        <v>24.104683195592283</v>
      </c>
      <c r="H667">
        <f t="shared" si="31"/>
        <v>3.1461280356782382</v>
      </c>
      <c r="I667" s="30">
        <f t="shared" si="32"/>
        <v>-1.6178985720137993</v>
      </c>
      <c r="J667" s="39">
        <f>VLOOKUP($A667,'Ub5 and Ub6 values'!$A$2:$F$7000,3,FALSE)</f>
        <v>4</v>
      </c>
      <c r="K667" s="39">
        <f>VLOOKUP($A667,'Ub5 and Ub6 values'!$A$2:$F$7000,4,FALSE)</f>
        <v>4</v>
      </c>
      <c r="P667" t="str">
        <f t="shared" si="30"/>
        <v/>
      </c>
      <c r="Q667" t="str">
        <f>IF(O667=1,VLOOKUP(L667,'Ub5 and Ub6 values'!$A$3:$B$5499,3,FALSE),"")</f>
        <v/>
      </c>
    </row>
    <row r="668" spans="1:17">
      <c r="A668" t="s">
        <v>2585</v>
      </c>
      <c r="B668" t="s">
        <v>4350</v>
      </c>
      <c r="C668">
        <v>120.19499999999999</v>
      </c>
      <c r="D668" t="s">
        <v>6538</v>
      </c>
      <c r="E668">
        <v>2910</v>
      </c>
      <c r="F668">
        <v>24.210657681267939</v>
      </c>
      <c r="H668">
        <f t="shared" si="31"/>
        <v>3.4638929889859074</v>
      </c>
      <c r="I668" s="30">
        <f t="shared" si="32"/>
        <v>-1.6159934128108093</v>
      </c>
      <c r="J668" s="39">
        <f>VLOOKUP($A668,'Ub5 and Ub6 values'!$A$2:$F$7000,3,FALSE)</f>
        <v>5</v>
      </c>
      <c r="K668" s="39">
        <f>VLOOKUP($A668,'Ub5 and Ub6 values'!$A$2:$F$7000,4,FALSE)</f>
        <v>8</v>
      </c>
      <c r="P668" t="str">
        <f t="shared" si="30"/>
        <v/>
      </c>
      <c r="Q668" t="str">
        <f>IF(O668=1,VLOOKUP(L668,'Ub5 and Ub6 values'!$A$3:$B$5499,3,FALSE),"")</f>
        <v/>
      </c>
    </row>
    <row r="669" spans="1:17">
      <c r="A669" t="s">
        <v>7309</v>
      </c>
      <c r="B669" t="s">
        <v>4350</v>
      </c>
      <c r="C669">
        <v>153.14100000000002</v>
      </c>
      <c r="D669" t="s">
        <v>7309</v>
      </c>
      <c r="E669">
        <v>3720</v>
      </c>
      <c r="F669">
        <v>24.291339353928731</v>
      </c>
      <c r="H669">
        <f t="shared" si="31"/>
        <v>3.5705429398818973</v>
      </c>
      <c r="I669" s="30">
        <f t="shared" si="32"/>
        <v>-1.6145485387978189</v>
      </c>
      <c r="J669" s="39">
        <f>VLOOKUP($A669,'Ub5 and Ub6 values'!$A$2:$F$7000,3,FALSE)</f>
        <v>7</v>
      </c>
      <c r="K669" s="39">
        <f>VLOOKUP($A669,'Ub5 and Ub6 values'!$A$2:$F$7000,4,FALSE)</f>
        <v>9</v>
      </c>
      <c r="P669" t="str">
        <f t="shared" si="30"/>
        <v/>
      </c>
      <c r="Q669" t="str">
        <f>IF(O669=1,VLOOKUP(L669,'Ub5 and Ub6 values'!$A$3:$B$5499,3,FALSE),"")</f>
        <v/>
      </c>
    </row>
    <row r="670" spans="1:17">
      <c r="A670" t="s">
        <v>6428</v>
      </c>
      <c r="B670" t="s">
        <v>4350</v>
      </c>
      <c r="C670">
        <v>86.133999999999986</v>
      </c>
      <c r="D670" t="s">
        <v>6539</v>
      </c>
      <c r="E670">
        <v>2100</v>
      </c>
      <c r="F670">
        <v>24.380616249100242</v>
      </c>
      <c r="H670">
        <f t="shared" si="31"/>
        <v>3.3222192947339191</v>
      </c>
      <c r="I670" s="30">
        <f t="shared" si="32"/>
        <v>-1.6129553212688548</v>
      </c>
      <c r="J670" s="39">
        <f>VLOOKUP($A670,'Ub5 and Ub6 values'!$A$2:$F$7000,3,FALSE)</f>
        <v>4</v>
      </c>
      <c r="K670" s="39">
        <f>VLOOKUP($A670,'Ub5 and Ub6 values'!$A$2:$F$7000,4,FALSE)</f>
        <v>5</v>
      </c>
      <c r="P670" t="str">
        <f t="shared" si="30"/>
        <v/>
      </c>
      <c r="Q670" t="str">
        <f>IF(O670=1,VLOOKUP(L670,'Ub5 and Ub6 values'!$A$3:$B$5499,3,FALSE),"")</f>
        <v/>
      </c>
    </row>
    <row r="671" spans="1:17">
      <c r="A671" t="s">
        <v>1461</v>
      </c>
      <c r="B671" t="s">
        <v>4350</v>
      </c>
      <c r="C671">
        <v>88.105999999999995</v>
      </c>
      <c r="D671" t="s">
        <v>6540</v>
      </c>
      <c r="E671">
        <v>2180</v>
      </c>
      <c r="F671">
        <v>24.742923296937782</v>
      </c>
      <c r="H671">
        <f t="shared" si="31"/>
        <v>3.3384564936046046</v>
      </c>
      <c r="I671" s="30">
        <f t="shared" si="32"/>
        <v>-1.6065489911770607</v>
      </c>
      <c r="J671" s="39">
        <f>VLOOKUP($A671,'Ub5 and Ub6 values'!$A$2:$F$7000,3,FALSE)</f>
        <v>4</v>
      </c>
      <c r="K671" s="39">
        <f>VLOOKUP($A671,'Ub5 and Ub6 values'!$A$2:$F$7000,4,FALSE)</f>
        <v>5</v>
      </c>
      <c r="P671" t="str">
        <f t="shared" si="30"/>
        <v/>
      </c>
      <c r="Q671" t="str">
        <f>IF(O671=1,VLOOKUP(L671,'Ub5 and Ub6 values'!$A$3:$B$5499,3,FALSE),"")</f>
        <v/>
      </c>
    </row>
    <row r="672" spans="1:17">
      <c r="A672" t="s">
        <v>8461</v>
      </c>
      <c r="B672" t="s">
        <v>4917</v>
      </c>
      <c r="C672">
        <v>201.65800000000002</v>
      </c>
      <c r="D672" t="s">
        <v>8462</v>
      </c>
      <c r="E672">
        <v>5000</v>
      </c>
      <c r="F672">
        <v>24.794453976534527</v>
      </c>
      <c r="H672">
        <f t="shared" si="31"/>
        <v>3.6989700043360187</v>
      </c>
      <c r="I672" s="30">
        <f t="shared" si="32"/>
        <v>-1.6056454513006437</v>
      </c>
      <c r="J672" s="39">
        <f>VLOOKUP($A672,'Ub5 and Ub6 values'!$A$2:$F$7000,3,FALSE)</f>
        <v>11</v>
      </c>
      <c r="K672" s="39">
        <f>VLOOKUP($A672,'Ub5 and Ub6 values'!$A$2:$F$7000,4,FALSE)</f>
        <v>12</v>
      </c>
      <c r="P672" t="str">
        <f t="shared" si="30"/>
        <v/>
      </c>
      <c r="Q672" t="str">
        <f>IF(O672=1,VLOOKUP(L672,'Ub5 and Ub6 values'!$A$3:$B$5499,3,FALSE),"")</f>
        <v/>
      </c>
    </row>
    <row r="673" spans="1:17">
      <c r="A673" t="s">
        <v>5455</v>
      </c>
      <c r="B673" t="s">
        <v>6606</v>
      </c>
      <c r="C673">
        <v>119.369</v>
      </c>
      <c r="D673" t="s">
        <v>8442</v>
      </c>
      <c r="E673">
        <v>3000</v>
      </c>
      <c r="F673">
        <v>25.132153239115684</v>
      </c>
      <c r="H673">
        <f t="shared" si="31"/>
        <v>3.4771212547196626</v>
      </c>
      <c r="I673" s="30">
        <f t="shared" si="32"/>
        <v>-1.5997703009098043</v>
      </c>
      <c r="J673" s="39">
        <f>VLOOKUP($A673,'Ub5 and Ub6 values'!$A$2:$F$7000,3,FALSE)</f>
        <v>4</v>
      </c>
      <c r="K673" s="39">
        <f>VLOOKUP($A673,'Ub5 and Ub6 values'!$A$2:$F$7000,4,FALSE)</f>
        <v>4</v>
      </c>
      <c r="P673" t="str">
        <f t="shared" si="30"/>
        <v/>
      </c>
      <c r="Q673" t="str">
        <f>IF(O673=1,VLOOKUP(L673,'Ub5 and Ub6 values'!$A$3:$B$5499,3,FALSE),"")</f>
        <v/>
      </c>
    </row>
    <row r="674" spans="1:17">
      <c r="A674" t="s">
        <v>6197</v>
      </c>
      <c r="B674" t="s">
        <v>4350</v>
      </c>
      <c r="C674">
        <v>136.15</v>
      </c>
      <c r="D674" t="s">
        <v>6541</v>
      </c>
      <c r="E674">
        <v>3430</v>
      </c>
      <c r="F674">
        <v>25.192802056555273</v>
      </c>
      <c r="H674">
        <f t="shared" si="31"/>
        <v>3.5352941200427703</v>
      </c>
      <c r="I674" s="30">
        <f t="shared" si="32"/>
        <v>-1.5987235256332128</v>
      </c>
      <c r="J674" s="39">
        <f>VLOOKUP($A674,'Ub5 and Ub6 values'!$A$2:$F$7000,3,FALSE)</f>
        <v>5</v>
      </c>
      <c r="K674" s="39">
        <f>VLOOKUP($A674,'Ub5 and Ub6 values'!$A$2:$F$7000,4,FALSE)</f>
        <v>8</v>
      </c>
      <c r="P674" t="str">
        <f t="shared" si="30"/>
        <v/>
      </c>
      <c r="Q674" t="str">
        <f>IF(O674=1,VLOOKUP(L674,'Ub5 and Ub6 values'!$A$3:$B$5499,3,FALSE),"")</f>
        <v/>
      </c>
    </row>
    <row r="675" spans="1:17">
      <c r="A675" t="s">
        <v>3603</v>
      </c>
      <c r="B675" t="s">
        <v>4539</v>
      </c>
      <c r="C675">
        <v>76.051000000000002</v>
      </c>
      <c r="D675" t="s">
        <v>8488</v>
      </c>
      <c r="E675">
        <v>1950</v>
      </c>
      <c r="F675">
        <v>25.64068848535851</v>
      </c>
      <c r="H675">
        <f t="shared" si="31"/>
        <v>3.2900346113625178</v>
      </c>
      <c r="I675" s="30">
        <f t="shared" si="32"/>
        <v>-1.5910703176330292</v>
      </c>
      <c r="J675" s="39">
        <f>VLOOKUP($A675,'Ub5 and Ub6 values'!$A$2:$F$7000,3,FALSE)</f>
        <v>4</v>
      </c>
      <c r="K675" s="39">
        <f>VLOOKUP($A675,'Ub5 and Ub6 values'!$A$2:$F$7000,4,FALSE)</f>
        <v>5</v>
      </c>
      <c r="P675" t="str">
        <f t="shared" si="30"/>
        <v/>
      </c>
      <c r="Q675" t="str">
        <f>IF(O675=1,VLOOKUP(L675,'Ub5 and Ub6 values'!$A$3:$B$5499,3,FALSE),"")</f>
        <v/>
      </c>
    </row>
    <row r="676" spans="1:17">
      <c r="A676" t="s">
        <v>4480</v>
      </c>
      <c r="B676" t="s">
        <v>4350</v>
      </c>
      <c r="C676">
        <v>116.16</v>
      </c>
      <c r="D676" t="s">
        <v>6542</v>
      </c>
      <c r="E676">
        <v>3000</v>
      </c>
      <c r="F676">
        <v>25.826446280991732</v>
      </c>
      <c r="H676">
        <f t="shared" si="31"/>
        <v>3.4771212547196626</v>
      </c>
      <c r="I676" s="30">
        <f t="shared" si="32"/>
        <v>-1.5879353486363561</v>
      </c>
      <c r="J676" s="39">
        <f>VLOOKUP($A676,'Ub5 and Ub6 values'!$A$2:$F$7000,3,FALSE)</f>
        <v>4</v>
      </c>
      <c r="K676" s="39">
        <f>VLOOKUP($A676,'Ub5 and Ub6 values'!$A$2:$F$7000,4,FALSE)</f>
        <v>5</v>
      </c>
      <c r="P676" t="str">
        <f t="shared" si="30"/>
        <v/>
      </c>
      <c r="Q676" t="str">
        <f>IF(O676=1,VLOOKUP(L676,'Ub5 and Ub6 values'!$A$3:$B$5499,3,FALSE),"")</f>
        <v/>
      </c>
    </row>
    <row r="677" spans="1:17">
      <c r="A677" t="s">
        <v>6194</v>
      </c>
      <c r="B677" t="s">
        <v>4350</v>
      </c>
      <c r="C677">
        <v>116.11599999999999</v>
      </c>
      <c r="D677" t="s">
        <v>6543</v>
      </c>
      <c r="E677">
        <v>3000</v>
      </c>
      <c r="F677">
        <v>25.83623273278446</v>
      </c>
      <c r="H677">
        <f t="shared" si="31"/>
        <v>3.4771212547196626</v>
      </c>
      <c r="I677" s="30">
        <f t="shared" si="32"/>
        <v>-1.5877708119865745</v>
      </c>
      <c r="J677" s="39">
        <f>VLOOKUP($A677,'Ub5 and Ub6 values'!$A$2:$F$7000,3,FALSE)</f>
        <v>5</v>
      </c>
      <c r="K677" s="39">
        <f>VLOOKUP($A677,'Ub5 and Ub6 values'!$A$2:$F$7000,4,FALSE)</f>
        <v>6</v>
      </c>
      <c r="P677" t="str">
        <f t="shared" si="30"/>
        <v/>
      </c>
      <c r="Q677" t="str">
        <f>IF(O677=1,VLOOKUP(L677,'Ub5 and Ub6 values'!$A$3:$B$5499,3,FALSE),"")</f>
        <v/>
      </c>
    </row>
    <row r="678" spans="1:17">
      <c r="A678" t="s">
        <v>6198</v>
      </c>
      <c r="B678" t="s">
        <v>4350</v>
      </c>
      <c r="C678">
        <v>100.161</v>
      </c>
      <c r="D678" t="s">
        <v>6544</v>
      </c>
      <c r="E678">
        <v>2590</v>
      </c>
      <c r="F678">
        <v>25.858368027475763</v>
      </c>
      <c r="H678">
        <f t="shared" si="31"/>
        <v>3.4132997640812519</v>
      </c>
      <c r="I678" s="30">
        <f t="shared" si="32"/>
        <v>-1.5873988877706648</v>
      </c>
      <c r="J678" s="39">
        <f>VLOOKUP($A678,'Ub5 and Ub6 values'!$A$2:$F$7000,3,FALSE)</f>
        <v>4</v>
      </c>
      <c r="K678" s="39">
        <f>VLOOKUP($A678,'Ub5 and Ub6 values'!$A$2:$F$7000,4,FALSE)</f>
        <v>5</v>
      </c>
      <c r="P678" t="str">
        <f t="shared" si="30"/>
        <v/>
      </c>
      <c r="Q678" t="str">
        <f>IF(O678=1,VLOOKUP(L678,'Ub5 and Ub6 values'!$A$3:$B$5499,3,FALSE),"")</f>
        <v/>
      </c>
    </row>
    <row r="679" spans="1:17">
      <c r="A679" t="s">
        <v>7213</v>
      </c>
      <c r="B679" t="s">
        <v>4350</v>
      </c>
      <c r="C679">
        <v>146.99800000000002</v>
      </c>
      <c r="D679" t="s">
        <v>7213</v>
      </c>
      <c r="E679">
        <v>3826.5</v>
      </c>
      <c r="F679">
        <v>26.030966407706224</v>
      </c>
      <c r="H679">
        <f t="shared" si="31"/>
        <v>3.5828017176654714</v>
      </c>
      <c r="I679" s="30">
        <f t="shared" si="32"/>
        <v>-1.5845097082740476</v>
      </c>
      <c r="J679" s="39">
        <f>VLOOKUP($A679,'Ub5 and Ub6 values'!$A$2:$F$7000,3,FALSE)</f>
        <v>5</v>
      </c>
      <c r="K679" s="39">
        <f>VLOOKUP($A679,'Ub5 and Ub6 values'!$A$2:$F$7000,4,FALSE)</f>
        <v>7</v>
      </c>
      <c r="P679" t="str">
        <f t="shared" si="30"/>
        <v/>
      </c>
      <c r="Q679" t="str">
        <f>IF(O679=1,VLOOKUP(L679,'Ub5 and Ub6 values'!$A$3:$B$5499,3,FALSE),"")</f>
        <v/>
      </c>
    </row>
    <row r="680" spans="1:17">
      <c r="A680" t="s">
        <v>3771</v>
      </c>
      <c r="B680" t="s">
        <v>4917</v>
      </c>
      <c r="C680">
        <v>217.23199999999997</v>
      </c>
      <c r="D680" t="s">
        <v>8463</v>
      </c>
      <c r="E680">
        <v>5820</v>
      </c>
      <c r="F680">
        <v>26.791632908595421</v>
      </c>
      <c r="H680">
        <f t="shared" si="31"/>
        <v>3.7649229846498886</v>
      </c>
      <c r="I680" s="30">
        <f t="shared" si="32"/>
        <v>-1.5720008160080359</v>
      </c>
      <c r="J680" s="39">
        <f>VLOOKUP($A680,'Ub5 and Ub6 values'!$A$2:$F$7000,3,FALSE)</f>
        <v>7</v>
      </c>
      <c r="K680" s="39">
        <f>VLOOKUP($A680,'Ub5 and Ub6 values'!$A$2:$F$7000,4,FALSE)</f>
        <v>9</v>
      </c>
      <c r="P680" t="str">
        <f t="shared" si="30"/>
        <v/>
      </c>
      <c r="Q680" t="str">
        <f>IF(O680=1,VLOOKUP(L680,'Ub5 and Ub6 values'!$A$3:$B$5499,3,FALSE),"")</f>
        <v/>
      </c>
    </row>
    <row r="681" spans="1:17">
      <c r="A681" t="s">
        <v>3763</v>
      </c>
      <c r="B681" t="s">
        <v>4917</v>
      </c>
      <c r="C681">
        <v>256.12600000000003</v>
      </c>
      <c r="D681" t="s">
        <v>8464</v>
      </c>
      <c r="E681">
        <v>6985</v>
      </c>
      <c r="F681">
        <v>27.271733443695673</v>
      </c>
      <c r="H681">
        <f t="shared" si="31"/>
        <v>3.8441664104502009</v>
      </c>
      <c r="I681" s="30">
        <f t="shared" si="32"/>
        <v>-1.5642872565906139</v>
      </c>
      <c r="J681" s="39">
        <f>VLOOKUP($A681,'Ub5 and Ub6 values'!$A$2:$F$7000,3,FALSE)</f>
        <v>6</v>
      </c>
      <c r="K681" s="39">
        <f>VLOOKUP($A681,'Ub5 and Ub6 values'!$A$2:$F$7000,4,FALSE)</f>
        <v>9</v>
      </c>
      <c r="P681" t="str">
        <f t="shared" si="30"/>
        <v/>
      </c>
      <c r="Q681" t="str">
        <f>IF(O681=1,VLOOKUP(L681,'Ub5 and Ub6 values'!$A$3:$B$5499,3,FALSE),"")</f>
        <v/>
      </c>
    </row>
    <row r="682" spans="1:17">
      <c r="A682" t="s">
        <v>8443</v>
      </c>
      <c r="B682" t="s">
        <v>6606</v>
      </c>
      <c r="C682">
        <v>217.28300000000002</v>
      </c>
      <c r="D682" t="s">
        <v>8444</v>
      </c>
      <c r="E682">
        <v>6000</v>
      </c>
      <c r="F682">
        <v>27.613757173823998</v>
      </c>
      <c r="H682">
        <f t="shared" si="31"/>
        <v>3.7781512503836434</v>
      </c>
      <c r="I682" s="30">
        <f t="shared" si="32"/>
        <v>-1.5588744985093417</v>
      </c>
      <c r="J682" s="39">
        <f>VLOOKUP($A682,'Ub5 and Ub6 values'!$A$2:$F$7000,3,FALSE)</f>
        <v>5</v>
      </c>
      <c r="K682" s="39">
        <f>VLOOKUP($A682,'Ub5 and Ub6 values'!$A$2:$F$7000,4,FALSE)</f>
        <v>7</v>
      </c>
      <c r="P682" t="str">
        <f t="shared" si="30"/>
        <v/>
      </c>
      <c r="Q682" t="str">
        <f>IF(O682=1,VLOOKUP(L682,'Ub5 and Ub6 values'!$A$3:$B$5499,3,FALSE),"")</f>
        <v/>
      </c>
    </row>
    <row r="683" spans="1:17">
      <c r="A683" t="s">
        <v>2760</v>
      </c>
      <c r="B683" t="s">
        <v>4917</v>
      </c>
      <c r="C683">
        <v>305.44</v>
      </c>
      <c r="D683" t="s">
        <v>8465</v>
      </c>
      <c r="E683">
        <v>8740</v>
      </c>
      <c r="F683">
        <v>28.6144578313253</v>
      </c>
      <c r="H683">
        <f t="shared" si="31"/>
        <v>3.9415114326344032</v>
      </c>
      <c r="I683" s="30">
        <f t="shared" si="32"/>
        <v>-1.5434144784151886</v>
      </c>
      <c r="J683" s="39">
        <f>VLOOKUP($A683,'Ub5 and Ub6 values'!$A$2:$F$7000,3,FALSE)</f>
        <v>7</v>
      </c>
      <c r="K683" s="39">
        <f>VLOOKUP($A683,'Ub5 and Ub6 values'!$A$2:$F$7000,4,FALSE)</f>
        <v>9</v>
      </c>
      <c r="P683" t="str">
        <f t="shared" si="30"/>
        <v/>
      </c>
      <c r="Q683" t="str">
        <f>IF(O683=1,VLOOKUP(L683,'Ub5 and Ub6 values'!$A$3:$B$5499,3,FALSE),"")</f>
        <v/>
      </c>
    </row>
    <row r="684" spans="1:17">
      <c r="A684" t="s">
        <v>6545</v>
      </c>
      <c r="B684" t="s">
        <v>4350</v>
      </c>
      <c r="C684">
        <v>108.14</v>
      </c>
      <c r="D684" t="s">
        <v>6546</v>
      </c>
      <c r="E684">
        <v>3100</v>
      </c>
      <c r="F684">
        <v>28.666543369705941</v>
      </c>
      <c r="H684">
        <f t="shared" si="31"/>
        <v>3.4913616938342726</v>
      </c>
      <c r="I684" s="30">
        <f t="shared" si="32"/>
        <v>-1.5426246714053331</v>
      </c>
      <c r="J684" s="39">
        <f>VLOOKUP($A684,'Ub5 and Ub6 values'!$A$2:$F$7000,3,FALSE)</f>
        <v>4</v>
      </c>
      <c r="K684" s="39">
        <f>VLOOKUP($A684,'Ub5 and Ub6 values'!$A$2:$F$7000,4,FALSE)</f>
        <v>7</v>
      </c>
      <c r="P684" t="str">
        <f t="shared" si="30"/>
        <v/>
      </c>
      <c r="Q684" t="str">
        <f>IF(O684=1,VLOOKUP(L684,'Ub5 and Ub6 values'!$A$3:$B$5499,3,FALSE),"")</f>
        <v/>
      </c>
    </row>
    <row r="685" spans="1:17">
      <c r="A685" t="s">
        <v>6202</v>
      </c>
      <c r="B685" t="s">
        <v>4350</v>
      </c>
      <c r="C685">
        <v>118.13199999999999</v>
      </c>
      <c r="D685" t="s">
        <v>6547</v>
      </c>
      <c r="E685">
        <v>3400</v>
      </c>
      <c r="F685">
        <v>28.781363220803847</v>
      </c>
      <c r="H685">
        <f t="shared" si="31"/>
        <v>3.5314789170422549</v>
      </c>
      <c r="I685" s="30">
        <f t="shared" si="32"/>
        <v>-1.5408886396818451</v>
      </c>
      <c r="J685" s="39">
        <f>VLOOKUP($A685,'Ub5 and Ub6 values'!$A$2:$F$7000,3,FALSE)</f>
        <v>5</v>
      </c>
      <c r="K685" s="39">
        <f>VLOOKUP($A685,'Ub5 and Ub6 values'!$A$2:$F$7000,4,FALSE)</f>
        <v>7</v>
      </c>
      <c r="P685" t="str">
        <f t="shared" si="30"/>
        <v/>
      </c>
      <c r="Q685" t="str">
        <f>IF(O685=1,VLOOKUP(L685,'Ub5 and Ub6 values'!$A$3:$B$5499,3,FALSE),"")</f>
        <v/>
      </c>
    </row>
    <row r="686" spans="1:17">
      <c r="A686" t="s">
        <v>3605</v>
      </c>
      <c r="B686" t="s">
        <v>4917</v>
      </c>
      <c r="C686">
        <v>169.07300000000001</v>
      </c>
      <c r="D686" t="s">
        <v>8466</v>
      </c>
      <c r="E686">
        <v>4873</v>
      </c>
      <c r="F686">
        <v>28.821869843203821</v>
      </c>
      <c r="H686">
        <f t="shared" si="31"/>
        <v>3.6877964113812944</v>
      </c>
      <c r="I686" s="30">
        <f t="shared" si="32"/>
        <v>-1.5402778473859</v>
      </c>
      <c r="J686" s="39">
        <f>VLOOKUP($A686,'Ub5 and Ub6 values'!$A$2:$F$7000,3,FALSE)</f>
        <v>6</v>
      </c>
      <c r="K686" s="39">
        <f>VLOOKUP($A686,'Ub5 and Ub6 values'!$A$2:$F$7000,4,FALSE)</f>
        <v>7</v>
      </c>
      <c r="P686" t="str">
        <f t="shared" si="30"/>
        <v/>
      </c>
      <c r="Q686" t="str">
        <f>IF(O686=1,VLOOKUP(L686,'Ub5 and Ub6 values'!$A$3:$B$5499,3,FALSE),"")</f>
        <v/>
      </c>
    </row>
    <row r="687" spans="1:17">
      <c r="A687" t="s">
        <v>4477</v>
      </c>
      <c r="B687" t="s">
        <v>4350</v>
      </c>
      <c r="C687">
        <v>178.23099999999997</v>
      </c>
      <c r="D687" t="s">
        <v>6548</v>
      </c>
      <c r="E687">
        <v>5140</v>
      </c>
      <c r="F687">
        <v>28.838978628858062</v>
      </c>
      <c r="H687">
        <f t="shared" si="31"/>
        <v>3.7109631189952759</v>
      </c>
      <c r="I687" s="30">
        <f t="shared" si="32"/>
        <v>-1.5400201248023222</v>
      </c>
      <c r="J687" s="39">
        <f>VLOOKUP($A687,'Ub5 and Ub6 values'!$A$2:$F$7000,3,FALSE)</f>
        <v>6</v>
      </c>
      <c r="K687" s="39">
        <f>VLOOKUP($A687,'Ub5 and Ub6 values'!$A$2:$F$7000,4,FALSE)</f>
        <v>9</v>
      </c>
      <c r="P687" t="str">
        <f t="shared" si="30"/>
        <v/>
      </c>
      <c r="Q687" t="str">
        <f>IF(O687=1,VLOOKUP(L687,'Ub5 and Ub6 values'!$A$3:$B$5499,3,FALSE),"")</f>
        <v/>
      </c>
    </row>
    <row r="688" spans="1:17">
      <c r="A688" t="s">
        <v>6549</v>
      </c>
      <c r="B688" t="s">
        <v>4350</v>
      </c>
      <c r="C688">
        <v>92.566000000000003</v>
      </c>
      <c r="D688" t="s">
        <v>6550</v>
      </c>
      <c r="E688">
        <v>2670</v>
      </c>
      <c r="F688">
        <v>28.844284078387311</v>
      </c>
      <c r="H688">
        <f t="shared" si="31"/>
        <v>3.4265112613645754</v>
      </c>
      <c r="I688" s="30">
        <f t="shared" si="32"/>
        <v>-1.539940235858704</v>
      </c>
      <c r="J688" s="39">
        <f>VLOOKUP($A688,'Ub5 and Ub6 values'!$A$2:$F$7000,3,FALSE)</f>
        <v>5</v>
      </c>
      <c r="K688" s="39">
        <f>VLOOKUP($A688,'Ub5 and Ub6 values'!$A$2:$F$7000,4,FALSE)</f>
        <v>5</v>
      </c>
      <c r="P688" t="str">
        <f t="shared" si="30"/>
        <v/>
      </c>
      <c r="Q688" t="str">
        <f>IF(O688=1,VLOOKUP(L688,'Ub5 and Ub6 values'!$A$3:$B$5499,3,FALSE),"")</f>
        <v/>
      </c>
    </row>
    <row r="689" spans="1:17">
      <c r="A689" t="s">
        <v>1807</v>
      </c>
      <c r="B689" t="s">
        <v>6606</v>
      </c>
      <c r="C689">
        <v>414.339</v>
      </c>
      <c r="D689" t="s">
        <v>8445</v>
      </c>
      <c r="E689">
        <v>12000</v>
      </c>
      <c r="F689">
        <v>28.961792155698596</v>
      </c>
      <c r="H689">
        <f t="shared" si="31"/>
        <v>4.0791812460476251</v>
      </c>
      <c r="I689" s="30">
        <f t="shared" si="32"/>
        <v>-1.5381745675008303</v>
      </c>
      <c r="J689" s="39">
        <f>VLOOKUP($A689,'Ub5 and Ub6 values'!$A$2:$F$7000,3,FALSE)</f>
        <v>7</v>
      </c>
      <c r="K689" s="39">
        <f>VLOOKUP($A689,'Ub5 and Ub6 values'!$A$2:$F$7000,4,FALSE)</f>
        <v>10</v>
      </c>
      <c r="P689" t="str">
        <f t="shared" si="30"/>
        <v/>
      </c>
      <c r="Q689" t="str">
        <f>IF(O689=1,VLOOKUP(L689,'Ub5 and Ub6 values'!$A$3:$B$5499,3,FALSE),"")</f>
        <v/>
      </c>
    </row>
    <row r="690" spans="1:17">
      <c r="A690" t="s">
        <v>3728</v>
      </c>
      <c r="B690" t="s">
        <v>4917</v>
      </c>
      <c r="C690">
        <v>284.13600000000002</v>
      </c>
      <c r="D690" t="s">
        <v>8467</v>
      </c>
      <c r="E690">
        <v>8450</v>
      </c>
      <c r="F690">
        <v>29.739279781513076</v>
      </c>
      <c r="H690">
        <f t="shared" si="31"/>
        <v>3.9268567089496922</v>
      </c>
      <c r="I690" s="30">
        <f t="shared" si="32"/>
        <v>-1.5266695533225414</v>
      </c>
      <c r="J690" s="39">
        <f>VLOOKUP($A690,'Ub5 and Ub6 values'!$A$2:$F$7000,3,FALSE)</f>
        <v>6</v>
      </c>
      <c r="K690" s="39">
        <f>VLOOKUP($A690,'Ub5 and Ub6 values'!$A$2:$F$7000,4,FALSE)</f>
        <v>9</v>
      </c>
      <c r="P690" t="str">
        <f t="shared" si="30"/>
        <v/>
      </c>
      <c r="Q690" t="str">
        <f>IF(O690=1,VLOOKUP(L690,'Ub5 and Ub6 values'!$A$3:$B$5499,3,FALSE),"")</f>
        <v/>
      </c>
    </row>
    <row r="691" spans="1:17">
      <c r="A691" t="s">
        <v>6207</v>
      </c>
      <c r="B691" t="s">
        <v>4350</v>
      </c>
      <c r="C691">
        <v>86.133999999999986</v>
      </c>
      <c r="D691" t="s">
        <v>6551</v>
      </c>
      <c r="E691">
        <v>2570</v>
      </c>
      <c r="F691">
        <v>29.837230361994106</v>
      </c>
      <c r="H691">
        <f t="shared" si="31"/>
        <v>3.4099331233312946</v>
      </c>
      <c r="I691" s="30">
        <f t="shared" si="32"/>
        <v>-1.5252414926714797</v>
      </c>
      <c r="J691" s="39">
        <f>VLOOKUP($A691,'Ub5 and Ub6 values'!$A$2:$F$7000,3,FALSE)</f>
        <v>4</v>
      </c>
      <c r="K691" s="39">
        <f>VLOOKUP($A691,'Ub5 and Ub6 values'!$A$2:$F$7000,4,FALSE)</f>
        <v>5</v>
      </c>
      <c r="P691" t="str">
        <f t="shared" si="30"/>
        <v/>
      </c>
      <c r="Q691" t="str">
        <f>IF(O691=1,VLOOKUP(L691,'Ub5 and Ub6 values'!$A$3:$B$5499,3,FALSE),"")</f>
        <v/>
      </c>
    </row>
    <row r="692" spans="1:17">
      <c r="A692" t="s">
        <v>5402</v>
      </c>
      <c r="B692" t="s">
        <v>4917</v>
      </c>
      <c r="C692">
        <v>300.57800000000003</v>
      </c>
      <c r="D692" t="s">
        <v>8468</v>
      </c>
      <c r="E692">
        <v>9000</v>
      </c>
      <c r="F692">
        <v>29.942311147189745</v>
      </c>
      <c r="H692">
        <f t="shared" si="31"/>
        <v>3.9542425094393248</v>
      </c>
      <c r="I692" s="30">
        <f t="shared" si="32"/>
        <v>-1.5237146809557742</v>
      </c>
      <c r="J692" s="39">
        <f>VLOOKUP($A692,'Ub5 and Ub6 values'!$A$2:$F$7000,3,FALSE)</f>
        <v>5</v>
      </c>
      <c r="K692" s="39">
        <f>VLOOKUP($A692,'Ub5 and Ub6 values'!$A$2:$F$7000,4,FALSE)</f>
        <v>6</v>
      </c>
      <c r="P692" t="str">
        <f t="shared" si="30"/>
        <v/>
      </c>
      <c r="Q692" t="str">
        <f>IF(O692=1,VLOOKUP(L692,'Ub5 and Ub6 values'!$A$3:$B$5499,3,FALSE),"")</f>
        <v/>
      </c>
    </row>
    <row r="693" spans="1:17">
      <c r="A693" t="s">
        <v>1307</v>
      </c>
      <c r="B693" t="s">
        <v>4350</v>
      </c>
      <c r="C693">
        <v>100.11699999999999</v>
      </c>
      <c r="D693" t="s">
        <v>6552</v>
      </c>
      <c r="E693">
        <v>3000</v>
      </c>
      <c r="F693">
        <v>29.964941019007764</v>
      </c>
      <c r="H693">
        <f t="shared" si="31"/>
        <v>3.4771212547196626</v>
      </c>
      <c r="I693" s="30">
        <f t="shared" si="32"/>
        <v>-1.5233865728029601</v>
      </c>
      <c r="J693" s="39">
        <f>VLOOKUP($A693,'Ub5 and Ub6 values'!$A$2:$F$7000,3,FALSE)</f>
        <v>6</v>
      </c>
      <c r="K693" s="39">
        <f>VLOOKUP($A693,'Ub5 and Ub6 values'!$A$2:$F$7000,4,FALSE)</f>
        <v>6</v>
      </c>
      <c r="P693" t="str">
        <f t="shared" si="30"/>
        <v/>
      </c>
      <c r="Q693" t="str">
        <f>IF(O693=1,VLOOKUP(L693,'Ub5 and Ub6 values'!$A$3:$B$5499,3,FALSE),"")</f>
        <v/>
      </c>
    </row>
    <row r="694" spans="1:17">
      <c r="A694" t="s">
        <v>6357</v>
      </c>
      <c r="B694" t="s">
        <v>4350</v>
      </c>
      <c r="C694">
        <v>138.25399999999999</v>
      </c>
      <c r="D694" t="s">
        <v>6553</v>
      </c>
      <c r="E694">
        <v>4200</v>
      </c>
      <c r="F694">
        <v>30.378867880856976</v>
      </c>
      <c r="H694">
        <f t="shared" si="31"/>
        <v>3.6232492903979003</v>
      </c>
      <c r="I694" s="30">
        <f t="shared" si="32"/>
        <v>-1.5174284148793571</v>
      </c>
      <c r="J694" s="39">
        <f>VLOOKUP($A694,'Ub5 and Ub6 values'!$A$2:$F$7000,3,FALSE)</f>
        <v>4</v>
      </c>
      <c r="K694" s="39">
        <f>VLOOKUP($A694,'Ub5 and Ub6 values'!$A$2:$F$7000,4,FALSE)</f>
        <v>5</v>
      </c>
      <c r="P694" t="str">
        <f t="shared" si="30"/>
        <v/>
      </c>
      <c r="Q694" t="str">
        <f>IF(O694=1,VLOOKUP(L694,'Ub5 and Ub6 values'!$A$3:$B$5499,3,FALSE),"")</f>
        <v/>
      </c>
    </row>
    <row r="695" spans="1:17">
      <c r="A695" t="s">
        <v>1816</v>
      </c>
      <c r="B695" t="s">
        <v>4917</v>
      </c>
      <c r="C695">
        <v>355.42700000000002</v>
      </c>
      <c r="D695" t="s">
        <v>8930</v>
      </c>
      <c r="E695">
        <v>10800</v>
      </c>
      <c r="F695">
        <v>30.38598643321976</v>
      </c>
      <c r="H695">
        <f t="shared" si="31"/>
        <v>4.0334237554869494</v>
      </c>
      <c r="I695" s="30">
        <f t="shared" si="32"/>
        <v>-1.5173266604010707</v>
      </c>
      <c r="J695" s="39">
        <f>VLOOKUP($A695,'Ub5 and Ub6 values'!$A$2:$F$7000,3,FALSE)</f>
        <v>10</v>
      </c>
      <c r="K695" s="39">
        <f>VLOOKUP($A695,'Ub5 and Ub6 values'!$A$2:$F$7000,4,FALSE)</f>
        <v>10</v>
      </c>
      <c r="P695" t="str">
        <f t="shared" si="30"/>
        <v/>
      </c>
      <c r="Q695" t="str">
        <f>IF(O695=1,VLOOKUP(L695,'Ub5 and Ub6 values'!$A$3:$B$5499,3,FALSE),"")</f>
        <v/>
      </c>
    </row>
    <row r="696" spans="1:17">
      <c r="A696" t="s">
        <v>6090</v>
      </c>
      <c r="B696" t="s">
        <v>4350</v>
      </c>
      <c r="C696">
        <v>130.143</v>
      </c>
      <c r="D696" t="s">
        <v>6554</v>
      </c>
      <c r="E696">
        <v>3980</v>
      </c>
      <c r="F696">
        <v>30.581744696218774</v>
      </c>
      <c r="H696">
        <f t="shared" si="31"/>
        <v>3.5998830720736876</v>
      </c>
      <c r="I696" s="30">
        <f t="shared" si="32"/>
        <v>-1.514537741607604</v>
      </c>
      <c r="J696" s="39">
        <f>VLOOKUP($A696,'Ub5 and Ub6 values'!$A$2:$F$7000,3,FALSE)</f>
        <v>5</v>
      </c>
      <c r="K696" s="39">
        <f>VLOOKUP($A696,'Ub5 and Ub6 values'!$A$2:$F$7000,4,FALSE)</f>
        <v>6</v>
      </c>
      <c r="P696" t="str">
        <f t="shared" si="30"/>
        <v/>
      </c>
      <c r="Q696" t="str">
        <f>IF(O696=1,VLOOKUP(L696,'Ub5 and Ub6 values'!$A$3:$B$5499,3,FALSE),"")</f>
        <v/>
      </c>
    </row>
    <row r="697" spans="1:17">
      <c r="A697" t="s">
        <v>6555</v>
      </c>
      <c r="B697" t="s">
        <v>4350</v>
      </c>
      <c r="C697">
        <v>163.37800000000001</v>
      </c>
      <c r="D697" t="s">
        <v>6556</v>
      </c>
      <c r="E697">
        <v>5000</v>
      </c>
      <c r="F697">
        <v>30.603875674815455</v>
      </c>
      <c r="H697">
        <f t="shared" si="31"/>
        <v>3.6989700043360187</v>
      </c>
      <c r="I697" s="30">
        <f t="shared" si="32"/>
        <v>-1.5142235709823977</v>
      </c>
      <c r="J697" s="39">
        <f>VLOOKUP($A697,'Ub5 and Ub6 values'!$A$2:$F$7000,3,FALSE)</f>
        <v>7</v>
      </c>
      <c r="K697" s="39">
        <f>VLOOKUP($A697,'Ub5 and Ub6 values'!$A$2:$F$7000,4,FALSE)</f>
        <v>7</v>
      </c>
      <c r="P697" t="str">
        <f t="shared" si="30"/>
        <v/>
      </c>
      <c r="Q697" t="str">
        <f>IF(O697=1,VLOOKUP(L697,'Ub5 and Ub6 values'!$A$3:$B$5499,3,FALSE),"")</f>
        <v/>
      </c>
    </row>
    <row r="698" spans="1:17">
      <c r="A698" t="s">
        <v>4747</v>
      </c>
      <c r="B698" t="s">
        <v>6606</v>
      </c>
      <c r="C698">
        <v>303.66800000000001</v>
      </c>
      <c r="D698" t="s">
        <v>3251</v>
      </c>
      <c r="E698">
        <v>9300</v>
      </c>
      <c r="F698">
        <v>30.625551589235613</v>
      </c>
      <c r="H698">
        <f t="shared" si="31"/>
        <v>3.9684829485539352</v>
      </c>
      <c r="I698" s="30">
        <f t="shared" si="32"/>
        <v>-1.5139160805864631</v>
      </c>
      <c r="J698" s="39">
        <f>VLOOKUP($A698,'Ub5 and Ub6 values'!$A$2:$F$7000,3,FALSE)</f>
        <v>8</v>
      </c>
      <c r="K698" s="39">
        <f>VLOOKUP($A698,'Ub5 and Ub6 values'!$A$2:$F$7000,4,FALSE)</f>
        <v>9</v>
      </c>
      <c r="P698" t="str">
        <f t="shared" si="30"/>
        <v/>
      </c>
      <c r="Q698" t="str">
        <f>IF(O698=1,VLOOKUP(L698,'Ub5 and Ub6 values'!$A$3:$B$5499,3,FALSE),"")</f>
        <v/>
      </c>
    </row>
    <row r="699" spans="1:17">
      <c r="A699" t="s">
        <v>2787</v>
      </c>
      <c r="B699" t="s">
        <v>4350</v>
      </c>
      <c r="C699">
        <v>195.46700000000001</v>
      </c>
      <c r="D699" t="s">
        <v>6557</v>
      </c>
      <c r="E699">
        <v>6000</v>
      </c>
      <c r="F699">
        <v>30.695718458870292</v>
      </c>
      <c r="H699">
        <f t="shared" si="31"/>
        <v>3.7781512503836434</v>
      </c>
      <c r="I699" s="30">
        <f t="shared" si="32"/>
        <v>-1.5129221971404605</v>
      </c>
      <c r="J699" s="39">
        <f>VLOOKUP($A699,'Ub5 and Ub6 values'!$A$2:$F$7000,3,FALSE)</f>
        <v>5</v>
      </c>
      <c r="K699" s="39">
        <f>VLOOKUP($A699,'Ub5 and Ub6 values'!$A$2:$F$7000,4,FALSE)</f>
        <v>6</v>
      </c>
      <c r="P699" t="str">
        <f t="shared" si="30"/>
        <v/>
      </c>
      <c r="Q699" t="str">
        <f>IF(O699=1,VLOOKUP(L699,'Ub5 and Ub6 values'!$A$3:$B$5499,3,FALSE),"")</f>
        <v/>
      </c>
    </row>
    <row r="700" spans="1:17">
      <c r="A700" t="s">
        <v>4077</v>
      </c>
      <c r="B700" t="s">
        <v>4350</v>
      </c>
      <c r="C700">
        <v>53.489000000000004</v>
      </c>
      <c r="D700" t="s">
        <v>6558</v>
      </c>
      <c r="E700">
        <v>1650</v>
      </c>
      <c r="F700">
        <v>30.847463964553459</v>
      </c>
      <c r="H700">
        <f t="shared" si="31"/>
        <v>3.2174839442139063</v>
      </c>
      <c r="I700" s="30">
        <f t="shared" si="32"/>
        <v>-1.5107805344337459</v>
      </c>
      <c r="J700" s="39">
        <f>VLOOKUP($A700,'Ub5 and Ub6 values'!$A$2:$F$7000,3,FALSE)</f>
        <v>2</v>
      </c>
      <c r="K700" s="39">
        <f>VLOOKUP($A700,'Ub5 and Ub6 values'!$A$2:$F$7000,4,FALSE)</f>
        <v>2</v>
      </c>
      <c r="P700" t="str">
        <f t="shared" si="30"/>
        <v/>
      </c>
      <c r="Q700" t="str">
        <f>IF(O700=1,VLOOKUP(L700,'Ub5 and Ub6 values'!$A$3:$B$5499,3,FALSE),"")</f>
        <v/>
      </c>
    </row>
    <row r="701" spans="1:17">
      <c r="A701" t="s">
        <v>2807</v>
      </c>
      <c r="B701" t="s">
        <v>4917</v>
      </c>
      <c r="C701">
        <v>246.23</v>
      </c>
      <c r="D701" t="s">
        <v>8931</v>
      </c>
      <c r="E701">
        <v>7600</v>
      </c>
      <c r="F701">
        <v>30.865451001096538</v>
      </c>
      <c r="H701">
        <f t="shared" si="31"/>
        <v>3.8808135922807914</v>
      </c>
      <c r="I701" s="30">
        <f t="shared" si="32"/>
        <v>-1.5105273728081121</v>
      </c>
      <c r="J701" s="39">
        <f>VLOOKUP($A701,'Ub5 and Ub6 values'!$A$2:$F$7000,3,FALSE)</f>
        <v>7</v>
      </c>
      <c r="K701" s="39">
        <f>VLOOKUP($A701,'Ub5 and Ub6 values'!$A$2:$F$7000,4,FALSE)</f>
        <v>8</v>
      </c>
      <c r="P701" t="str">
        <f t="shared" si="30"/>
        <v/>
      </c>
      <c r="Q701" t="str">
        <f>IF(O701=1,VLOOKUP(L701,'Ub5 and Ub6 values'!$A$3:$B$5499,3,FALSE),"")</f>
        <v/>
      </c>
    </row>
    <row r="702" spans="1:17">
      <c r="A702" t="s">
        <v>4044</v>
      </c>
      <c r="B702" t="s">
        <v>4539</v>
      </c>
      <c r="C702">
        <v>163.191</v>
      </c>
      <c r="D702" t="s">
        <v>8489</v>
      </c>
      <c r="E702">
        <v>5050</v>
      </c>
      <c r="F702">
        <v>30.945333995134536</v>
      </c>
      <c r="H702">
        <f t="shared" si="31"/>
        <v>3.7032913781186614</v>
      </c>
      <c r="I702" s="30">
        <f t="shared" si="32"/>
        <v>-1.5094048255754287</v>
      </c>
      <c r="J702" s="39">
        <f>VLOOKUP($A702,'Ub5 and Ub6 values'!$A$2:$F$7000,3,FALSE)</f>
        <v>5</v>
      </c>
      <c r="K702" s="39">
        <f>VLOOKUP($A702,'Ub5 and Ub6 values'!$A$2:$F$7000,4,FALSE)</f>
        <v>6</v>
      </c>
      <c r="P702" t="str">
        <f t="shared" si="30"/>
        <v/>
      </c>
      <c r="Q702" t="str">
        <f>IF(O702=1,VLOOKUP(L702,'Ub5 and Ub6 values'!$A$3:$B$5499,3,FALSE),"")</f>
        <v/>
      </c>
    </row>
    <row r="703" spans="1:17">
      <c r="A703" t="s">
        <v>6667</v>
      </c>
      <c r="B703" t="s">
        <v>4350</v>
      </c>
      <c r="C703">
        <v>60.096000000000004</v>
      </c>
      <c r="D703" t="s">
        <v>6559</v>
      </c>
      <c r="E703">
        <v>1870</v>
      </c>
      <c r="F703">
        <v>31.116879659211925</v>
      </c>
      <c r="H703">
        <f t="shared" si="31"/>
        <v>3.271841606536499</v>
      </c>
      <c r="I703" s="30">
        <f t="shared" si="32"/>
        <v>-1.5070039597134992</v>
      </c>
      <c r="J703" s="39">
        <f>VLOOKUP($A703,'Ub5 and Ub6 values'!$A$2:$F$7000,3,FALSE)</f>
        <v>4</v>
      </c>
      <c r="K703" s="39">
        <f>VLOOKUP($A703,'Ub5 and Ub6 values'!$A$2:$F$7000,4,FALSE)</f>
        <v>4</v>
      </c>
      <c r="P703" t="str">
        <f t="shared" si="30"/>
        <v/>
      </c>
      <c r="Q703" t="str">
        <f>IF(O703=1,VLOOKUP(L703,'Ub5 and Ub6 values'!$A$3:$B$5499,3,FALSE),"")</f>
        <v/>
      </c>
    </row>
    <row r="704" spans="1:17">
      <c r="A704" t="s">
        <v>3636</v>
      </c>
      <c r="B704" t="s">
        <v>4350</v>
      </c>
      <c r="C704">
        <v>118.176</v>
      </c>
      <c r="D704" t="s">
        <v>6560</v>
      </c>
      <c r="E704">
        <v>3730</v>
      </c>
      <c r="F704">
        <v>31.563092336853504</v>
      </c>
      <c r="H704">
        <f t="shared" si="31"/>
        <v>3.5717088318086878</v>
      </c>
      <c r="I704" s="30">
        <f t="shared" si="32"/>
        <v>-1.5008204541621972</v>
      </c>
      <c r="J704" s="39">
        <f>VLOOKUP($A704,'Ub5 and Ub6 values'!$A$2:$F$7000,3,FALSE)</f>
        <v>4</v>
      </c>
      <c r="K704" s="39">
        <f>VLOOKUP($A704,'Ub5 and Ub6 values'!$A$2:$F$7000,4,FALSE)</f>
        <v>5</v>
      </c>
      <c r="P704" t="str">
        <f t="shared" si="30"/>
        <v/>
      </c>
      <c r="Q704" t="str">
        <f>IF(O704=1,VLOOKUP(L704,'Ub5 and Ub6 values'!$A$3:$B$5499,3,FALSE),"")</f>
        <v/>
      </c>
    </row>
    <row r="705" spans="1:17">
      <c r="A705" t="s">
        <v>2773</v>
      </c>
      <c r="B705" t="s">
        <v>6606</v>
      </c>
      <c r="C705">
        <v>313.30899999999997</v>
      </c>
      <c r="D705" t="s">
        <v>3252</v>
      </c>
      <c r="E705">
        <v>10000</v>
      </c>
      <c r="F705">
        <v>31.917372306572748</v>
      </c>
      <c r="H705">
        <f t="shared" si="31"/>
        <v>4</v>
      </c>
      <c r="I705" s="30">
        <f t="shared" si="32"/>
        <v>-1.4959728704456929</v>
      </c>
      <c r="J705" s="39">
        <f>VLOOKUP($A705,'Ub5 and Ub6 values'!$A$2:$F$7000,3,FALSE)</f>
        <v>7</v>
      </c>
      <c r="K705" s="39">
        <f>VLOOKUP($A705,'Ub5 and Ub6 values'!$A$2:$F$7000,4,FALSE)</f>
        <v>8</v>
      </c>
      <c r="P705" t="str">
        <f t="shared" si="30"/>
        <v/>
      </c>
      <c r="Q705" t="str">
        <f>IF(O705=1,VLOOKUP(L705,'Ub5 and Ub6 values'!$A$3:$B$5499,3,FALSE),"")</f>
        <v/>
      </c>
    </row>
    <row r="706" spans="1:17">
      <c r="A706" t="s">
        <v>6161</v>
      </c>
      <c r="B706" t="s">
        <v>6606</v>
      </c>
      <c r="C706">
        <v>142.18700000000001</v>
      </c>
      <c r="D706" t="s">
        <v>3253</v>
      </c>
      <c r="E706">
        <v>4559.5</v>
      </c>
      <c r="F706">
        <v>32.066925949629706</v>
      </c>
      <c r="H706">
        <f t="shared" si="31"/>
        <v>3.6589172200445175</v>
      </c>
      <c r="I706" s="30">
        <f t="shared" si="32"/>
        <v>-1.493942671100617</v>
      </c>
      <c r="J706" s="39">
        <f>VLOOKUP($A706,'Ub5 and Ub6 values'!$A$2:$F$7000,3,FALSE)</f>
        <v>5</v>
      </c>
      <c r="K706" s="39">
        <f>VLOOKUP($A706,'Ub5 and Ub6 values'!$A$2:$F$7000,4,FALSE)</f>
        <v>5</v>
      </c>
      <c r="P706" t="str">
        <f t="shared" ref="P706:P769" si="33">IF(O706=1,LOG(M706),"")</f>
        <v/>
      </c>
      <c r="Q706" t="str">
        <f>IF(O706=1,VLOOKUP(L706,'Ub5 and Ub6 values'!$A$3:$B$5499,3,FALSE),"")</f>
        <v/>
      </c>
    </row>
    <row r="707" spans="1:17">
      <c r="A707" t="s">
        <v>6201</v>
      </c>
      <c r="B707" t="s">
        <v>4350</v>
      </c>
      <c r="C707">
        <v>76.094999999999999</v>
      </c>
      <c r="D707" t="s">
        <v>6561</v>
      </c>
      <c r="E707">
        <v>2460</v>
      </c>
      <c r="F707">
        <v>32.32801103883304</v>
      </c>
      <c r="H707">
        <f t="shared" ref="H707:H770" si="34">LOG(E707)</f>
        <v>3.3909351071033793</v>
      </c>
      <c r="I707" s="30">
        <f t="shared" ref="I707:I770" si="35">LOG(F707)-3</f>
        <v>-1.4904210142697063</v>
      </c>
      <c r="J707" s="39">
        <f>VLOOKUP($A707,'Ub5 and Ub6 values'!$A$2:$F$7000,3,FALSE)</f>
        <v>4</v>
      </c>
      <c r="K707" s="39">
        <f>VLOOKUP($A707,'Ub5 and Ub6 values'!$A$2:$F$7000,4,FALSE)</f>
        <v>5</v>
      </c>
      <c r="P707" t="str">
        <f t="shared" si="33"/>
        <v/>
      </c>
      <c r="Q707" t="str">
        <f>IF(O707=1,VLOOKUP(L707,'Ub5 and Ub6 values'!$A$3:$B$5499,3,FALSE),"")</f>
        <v/>
      </c>
    </row>
    <row r="708" spans="1:17">
      <c r="A708" t="s">
        <v>8701</v>
      </c>
      <c r="B708" t="s">
        <v>6606</v>
      </c>
      <c r="C708">
        <v>264.40199999999999</v>
      </c>
      <c r="D708" t="s">
        <v>3254</v>
      </c>
      <c r="E708">
        <v>8600</v>
      </c>
      <c r="F708">
        <v>32.526228999780642</v>
      </c>
      <c r="H708">
        <f t="shared" si="34"/>
        <v>3.9344984512435679</v>
      </c>
      <c r="I708" s="30">
        <f t="shared" si="35"/>
        <v>-1.4877662846898483</v>
      </c>
      <c r="J708" s="39">
        <f>VLOOKUP($A708,'Ub5 and Ub6 values'!$A$2:$F$7000,3,FALSE)</f>
        <v>10</v>
      </c>
      <c r="K708" s="39">
        <f>VLOOKUP($A708,'Ub5 and Ub6 values'!$A$2:$F$7000,4,FALSE)</f>
        <v>10</v>
      </c>
      <c r="P708" t="str">
        <f t="shared" si="33"/>
        <v/>
      </c>
      <c r="Q708" t="str">
        <f>IF(O708=1,VLOOKUP(L708,'Ub5 and Ub6 values'!$A$3:$B$5499,3,FALSE),"")</f>
        <v/>
      </c>
    </row>
    <row r="709" spans="1:17">
      <c r="A709" t="s">
        <v>4978</v>
      </c>
      <c r="B709" t="s">
        <v>4350</v>
      </c>
      <c r="C709">
        <v>89.138000000000005</v>
      </c>
      <c r="D709" t="s">
        <v>4978</v>
      </c>
      <c r="E709">
        <v>2900</v>
      </c>
      <c r="F709">
        <v>32.533823958356706</v>
      </c>
      <c r="H709">
        <f t="shared" si="34"/>
        <v>3.4623979978989561</v>
      </c>
      <c r="I709" s="30">
        <f t="shared" si="35"/>
        <v>-1.4876648876431238</v>
      </c>
      <c r="J709" s="39">
        <f>VLOOKUP($A709,'Ub5 and Ub6 values'!$A$2:$F$7000,3,FALSE)</f>
        <v>5</v>
      </c>
      <c r="K709" s="39">
        <f>VLOOKUP($A709,'Ub5 and Ub6 values'!$A$2:$F$7000,4,FALSE)</f>
        <v>6</v>
      </c>
      <c r="P709" t="str">
        <f t="shared" si="33"/>
        <v/>
      </c>
      <c r="Q709" t="str">
        <f>IF(O709=1,VLOOKUP(L709,'Ub5 and Ub6 values'!$A$3:$B$5499,3,FALSE),"")</f>
        <v/>
      </c>
    </row>
    <row r="710" spans="1:17">
      <c r="A710" t="s">
        <v>5485</v>
      </c>
      <c r="B710" t="s">
        <v>4539</v>
      </c>
      <c r="C710">
        <v>152.23699999999997</v>
      </c>
      <c r="D710" t="s">
        <v>8490</v>
      </c>
      <c r="E710">
        <v>4960</v>
      </c>
      <c r="F710">
        <v>32.580778654335028</v>
      </c>
      <c r="H710">
        <f t="shared" si="34"/>
        <v>3.6954816764901977</v>
      </c>
      <c r="I710" s="30">
        <f t="shared" si="35"/>
        <v>-1.487038540615599</v>
      </c>
      <c r="J710" s="39">
        <f>VLOOKUP($A710,'Ub5 and Ub6 values'!$A$2:$F$7000,3,FALSE)</f>
        <v>4</v>
      </c>
      <c r="K710" s="39">
        <f>VLOOKUP($A710,'Ub5 and Ub6 values'!$A$2:$F$7000,4,FALSE)</f>
        <v>6</v>
      </c>
      <c r="P710" t="str">
        <f t="shared" si="33"/>
        <v/>
      </c>
      <c r="Q710" t="str">
        <f>IF(O710=1,VLOOKUP(L710,'Ub5 and Ub6 values'!$A$3:$B$5499,3,FALSE),"")</f>
        <v/>
      </c>
    </row>
    <row r="711" spans="1:17">
      <c r="A711" t="s">
        <v>5362</v>
      </c>
      <c r="B711" t="s">
        <v>4917</v>
      </c>
      <c r="C711">
        <v>226.27200000000002</v>
      </c>
      <c r="D711" t="s">
        <v>8932</v>
      </c>
      <c r="E711">
        <v>7400</v>
      </c>
      <c r="F711">
        <v>32.704002262763396</v>
      </c>
      <c r="H711">
        <f t="shared" si="34"/>
        <v>3.8692317197309762</v>
      </c>
      <c r="I711" s="30">
        <f t="shared" si="35"/>
        <v>-1.485399095832916</v>
      </c>
      <c r="J711" s="39">
        <f>VLOOKUP($A711,'Ub5 and Ub6 values'!$A$2:$F$7000,3,FALSE)</f>
        <v>6</v>
      </c>
      <c r="K711" s="39">
        <f>VLOOKUP($A711,'Ub5 and Ub6 values'!$A$2:$F$7000,4,FALSE)</f>
        <v>8</v>
      </c>
      <c r="P711" t="str">
        <f t="shared" si="33"/>
        <v/>
      </c>
      <c r="Q711" t="str">
        <f>IF(O711=1,VLOOKUP(L711,'Ub5 and Ub6 values'!$A$3:$B$5499,3,FALSE),"")</f>
        <v/>
      </c>
    </row>
    <row r="712" spans="1:17">
      <c r="A712" t="s">
        <v>1290</v>
      </c>
      <c r="B712" t="s">
        <v>4350</v>
      </c>
      <c r="C712">
        <v>74.12299999999999</v>
      </c>
      <c r="D712" t="s">
        <v>6562</v>
      </c>
      <c r="E712">
        <v>2460</v>
      </c>
      <c r="F712">
        <v>33.188079273639765</v>
      </c>
      <c r="H712">
        <f t="shared" si="34"/>
        <v>3.3909351071033793</v>
      </c>
      <c r="I712" s="30">
        <f t="shared" si="35"/>
        <v>-1.4790178812158954</v>
      </c>
      <c r="J712" s="39">
        <f>VLOOKUP($A712,'Ub5 and Ub6 values'!$A$2:$F$7000,3,FALSE)</f>
        <v>4</v>
      </c>
      <c r="K712" s="39">
        <f>VLOOKUP($A712,'Ub5 and Ub6 values'!$A$2:$F$7000,4,FALSE)</f>
        <v>5</v>
      </c>
      <c r="P712" t="str">
        <f t="shared" si="33"/>
        <v/>
      </c>
      <c r="Q712" t="str">
        <f>IF(O712=1,VLOOKUP(L712,'Ub5 and Ub6 values'!$A$3:$B$5499,3,FALSE),"")</f>
        <v/>
      </c>
    </row>
    <row r="713" spans="1:17">
      <c r="A713" t="s">
        <v>7146</v>
      </c>
      <c r="B713" t="s">
        <v>4350</v>
      </c>
      <c r="C713">
        <v>90.122</v>
      </c>
      <c r="D713" t="s">
        <v>7146</v>
      </c>
      <c r="E713">
        <v>3000</v>
      </c>
      <c r="F713">
        <v>33.288209316260179</v>
      </c>
      <c r="H713">
        <f t="shared" si="34"/>
        <v>3.4771212547196626</v>
      </c>
      <c r="I713" s="30">
        <f t="shared" si="35"/>
        <v>-1.477709566362821</v>
      </c>
      <c r="J713" s="39">
        <f>VLOOKUP($A713,'Ub5 and Ub6 values'!$A$2:$F$7000,3,FALSE)</f>
        <v>4</v>
      </c>
      <c r="K713" s="39">
        <f>VLOOKUP($A713,'Ub5 and Ub6 values'!$A$2:$F$7000,4,FALSE)</f>
        <v>6</v>
      </c>
      <c r="P713" t="str">
        <f t="shared" si="33"/>
        <v/>
      </c>
      <c r="Q713" t="str">
        <f>IF(O713=1,VLOOKUP(L713,'Ub5 and Ub6 values'!$A$3:$B$5499,3,FALSE),"")</f>
        <v/>
      </c>
    </row>
    <row r="714" spans="1:17">
      <c r="A714" t="s">
        <v>6563</v>
      </c>
      <c r="B714" t="s">
        <v>4350</v>
      </c>
      <c r="C714">
        <v>86.09</v>
      </c>
      <c r="D714" t="s">
        <v>6564</v>
      </c>
      <c r="E714">
        <v>2920</v>
      </c>
      <c r="F714">
        <v>33.917992798234401</v>
      </c>
      <c r="H714">
        <f t="shared" si="34"/>
        <v>3.4653828514484184</v>
      </c>
      <c r="I714" s="30">
        <f t="shared" si="35"/>
        <v>-1.4695698563694399</v>
      </c>
      <c r="J714" s="39">
        <f>VLOOKUP($A714,'Ub5 and Ub6 values'!$A$2:$F$7000,3,FALSE)</f>
        <v>5</v>
      </c>
      <c r="K714" s="39">
        <f>VLOOKUP($A714,'Ub5 and Ub6 values'!$A$2:$F$7000,4,FALSE)</f>
        <v>6</v>
      </c>
      <c r="P714" t="str">
        <f t="shared" si="33"/>
        <v/>
      </c>
      <c r="Q714" t="str">
        <f>IF(O714=1,VLOOKUP(L714,'Ub5 and Ub6 values'!$A$3:$B$5499,3,FALSE),"")</f>
        <v/>
      </c>
    </row>
    <row r="715" spans="1:17">
      <c r="A715" t="s">
        <v>5544</v>
      </c>
      <c r="B715" t="s">
        <v>4917</v>
      </c>
      <c r="C715">
        <v>241.45200000000003</v>
      </c>
      <c r="D715" t="s">
        <v>8933</v>
      </c>
      <c r="E715">
        <v>8200</v>
      </c>
      <c r="F715">
        <v>33.961201398207507</v>
      </c>
      <c r="H715">
        <f t="shared" si="34"/>
        <v>3.9138138523837167</v>
      </c>
      <c r="I715" s="30">
        <f t="shared" si="35"/>
        <v>-1.4690169547242222</v>
      </c>
      <c r="J715" s="39">
        <f>VLOOKUP($A715,'Ub5 and Ub6 values'!$A$2:$F$7000,3,FALSE)</f>
        <v>7</v>
      </c>
      <c r="K715" s="39">
        <f>VLOOKUP($A715,'Ub5 and Ub6 values'!$A$2:$F$7000,4,FALSE)</f>
        <v>9</v>
      </c>
      <c r="P715" t="str">
        <f t="shared" si="33"/>
        <v/>
      </c>
      <c r="Q715" t="str">
        <f>IF(O715=1,VLOOKUP(L715,'Ub5 and Ub6 values'!$A$3:$B$5499,3,FALSE),"")</f>
        <v/>
      </c>
    </row>
    <row r="716" spans="1:17">
      <c r="A716" t="s">
        <v>4093</v>
      </c>
      <c r="B716" t="s">
        <v>4350</v>
      </c>
      <c r="C716">
        <v>108.14</v>
      </c>
      <c r="D716" t="s">
        <v>6565</v>
      </c>
      <c r="E716">
        <v>3700</v>
      </c>
      <c r="F716">
        <v>34.214906602552254</v>
      </c>
      <c r="H716">
        <f t="shared" si="34"/>
        <v>3.568201724066995</v>
      </c>
      <c r="I716" s="30">
        <f t="shared" si="35"/>
        <v>-1.4657846411726108</v>
      </c>
      <c r="J716" s="39">
        <f>VLOOKUP($A716,'Ub5 and Ub6 values'!$A$2:$F$7000,3,FALSE)</f>
        <v>6</v>
      </c>
      <c r="K716" s="39">
        <f>VLOOKUP($A716,'Ub5 and Ub6 values'!$A$2:$F$7000,4,FALSE)</f>
        <v>7</v>
      </c>
      <c r="P716" t="str">
        <f t="shared" si="33"/>
        <v/>
      </c>
      <c r="Q716" t="str">
        <f>IF(O716=1,VLOOKUP(L716,'Ub5 and Ub6 values'!$A$3:$B$5499,3,FALSE),"")</f>
        <v/>
      </c>
    </row>
    <row r="717" spans="1:17">
      <c r="A717" t="s">
        <v>6566</v>
      </c>
      <c r="B717" t="s">
        <v>4350</v>
      </c>
      <c r="C717">
        <v>88.15</v>
      </c>
      <c r="D717" t="s">
        <v>6566</v>
      </c>
      <c r="E717">
        <v>3030</v>
      </c>
      <c r="F717">
        <v>34.37322745320477</v>
      </c>
      <c r="H717">
        <f t="shared" si="34"/>
        <v>3.4814426285023048</v>
      </c>
      <c r="I717" s="30">
        <f t="shared" si="35"/>
        <v>-1.4637796881330358</v>
      </c>
      <c r="J717" s="39">
        <f>VLOOKUP($A717,'Ub5 and Ub6 values'!$A$2:$F$7000,3,FALSE)</f>
        <v>4</v>
      </c>
      <c r="K717" s="39">
        <f>VLOOKUP($A717,'Ub5 and Ub6 values'!$A$2:$F$7000,4,FALSE)</f>
        <v>5</v>
      </c>
      <c r="P717" t="str">
        <f t="shared" si="33"/>
        <v/>
      </c>
      <c r="Q717" t="str">
        <f>IF(O717=1,VLOOKUP(L717,'Ub5 and Ub6 values'!$A$3:$B$5499,3,FALSE),"")</f>
        <v/>
      </c>
    </row>
    <row r="718" spans="1:17">
      <c r="A718" t="s">
        <v>6379</v>
      </c>
      <c r="B718" t="s">
        <v>4350</v>
      </c>
      <c r="C718">
        <v>116.16</v>
      </c>
      <c r="D718" t="s">
        <v>6567</v>
      </c>
      <c r="E718">
        <v>4000</v>
      </c>
      <c r="F718">
        <v>34.435261707988978</v>
      </c>
      <c r="H718">
        <f t="shared" si="34"/>
        <v>3.6020599913279625</v>
      </c>
      <c r="I718" s="30">
        <f t="shared" si="35"/>
        <v>-1.4629966120280562</v>
      </c>
      <c r="J718" s="39">
        <f>VLOOKUP($A718,'Ub5 and Ub6 values'!$A$2:$F$7000,3,FALSE)</f>
        <v>4</v>
      </c>
      <c r="K718" s="39">
        <f>VLOOKUP($A718,'Ub5 and Ub6 values'!$A$2:$F$7000,4,FALSE)</f>
        <v>5</v>
      </c>
      <c r="P718" t="str">
        <f t="shared" si="33"/>
        <v/>
      </c>
      <c r="Q718" t="str">
        <f>IF(O718=1,VLOOKUP(L718,'Ub5 and Ub6 values'!$A$3:$B$5499,3,FALSE),"")</f>
        <v/>
      </c>
    </row>
    <row r="719" spans="1:17">
      <c r="A719" t="s">
        <v>2278</v>
      </c>
      <c r="B719" t="s">
        <v>6606</v>
      </c>
      <c r="C719">
        <v>342.79799999999994</v>
      </c>
      <c r="D719" t="s">
        <v>3255</v>
      </c>
      <c r="E719">
        <v>11910</v>
      </c>
      <c r="F719">
        <v>34.743493252586077</v>
      </c>
      <c r="H719">
        <f t="shared" si="34"/>
        <v>4.0759117614827778</v>
      </c>
      <c r="I719" s="30">
        <f t="shared" si="35"/>
        <v>-1.4591265179542126</v>
      </c>
      <c r="J719" s="39">
        <f>VLOOKUP($A719,'Ub5 and Ub6 values'!$A$2:$F$7000,3,FALSE)</f>
        <v>7</v>
      </c>
      <c r="K719" s="39">
        <f>VLOOKUP($A719,'Ub5 and Ub6 values'!$A$2:$F$7000,4,FALSE)</f>
        <v>10</v>
      </c>
      <c r="P719" t="str">
        <f t="shared" si="33"/>
        <v/>
      </c>
      <c r="Q719" t="str">
        <f>IF(O719=1,VLOOKUP(L719,'Ub5 and Ub6 values'!$A$3:$B$5499,3,FALSE),"")</f>
        <v/>
      </c>
    </row>
    <row r="720" spans="1:17">
      <c r="A720" t="s">
        <v>6568</v>
      </c>
      <c r="B720" t="s">
        <v>4350</v>
      </c>
      <c r="C720">
        <v>58.035999999999994</v>
      </c>
      <c r="D720" t="s">
        <v>6569</v>
      </c>
      <c r="E720">
        <v>2020</v>
      </c>
      <c r="F720">
        <v>34.805982493624647</v>
      </c>
      <c r="H720">
        <f t="shared" si="34"/>
        <v>3.3053513694466239</v>
      </c>
      <c r="I720" s="30">
        <f t="shared" si="35"/>
        <v>-1.458346102585929</v>
      </c>
      <c r="J720" s="39">
        <f>VLOOKUP($A720,'Ub5 and Ub6 values'!$A$2:$F$7000,3,FALSE)</f>
        <v>4</v>
      </c>
      <c r="K720" s="39">
        <f>VLOOKUP($A720,'Ub5 and Ub6 values'!$A$2:$F$7000,4,FALSE)</f>
        <v>4</v>
      </c>
      <c r="P720" t="str">
        <f t="shared" si="33"/>
        <v/>
      </c>
      <c r="Q720" t="str">
        <f>IF(O720=1,VLOOKUP(L720,'Ub5 and Ub6 values'!$A$3:$B$5499,3,FALSE),"")</f>
        <v/>
      </c>
    </row>
    <row r="721" spans="1:17">
      <c r="A721" t="s">
        <v>8934</v>
      </c>
      <c r="B721" t="s">
        <v>4917</v>
      </c>
      <c r="C721">
        <v>286.108</v>
      </c>
      <c r="D721" t="s">
        <v>8935</v>
      </c>
      <c r="E721">
        <v>10000</v>
      </c>
      <c r="F721">
        <v>34.951836369482855</v>
      </c>
      <c r="H721">
        <f t="shared" si="34"/>
        <v>4</v>
      </c>
      <c r="I721" s="30">
        <f t="shared" si="35"/>
        <v>-1.456530001486775</v>
      </c>
      <c r="J721" s="39">
        <f>VLOOKUP($A721,'Ub5 and Ub6 values'!$A$2:$F$7000,3,FALSE)</f>
        <v>8</v>
      </c>
      <c r="K721" s="39">
        <f>VLOOKUP($A721,'Ub5 and Ub6 values'!$A$2:$F$7000,4,FALSE)</f>
        <v>11</v>
      </c>
      <c r="P721" t="str">
        <f t="shared" si="33"/>
        <v/>
      </c>
      <c r="Q721" t="str">
        <f>IF(O721=1,VLOOKUP(L721,'Ub5 and Ub6 values'!$A$3:$B$5499,3,FALSE),"")</f>
        <v/>
      </c>
    </row>
    <row r="722" spans="1:17">
      <c r="A722" t="s">
        <v>5574</v>
      </c>
      <c r="B722" t="s">
        <v>6606</v>
      </c>
      <c r="C722">
        <v>306.49</v>
      </c>
      <c r="D722" t="s">
        <v>3256</v>
      </c>
      <c r="E722">
        <v>11050</v>
      </c>
      <c r="F722">
        <v>36.053378576788802</v>
      </c>
      <c r="H722">
        <f t="shared" si="34"/>
        <v>4.0433622780211298</v>
      </c>
      <c r="I722" s="30">
        <f t="shared" si="35"/>
        <v>-1.4430540311247628</v>
      </c>
      <c r="J722" s="39">
        <f>VLOOKUP($A722,'Ub5 and Ub6 values'!$A$2:$F$7000,3,FALSE)</f>
        <v>5</v>
      </c>
      <c r="K722" s="39">
        <f>VLOOKUP($A722,'Ub5 and Ub6 values'!$A$2:$F$7000,4,FALSE)</f>
        <v>7</v>
      </c>
      <c r="P722" t="str">
        <f t="shared" si="33"/>
        <v/>
      </c>
      <c r="Q722" t="str">
        <f>IF(O722=1,VLOOKUP(L722,'Ub5 and Ub6 values'!$A$3:$B$5499,3,FALSE),"")</f>
        <v/>
      </c>
    </row>
    <row r="723" spans="1:17">
      <c r="A723" t="s">
        <v>8696</v>
      </c>
      <c r="B723" t="s">
        <v>4350</v>
      </c>
      <c r="C723">
        <v>148.202</v>
      </c>
      <c r="D723" t="s">
        <v>6570</v>
      </c>
      <c r="E723">
        <v>5366</v>
      </c>
      <c r="F723">
        <v>36.207338632407122</v>
      </c>
      <c r="H723">
        <f t="shared" si="34"/>
        <v>3.7296506683359203</v>
      </c>
      <c r="I723" s="30">
        <f t="shared" si="35"/>
        <v>-1.4412033961920243</v>
      </c>
      <c r="J723" s="39">
        <f>VLOOKUP($A723,'Ub5 and Ub6 values'!$A$2:$F$7000,3,FALSE)</f>
        <v>6</v>
      </c>
      <c r="K723" s="39">
        <f>VLOOKUP($A723,'Ub5 and Ub6 values'!$A$2:$F$7000,4,FALSE)</f>
        <v>7</v>
      </c>
      <c r="P723" t="str">
        <f t="shared" si="33"/>
        <v/>
      </c>
      <c r="Q723" t="str">
        <f>IF(O723=1,VLOOKUP(L723,'Ub5 and Ub6 values'!$A$3:$B$5499,3,FALSE),"")</f>
        <v/>
      </c>
    </row>
    <row r="724" spans="1:17">
      <c r="A724" t="s">
        <v>3667</v>
      </c>
      <c r="B724" t="s">
        <v>6606</v>
      </c>
      <c r="C724">
        <v>284.37400000000002</v>
      </c>
      <c r="D724" t="s">
        <v>3257</v>
      </c>
      <c r="E724">
        <v>10645</v>
      </c>
      <c r="F724">
        <v>37.433098665841456</v>
      </c>
      <c r="H724">
        <f t="shared" si="34"/>
        <v>4.0271456657743414</v>
      </c>
      <c r="I724" s="30">
        <f t="shared" si="35"/>
        <v>-1.4267442210347743</v>
      </c>
      <c r="J724" s="39">
        <f>VLOOKUP($A724,'Ub5 and Ub6 values'!$A$2:$F$7000,3,FALSE)</f>
        <v>6</v>
      </c>
      <c r="K724" s="39">
        <f>VLOOKUP($A724,'Ub5 and Ub6 values'!$A$2:$F$7000,4,FALSE)</f>
        <v>9</v>
      </c>
      <c r="P724" t="str">
        <f t="shared" si="33"/>
        <v/>
      </c>
      <c r="Q724" t="str">
        <f>IF(O724=1,VLOOKUP(L724,'Ub5 and Ub6 values'!$A$3:$B$5499,3,FALSE),"")</f>
        <v/>
      </c>
    </row>
    <row r="725" spans="1:17">
      <c r="A725" t="s">
        <v>6425</v>
      </c>
      <c r="B725" t="s">
        <v>4350</v>
      </c>
      <c r="C725">
        <v>132.15899999999999</v>
      </c>
      <c r="D725" t="s">
        <v>6571</v>
      </c>
      <c r="E725">
        <v>4970</v>
      </c>
      <c r="F725">
        <v>37.6062167540614</v>
      </c>
      <c r="H725">
        <f t="shared" si="34"/>
        <v>3.6963563887333319</v>
      </c>
      <c r="I725" s="30">
        <f t="shared" si="35"/>
        <v>-1.4247403551040148</v>
      </c>
      <c r="J725" s="39">
        <f>VLOOKUP($A725,'Ub5 and Ub6 values'!$A$2:$F$7000,3,FALSE)</f>
        <v>4</v>
      </c>
      <c r="K725" s="39">
        <f>VLOOKUP($A725,'Ub5 and Ub6 values'!$A$2:$F$7000,4,FALSE)</f>
        <v>9</v>
      </c>
      <c r="P725" t="str">
        <f t="shared" si="33"/>
        <v/>
      </c>
      <c r="Q725" t="str">
        <f>IF(O725=1,VLOOKUP(L725,'Ub5 and Ub6 values'!$A$3:$B$5499,3,FALSE),"")</f>
        <v/>
      </c>
    </row>
    <row r="726" spans="1:17">
      <c r="A726" t="s">
        <v>2269</v>
      </c>
      <c r="B726" t="s">
        <v>4917</v>
      </c>
      <c r="C726">
        <v>232.20500000000001</v>
      </c>
      <c r="D726" t="s">
        <v>8936</v>
      </c>
      <c r="E726">
        <v>8900</v>
      </c>
      <c r="F726">
        <v>38.328201373786101</v>
      </c>
      <c r="H726">
        <f t="shared" si="34"/>
        <v>3.9493900066449128</v>
      </c>
      <c r="I726" s="30">
        <f t="shared" si="35"/>
        <v>-1.4164815603899872</v>
      </c>
      <c r="J726" s="39">
        <f>VLOOKUP($A726,'Ub5 and Ub6 values'!$A$2:$F$7000,3,FALSE)</f>
        <v>7</v>
      </c>
      <c r="K726" s="39">
        <f>VLOOKUP($A726,'Ub5 and Ub6 values'!$A$2:$F$7000,4,FALSE)</f>
        <v>9</v>
      </c>
      <c r="P726" t="str">
        <f t="shared" si="33"/>
        <v/>
      </c>
      <c r="Q726" t="str">
        <f>IF(O726=1,VLOOKUP(L726,'Ub5 and Ub6 values'!$A$3:$B$5499,3,FALSE),"")</f>
        <v/>
      </c>
    </row>
    <row r="727" spans="1:17">
      <c r="A727" t="s">
        <v>6572</v>
      </c>
      <c r="B727" t="s">
        <v>4350</v>
      </c>
      <c r="C727">
        <v>132.15899999999999</v>
      </c>
      <c r="D727" t="s">
        <v>6573</v>
      </c>
      <c r="E727">
        <v>5100</v>
      </c>
      <c r="F727">
        <v>38.589880371370853</v>
      </c>
      <c r="H727">
        <f t="shared" si="34"/>
        <v>3.7075701760979363</v>
      </c>
      <c r="I727" s="30">
        <f t="shared" si="35"/>
        <v>-1.4135265677394104</v>
      </c>
      <c r="J727" s="39">
        <f>VLOOKUP($A727,'Ub5 and Ub6 values'!$A$2:$F$7000,3,FALSE)</f>
        <v>5</v>
      </c>
      <c r="K727" s="39">
        <f>VLOOKUP($A727,'Ub5 and Ub6 values'!$A$2:$F$7000,4,FALSE)</f>
        <v>8</v>
      </c>
      <c r="P727" t="str">
        <f t="shared" si="33"/>
        <v/>
      </c>
      <c r="Q727" t="str">
        <f>IF(O727=1,VLOOKUP(L727,'Ub5 and Ub6 values'!$A$3:$B$5499,3,FALSE),"")</f>
        <v/>
      </c>
    </row>
    <row r="728" spans="1:17">
      <c r="A728" t="s">
        <v>1435</v>
      </c>
      <c r="B728" t="s">
        <v>4350</v>
      </c>
      <c r="C728">
        <v>118.176</v>
      </c>
      <c r="D728" t="s">
        <v>6574</v>
      </c>
      <c r="E728">
        <v>4570</v>
      </c>
      <c r="F728">
        <v>38.671134578933113</v>
      </c>
      <c r="H728">
        <f t="shared" si="34"/>
        <v>3.6599162000698504</v>
      </c>
      <c r="I728" s="30">
        <f t="shared" si="35"/>
        <v>-1.4126130859010346</v>
      </c>
      <c r="J728" s="39">
        <f>VLOOKUP($A728,'Ub5 and Ub6 values'!$A$2:$F$7000,3,FALSE)</f>
        <v>7</v>
      </c>
      <c r="K728" s="39">
        <f>VLOOKUP($A728,'Ub5 and Ub6 values'!$A$2:$F$7000,4,FALSE)</f>
        <v>8</v>
      </c>
      <c r="P728" t="str">
        <f t="shared" si="33"/>
        <v/>
      </c>
      <c r="Q728" t="str">
        <f>IF(O728=1,VLOOKUP(L728,'Ub5 and Ub6 values'!$A$3:$B$5499,3,FALSE),"")</f>
        <v/>
      </c>
    </row>
    <row r="729" spans="1:17">
      <c r="A729" t="s">
        <v>4254</v>
      </c>
      <c r="B729" t="s">
        <v>4350</v>
      </c>
      <c r="C729">
        <v>99.132999999999996</v>
      </c>
      <c r="D729" t="s">
        <v>6575</v>
      </c>
      <c r="E729">
        <v>3900</v>
      </c>
      <c r="F729">
        <v>39.341087226251602</v>
      </c>
      <c r="H729">
        <f t="shared" si="34"/>
        <v>3.5910646070264991</v>
      </c>
      <c r="I729" s="30">
        <f t="shared" si="35"/>
        <v>-1.4051536421330755</v>
      </c>
      <c r="J729" s="39">
        <f>VLOOKUP($A729,'Ub5 and Ub6 values'!$A$2:$F$7000,3,FALSE)</f>
        <v>5</v>
      </c>
      <c r="K729" s="39">
        <f>VLOOKUP($A729,'Ub5 and Ub6 values'!$A$2:$F$7000,4,FALSE)</f>
        <v>6</v>
      </c>
      <c r="P729" t="str">
        <f t="shared" si="33"/>
        <v/>
      </c>
      <c r="Q729" t="str">
        <f>IF(O729=1,VLOOKUP(L729,'Ub5 and Ub6 values'!$A$3:$B$5499,3,FALSE),"")</f>
        <v/>
      </c>
    </row>
    <row r="730" spans="1:17">
      <c r="A730" t="s">
        <v>1867</v>
      </c>
      <c r="B730" t="s">
        <v>4350</v>
      </c>
      <c r="C730">
        <v>118.176</v>
      </c>
      <c r="D730" t="s">
        <v>6576</v>
      </c>
      <c r="E730">
        <v>4700</v>
      </c>
      <c r="F730">
        <v>39.771188735445435</v>
      </c>
      <c r="H730">
        <f t="shared" si="34"/>
        <v>3.6720978579357175</v>
      </c>
      <c r="I730" s="30">
        <f t="shared" si="35"/>
        <v>-1.4004314280351673</v>
      </c>
      <c r="J730" s="39">
        <f>VLOOKUP($A730,'Ub5 and Ub6 values'!$A$2:$F$7000,3,FALSE)</f>
        <v>4</v>
      </c>
      <c r="K730" s="39">
        <f>VLOOKUP($A730,'Ub5 and Ub6 values'!$A$2:$F$7000,4,FALSE)</f>
        <v>5</v>
      </c>
      <c r="P730" t="str">
        <f t="shared" si="33"/>
        <v/>
      </c>
      <c r="Q730" t="str">
        <f>IF(O730=1,VLOOKUP(L730,'Ub5 and Ub6 values'!$A$3:$B$5499,3,FALSE),"")</f>
        <v/>
      </c>
    </row>
    <row r="731" spans="1:17">
      <c r="A731" t="s">
        <v>1482</v>
      </c>
      <c r="B731" t="s">
        <v>6606</v>
      </c>
      <c r="C731">
        <v>420.85</v>
      </c>
      <c r="D731" t="s">
        <v>4914</v>
      </c>
      <c r="E731">
        <v>17000</v>
      </c>
      <c r="F731">
        <v>40.394439824165374</v>
      </c>
      <c r="H731">
        <f t="shared" si="34"/>
        <v>4.2304489213782741</v>
      </c>
      <c r="I731" s="30">
        <f t="shared" si="35"/>
        <v>-1.3936784101336435</v>
      </c>
      <c r="J731" s="39">
        <f>VLOOKUP($A731,'Ub5 and Ub6 values'!$A$2:$F$7000,3,FALSE)</f>
        <v>9</v>
      </c>
      <c r="K731" s="39">
        <f>VLOOKUP($A731,'Ub5 and Ub6 values'!$A$2:$F$7000,4,FALSE)</f>
        <v>10</v>
      </c>
      <c r="P731" t="str">
        <f t="shared" si="33"/>
        <v/>
      </c>
      <c r="Q731" t="str">
        <f>IF(O731=1,VLOOKUP(L731,'Ub5 and Ub6 values'!$A$3:$B$5499,3,FALSE),"")</f>
        <v/>
      </c>
    </row>
    <row r="732" spans="1:17">
      <c r="A732" t="s">
        <v>5369</v>
      </c>
      <c r="B732" t="s">
        <v>4350</v>
      </c>
      <c r="C732">
        <v>162.22899999999998</v>
      </c>
      <c r="D732" t="s">
        <v>6577</v>
      </c>
      <c r="E732">
        <v>6560</v>
      </c>
      <c r="F732">
        <v>40.436666687213759</v>
      </c>
      <c r="H732">
        <f t="shared" si="34"/>
        <v>3.8169038393756605</v>
      </c>
      <c r="I732" s="30">
        <f t="shared" si="35"/>
        <v>-1.3932246517708105</v>
      </c>
      <c r="J732" s="39">
        <f>VLOOKUP($A732,'Ub5 and Ub6 values'!$A$2:$F$7000,3,FALSE)</f>
        <v>5</v>
      </c>
      <c r="K732" s="39">
        <f>VLOOKUP($A732,'Ub5 and Ub6 values'!$A$2:$F$7000,4,FALSE)</f>
        <v>9</v>
      </c>
      <c r="P732" t="str">
        <f t="shared" si="33"/>
        <v/>
      </c>
      <c r="Q732" t="str">
        <f>IF(O732=1,VLOOKUP(L732,'Ub5 and Ub6 values'!$A$3:$B$5499,3,FALSE),"")</f>
        <v/>
      </c>
    </row>
    <row r="733" spans="1:17">
      <c r="A733" t="s">
        <v>6345</v>
      </c>
      <c r="B733" t="s">
        <v>6606</v>
      </c>
      <c r="C733">
        <v>152.23699999999997</v>
      </c>
      <c r="D733" t="s">
        <v>4915</v>
      </c>
      <c r="E733">
        <v>6160</v>
      </c>
      <c r="F733">
        <v>40.463225102964465</v>
      </c>
      <c r="H733">
        <f t="shared" si="34"/>
        <v>3.7895807121644256</v>
      </c>
      <c r="I733" s="30">
        <f t="shared" si="35"/>
        <v>-1.3929395049413711</v>
      </c>
      <c r="J733" s="39">
        <f>VLOOKUP($A733,'Ub5 and Ub6 values'!$A$2:$F$7000,3,FALSE)</f>
        <v>4</v>
      </c>
      <c r="K733" s="39">
        <f>VLOOKUP($A733,'Ub5 and Ub6 values'!$A$2:$F$7000,4,FALSE)</f>
        <v>6</v>
      </c>
      <c r="P733" t="str">
        <f t="shared" si="33"/>
        <v/>
      </c>
      <c r="Q733" t="str">
        <f>IF(O733=1,VLOOKUP(L733,'Ub5 and Ub6 values'!$A$3:$B$5499,3,FALSE),"")</f>
        <v/>
      </c>
    </row>
    <row r="734" spans="1:17">
      <c r="A734" t="s">
        <v>1329</v>
      </c>
      <c r="B734" t="s">
        <v>4539</v>
      </c>
      <c r="C734">
        <v>90.078000000000003</v>
      </c>
      <c r="D734" t="s">
        <v>6601</v>
      </c>
      <c r="E734">
        <v>3730</v>
      </c>
      <c r="F734">
        <v>41.408557028353201</v>
      </c>
      <c r="H734">
        <f t="shared" si="34"/>
        <v>3.5717088318086878</v>
      </c>
      <c r="I734" s="30">
        <f t="shared" si="35"/>
        <v>-1.3829099031740901</v>
      </c>
      <c r="J734" s="39">
        <f>VLOOKUP($A734,'Ub5 and Ub6 values'!$A$2:$F$7000,3,FALSE)</f>
        <v>4</v>
      </c>
      <c r="K734" s="39">
        <f>VLOOKUP($A734,'Ub5 and Ub6 values'!$A$2:$F$7000,4,FALSE)</f>
        <v>5</v>
      </c>
      <c r="P734" t="str">
        <f t="shared" si="33"/>
        <v/>
      </c>
      <c r="Q734" t="str">
        <f>IF(O734=1,VLOOKUP(L734,'Ub5 and Ub6 values'!$A$3:$B$5499,3,FALSE),"")</f>
        <v/>
      </c>
    </row>
    <row r="735" spans="1:17">
      <c r="A735" t="s">
        <v>6578</v>
      </c>
      <c r="B735" t="s">
        <v>4350</v>
      </c>
      <c r="C735">
        <v>194.18600000000001</v>
      </c>
      <c r="D735" t="s">
        <v>6579</v>
      </c>
      <c r="E735">
        <v>8200</v>
      </c>
      <c r="F735">
        <v>42.227555024564076</v>
      </c>
      <c r="H735">
        <f t="shared" si="34"/>
        <v>3.9138138523837167</v>
      </c>
      <c r="I735" s="30">
        <f t="shared" si="35"/>
        <v>-1.374404063497656</v>
      </c>
      <c r="J735" s="39">
        <f>VLOOKUP($A735,'Ub5 and Ub6 values'!$A$2:$F$7000,3,FALSE)</f>
        <v>6</v>
      </c>
      <c r="K735" s="39">
        <f>VLOOKUP($A735,'Ub5 and Ub6 values'!$A$2:$F$7000,4,FALSE)</f>
        <v>8</v>
      </c>
      <c r="P735" t="str">
        <f t="shared" si="33"/>
        <v/>
      </c>
      <c r="Q735" t="str">
        <f>IF(O735=1,VLOOKUP(L735,'Ub5 and Ub6 values'!$A$3:$B$5499,3,FALSE),"")</f>
        <v/>
      </c>
    </row>
    <row r="736" spans="1:17">
      <c r="A736" t="s">
        <v>6092</v>
      </c>
      <c r="B736" t="s">
        <v>4350</v>
      </c>
      <c r="C736">
        <v>150.17699999999999</v>
      </c>
      <c r="D736" t="s">
        <v>6580</v>
      </c>
      <c r="E736">
        <v>6480</v>
      </c>
      <c r="F736">
        <v>43.149084080784675</v>
      </c>
      <c r="H736">
        <f t="shared" si="34"/>
        <v>3.8115750058705933</v>
      </c>
      <c r="I736" s="30">
        <f t="shared" si="35"/>
        <v>-1.3650284185555583</v>
      </c>
      <c r="J736" s="39">
        <f>VLOOKUP($A736,'Ub5 and Ub6 values'!$A$2:$F$7000,3,FALSE)</f>
        <v>5</v>
      </c>
      <c r="K736" s="39">
        <f>VLOOKUP($A736,'Ub5 and Ub6 values'!$A$2:$F$7000,4,FALSE)</f>
        <v>9</v>
      </c>
      <c r="P736" t="str">
        <f t="shared" si="33"/>
        <v/>
      </c>
      <c r="Q736" t="str">
        <f>IF(O736=1,VLOOKUP(L736,'Ub5 and Ub6 values'!$A$3:$B$5499,3,FALSE),"")</f>
        <v/>
      </c>
    </row>
    <row r="737" spans="1:17">
      <c r="A737" t="s">
        <v>6214</v>
      </c>
      <c r="B737" t="s">
        <v>4350</v>
      </c>
      <c r="C737">
        <v>86.133999999999986</v>
      </c>
      <c r="D737" t="s">
        <v>6581</v>
      </c>
      <c r="E737">
        <v>3730</v>
      </c>
      <c r="F737">
        <v>43.304618385306625</v>
      </c>
      <c r="H737">
        <f t="shared" si="34"/>
        <v>3.5717088318086878</v>
      </c>
      <c r="I737" s="30">
        <f t="shared" si="35"/>
        <v>-1.3634657841940865</v>
      </c>
      <c r="J737" s="39">
        <f>VLOOKUP($A737,'Ub5 and Ub6 values'!$A$2:$F$7000,3,FALSE)</f>
        <v>4</v>
      </c>
      <c r="K737" s="39">
        <f>VLOOKUP($A737,'Ub5 and Ub6 values'!$A$2:$F$7000,4,FALSE)</f>
        <v>5</v>
      </c>
      <c r="P737" t="str">
        <f t="shared" si="33"/>
        <v/>
      </c>
      <c r="Q737" t="str">
        <f>IF(O737=1,VLOOKUP(L737,'Ub5 and Ub6 values'!$A$3:$B$5499,3,FALSE),"")</f>
        <v/>
      </c>
    </row>
    <row r="738" spans="1:17">
      <c r="A738" t="s">
        <v>1883</v>
      </c>
      <c r="B738" t="s">
        <v>4917</v>
      </c>
      <c r="C738">
        <v>99.089000000000013</v>
      </c>
      <c r="D738" t="s">
        <v>8937</v>
      </c>
      <c r="E738">
        <v>4293.5</v>
      </c>
      <c r="F738">
        <v>43.32973387560677</v>
      </c>
      <c r="H738">
        <f t="shared" si="34"/>
        <v>3.63281146723474</v>
      </c>
      <c r="I738" s="30">
        <f t="shared" si="35"/>
        <v>-1.3632139783256623</v>
      </c>
      <c r="J738" s="39">
        <f>VLOOKUP($A738,'Ub5 and Ub6 values'!$A$2:$F$7000,3,FALSE)</f>
        <v>7</v>
      </c>
      <c r="K738" s="39">
        <f>VLOOKUP($A738,'Ub5 and Ub6 values'!$A$2:$F$7000,4,FALSE)</f>
        <v>7</v>
      </c>
      <c r="P738" t="str">
        <f t="shared" si="33"/>
        <v/>
      </c>
      <c r="Q738" t="str">
        <f>IF(O738=1,VLOOKUP(L738,'Ub5 and Ub6 values'!$A$3:$B$5499,3,FALSE),"")</f>
        <v/>
      </c>
    </row>
    <row r="739" spans="1:17">
      <c r="A739" t="s">
        <v>7204</v>
      </c>
      <c r="B739" t="s">
        <v>4539</v>
      </c>
      <c r="C739">
        <v>137.13800000000001</v>
      </c>
      <c r="D739" t="s">
        <v>6602</v>
      </c>
      <c r="E739">
        <v>6000</v>
      </c>
      <c r="F739">
        <v>43.751549534045999</v>
      </c>
      <c r="H739">
        <f t="shared" si="34"/>
        <v>3.7781512503836434</v>
      </c>
      <c r="I739" s="30">
        <f t="shared" si="35"/>
        <v>-1.3590065611063842</v>
      </c>
      <c r="J739" s="39">
        <f>VLOOKUP($A739,'Ub5 and Ub6 values'!$A$2:$F$7000,3,FALSE)</f>
        <v>5</v>
      </c>
      <c r="K739" s="39">
        <f>VLOOKUP($A739,'Ub5 and Ub6 values'!$A$2:$F$7000,4,FALSE)</f>
        <v>7</v>
      </c>
      <c r="P739" t="str">
        <f t="shared" si="33"/>
        <v/>
      </c>
      <c r="Q739" t="str">
        <f>IF(O739=1,VLOOKUP(L739,'Ub5 and Ub6 values'!$A$3:$B$5499,3,FALSE),"")</f>
        <v/>
      </c>
    </row>
    <row r="740" spans="1:17">
      <c r="A740" t="s">
        <v>1436</v>
      </c>
      <c r="B740" t="s">
        <v>4350</v>
      </c>
      <c r="C740">
        <v>44.052999999999997</v>
      </c>
      <c r="D740" t="s">
        <v>2292</v>
      </c>
      <c r="E740">
        <v>1930</v>
      </c>
      <c r="F740">
        <v>43.810864186321027</v>
      </c>
      <c r="H740">
        <f t="shared" si="34"/>
        <v>3.2855573090077739</v>
      </c>
      <c r="I740" s="30">
        <f t="shared" si="35"/>
        <v>-1.3584181801099107</v>
      </c>
      <c r="J740" s="39">
        <f>VLOOKUP($A740,'Ub5 and Ub6 values'!$A$2:$F$7000,3,FALSE)</f>
        <v>3</v>
      </c>
      <c r="K740" s="39">
        <f>VLOOKUP($A740,'Ub5 and Ub6 values'!$A$2:$F$7000,4,FALSE)</f>
        <v>3</v>
      </c>
      <c r="P740" t="str">
        <f t="shared" si="33"/>
        <v/>
      </c>
      <c r="Q740" t="str">
        <f>IF(O740=1,VLOOKUP(L740,'Ub5 and Ub6 values'!$A$3:$B$5499,3,FALSE),"")</f>
        <v/>
      </c>
    </row>
    <row r="741" spans="1:17">
      <c r="A741" t="s">
        <v>2718</v>
      </c>
      <c r="B741" t="s">
        <v>4350</v>
      </c>
      <c r="C741">
        <v>184.27899999999997</v>
      </c>
      <c r="D741" t="s">
        <v>6582</v>
      </c>
      <c r="E741">
        <v>8150</v>
      </c>
      <c r="F741">
        <v>44.226417551647238</v>
      </c>
      <c r="H741">
        <f t="shared" si="34"/>
        <v>3.9111576087399764</v>
      </c>
      <c r="I741" s="30">
        <f t="shared" si="35"/>
        <v>-1.3543182381244712</v>
      </c>
      <c r="J741" s="39">
        <f>VLOOKUP($A741,'Ub5 and Ub6 values'!$A$2:$F$7000,3,FALSE)</f>
        <v>4</v>
      </c>
      <c r="K741" s="39">
        <f>VLOOKUP($A741,'Ub5 and Ub6 values'!$A$2:$F$7000,4,FALSE)</f>
        <v>5</v>
      </c>
      <c r="P741" t="str">
        <f t="shared" si="33"/>
        <v/>
      </c>
      <c r="Q741" t="str">
        <f>IF(O741=1,VLOOKUP(L741,'Ub5 and Ub6 values'!$A$3:$B$5499,3,FALSE),"")</f>
        <v/>
      </c>
    </row>
    <row r="742" spans="1:17">
      <c r="A742" t="s">
        <v>2780</v>
      </c>
      <c r="B742" t="s">
        <v>4350</v>
      </c>
      <c r="C742">
        <v>78.114000000000004</v>
      </c>
      <c r="D742" t="s">
        <v>2780</v>
      </c>
      <c r="E742">
        <v>3500</v>
      </c>
      <c r="F742">
        <v>44.806308728268938</v>
      </c>
      <c r="H742">
        <f t="shared" si="34"/>
        <v>3.5440680443502757</v>
      </c>
      <c r="I742" s="30">
        <f t="shared" si="35"/>
        <v>-1.3486608330335341</v>
      </c>
      <c r="J742" s="39">
        <f>VLOOKUP($A742,'Ub5 and Ub6 values'!$A$2:$F$7000,3,FALSE)</f>
        <v>4</v>
      </c>
      <c r="K742" s="39">
        <f>VLOOKUP($A742,'Ub5 and Ub6 values'!$A$2:$F$7000,4,FALSE)</f>
        <v>6</v>
      </c>
      <c r="P742" t="str">
        <f t="shared" si="33"/>
        <v/>
      </c>
      <c r="Q742" t="str">
        <f>IF(O742=1,VLOOKUP(L742,'Ub5 and Ub6 values'!$A$3:$B$5499,3,FALSE),"")</f>
        <v/>
      </c>
    </row>
    <row r="743" spans="1:17">
      <c r="A743" t="s">
        <v>6583</v>
      </c>
      <c r="B743" t="s">
        <v>4350</v>
      </c>
      <c r="C743">
        <v>102.17699999999999</v>
      </c>
      <c r="D743" t="s">
        <v>6583</v>
      </c>
      <c r="E743">
        <v>4590</v>
      </c>
      <c r="F743">
        <v>44.922047036025724</v>
      </c>
      <c r="H743">
        <f t="shared" si="34"/>
        <v>3.661812685537261</v>
      </c>
      <c r="I743" s="30">
        <f t="shared" si="35"/>
        <v>-1.3475404617562101</v>
      </c>
      <c r="J743" s="39">
        <f>VLOOKUP($A743,'Ub5 and Ub6 values'!$A$2:$F$7000,3,FALSE)</f>
        <v>4</v>
      </c>
      <c r="K743" s="39">
        <f>VLOOKUP($A743,'Ub5 and Ub6 values'!$A$2:$F$7000,4,FALSE)</f>
        <v>5</v>
      </c>
      <c r="P743" t="str">
        <f t="shared" si="33"/>
        <v/>
      </c>
      <c r="Q743" t="str">
        <f>IF(O743=1,VLOOKUP(L743,'Ub5 and Ub6 values'!$A$3:$B$5499,3,FALSE),"")</f>
        <v/>
      </c>
    </row>
    <row r="744" spans="1:17">
      <c r="A744" t="s">
        <v>3761</v>
      </c>
      <c r="B744" t="s">
        <v>4350</v>
      </c>
      <c r="C744">
        <v>88.105999999999995</v>
      </c>
      <c r="D744" t="s">
        <v>6584</v>
      </c>
      <c r="E744">
        <v>3980</v>
      </c>
      <c r="F744">
        <v>45.172859964134112</v>
      </c>
      <c r="H744">
        <f t="shared" si="34"/>
        <v>3.5998830720736876</v>
      </c>
      <c r="I744" s="30">
        <f t="shared" si="35"/>
        <v>-1.3451224127079777</v>
      </c>
      <c r="J744" s="39">
        <f>VLOOKUP($A744,'Ub5 and Ub6 values'!$A$2:$F$7000,3,FALSE)</f>
        <v>6</v>
      </c>
      <c r="K744" s="39">
        <f>VLOOKUP($A744,'Ub5 and Ub6 values'!$A$2:$F$7000,4,FALSE)</f>
        <v>6</v>
      </c>
      <c r="P744" t="str">
        <f t="shared" si="33"/>
        <v/>
      </c>
      <c r="Q744" t="str">
        <f>IF(O744=1,VLOOKUP(L744,'Ub5 and Ub6 values'!$A$3:$B$5499,3,FALSE),"")</f>
        <v/>
      </c>
    </row>
    <row r="745" spans="1:17">
      <c r="A745" t="s">
        <v>3019</v>
      </c>
      <c r="B745" t="s">
        <v>4350</v>
      </c>
      <c r="C745">
        <v>88.15</v>
      </c>
      <c r="D745" t="s">
        <v>3019</v>
      </c>
      <c r="E745">
        <v>4000</v>
      </c>
      <c r="F745">
        <v>45.377197958026095</v>
      </c>
      <c r="H745">
        <f t="shared" si="34"/>
        <v>3.6020599913279625</v>
      </c>
      <c r="I745" s="30">
        <f t="shared" si="35"/>
        <v>-1.3431623253073783</v>
      </c>
      <c r="J745" s="39">
        <f>VLOOKUP($A745,'Ub5 and Ub6 values'!$A$2:$F$7000,3,FALSE)</f>
        <v>4</v>
      </c>
      <c r="K745" s="39">
        <f>VLOOKUP($A745,'Ub5 and Ub6 values'!$A$2:$F$7000,4,FALSE)</f>
        <v>5</v>
      </c>
      <c r="P745" t="str">
        <f t="shared" si="33"/>
        <v/>
      </c>
      <c r="Q745" t="str">
        <f>IF(O745=1,VLOOKUP(L745,'Ub5 and Ub6 values'!$A$3:$B$5499,3,FALSE),"")</f>
        <v/>
      </c>
    </row>
    <row r="746" spans="1:17">
      <c r="A746" t="s">
        <v>2262</v>
      </c>
      <c r="B746" t="s">
        <v>4917</v>
      </c>
      <c r="C746">
        <v>164.208</v>
      </c>
      <c r="D746" t="s">
        <v>8398</v>
      </c>
      <c r="E746">
        <v>7500</v>
      </c>
      <c r="F746">
        <v>45.67377959660918</v>
      </c>
      <c r="H746">
        <f t="shared" si="34"/>
        <v>3.8750612633917001</v>
      </c>
      <c r="I746" s="30">
        <f t="shared" si="35"/>
        <v>-1.3403330481689497</v>
      </c>
      <c r="J746" s="39">
        <f>VLOOKUP($A746,'Ub5 and Ub6 values'!$A$2:$F$7000,3,FALSE)</f>
        <v>7</v>
      </c>
      <c r="K746" s="39">
        <f>VLOOKUP($A746,'Ub5 and Ub6 values'!$A$2:$F$7000,4,FALSE)</f>
        <v>9</v>
      </c>
      <c r="P746" t="str">
        <f t="shared" si="33"/>
        <v/>
      </c>
      <c r="Q746" t="str">
        <f>IF(O746=1,VLOOKUP(L746,'Ub5 and Ub6 values'!$A$3:$B$5499,3,FALSE),"")</f>
        <v/>
      </c>
    </row>
    <row r="747" spans="1:17">
      <c r="A747" t="s">
        <v>4146</v>
      </c>
      <c r="B747" t="s">
        <v>4350</v>
      </c>
      <c r="C747">
        <v>146.14200000000002</v>
      </c>
      <c r="D747" t="s">
        <v>6585</v>
      </c>
      <c r="E747">
        <v>6860</v>
      </c>
      <c r="F747">
        <v>46.940646768211728</v>
      </c>
      <c r="H747">
        <f t="shared" si="34"/>
        <v>3.8363241157067516</v>
      </c>
      <c r="I747" s="30">
        <f t="shared" si="35"/>
        <v>-1.3284509308019699</v>
      </c>
      <c r="J747" s="39">
        <f>VLOOKUP($A747,'Ub5 and Ub6 values'!$A$2:$F$7000,3,FALSE)</f>
        <v>5</v>
      </c>
      <c r="K747" s="39">
        <f>VLOOKUP($A747,'Ub5 and Ub6 values'!$A$2:$F$7000,4,FALSE)</f>
        <v>8</v>
      </c>
      <c r="P747" t="str">
        <f t="shared" si="33"/>
        <v/>
      </c>
      <c r="Q747" t="str">
        <f>IF(O747=1,VLOOKUP(L747,'Ub5 and Ub6 values'!$A$3:$B$5499,3,FALSE),"")</f>
        <v/>
      </c>
    </row>
    <row r="748" spans="1:17">
      <c r="A748" t="s">
        <v>4135</v>
      </c>
      <c r="B748" t="s">
        <v>4917</v>
      </c>
      <c r="C748">
        <v>146.22999999999999</v>
      </c>
      <c r="D748" t="s">
        <v>8399</v>
      </c>
      <c r="E748">
        <v>6900</v>
      </c>
      <c r="F748">
        <v>47.185939957601043</v>
      </c>
      <c r="H748">
        <f t="shared" si="34"/>
        <v>3.8388490907372552</v>
      </c>
      <c r="I748" s="30">
        <f t="shared" si="35"/>
        <v>-1.3261873892573102</v>
      </c>
      <c r="J748" s="39">
        <f>VLOOKUP($A748,'Ub5 and Ub6 values'!$A$2:$F$7000,3,FALSE)</f>
        <v>4</v>
      </c>
      <c r="K748" s="39">
        <f>VLOOKUP($A748,'Ub5 and Ub6 values'!$A$2:$F$7000,4,FALSE)</f>
        <v>5</v>
      </c>
      <c r="P748" t="str">
        <f t="shared" si="33"/>
        <v/>
      </c>
      <c r="Q748" t="str">
        <f>IF(O748=1,VLOOKUP(L748,'Ub5 and Ub6 values'!$A$3:$B$5499,3,FALSE),"")</f>
        <v/>
      </c>
    </row>
    <row r="749" spans="1:17">
      <c r="A749" t="s">
        <v>6586</v>
      </c>
      <c r="B749" t="s">
        <v>4350</v>
      </c>
      <c r="C749">
        <v>74.12299999999999</v>
      </c>
      <c r="D749" t="s">
        <v>6587</v>
      </c>
      <c r="E749">
        <v>3500</v>
      </c>
      <c r="F749">
        <v>47.218811974690723</v>
      </c>
      <c r="H749">
        <f t="shared" si="34"/>
        <v>3.5440680443502757</v>
      </c>
      <c r="I749" s="30">
        <f t="shared" si="35"/>
        <v>-1.325884943968999</v>
      </c>
      <c r="J749" s="39">
        <f>VLOOKUP($A749,'Ub5 and Ub6 values'!$A$2:$F$7000,3,FALSE)</f>
        <v>4</v>
      </c>
      <c r="K749" s="39">
        <f>VLOOKUP($A749,'Ub5 and Ub6 values'!$A$2:$F$7000,4,FALSE)</f>
        <v>5</v>
      </c>
      <c r="P749" t="str">
        <f t="shared" si="33"/>
        <v/>
      </c>
      <c r="Q749" t="str">
        <f>IF(O749=1,VLOOKUP(L749,'Ub5 and Ub6 values'!$A$3:$B$5499,3,FALSE),"")</f>
        <v/>
      </c>
    </row>
    <row r="750" spans="1:17">
      <c r="A750" t="s">
        <v>5542</v>
      </c>
      <c r="B750" t="s">
        <v>4350</v>
      </c>
      <c r="C750">
        <v>166.13200000000001</v>
      </c>
      <c r="D750" t="s">
        <v>6588</v>
      </c>
      <c r="E750">
        <v>7900</v>
      </c>
      <c r="F750">
        <v>47.552548575831267</v>
      </c>
      <c r="H750">
        <f t="shared" si="34"/>
        <v>3.8976270912904414</v>
      </c>
      <c r="I750" s="30">
        <f t="shared" si="35"/>
        <v>-1.322826202117537</v>
      </c>
      <c r="J750" s="39">
        <f>VLOOKUP($A750,'Ub5 and Ub6 values'!$A$2:$F$7000,3,FALSE)</f>
        <v>6</v>
      </c>
      <c r="K750" s="39">
        <f>VLOOKUP($A750,'Ub5 and Ub6 values'!$A$2:$F$7000,4,FALSE)</f>
        <v>7</v>
      </c>
      <c r="P750" t="str">
        <f t="shared" si="33"/>
        <v/>
      </c>
      <c r="Q750" t="str">
        <f>IF(O750=1,VLOOKUP(L750,'Ub5 and Ub6 values'!$A$3:$B$5499,3,FALSE),"")</f>
        <v/>
      </c>
    </row>
    <row r="751" spans="1:17">
      <c r="A751" t="s">
        <v>6603</v>
      </c>
      <c r="B751" t="s">
        <v>4539</v>
      </c>
      <c r="C751">
        <v>139.62299999999999</v>
      </c>
      <c r="D751" t="s">
        <v>6604</v>
      </c>
      <c r="E751">
        <v>6640</v>
      </c>
      <c r="F751">
        <v>47.556634651884004</v>
      </c>
      <c r="H751">
        <f t="shared" si="34"/>
        <v>3.8221680793680175</v>
      </c>
      <c r="I751" s="30">
        <f t="shared" si="35"/>
        <v>-1.3227888858411647</v>
      </c>
      <c r="J751" s="39">
        <f>VLOOKUP($A751,'Ub5 and Ub6 values'!$A$2:$F$7000,3,FALSE)</f>
        <v>5</v>
      </c>
      <c r="K751" s="39">
        <f>VLOOKUP($A751,'Ub5 and Ub6 values'!$A$2:$F$7000,4,FALSE)</f>
        <v>5</v>
      </c>
      <c r="P751" t="str">
        <f t="shared" si="33"/>
        <v/>
      </c>
      <c r="Q751" t="str">
        <f>IF(O751=1,VLOOKUP(L751,'Ub5 and Ub6 values'!$A$3:$B$5499,3,FALSE),"")</f>
        <v/>
      </c>
    </row>
    <row r="752" spans="1:17">
      <c r="A752" t="s">
        <v>5397</v>
      </c>
      <c r="B752" t="s">
        <v>4350</v>
      </c>
      <c r="C752">
        <v>100.161</v>
      </c>
      <c r="D752" t="s">
        <v>3640</v>
      </c>
      <c r="E752">
        <v>4890</v>
      </c>
      <c r="F752">
        <v>48.821397549944585</v>
      </c>
      <c r="H752">
        <f t="shared" si="34"/>
        <v>3.6893088591236203</v>
      </c>
      <c r="I752" s="30">
        <f t="shared" si="35"/>
        <v>-1.3113897927282965</v>
      </c>
      <c r="J752" s="39">
        <f>VLOOKUP($A752,'Ub5 and Ub6 values'!$A$2:$F$7000,3,FALSE)</f>
        <v>4</v>
      </c>
      <c r="K752" s="39">
        <f>VLOOKUP($A752,'Ub5 and Ub6 values'!$A$2:$F$7000,4,FALSE)</f>
        <v>5</v>
      </c>
      <c r="P752" t="str">
        <f t="shared" si="33"/>
        <v/>
      </c>
      <c r="Q752" t="str">
        <f>IF(O752=1,VLOOKUP(L752,'Ub5 and Ub6 values'!$A$3:$B$5499,3,FALSE),"")</f>
        <v/>
      </c>
    </row>
    <row r="753" spans="1:17">
      <c r="A753" t="s">
        <v>6351</v>
      </c>
      <c r="B753" t="s">
        <v>4350</v>
      </c>
      <c r="C753">
        <v>142.96300000000002</v>
      </c>
      <c r="D753" t="s">
        <v>6589</v>
      </c>
      <c r="E753">
        <v>7031</v>
      </c>
      <c r="F753">
        <v>49.18055720710953</v>
      </c>
      <c r="H753">
        <f t="shared" si="34"/>
        <v>3.8470170979353542</v>
      </c>
      <c r="I753" s="30">
        <f t="shared" si="35"/>
        <v>-1.3082065550889226</v>
      </c>
      <c r="J753" s="39">
        <f>VLOOKUP($A753,'Ub5 and Ub6 values'!$A$2:$F$7000,3,FALSE)</f>
        <v>6</v>
      </c>
      <c r="K753" s="39">
        <f>VLOOKUP($A753,'Ub5 and Ub6 values'!$A$2:$F$7000,4,FALSE)</f>
        <v>7</v>
      </c>
      <c r="P753" t="str">
        <f t="shared" si="33"/>
        <v/>
      </c>
      <c r="Q753" t="str">
        <f>IF(O753=1,VLOOKUP(L753,'Ub5 and Ub6 values'!$A$3:$B$5499,3,FALSE),"")</f>
        <v/>
      </c>
    </row>
    <row r="754" spans="1:17">
      <c r="A754" t="s">
        <v>3752</v>
      </c>
      <c r="B754" t="s">
        <v>4350</v>
      </c>
      <c r="C754">
        <v>120.19499999999999</v>
      </c>
      <c r="D754" t="s">
        <v>6590</v>
      </c>
      <c r="E754">
        <v>6040</v>
      </c>
      <c r="F754">
        <v>50.251674362494285</v>
      </c>
      <c r="H754">
        <f t="shared" si="34"/>
        <v>3.7810369386211318</v>
      </c>
      <c r="I754" s="30">
        <f t="shared" si="35"/>
        <v>-1.2988494631755847</v>
      </c>
      <c r="J754" s="39">
        <f>VLOOKUP($A754,'Ub5 and Ub6 values'!$A$2:$F$7000,3,FALSE)</f>
        <v>5</v>
      </c>
      <c r="K754" s="39">
        <f>VLOOKUP($A754,'Ub5 and Ub6 values'!$A$2:$F$7000,4,FALSE)</f>
        <v>8</v>
      </c>
      <c r="P754" t="str">
        <f t="shared" si="33"/>
        <v/>
      </c>
      <c r="Q754" t="str">
        <f>IF(O754=1,VLOOKUP(L754,'Ub5 and Ub6 values'!$A$3:$B$5499,3,FALSE),"")</f>
        <v/>
      </c>
    </row>
    <row r="755" spans="1:17">
      <c r="A755" t="s">
        <v>1292</v>
      </c>
      <c r="B755" t="s">
        <v>4350</v>
      </c>
      <c r="C755">
        <v>72.106999999999999</v>
      </c>
      <c r="D755" t="s">
        <v>6591</v>
      </c>
      <c r="E755">
        <v>3700</v>
      </c>
      <c r="F755">
        <v>51.312632615418757</v>
      </c>
      <c r="H755">
        <f t="shared" si="34"/>
        <v>3.568201724066995</v>
      </c>
      <c r="I755" s="30">
        <f t="shared" si="35"/>
        <v>-1.2897757031185515</v>
      </c>
      <c r="J755" s="39">
        <f>VLOOKUP($A755,'Ub5 and Ub6 values'!$A$2:$F$7000,3,FALSE)</f>
        <v>4</v>
      </c>
      <c r="K755" s="39">
        <f>VLOOKUP($A755,'Ub5 and Ub6 values'!$A$2:$F$7000,4,FALSE)</f>
        <v>5</v>
      </c>
      <c r="P755" t="str">
        <f t="shared" si="33"/>
        <v/>
      </c>
      <c r="Q755" t="str">
        <f>IF(O755=1,VLOOKUP(L755,'Ub5 and Ub6 values'!$A$3:$B$5499,3,FALSE),"")</f>
        <v/>
      </c>
    </row>
    <row r="756" spans="1:17">
      <c r="A756" t="s">
        <v>4140</v>
      </c>
      <c r="B756" t="s">
        <v>4350</v>
      </c>
      <c r="C756">
        <v>106.16799999999999</v>
      </c>
      <c r="D756" t="s">
        <v>4140</v>
      </c>
      <c r="E756">
        <v>5460</v>
      </c>
      <c r="F756">
        <v>51.427925551955397</v>
      </c>
      <c r="H756">
        <f t="shared" si="34"/>
        <v>3.7371926427047373</v>
      </c>
      <c r="I756" s="30">
        <f t="shared" si="35"/>
        <v>-1.2888009934605307</v>
      </c>
      <c r="J756" s="39">
        <f>VLOOKUP($A756,'Ub5 and Ub6 values'!$A$2:$F$7000,3,FALSE)</f>
        <v>5</v>
      </c>
      <c r="K756" s="39">
        <f>VLOOKUP($A756,'Ub5 and Ub6 values'!$A$2:$F$7000,4,FALSE)</f>
        <v>7</v>
      </c>
      <c r="P756" t="str">
        <f t="shared" si="33"/>
        <v/>
      </c>
      <c r="Q756" t="str">
        <f>IF(O756=1,VLOOKUP(L756,'Ub5 and Ub6 values'!$A$3:$B$5499,3,FALSE),"")</f>
        <v/>
      </c>
    </row>
    <row r="757" spans="1:17">
      <c r="A757" t="s">
        <v>1311</v>
      </c>
      <c r="B757" t="s">
        <v>4350</v>
      </c>
      <c r="C757">
        <v>132.15899999999999</v>
      </c>
      <c r="D757" t="s">
        <v>6592</v>
      </c>
      <c r="E757">
        <v>7000</v>
      </c>
      <c r="F757">
        <v>52.966502470509013</v>
      </c>
      <c r="H757">
        <f t="shared" si="34"/>
        <v>3.8450980400142569</v>
      </c>
      <c r="I757" s="30">
        <f t="shared" si="35"/>
        <v>-1.27599870382309</v>
      </c>
      <c r="J757" s="39">
        <f>VLOOKUP($A757,'Ub5 and Ub6 values'!$A$2:$F$7000,3,FALSE)</f>
        <v>6</v>
      </c>
      <c r="K757" s="39">
        <f>VLOOKUP($A757,'Ub5 and Ub6 values'!$A$2:$F$7000,4,FALSE)</f>
        <v>7</v>
      </c>
      <c r="P757" t="str">
        <f t="shared" si="33"/>
        <v/>
      </c>
      <c r="Q757" t="str">
        <f>IF(O757=1,VLOOKUP(L757,'Ub5 and Ub6 values'!$A$3:$B$5499,3,FALSE),"")</f>
        <v/>
      </c>
    </row>
    <row r="758" spans="1:17">
      <c r="A758" t="s">
        <v>6671</v>
      </c>
      <c r="B758" t="s">
        <v>4350</v>
      </c>
      <c r="C758">
        <v>86.133999999999986</v>
      </c>
      <c r="D758" t="s">
        <v>6671</v>
      </c>
      <c r="E758">
        <v>4580</v>
      </c>
      <c r="F758">
        <v>53.172963057561482</v>
      </c>
      <c r="H758">
        <f t="shared" si="34"/>
        <v>3.6608654780038692</v>
      </c>
      <c r="I758" s="30">
        <f t="shared" si="35"/>
        <v>-1.2743091379989049</v>
      </c>
      <c r="J758" s="39">
        <f>VLOOKUP($A758,'Ub5 and Ub6 values'!$A$2:$F$7000,3,FALSE)</f>
        <v>4</v>
      </c>
      <c r="K758" s="39">
        <f>VLOOKUP($A758,'Ub5 and Ub6 values'!$A$2:$F$7000,4,FALSE)</f>
        <v>5</v>
      </c>
      <c r="P758" t="str">
        <f t="shared" si="33"/>
        <v/>
      </c>
      <c r="Q758" t="str">
        <f>IF(O758=1,VLOOKUP(L758,'Ub5 and Ub6 values'!$A$3:$B$5499,3,FALSE),"")</f>
        <v/>
      </c>
    </row>
    <row r="759" spans="1:17">
      <c r="A759" t="s">
        <v>1857</v>
      </c>
      <c r="B759" t="s">
        <v>4350</v>
      </c>
      <c r="C759">
        <v>165.822</v>
      </c>
      <c r="D759" t="s">
        <v>1857</v>
      </c>
      <c r="E759">
        <v>8850</v>
      </c>
      <c r="F759">
        <v>53.370481600752612</v>
      </c>
      <c r="H759">
        <f t="shared" si="34"/>
        <v>3.9469432706978256</v>
      </c>
      <c r="I759" s="30">
        <f t="shared" si="35"/>
        <v>-1.2726988782231008</v>
      </c>
      <c r="J759" s="39">
        <f>VLOOKUP($A759,'Ub5 and Ub6 values'!$A$2:$F$7000,3,FALSE)</f>
        <v>6</v>
      </c>
      <c r="K759" s="39">
        <f>VLOOKUP($A759,'Ub5 and Ub6 values'!$A$2:$F$7000,4,FALSE)</f>
        <v>6</v>
      </c>
      <c r="P759" t="str">
        <f t="shared" si="33"/>
        <v/>
      </c>
      <c r="Q759" t="str">
        <f>IF(O759=1,VLOOKUP(L759,'Ub5 and Ub6 values'!$A$3:$B$5499,3,FALSE),"")</f>
        <v/>
      </c>
    </row>
    <row r="760" spans="1:17">
      <c r="A760" t="s">
        <v>1442</v>
      </c>
      <c r="B760" t="s">
        <v>4350</v>
      </c>
      <c r="C760">
        <v>60.051999999999992</v>
      </c>
      <c r="D760" t="s">
        <v>6593</v>
      </c>
      <c r="E760">
        <v>3250</v>
      </c>
      <c r="F760">
        <v>54.119762872177454</v>
      </c>
      <c r="H760">
        <f t="shared" si="34"/>
        <v>3.5118833609788744</v>
      </c>
      <c r="I760" s="30">
        <f t="shared" si="35"/>
        <v>-1.2666441149482219</v>
      </c>
      <c r="J760" s="39">
        <f>VLOOKUP($A760,'Ub5 and Ub6 values'!$A$2:$F$7000,3,FALSE)</f>
        <v>4</v>
      </c>
      <c r="K760" s="39">
        <f>VLOOKUP($A760,'Ub5 and Ub6 values'!$A$2:$F$7000,4,FALSE)</f>
        <v>4</v>
      </c>
      <c r="P760" t="str">
        <f t="shared" si="33"/>
        <v/>
      </c>
      <c r="Q760" t="str">
        <f>IF(O760=1,VLOOKUP(L760,'Ub5 and Ub6 values'!$A$3:$B$5499,3,FALSE),"")</f>
        <v/>
      </c>
    </row>
    <row r="761" spans="1:17">
      <c r="A761" t="s">
        <v>3686</v>
      </c>
      <c r="B761" t="s">
        <v>4917</v>
      </c>
      <c r="C761">
        <v>301.34199999999998</v>
      </c>
      <c r="D761" t="s">
        <v>8400</v>
      </c>
      <c r="E761">
        <v>16800</v>
      </c>
      <c r="F761">
        <v>55.750608942663156</v>
      </c>
      <c r="H761">
        <f t="shared" si="34"/>
        <v>4.2253092817258633</v>
      </c>
      <c r="I761" s="30">
        <f t="shared" si="35"/>
        <v>-1.2537503846207148</v>
      </c>
      <c r="J761" s="39">
        <f>VLOOKUP($A761,'Ub5 and Ub6 values'!$A$2:$F$7000,3,FALSE)</f>
        <v>7</v>
      </c>
      <c r="K761" s="39">
        <f>VLOOKUP($A761,'Ub5 and Ub6 values'!$A$2:$F$7000,4,FALSE)</f>
        <v>8</v>
      </c>
      <c r="P761" t="str">
        <f t="shared" si="33"/>
        <v/>
      </c>
      <c r="Q761" t="str">
        <f>IF(O761=1,VLOOKUP(L761,'Ub5 and Ub6 values'!$A$3:$B$5499,3,FALSE),"")</f>
        <v/>
      </c>
    </row>
    <row r="762" spans="1:17">
      <c r="A762" t="s">
        <v>2679</v>
      </c>
      <c r="B762" t="s">
        <v>4350</v>
      </c>
      <c r="C762">
        <v>131.38</v>
      </c>
      <c r="D762" t="s">
        <v>2679</v>
      </c>
      <c r="E762">
        <v>7330</v>
      </c>
      <c r="F762">
        <v>55.79235804536458</v>
      </c>
      <c r="H762">
        <f t="shared" si="34"/>
        <v>3.8651039746411278</v>
      </c>
      <c r="I762" s="30">
        <f t="shared" si="35"/>
        <v>-1.2534252828906116</v>
      </c>
      <c r="J762" s="39">
        <f>VLOOKUP($A762,'Ub5 and Ub6 values'!$A$2:$F$7000,3,FALSE)</f>
        <v>5</v>
      </c>
      <c r="K762" s="39">
        <f>VLOOKUP($A762,'Ub5 and Ub6 values'!$A$2:$F$7000,4,FALSE)</f>
        <v>5</v>
      </c>
      <c r="P762" t="str">
        <f t="shared" si="33"/>
        <v/>
      </c>
      <c r="Q762" t="str">
        <f>IF(O762=1,VLOOKUP(L762,'Ub5 and Ub6 values'!$A$3:$B$5499,3,FALSE),"")</f>
        <v/>
      </c>
    </row>
    <row r="763" spans="1:17">
      <c r="A763" t="s">
        <v>6892</v>
      </c>
      <c r="B763" t="s">
        <v>4350</v>
      </c>
      <c r="C763">
        <v>104.149</v>
      </c>
      <c r="D763" t="s">
        <v>4203</v>
      </c>
      <c r="E763">
        <v>5890</v>
      </c>
      <c r="F763">
        <v>56.553591489116556</v>
      </c>
      <c r="H763">
        <f t="shared" si="34"/>
        <v>3.7701152947871015</v>
      </c>
      <c r="I763" s="30">
        <f t="shared" si="35"/>
        <v>-1.2475398095824348</v>
      </c>
      <c r="J763" s="39">
        <f>VLOOKUP($A763,'Ub5 and Ub6 values'!$A$2:$F$7000,3,FALSE)</f>
        <v>4</v>
      </c>
      <c r="K763" s="39">
        <f>VLOOKUP($A763,'Ub5 and Ub6 values'!$A$2:$F$7000,4,FALSE)</f>
        <v>5</v>
      </c>
      <c r="P763" t="str">
        <f t="shared" si="33"/>
        <v/>
      </c>
      <c r="Q763" t="str">
        <f>IF(O763=1,VLOOKUP(L763,'Ub5 and Ub6 values'!$A$3:$B$5499,3,FALSE),"")</f>
        <v/>
      </c>
    </row>
    <row r="764" spans="1:17">
      <c r="A764" t="s">
        <v>4478</v>
      </c>
      <c r="B764" t="s">
        <v>4350</v>
      </c>
      <c r="C764">
        <v>130.23099999999999</v>
      </c>
      <c r="D764" t="s">
        <v>6594</v>
      </c>
      <c r="E764">
        <v>7400</v>
      </c>
      <c r="F764">
        <v>56.822108407368447</v>
      </c>
      <c r="H764">
        <f t="shared" si="34"/>
        <v>3.8692317197309762</v>
      </c>
      <c r="I764" s="30">
        <f t="shared" si="35"/>
        <v>-1.2454826556412883</v>
      </c>
      <c r="J764" s="39">
        <f>VLOOKUP($A764,'Ub5 and Ub6 values'!$A$2:$F$7000,3,FALSE)</f>
        <v>5</v>
      </c>
      <c r="K764" s="39">
        <f>VLOOKUP($A764,'Ub5 and Ub6 values'!$A$2:$F$7000,4,FALSE)</f>
        <v>6</v>
      </c>
      <c r="P764" t="str">
        <f t="shared" si="33"/>
        <v/>
      </c>
      <c r="Q764" t="str">
        <f>IF(O764=1,VLOOKUP(L764,'Ub5 and Ub6 values'!$A$3:$B$5499,3,FALSE),"")</f>
        <v/>
      </c>
    </row>
    <row r="765" spans="1:17">
      <c r="A765" t="s">
        <v>3757</v>
      </c>
      <c r="B765" t="s">
        <v>4350</v>
      </c>
      <c r="C765">
        <v>112.98100000000001</v>
      </c>
      <c r="D765" t="s">
        <v>6595</v>
      </c>
      <c r="E765">
        <v>6500</v>
      </c>
      <c r="F765">
        <v>57.531797381860663</v>
      </c>
      <c r="H765">
        <f t="shared" si="34"/>
        <v>3.8129133566428557</v>
      </c>
      <c r="I765" s="30">
        <f t="shared" si="35"/>
        <v>-1.2400920577347934</v>
      </c>
      <c r="J765" s="39">
        <f>VLOOKUP($A765,'Ub5 and Ub6 values'!$A$2:$F$7000,3,FALSE)</f>
        <v>5</v>
      </c>
      <c r="K765" s="39">
        <f>VLOOKUP($A765,'Ub5 and Ub6 values'!$A$2:$F$7000,4,FALSE)</f>
        <v>5</v>
      </c>
      <c r="P765" t="str">
        <f t="shared" si="33"/>
        <v/>
      </c>
      <c r="Q765" t="str">
        <f>IF(O765=1,VLOOKUP(L765,'Ub5 and Ub6 values'!$A$3:$B$5499,3,FALSE),"")</f>
        <v/>
      </c>
    </row>
    <row r="766" spans="1:17">
      <c r="A766" t="s">
        <v>6096</v>
      </c>
      <c r="B766" t="s">
        <v>4350</v>
      </c>
      <c r="C766">
        <v>74.079000000000008</v>
      </c>
      <c r="D766" t="s">
        <v>6596</v>
      </c>
      <c r="E766">
        <v>4290</v>
      </c>
      <c r="F766">
        <v>57.911148908597575</v>
      </c>
      <c r="H766">
        <f t="shared" si="34"/>
        <v>3.6324572921847245</v>
      </c>
      <c r="I766" s="30">
        <f t="shared" si="35"/>
        <v>-1.2372378189430795</v>
      </c>
      <c r="J766" s="39">
        <f>VLOOKUP($A766,'Ub5 and Ub6 values'!$A$2:$F$7000,3,FALSE)</f>
        <v>5</v>
      </c>
      <c r="K766" s="39">
        <f>VLOOKUP($A766,'Ub5 and Ub6 values'!$A$2:$F$7000,4,FALSE)</f>
        <v>5</v>
      </c>
      <c r="P766" t="str">
        <f t="shared" si="33"/>
        <v/>
      </c>
      <c r="Q766" t="str">
        <f>IF(O766=1,VLOOKUP(L766,'Ub5 and Ub6 values'!$A$3:$B$5499,3,FALSE),"")</f>
        <v/>
      </c>
    </row>
    <row r="767" spans="1:17">
      <c r="A767" t="s">
        <v>3746</v>
      </c>
      <c r="B767" t="s">
        <v>4350</v>
      </c>
      <c r="C767">
        <v>74.079000000000008</v>
      </c>
      <c r="D767" t="s">
        <v>6597</v>
      </c>
      <c r="E767">
        <v>4290</v>
      </c>
      <c r="F767">
        <v>57.911148908597575</v>
      </c>
      <c r="H767">
        <f t="shared" si="34"/>
        <v>3.6324572921847245</v>
      </c>
      <c r="I767" s="30">
        <f t="shared" si="35"/>
        <v>-1.2372378189430795</v>
      </c>
      <c r="J767" s="39">
        <f>VLOOKUP($A767,'Ub5 and Ub6 values'!$A$2:$F$7000,3,FALSE)</f>
        <v>4</v>
      </c>
      <c r="K767" s="39">
        <f>VLOOKUP($A767,'Ub5 and Ub6 values'!$A$2:$F$7000,4,FALSE)</f>
        <v>5</v>
      </c>
      <c r="P767" t="str">
        <f t="shared" si="33"/>
        <v/>
      </c>
      <c r="Q767" t="str">
        <f>IF(O767=1,VLOOKUP(L767,'Ub5 and Ub6 values'!$A$3:$B$5499,3,FALSE),"")</f>
        <v/>
      </c>
    </row>
    <row r="768" spans="1:17">
      <c r="A768" t="s">
        <v>1443</v>
      </c>
      <c r="B768" t="s">
        <v>4350</v>
      </c>
      <c r="C768">
        <v>60.051999999999992</v>
      </c>
      <c r="D768" t="s">
        <v>6593</v>
      </c>
      <c r="E768">
        <v>3500</v>
      </c>
      <c r="F768">
        <v>58.282821554652642</v>
      </c>
      <c r="H768">
        <f t="shared" si="34"/>
        <v>3.5440680443502757</v>
      </c>
      <c r="I768" s="30">
        <f t="shared" si="35"/>
        <v>-1.2344594315768207</v>
      </c>
      <c r="J768" s="39">
        <f>VLOOKUP($A768,'Ub5 and Ub6 values'!$A$2:$F$7000,3,FALSE)</f>
        <v>4</v>
      </c>
      <c r="K768" s="39">
        <f>VLOOKUP($A768,'Ub5 and Ub6 values'!$A$2:$F$7000,4,FALSE)</f>
        <v>4</v>
      </c>
      <c r="P768" t="str">
        <f t="shared" si="33"/>
        <v/>
      </c>
      <c r="Q768" t="str">
        <f>IF(O768=1,VLOOKUP(L768,'Ub5 and Ub6 values'!$A$3:$B$5499,3,FALSE),"")</f>
        <v/>
      </c>
    </row>
    <row r="769" spans="1:17">
      <c r="A769" t="s">
        <v>4476</v>
      </c>
      <c r="B769" t="s">
        <v>4350</v>
      </c>
      <c r="C769">
        <v>74.12299999999999</v>
      </c>
      <c r="D769" t="s">
        <v>6598</v>
      </c>
      <c r="E769">
        <v>4360</v>
      </c>
      <c r="F769">
        <v>58.821148631329017</v>
      </c>
      <c r="H769">
        <f t="shared" si="34"/>
        <v>3.6394864892685859</v>
      </c>
      <c r="I769" s="30">
        <f t="shared" si="35"/>
        <v>-1.2304664990506886</v>
      </c>
      <c r="J769" s="39">
        <f>VLOOKUP($A769,'Ub5 and Ub6 values'!$A$2:$F$7000,3,FALSE)</f>
        <v>4</v>
      </c>
      <c r="K769" s="39">
        <f>VLOOKUP($A769,'Ub5 and Ub6 values'!$A$2:$F$7000,4,FALSE)</f>
        <v>5</v>
      </c>
      <c r="P769" t="str">
        <f t="shared" si="33"/>
        <v/>
      </c>
      <c r="Q769" t="str">
        <f>IF(O769=1,VLOOKUP(L769,'Ub5 and Ub6 values'!$A$3:$B$5499,3,FALSE),"")</f>
        <v/>
      </c>
    </row>
    <row r="770" spans="1:17">
      <c r="A770" t="s">
        <v>8245</v>
      </c>
      <c r="B770" t="s">
        <v>4350</v>
      </c>
      <c r="C770">
        <v>88.105999999999995</v>
      </c>
      <c r="D770" t="s">
        <v>8355</v>
      </c>
      <c r="E770">
        <v>5370</v>
      </c>
      <c r="F770">
        <v>60.949311057135724</v>
      </c>
      <c r="H770">
        <f t="shared" si="34"/>
        <v>3.7299742856995555</v>
      </c>
      <c r="I770" s="30">
        <f t="shared" si="35"/>
        <v>-1.2150311990821099</v>
      </c>
      <c r="J770" s="39">
        <f>VLOOKUP($A770,'Ub5 and Ub6 values'!$A$2:$F$7000,3,FALSE)</f>
        <v>4</v>
      </c>
      <c r="K770" s="39">
        <f>VLOOKUP($A770,'Ub5 and Ub6 values'!$A$2:$F$7000,4,FALSE)</f>
        <v>6</v>
      </c>
      <c r="P770" t="str">
        <f t="shared" ref="P770:P815" si="36">IF(O770=1,LOG(M770),"")</f>
        <v/>
      </c>
      <c r="Q770" t="str">
        <f>IF(O770=1,VLOOKUP(L770,'Ub5 and Ub6 values'!$A$3:$B$5499,3,FALSE),"")</f>
        <v/>
      </c>
    </row>
    <row r="771" spans="1:17">
      <c r="A771" t="s">
        <v>6893</v>
      </c>
      <c r="B771" t="s">
        <v>4350</v>
      </c>
      <c r="C771">
        <v>87.122</v>
      </c>
      <c r="D771" t="s">
        <v>4457</v>
      </c>
      <c r="E771">
        <v>5400</v>
      </c>
      <c r="F771">
        <v>61.982048162347056</v>
      </c>
      <c r="H771">
        <f t="shared" ref="H771:H815" si="37">LOG(E771)</f>
        <v>3.7323937598229686</v>
      </c>
      <c r="I771" s="30">
        <f t="shared" ref="I771:I815" si="38">LOG(F771)-3</f>
        <v>-1.20773407683974</v>
      </c>
      <c r="J771" s="39">
        <f>VLOOKUP($A771,'Ub5 and Ub6 values'!$A$2:$F$7000,3,FALSE)</f>
        <v>5</v>
      </c>
      <c r="K771" s="39">
        <f>VLOOKUP($A771,'Ub5 and Ub6 values'!$A$2:$F$7000,4,FALSE)</f>
        <v>6</v>
      </c>
      <c r="P771" t="str">
        <f t="shared" si="36"/>
        <v/>
      </c>
      <c r="Q771" t="str">
        <f>IF(O771=1,VLOOKUP(L771,'Ub5 and Ub6 values'!$A$3:$B$5499,3,FALSE),"")</f>
        <v/>
      </c>
    </row>
    <row r="772" spans="1:17">
      <c r="A772" t="s">
        <v>1873</v>
      </c>
      <c r="B772" t="s">
        <v>6606</v>
      </c>
      <c r="C772">
        <v>233.26400000000001</v>
      </c>
      <c r="D772" t="s">
        <v>4916</v>
      </c>
      <c r="E772">
        <v>15080</v>
      </c>
      <c r="F772">
        <v>64.647781054942044</v>
      </c>
      <c r="H772">
        <f t="shared" si="37"/>
        <v>4.1784013415337551</v>
      </c>
      <c r="I772" s="30">
        <f t="shared" si="38"/>
        <v>-1.1894463770810741</v>
      </c>
      <c r="J772" s="39">
        <f>VLOOKUP($A772,'Ub5 and Ub6 values'!$A$2:$F$7000,3,FALSE)</f>
        <v>5</v>
      </c>
      <c r="K772" s="39">
        <f>VLOOKUP($A772,'Ub5 and Ub6 values'!$A$2:$F$7000,4,FALSE)</f>
        <v>6</v>
      </c>
      <c r="P772" t="str">
        <f t="shared" si="36"/>
        <v/>
      </c>
      <c r="Q772" t="str">
        <f>IF(O772=1,VLOOKUP(L772,'Ub5 and Ub6 values'!$A$3:$B$5499,3,FALSE),"")</f>
        <v/>
      </c>
    </row>
    <row r="773" spans="1:17">
      <c r="A773" t="s">
        <v>5408</v>
      </c>
      <c r="B773" t="s">
        <v>4350</v>
      </c>
      <c r="C773">
        <v>134.17500000000001</v>
      </c>
      <c r="D773" t="s">
        <v>6599</v>
      </c>
      <c r="E773">
        <v>8690</v>
      </c>
      <c r="F773">
        <v>64.766163592323451</v>
      </c>
      <c r="H773">
        <f t="shared" si="37"/>
        <v>3.9390197764486663</v>
      </c>
      <c r="I773" s="30">
        <f t="shared" si="38"/>
        <v>-1.1886518275104065</v>
      </c>
      <c r="J773" s="39">
        <f>VLOOKUP($A773,'Ub5 and Ub6 values'!$A$2:$F$7000,3,FALSE)</f>
        <v>4</v>
      </c>
      <c r="K773" s="39">
        <f>VLOOKUP($A773,'Ub5 and Ub6 values'!$A$2:$F$7000,4,FALSE)</f>
        <v>9</v>
      </c>
      <c r="P773" t="str">
        <f t="shared" si="36"/>
        <v/>
      </c>
      <c r="Q773" t="str">
        <f>IF(O773=1,VLOOKUP(L773,'Ub5 and Ub6 values'!$A$3:$B$5499,3,FALSE),"")</f>
        <v/>
      </c>
    </row>
    <row r="774" spans="1:17">
      <c r="A774" t="s">
        <v>1302</v>
      </c>
      <c r="B774" t="s">
        <v>4350</v>
      </c>
      <c r="C774">
        <v>88.15</v>
      </c>
      <c r="D774" t="s">
        <v>6600</v>
      </c>
      <c r="E774">
        <v>5750</v>
      </c>
      <c r="F774">
        <v>65.229722064662511</v>
      </c>
      <c r="H774">
        <f t="shared" si="37"/>
        <v>3.7596678446896306</v>
      </c>
      <c r="I774" s="30">
        <f t="shared" si="38"/>
        <v>-1.1855544719457103</v>
      </c>
      <c r="J774" s="39">
        <f>VLOOKUP($A774,'Ub5 and Ub6 values'!$A$2:$F$7000,3,FALSE)</f>
        <v>4</v>
      </c>
      <c r="K774" s="39">
        <f>VLOOKUP($A774,'Ub5 and Ub6 values'!$A$2:$F$7000,4,FALSE)</f>
        <v>5</v>
      </c>
      <c r="P774" t="str">
        <f t="shared" si="36"/>
        <v/>
      </c>
      <c r="Q774" t="str">
        <f>IF(O774=1,VLOOKUP(L774,'Ub5 and Ub6 values'!$A$3:$B$5499,3,FALSE),"")</f>
        <v/>
      </c>
    </row>
    <row r="775" spans="1:17">
      <c r="A775" t="s">
        <v>8401</v>
      </c>
      <c r="B775" t="s">
        <v>4917</v>
      </c>
      <c r="C775">
        <v>112.12800000000001</v>
      </c>
      <c r="D775" t="s">
        <v>8402</v>
      </c>
      <c r="E775">
        <v>7360</v>
      </c>
      <c r="F775">
        <v>65.639269406392685</v>
      </c>
      <c r="H775">
        <f t="shared" si="37"/>
        <v>3.8668778143374989</v>
      </c>
      <c r="I775" s="30">
        <f t="shared" si="38"/>
        <v>-1.1828362614784502</v>
      </c>
      <c r="J775" s="39">
        <f>VLOOKUP($A775,'Ub5 and Ub6 values'!$A$2:$F$7000,3,FALSE)</f>
        <v>6</v>
      </c>
      <c r="K775" s="39">
        <f>VLOOKUP($A775,'Ub5 and Ub6 values'!$A$2:$F$7000,4,FALSE)</f>
        <v>6</v>
      </c>
      <c r="P775" t="str">
        <f t="shared" si="36"/>
        <v/>
      </c>
      <c r="Q775" t="str">
        <f>IF(O775=1,VLOOKUP(L775,'Ub5 and Ub6 values'!$A$3:$B$5499,3,FALSE),"")</f>
        <v/>
      </c>
    </row>
    <row r="776" spans="1:17">
      <c r="A776" t="s">
        <v>1312</v>
      </c>
      <c r="B776" t="s">
        <v>4350</v>
      </c>
      <c r="C776">
        <v>102.133</v>
      </c>
      <c r="D776" t="s">
        <v>4502</v>
      </c>
      <c r="E776">
        <v>6750</v>
      </c>
      <c r="F776">
        <v>66.090294028374771</v>
      </c>
      <c r="H776">
        <f t="shared" si="37"/>
        <v>3.8293037728310249</v>
      </c>
      <c r="I776" s="30">
        <f t="shared" si="38"/>
        <v>-1.1798623159973769</v>
      </c>
      <c r="J776" s="39">
        <f>VLOOKUP($A776,'Ub5 and Ub6 values'!$A$2:$F$7000,3,FALSE)</f>
        <v>6</v>
      </c>
      <c r="K776" s="39">
        <f>VLOOKUP($A776,'Ub5 and Ub6 values'!$A$2:$F$7000,4,FALSE)</f>
        <v>6</v>
      </c>
      <c r="P776" t="str">
        <f t="shared" si="36"/>
        <v/>
      </c>
      <c r="Q776" t="str">
        <f>IF(O776=1,VLOOKUP(L776,'Ub5 and Ub6 values'!$A$3:$B$5499,3,FALSE),"")</f>
        <v/>
      </c>
    </row>
    <row r="777" spans="1:17">
      <c r="A777" t="s">
        <v>5399</v>
      </c>
      <c r="B777" t="s">
        <v>4350</v>
      </c>
      <c r="C777">
        <v>144.214</v>
      </c>
      <c r="D777" t="s">
        <v>4503</v>
      </c>
      <c r="E777">
        <v>10080</v>
      </c>
      <c r="F777">
        <v>69.896126589651487</v>
      </c>
      <c r="H777">
        <f t="shared" si="37"/>
        <v>4.0034605321095063</v>
      </c>
      <c r="I777" s="30">
        <f t="shared" si="38"/>
        <v>-1.1555468907400213</v>
      </c>
      <c r="J777" s="39">
        <f>VLOOKUP($A777,'Ub5 and Ub6 values'!$A$2:$F$7000,3,FALSE)</f>
        <v>4</v>
      </c>
      <c r="K777" s="39">
        <f>VLOOKUP($A777,'Ub5 and Ub6 values'!$A$2:$F$7000,4,FALSE)</f>
        <v>5</v>
      </c>
      <c r="P777" t="str">
        <f t="shared" si="36"/>
        <v/>
      </c>
      <c r="Q777" t="str">
        <f>IF(O777=1,VLOOKUP(L777,'Ub5 and Ub6 values'!$A$3:$B$5499,3,FALSE),"")</f>
        <v/>
      </c>
    </row>
    <row r="778" spans="1:17">
      <c r="A778" t="s">
        <v>6447</v>
      </c>
      <c r="B778" t="s">
        <v>4350</v>
      </c>
      <c r="C778">
        <v>90.122</v>
      </c>
      <c r="D778" t="s">
        <v>4504</v>
      </c>
      <c r="E778">
        <v>6500</v>
      </c>
      <c r="F778">
        <v>72.124453518563726</v>
      </c>
      <c r="H778">
        <f t="shared" si="37"/>
        <v>3.8129133566428557</v>
      </c>
      <c r="I778" s="30">
        <f t="shared" si="38"/>
        <v>-1.1419174644396279</v>
      </c>
      <c r="J778" s="39">
        <f>VLOOKUP($A778,'Ub5 and Ub6 values'!$A$2:$F$7000,3,FALSE)</f>
        <v>6</v>
      </c>
      <c r="K778" s="39">
        <f>VLOOKUP($A778,'Ub5 and Ub6 values'!$A$2:$F$7000,4,FALSE)</f>
        <v>6</v>
      </c>
      <c r="P778" t="str">
        <f t="shared" si="36"/>
        <v/>
      </c>
      <c r="Q778" t="str">
        <f>IF(O778=1,VLOOKUP(L778,'Ub5 and Ub6 values'!$A$3:$B$5499,3,FALSE),"")</f>
        <v/>
      </c>
    </row>
    <row r="779" spans="1:17">
      <c r="A779" t="s">
        <v>6200</v>
      </c>
      <c r="B779" t="s">
        <v>4350</v>
      </c>
      <c r="C779">
        <v>120.148</v>
      </c>
      <c r="D779" t="s">
        <v>4505</v>
      </c>
      <c r="E779">
        <v>9210</v>
      </c>
      <c r="F779">
        <v>76.655458268135973</v>
      </c>
      <c r="H779">
        <f t="shared" si="37"/>
        <v>3.9642596301968491</v>
      </c>
      <c r="I779" s="30">
        <f t="shared" si="38"/>
        <v>-1.1154569156780421</v>
      </c>
      <c r="J779" s="39">
        <f>VLOOKUP($A779,'Ub5 and Ub6 values'!$A$2:$F$7000,3,FALSE)</f>
        <v>4</v>
      </c>
      <c r="K779" s="39">
        <f>VLOOKUP($A779,'Ub5 and Ub6 values'!$A$2:$F$7000,4,FALSE)</f>
        <v>8</v>
      </c>
      <c r="P779" t="str">
        <f t="shared" si="36"/>
        <v/>
      </c>
      <c r="Q779" t="str">
        <f>IF(O779=1,VLOOKUP(L779,'Ub5 and Ub6 values'!$A$3:$B$5499,3,FALSE),"")</f>
        <v/>
      </c>
    </row>
    <row r="780" spans="1:17">
      <c r="A780" t="s">
        <v>4469</v>
      </c>
      <c r="B780" t="s">
        <v>4350</v>
      </c>
      <c r="C780">
        <v>158.24099999999999</v>
      </c>
      <c r="D780" t="s">
        <v>4506</v>
      </c>
      <c r="E780">
        <v>12210</v>
      </c>
      <c r="F780">
        <v>77.160786395434812</v>
      </c>
      <c r="H780">
        <f t="shared" si="37"/>
        <v>4.0867156639448821</v>
      </c>
      <c r="I780" s="30">
        <f t="shared" si="38"/>
        <v>-1.1126033548298955</v>
      </c>
      <c r="J780" s="39">
        <f>VLOOKUP($A780,'Ub5 and Ub6 values'!$A$2:$F$7000,3,FALSE)</f>
        <v>6</v>
      </c>
      <c r="K780" s="39">
        <f>VLOOKUP($A780,'Ub5 and Ub6 values'!$A$2:$F$7000,4,FALSE)</f>
        <v>7</v>
      </c>
      <c r="P780" t="str">
        <f t="shared" si="36"/>
        <v/>
      </c>
      <c r="Q780" t="str">
        <f>IF(O780=1,VLOOKUP(L780,'Ub5 and Ub6 values'!$A$3:$B$5499,3,FALSE),"")</f>
        <v/>
      </c>
    </row>
    <row r="781" spans="1:17">
      <c r="A781" t="s">
        <v>6080</v>
      </c>
      <c r="B781" t="s">
        <v>4350</v>
      </c>
      <c r="C781">
        <v>104.105</v>
      </c>
      <c r="D781" t="s">
        <v>4507</v>
      </c>
      <c r="E781">
        <v>8250</v>
      </c>
      <c r="F781">
        <v>79.246914173190532</v>
      </c>
      <c r="H781">
        <f t="shared" si="37"/>
        <v>3.916453948549925</v>
      </c>
      <c r="I781" s="30">
        <f t="shared" si="38"/>
        <v>-1.1010176399448808</v>
      </c>
      <c r="J781" s="39">
        <f>VLOOKUP($A781,'Ub5 and Ub6 values'!$A$2:$F$7000,3,FALSE)</f>
        <v>5</v>
      </c>
      <c r="K781" s="39">
        <f>VLOOKUP($A781,'Ub5 and Ub6 values'!$A$2:$F$7000,4,FALSE)</f>
        <v>6</v>
      </c>
      <c r="P781" t="str">
        <f t="shared" si="36"/>
        <v/>
      </c>
      <c r="Q781" t="str">
        <f>IF(O781=1,VLOOKUP(L781,'Ub5 and Ub6 values'!$A$3:$B$5499,3,FALSE),"")</f>
        <v/>
      </c>
    </row>
    <row r="782" spans="1:17">
      <c r="A782" t="s">
        <v>5373</v>
      </c>
      <c r="B782" t="s">
        <v>4350</v>
      </c>
      <c r="C782">
        <v>72.106999999999999</v>
      </c>
      <c r="D782" t="s">
        <v>5373</v>
      </c>
      <c r="E782">
        <v>5890</v>
      </c>
      <c r="F782">
        <v>81.684163812112558</v>
      </c>
      <c r="H782">
        <f t="shared" si="37"/>
        <v>3.7701152947871015</v>
      </c>
      <c r="I782" s="30">
        <f t="shared" si="38"/>
        <v>-1.087862132398445</v>
      </c>
      <c r="J782" s="39">
        <f>VLOOKUP($A782,'Ub5 and Ub6 values'!$A$2:$F$7000,3,FALSE)</f>
        <v>4</v>
      </c>
      <c r="K782" s="39">
        <f>VLOOKUP($A782,'Ub5 and Ub6 values'!$A$2:$F$7000,4,FALSE)</f>
        <v>5</v>
      </c>
      <c r="P782" t="str">
        <f t="shared" si="36"/>
        <v/>
      </c>
      <c r="Q782" t="str">
        <f>IF(O782=1,VLOOKUP(L782,'Ub5 and Ub6 values'!$A$3:$B$5499,3,FALSE),"")</f>
        <v/>
      </c>
    </row>
    <row r="783" spans="1:17">
      <c r="A783" t="s">
        <v>2658</v>
      </c>
      <c r="B783" t="s">
        <v>4350</v>
      </c>
      <c r="C783">
        <v>92.140999999999991</v>
      </c>
      <c r="D783" t="s">
        <v>2658</v>
      </c>
      <c r="E783">
        <v>7530</v>
      </c>
      <c r="F783">
        <v>81.722577354272261</v>
      </c>
      <c r="H783">
        <f t="shared" si="37"/>
        <v>3.8767949762007006</v>
      </c>
      <c r="I783" s="30">
        <f t="shared" si="38"/>
        <v>-1.0876579451099826</v>
      </c>
      <c r="J783" s="39">
        <f>VLOOKUP($A783,'Ub5 and Ub6 values'!$A$2:$F$7000,3,FALSE)</f>
        <v>4</v>
      </c>
      <c r="K783" s="39">
        <f>VLOOKUP($A783,'Ub5 and Ub6 values'!$A$2:$F$7000,4,FALSE)</f>
        <v>6</v>
      </c>
      <c r="P783" t="str">
        <f t="shared" si="36"/>
        <v/>
      </c>
      <c r="Q783" t="str">
        <f>IF(O783=1,VLOOKUP(L783,'Ub5 and Ub6 values'!$A$3:$B$5499,3,FALSE),"")</f>
        <v/>
      </c>
    </row>
    <row r="784" spans="1:17">
      <c r="A784" t="s">
        <v>8708</v>
      </c>
      <c r="B784" t="s">
        <v>4350</v>
      </c>
      <c r="C784">
        <v>124.07600000000001</v>
      </c>
      <c r="D784" t="s">
        <v>4508</v>
      </c>
      <c r="E784">
        <v>10190</v>
      </c>
      <c r="F784">
        <v>82.12708340049646</v>
      </c>
      <c r="H784">
        <f t="shared" si="37"/>
        <v>4.0081741840064264</v>
      </c>
      <c r="I784" s="30">
        <f t="shared" si="38"/>
        <v>-1.0855136001065919</v>
      </c>
      <c r="J784" s="39">
        <f>VLOOKUP($A784,'Ub5 and Ub6 values'!$A$2:$F$7000,3,FALSE)</f>
        <v>7</v>
      </c>
      <c r="K784" s="39">
        <f>VLOOKUP($A784,'Ub5 and Ub6 values'!$A$2:$F$7000,4,FALSE)</f>
        <v>7</v>
      </c>
      <c r="P784" t="str">
        <f t="shared" si="36"/>
        <v/>
      </c>
      <c r="Q784" t="str">
        <f>IF(O784=1,VLOOKUP(L784,'Ub5 and Ub6 values'!$A$3:$B$5499,3,FALSE),"")</f>
        <v/>
      </c>
    </row>
    <row r="785" spans="1:17">
      <c r="A785" t="s">
        <v>4168</v>
      </c>
      <c r="B785" t="s">
        <v>4350</v>
      </c>
      <c r="C785">
        <v>116.16</v>
      </c>
      <c r="D785" t="s">
        <v>4509</v>
      </c>
      <c r="E785">
        <v>9840</v>
      </c>
      <c r="F785">
        <v>84.710743801652882</v>
      </c>
      <c r="H785">
        <f t="shared" si="37"/>
        <v>3.9929950984313414</v>
      </c>
      <c r="I785" s="30">
        <f t="shared" si="38"/>
        <v>-1.0720615049246771</v>
      </c>
      <c r="J785" s="39">
        <f>VLOOKUP($A785,'Ub5 and Ub6 values'!$A$2:$F$7000,3,FALSE)</f>
        <v>6</v>
      </c>
      <c r="K785" s="39">
        <f>VLOOKUP($A785,'Ub5 and Ub6 values'!$A$2:$F$7000,4,FALSE)</f>
        <v>7</v>
      </c>
      <c r="P785" t="str">
        <f t="shared" si="36"/>
        <v/>
      </c>
      <c r="Q785" t="str">
        <f>IF(O785=1,VLOOKUP(L785,'Ub5 and Ub6 values'!$A$3:$B$5499,3,FALSE),"")</f>
        <v/>
      </c>
    </row>
    <row r="786" spans="1:17">
      <c r="A786" t="s">
        <v>4510</v>
      </c>
      <c r="B786" t="s">
        <v>4350</v>
      </c>
      <c r="C786">
        <v>102.133</v>
      </c>
      <c r="D786" t="s">
        <v>4511</v>
      </c>
      <c r="E786">
        <v>9370</v>
      </c>
      <c r="F786">
        <v>91.743119266055047</v>
      </c>
      <c r="H786">
        <f t="shared" si="37"/>
        <v>3.9717395908877782</v>
      </c>
      <c r="I786" s="30">
        <f t="shared" si="38"/>
        <v>-1.0374264979406236</v>
      </c>
      <c r="J786" s="39">
        <f>VLOOKUP($A786,'Ub5 and Ub6 values'!$A$2:$F$7000,3,FALSE)</f>
        <v>6</v>
      </c>
      <c r="K786" s="39">
        <f>VLOOKUP($A786,'Ub5 and Ub6 values'!$A$2:$F$7000,4,FALSE)</f>
        <v>6</v>
      </c>
      <c r="P786" t="str">
        <f t="shared" si="36"/>
        <v/>
      </c>
      <c r="Q786" t="str">
        <f>IF(O786=1,VLOOKUP(L786,'Ub5 and Ub6 values'!$A$3:$B$5499,3,FALSE),"")</f>
        <v/>
      </c>
    </row>
    <row r="787" spans="1:17">
      <c r="A787" t="s">
        <v>1451</v>
      </c>
      <c r="B787" t="s">
        <v>4350</v>
      </c>
      <c r="C787">
        <v>41.052999999999997</v>
      </c>
      <c r="D787" t="s">
        <v>1451</v>
      </c>
      <c r="E787">
        <v>3800</v>
      </c>
      <c r="F787">
        <v>92.563271868072988</v>
      </c>
      <c r="H787">
        <f t="shared" si="37"/>
        <v>3.5797835966168101</v>
      </c>
      <c r="I787" s="30">
        <f t="shared" si="38"/>
        <v>-1.0335613026179338</v>
      </c>
      <c r="J787" s="39">
        <f>VLOOKUP($A787,'Ub5 and Ub6 values'!$A$2:$F$7000,3,FALSE)</f>
        <v>3</v>
      </c>
      <c r="K787" s="39">
        <f>VLOOKUP($A787,'Ub5 and Ub6 values'!$A$2:$F$7000,4,FALSE)</f>
        <v>3</v>
      </c>
      <c r="P787" t="str">
        <f t="shared" si="36"/>
        <v/>
      </c>
      <c r="Q787" t="str">
        <f>IF(O787=1,VLOOKUP(L787,'Ub5 and Ub6 values'!$A$3:$B$5499,3,FALSE),"")</f>
        <v/>
      </c>
    </row>
    <row r="788" spans="1:17">
      <c r="A788" t="s">
        <v>3332</v>
      </c>
      <c r="B788" t="s">
        <v>4917</v>
      </c>
      <c r="C788">
        <v>192.03900000000002</v>
      </c>
      <c r="D788" t="s">
        <v>8403</v>
      </c>
      <c r="E788">
        <v>18000</v>
      </c>
      <c r="F788">
        <v>93.730960898567474</v>
      </c>
      <c r="H788">
        <f t="shared" si="37"/>
        <v>4.2552725051033065</v>
      </c>
      <c r="I788" s="30">
        <f t="shared" si="38"/>
        <v>-1.0281169307086491</v>
      </c>
      <c r="J788" s="39">
        <f>VLOOKUP($A788,'Ub5 and Ub6 values'!$A$2:$F$7000,3,FALSE)</f>
        <v>6</v>
      </c>
      <c r="K788" s="39">
        <f>VLOOKUP($A788,'Ub5 and Ub6 values'!$A$2:$F$7000,4,FALSE)</f>
        <v>8</v>
      </c>
      <c r="P788" t="str">
        <f t="shared" si="36"/>
        <v/>
      </c>
      <c r="Q788" t="str">
        <f>IF(O788=1,VLOOKUP(L788,'Ub5 and Ub6 values'!$A$3:$B$5499,3,FALSE),"")</f>
        <v/>
      </c>
    </row>
    <row r="789" spans="1:17">
      <c r="A789" t="s">
        <v>6204</v>
      </c>
      <c r="B789" t="s">
        <v>4350</v>
      </c>
      <c r="C789">
        <v>72.106999999999999</v>
      </c>
      <c r="D789" t="s">
        <v>4512</v>
      </c>
      <c r="E789">
        <v>6860</v>
      </c>
      <c r="F789">
        <v>95.136394524803421</v>
      </c>
      <c r="H789">
        <f t="shared" si="37"/>
        <v>3.8363241157067516</v>
      </c>
      <c r="I789" s="30">
        <f t="shared" si="38"/>
        <v>-1.0216533114787949</v>
      </c>
      <c r="J789" s="39">
        <f>VLOOKUP($A789,'Ub5 and Ub6 values'!$A$2:$F$7000,3,FALSE)</f>
        <v>4</v>
      </c>
      <c r="K789" s="39">
        <f>VLOOKUP($A789,'Ub5 and Ub6 values'!$A$2:$F$7000,4,FALSE)</f>
        <v>5</v>
      </c>
      <c r="P789" t="str">
        <f t="shared" si="36"/>
        <v/>
      </c>
      <c r="Q789" t="str">
        <f>IF(O789=1,VLOOKUP(L789,'Ub5 and Ub6 values'!$A$3:$B$5499,3,FALSE),"")</f>
        <v/>
      </c>
    </row>
    <row r="790" spans="1:17">
      <c r="A790" t="s">
        <v>4513</v>
      </c>
      <c r="B790" t="s">
        <v>4350</v>
      </c>
      <c r="C790">
        <v>130.23099999999999</v>
      </c>
      <c r="D790" t="s">
        <v>4514</v>
      </c>
      <c r="E790">
        <v>12460</v>
      </c>
      <c r="F790">
        <v>95.6761446967312</v>
      </c>
      <c r="H790">
        <f t="shared" si="37"/>
        <v>4.0955180423231505</v>
      </c>
      <c r="I790" s="30">
        <f t="shared" si="38"/>
        <v>-1.0191963330491138</v>
      </c>
      <c r="J790" s="39">
        <f>VLOOKUP($A790,'Ub5 and Ub6 values'!$A$2:$F$7000,3,FALSE)</f>
        <v>4</v>
      </c>
      <c r="K790" s="39">
        <f>VLOOKUP($A790,'Ub5 and Ub6 values'!$A$2:$F$7000,4,FALSE)</f>
        <v>5</v>
      </c>
      <c r="P790" t="str">
        <f t="shared" si="36"/>
        <v/>
      </c>
      <c r="Q790" t="str">
        <f>IF(O790=1,VLOOKUP(L790,'Ub5 and Ub6 values'!$A$3:$B$5499,3,FALSE),"")</f>
        <v/>
      </c>
    </row>
    <row r="791" spans="1:17">
      <c r="A791" t="s">
        <v>1313</v>
      </c>
      <c r="B791" t="s">
        <v>4350</v>
      </c>
      <c r="C791">
        <v>60.096000000000004</v>
      </c>
      <c r="D791" t="s">
        <v>4515</v>
      </c>
      <c r="E791">
        <v>5800</v>
      </c>
      <c r="F791">
        <v>96.51224707135249</v>
      </c>
      <c r="H791">
        <f t="shared" si="37"/>
        <v>3.7634279935629373</v>
      </c>
      <c r="I791" s="30">
        <f t="shared" si="38"/>
        <v>-1.0154175726870609</v>
      </c>
      <c r="J791" s="39">
        <f>VLOOKUP($A791,'Ub5 and Ub6 values'!$A$2:$F$7000,3,FALSE)</f>
        <v>4</v>
      </c>
      <c r="K791" s="39">
        <f>VLOOKUP($A791,'Ub5 and Ub6 values'!$A$2:$F$7000,4,FALSE)</f>
        <v>4</v>
      </c>
      <c r="P791" t="str">
        <f t="shared" si="36"/>
        <v/>
      </c>
      <c r="Q791" t="str">
        <f>IF(O791=1,VLOOKUP(L791,'Ub5 and Ub6 values'!$A$3:$B$5499,3,FALSE),"")</f>
        <v/>
      </c>
    </row>
    <row r="792" spans="1:17">
      <c r="A792" t="s">
        <v>7941</v>
      </c>
      <c r="B792" t="s">
        <v>4350</v>
      </c>
      <c r="C792">
        <v>73.094999999999999</v>
      </c>
      <c r="D792" t="s">
        <v>4458</v>
      </c>
      <c r="E792">
        <v>7178</v>
      </c>
      <c r="F792">
        <v>98.20097133866885</v>
      </c>
      <c r="H792">
        <f t="shared" si="37"/>
        <v>3.856003453997221</v>
      </c>
      <c r="I792" s="30">
        <f t="shared" si="38"/>
        <v>-1.0078842164397548</v>
      </c>
      <c r="J792" s="39">
        <f>VLOOKUP($A792,'Ub5 and Ub6 values'!$A$2:$F$7000,3,FALSE)</f>
        <v>5</v>
      </c>
      <c r="K792" s="39">
        <f>VLOOKUP($A792,'Ub5 and Ub6 values'!$A$2:$F$7000,4,FALSE)</f>
        <v>5</v>
      </c>
      <c r="P792" t="str">
        <f t="shared" si="36"/>
        <v/>
      </c>
      <c r="Q792" t="str">
        <f>IF(O792=1,VLOOKUP(L792,'Ub5 and Ub6 values'!$A$3:$B$5499,3,FALSE),"")</f>
        <v/>
      </c>
    </row>
    <row r="793" spans="1:17">
      <c r="A793" t="s">
        <v>5374</v>
      </c>
      <c r="B793" t="s">
        <v>4350</v>
      </c>
      <c r="C793">
        <v>88.105999999999995</v>
      </c>
      <c r="D793" t="s">
        <v>4516</v>
      </c>
      <c r="E793">
        <v>8790</v>
      </c>
      <c r="F793">
        <v>99.766190724808766</v>
      </c>
      <c r="H793">
        <f t="shared" si="37"/>
        <v>3.9439888750737717</v>
      </c>
      <c r="I793" s="30">
        <f t="shared" si="38"/>
        <v>-1.0010166097078936</v>
      </c>
      <c r="J793" s="39">
        <f>VLOOKUP($A793,'Ub5 and Ub6 values'!$A$2:$F$7000,3,FALSE)</f>
        <v>4</v>
      </c>
      <c r="K793" s="39">
        <f>VLOOKUP($A793,'Ub5 and Ub6 values'!$A$2:$F$7000,4,FALSE)</f>
        <v>5</v>
      </c>
      <c r="P793" t="str">
        <f t="shared" si="36"/>
        <v/>
      </c>
      <c r="Q793" t="str">
        <f>IF(O793=1,VLOOKUP(L793,'Ub5 and Ub6 values'!$A$3:$B$5499,3,FALSE),"")</f>
        <v/>
      </c>
    </row>
    <row r="794" spans="1:17">
      <c r="A794" t="s">
        <v>4112</v>
      </c>
      <c r="B794" t="s">
        <v>4539</v>
      </c>
      <c r="C794">
        <v>122.12</v>
      </c>
      <c r="D794" t="s">
        <v>6605</v>
      </c>
      <c r="E794">
        <v>13300</v>
      </c>
      <c r="F794">
        <v>108.90926957091386</v>
      </c>
      <c r="H794">
        <f t="shared" si="37"/>
        <v>4.1238516409670858</v>
      </c>
      <c r="I794" s="30">
        <f t="shared" si="38"/>
        <v>-0.96293515465953838</v>
      </c>
      <c r="J794" s="39">
        <f>VLOOKUP($A794,'Ub5 and Ub6 values'!$A$2:$F$7000,3,FALSE)</f>
        <v>4</v>
      </c>
      <c r="K794" s="39">
        <f>VLOOKUP($A794,'Ub5 and Ub6 values'!$A$2:$F$7000,4,FALSE)</f>
        <v>5</v>
      </c>
      <c r="P794" t="str">
        <f t="shared" si="36"/>
        <v/>
      </c>
      <c r="Q794" t="str">
        <f>IF(O794=1,VLOOKUP(L794,'Ub5 and Ub6 values'!$A$3:$B$5499,3,FALSE),"")</f>
        <v/>
      </c>
    </row>
    <row r="795" spans="1:17">
      <c r="A795" t="s">
        <v>4517</v>
      </c>
      <c r="B795" t="s">
        <v>4350</v>
      </c>
      <c r="C795">
        <v>102.17699999999999</v>
      </c>
      <c r="D795" t="s">
        <v>4518</v>
      </c>
      <c r="E795">
        <v>11650</v>
      </c>
      <c r="F795">
        <v>114.01783180167749</v>
      </c>
      <c r="H795">
        <f t="shared" si="37"/>
        <v>4.0663259253620376</v>
      </c>
      <c r="I795" s="30">
        <f t="shared" si="38"/>
        <v>-0.94302722193143351</v>
      </c>
      <c r="J795" s="39">
        <f>VLOOKUP($A795,'Ub5 and Ub6 values'!$A$2:$F$7000,3,FALSE)</f>
        <v>5</v>
      </c>
      <c r="K795" s="39">
        <f>VLOOKUP($A795,'Ub5 and Ub6 values'!$A$2:$F$7000,4,FALSE)</f>
        <v>5</v>
      </c>
      <c r="P795" t="str">
        <f t="shared" si="36"/>
        <v/>
      </c>
      <c r="Q795" t="str">
        <f>IF(O795=1,VLOOKUP(L795,'Ub5 and Ub6 values'!$A$3:$B$5499,3,FALSE),"")</f>
        <v/>
      </c>
    </row>
    <row r="796" spans="1:17">
      <c r="A796" t="s">
        <v>4519</v>
      </c>
      <c r="B796" t="s">
        <v>4350</v>
      </c>
      <c r="C796">
        <v>88.105999999999995</v>
      </c>
      <c r="D796" t="s">
        <v>4520</v>
      </c>
      <c r="E796">
        <v>10150</v>
      </c>
      <c r="F796">
        <v>115.2021428733571</v>
      </c>
      <c r="H796">
        <f t="shared" si="37"/>
        <v>4.0064660422492313</v>
      </c>
      <c r="I796" s="30">
        <f t="shared" si="38"/>
        <v>-0.93853944253243382</v>
      </c>
      <c r="J796" s="39">
        <f>VLOOKUP($A796,'Ub5 and Ub6 values'!$A$2:$F$7000,3,FALSE)</f>
        <v>5</v>
      </c>
      <c r="K796" s="39">
        <f>VLOOKUP($A796,'Ub5 and Ub6 values'!$A$2:$F$7000,4,FALSE)</f>
        <v>5</v>
      </c>
      <c r="P796" t="str">
        <f t="shared" si="36"/>
        <v/>
      </c>
      <c r="Q796" t="str">
        <f>IF(O796=1,VLOOKUP(L796,'Ub5 and Ub6 values'!$A$3:$B$5499,3,FALSE),"")</f>
        <v/>
      </c>
    </row>
    <row r="797" spans="1:17">
      <c r="A797" t="s">
        <v>3759</v>
      </c>
      <c r="B797" t="s">
        <v>4350</v>
      </c>
      <c r="C797">
        <v>130.18700000000001</v>
      </c>
      <c r="D797" t="s">
        <v>4521</v>
      </c>
      <c r="E797">
        <v>15000</v>
      </c>
      <c r="F797">
        <v>115.21887746088318</v>
      </c>
      <c r="H797">
        <f t="shared" si="37"/>
        <v>4.1760912590556813</v>
      </c>
      <c r="I797" s="30">
        <f t="shared" si="38"/>
        <v>-0.93847636027525327</v>
      </c>
      <c r="J797" s="39">
        <f>VLOOKUP($A797,'Ub5 and Ub6 values'!$A$2:$F$7000,3,FALSE)</f>
        <v>6</v>
      </c>
      <c r="K797" s="39">
        <f>VLOOKUP($A797,'Ub5 and Ub6 values'!$A$2:$F$7000,4,FALSE)</f>
        <v>6</v>
      </c>
      <c r="P797" t="str">
        <f t="shared" si="36"/>
        <v/>
      </c>
      <c r="Q797" t="str">
        <f>IF(O797=1,VLOOKUP(L797,'Ub5 and Ub6 values'!$A$3:$B$5499,3,FALSE),"")</f>
        <v/>
      </c>
    </row>
    <row r="798" spans="1:17">
      <c r="A798" t="s">
        <v>6094</v>
      </c>
      <c r="B798" t="s">
        <v>4350</v>
      </c>
      <c r="C798">
        <v>116.16</v>
      </c>
      <c r="D798" t="s">
        <v>4522</v>
      </c>
      <c r="E798">
        <v>13500</v>
      </c>
      <c r="F798">
        <v>116.2190082644628</v>
      </c>
      <c r="H798">
        <f t="shared" si="37"/>
        <v>4.1303337684950066</v>
      </c>
      <c r="I798" s="30">
        <f t="shared" si="38"/>
        <v>-0.9347228348610126</v>
      </c>
      <c r="J798" s="39">
        <f>VLOOKUP($A798,'Ub5 and Ub6 values'!$A$2:$F$7000,3,FALSE)</f>
        <v>5</v>
      </c>
      <c r="K798" s="39">
        <f>VLOOKUP($A798,'Ub5 and Ub6 values'!$A$2:$F$7000,4,FALSE)</f>
        <v>6</v>
      </c>
      <c r="P798" t="str">
        <f t="shared" si="36"/>
        <v/>
      </c>
      <c r="Q798" t="str">
        <f>IF(O798=1,VLOOKUP(L798,'Ub5 and Ub6 values'!$A$3:$B$5499,3,FALSE),"")</f>
        <v/>
      </c>
    </row>
    <row r="799" spans="1:17">
      <c r="A799" t="s">
        <v>6417</v>
      </c>
      <c r="B799" t="s">
        <v>4350</v>
      </c>
      <c r="C799">
        <v>105.137</v>
      </c>
      <c r="D799" t="s">
        <v>4523</v>
      </c>
      <c r="E799">
        <v>12760</v>
      </c>
      <c r="F799">
        <v>121.36545649961479</v>
      </c>
      <c r="H799">
        <f t="shared" si="37"/>
        <v>4.1058506743851435</v>
      </c>
      <c r="I799" s="30">
        <f t="shared" si="38"/>
        <v>-0.91590490622922127</v>
      </c>
      <c r="J799" s="39">
        <f>VLOOKUP($A799,'Ub5 and Ub6 values'!$A$2:$F$7000,3,FALSE)</f>
        <v>4</v>
      </c>
      <c r="K799" s="39">
        <f>VLOOKUP($A799,'Ub5 and Ub6 values'!$A$2:$F$7000,4,FALSE)</f>
        <v>5</v>
      </c>
      <c r="P799" t="str">
        <f t="shared" si="36"/>
        <v/>
      </c>
      <c r="Q799" t="str">
        <f>IF(O799=1,VLOOKUP(L799,'Ub5 and Ub6 values'!$A$3:$B$5499,3,FALSE),"")</f>
        <v/>
      </c>
    </row>
    <row r="800" spans="1:17">
      <c r="A800" t="s">
        <v>4474</v>
      </c>
      <c r="B800" t="s">
        <v>4350</v>
      </c>
      <c r="C800">
        <v>116.16</v>
      </c>
      <c r="D800" t="s">
        <v>4524</v>
      </c>
      <c r="E800">
        <v>14130</v>
      </c>
      <c r="F800">
        <v>121.64256198347107</v>
      </c>
      <c r="H800">
        <f t="shared" si="37"/>
        <v>4.1501421618485583</v>
      </c>
      <c r="I800" s="30">
        <f t="shared" si="38"/>
        <v>-0.91491444150745993</v>
      </c>
      <c r="J800" s="39">
        <f>VLOOKUP($A800,'Ub5 and Ub6 values'!$A$2:$F$7000,3,FALSE)</f>
        <v>6</v>
      </c>
      <c r="K800" s="39">
        <f>VLOOKUP($A800,'Ub5 and Ub6 values'!$A$2:$F$7000,4,FALSE)</f>
        <v>7</v>
      </c>
      <c r="P800" t="str">
        <f t="shared" si="36"/>
        <v/>
      </c>
      <c r="Q800" t="str">
        <f>IF(O800=1,VLOOKUP(L800,'Ub5 and Ub6 values'!$A$3:$B$5499,3,FALSE),"")</f>
        <v/>
      </c>
    </row>
    <row r="801" spans="1:17">
      <c r="A801" t="s">
        <v>4525</v>
      </c>
      <c r="B801" t="s">
        <v>4350</v>
      </c>
      <c r="C801">
        <v>150.17400000000001</v>
      </c>
      <c r="D801" t="s">
        <v>4526</v>
      </c>
      <c r="E801">
        <v>19000</v>
      </c>
      <c r="F801">
        <v>126.51990357851558</v>
      </c>
      <c r="H801">
        <f t="shared" si="37"/>
        <v>4.2787536009528289</v>
      </c>
      <c r="I801" s="30">
        <f t="shared" si="38"/>
        <v>-0.89784114773429913</v>
      </c>
      <c r="J801" s="39">
        <f>VLOOKUP($A801,'Ub5 and Ub6 values'!$A$2:$F$7000,3,FALSE)</f>
        <v>4</v>
      </c>
      <c r="K801" s="39">
        <f>VLOOKUP($A801,'Ub5 and Ub6 values'!$A$2:$F$7000,4,FALSE)</f>
        <v>10</v>
      </c>
      <c r="P801" t="str">
        <f t="shared" si="36"/>
        <v/>
      </c>
      <c r="Q801" t="str">
        <f>IF(O801=1,VLOOKUP(L801,'Ub5 and Ub6 values'!$A$3:$B$5499,3,FALSE),"")</f>
        <v/>
      </c>
    </row>
    <row r="802" spans="1:17">
      <c r="A802" t="s">
        <v>4527</v>
      </c>
      <c r="B802" t="s">
        <v>4350</v>
      </c>
      <c r="C802">
        <v>62.067999999999998</v>
      </c>
      <c r="D802" t="s">
        <v>4528</v>
      </c>
      <c r="E802">
        <v>8540</v>
      </c>
      <c r="F802">
        <v>137.59102919378748</v>
      </c>
      <c r="H802">
        <f t="shared" si="37"/>
        <v>3.9314578706890049</v>
      </c>
      <c r="I802" s="30">
        <f t="shared" si="38"/>
        <v>-0.86140988077085945</v>
      </c>
      <c r="J802" s="39">
        <f>VLOOKUP($A802,'Ub5 and Ub6 values'!$A$2:$F$7000,3,FALSE)</f>
        <v>4</v>
      </c>
      <c r="K802" s="39">
        <f>VLOOKUP($A802,'Ub5 and Ub6 values'!$A$2:$F$7000,4,FALSE)</f>
        <v>4</v>
      </c>
      <c r="P802" t="str">
        <f t="shared" si="36"/>
        <v/>
      </c>
      <c r="Q802" t="str">
        <f>IF(O802=1,VLOOKUP(L802,'Ub5 and Ub6 values'!$A$3:$B$5499,3,FALSE),"")</f>
        <v/>
      </c>
    </row>
    <row r="803" spans="1:17">
      <c r="A803" t="s">
        <v>4143</v>
      </c>
      <c r="B803" t="s">
        <v>4350</v>
      </c>
      <c r="C803">
        <v>71.079000000000008</v>
      </c>
      <c r="D803" t="s">
        <v>4529</v>
      </c>
      <c r="E803">
        <v>10000</v>
      </c>
      <c r="F803">
        <v>140.68852966417646</v>
      </c>
      <c r="H803">
        <f t="shared" si="37"/>
        <v>4</v>
      </c>
      <c r="I803" s="30">
        <f t="shared" si="38"/>
        <v>-0.85174130915103419</v>
      </c>
      <c r="J803" s="39">
        <f>VLOOKUP($A803,'Ub5 and Ub6 values'!$A$2:$F$7000,3,FALSE)</f>
        <v>5</v>
      </c>
      <c r="K803" s="39">
        <f>VLOOKUP($A803,'Ub5 and Ub6 values'!$A$2:$F$7000,4,FALSE)</f>
        <v>5</v>
      </c>
      <c r="P803" t="str">
        <f t="shared" si="36"/>
        <v/>
      </c>
      <c r="Q803" t="str">
        <f>IF(O803=1,VLOOKUP(L803,'Ub5 and Ub6 values'!$A$3:$B$5499,3,FALSE),"")</f>
        <v/>
      </c>
    </row>
    <row r="804" spans="1:17">
      <c r="A804" t="s">
        <v>5207</v>
      </c>
      <c r="B804" t="s">
        <v>4350</v>
      </c>
      <c r="C804">
        <v>99.089000000000013</v>
      </c>
      <c r="D804" t="s">
        <v>5207</v>
      </c>
      <c r="E804">
        <v>14000</v>
      </c>
      <c r="F804">
        <v>141.28712571526606</v>
      </c>
      <c r="H804">
        <f t="shared" si="37"/>
        <v>4.1461280356782382</v>
      </c>
      <c r="I804" s="30">
        <f t="shared" si="38"/>
        <v>-0.84989740988216411</v>
      </c>
      <c r="J804" s="39">
        <f>VLOOKUP($A804,'Ub5 and Ub6 values'!$A$2:$F$7000,3,FALSE)</f>
        <v>5</v>
      </c>
      <c r="K804" s="39">
        <f>VLOOKUP($A804,'Ub5 and Ub6 values'!$A$2:$F$7000,4,FALSE)</f>
        <v>6</v>
      </c>
      <c r="P804" t="str">
        <f t="shared" si="36"/>
        <v/>
      </c>
      <c r="Q804" t="str">
        <f>IF(O804=1,VLOOKUP(L804,'Ub5 and Ub6 values'!$A$3:$B$5499,3,FALSE),"")</f>
        <v/>
      </c>
    </row>
    <row r="805" spans="1:17">
      <c r="A805" t="s">
        <v>8890</v>
      </c>
      <c r="B805" t="s">
        <v>4350</v>
      </c>
      <c r="C805">
        <v>152.14600000000002</v>
      </c>
      <c r="D805" t="s">
        <v>4530</v>
      </c>
      <c r="E805">
        <v>22000</v>
      </c>
      <c r="F805">
        <v>144.5979519671894</v>
      </c>
      <c r="H805">
        <f t="shared" si="37"/>
        <v>4.3424226808222066</v>
      </c>
      <c r="I805" s="30">
        <f t="shared" si="38"/>
        <v>-0.83983785818704337</v>
      </c>
      <c r="J805" s="39">
        <f>VLOOKUP($A805,'Ub5 and Ub6 values'!$A$2:$F$7000,3,FALSE)</f>
        <v>4</v>
      </c>
      <c r="K805" s="39">
        <f>VLOOKUP($A805,'Ub5 and Ub6 values'!$A$2:$F$7000,4,FALSE)</f>
        <v>5</v>
      </c>
      <c r="P805" t="str">
        <f t="shared" si="36"/>
        <v/>
      </c>
      <c r="Q805" t="str">
        <f>IF(O805=1,VLOOKUP(L805,'Ub5 and Ub6 values'!$A$3:$B$5499,3,FALSE),"")</f>
        <v/>
      </c>
    </row>
    <row r="806" spans="1:17">
      <c r="A806" t="s">
        <v>6095</v>
      </c>
      <c r="B806" t="s">
        <v>4350</v>
      </c>
      <c r="C806">
        <v>172.26799999999997</v>
      </c>
      <c r="D806" t="s">
        <v>4531</v>
      </c>
      <c r="E806">
        <v>25960</v>
      </c>
      <c r="F806">
        <v>150.69542805396244</v>
      </c>
      <c r="H806">
        <f t="shared" si="37"/>
        <v>4.4143046881283317</v>
      </c>
      <c r="I806" s="30">
        <f t="shared" si="38"/>
        <v>-0.82189992353842367</v>
      </c>
      <c r="J806" s="39">
        <f>VLOOKUP($A806,'Ub5 and Ub6 values'!$A$2:$F$7000,3,FALSE)</f>
        <v>5</v>
      </c>
      <c r="K806" s="39">
        <f>VLOOKUP($A806,'Ub5 and Ub6 values'!$A$2:$F$7000,4,FALSE)</f>
        <v>6</v>
      </c>
      <c r="P806" t="str">
        <f t="shared" si="36"/>
        <v/>
      </c>
      <c r="Q806" t="str">
        <f>IF(O806=1,VLOOKUP(L806,'Ub5 and Ub6 values'!$A$3:$B$5499,3,FALSE),"")</f>
        <v/>
      </c>
    </row>
    <row r="807" spans="1:17">
      <c r="A807" t="s">
        <v>4123</v>
      </c>
      <c r="B807" t="s">
        <v>4350</v>
      </c>
      <c r="C807">
        <v>46.069000000000003</v>
      </c>
      <c r="D807" t="s">
        <v>4123</v>
      </c>
      <c r="E807">
        <v>7060</v>
      </c>
      <c r="F807">
        <v>153.2483882871345</v>
      </c>
      <c r="H807">
        <f t="shared" si="37"/>
        <v>3.8488047010518036</v>
      </c>
      <c r="I807" s="30">
        <f t="shared" si="38"/>
        <v>-0.81460408425936537</v>
      </c>
      <c r="J807" s="39">
        <f>VLOOKUP($A807,'Ub5 and Ub6 values'!$A$2:$F$7000,3,FALSE)</f>
        <v>3</v>
      </c>
      <c r="K807" s="39">
        <f>VLOOKUP($A807,'Ub5 and Ub6 values'!$A$2:$F$7000,4,FALSE)</f>
        <v>3</v>
      </c>
      <c r="P807" t="str">
        <f t="shared" si="36"/>
        <v/>
      </c>
      <c r="Q807" t="str">
        <f>IF(O807=1,VLOOKUP(L807,'Ub5 and Ub6 values'!$A$3:$B$5499,3,FALSE),"")</f>
        <v/>
      </c>
    </row>
    <row r="808" spans="1:17">
      <c r="A808" t="s">
        <v>4124</v>
      </c>
      <c r="B808" t="s">
        <v>4350</v>
      </c>
      <c r="C808">
        <v>61.083999999999996</v>
      </c>
      <c r="D808" t="s">
        <v>4532</v>
      </c>
      <c r="E808">
        <v>10200</v>
      </c>
      <c r="F808">
        <v>166.98317071573572</v>
      </c>
      <c r="H808">
        <f t="shared" si="37"/>
        <v>4.008600171761918</v>
      </c>
      <c r="I808" s="30">
        <f t="shared" si="38"/>
        <v>-0.7773272967182101</v>
      </c>
      <c r="J808" s="39">
        <f>VLOOKUP($A808,'Ub5 and Ub6 values'!$A$2:$F$7000,3,FALSE)</f>
        <v>4</v>
      </c>
      <c r="K808" s="39">
        <f>VLOOKUP($A808,'Ub5 and Ub6 values'!$A$2:$F$7000,4,FALSE)</f>
        <v>4</v>
      </c>
      <c r="P808" t="str">
        <f t="shared" si="36"/>
        <v/>
      </c>
      <c r="Q808" t="str">
        <f>IF(O808=1,VLOOKUP(L808,'Ub5 and Ub6 values'!$A$3:$B$5499,3,FALSE),"")</f>
        <v/>
      </c>
    </row>
    <row r="809" spans="1:17">
      <c r="A809" t="s">
        <v>4533</v>
      </c>
      <c r="B809" t="s">
        <v>4350</v>
      </c>
      <c r="C809">
        <v>106.121</v>
      </c>
      <c r="D809" t="s">
        <v>4534</v>
      </c>
      <c r="E809">
        <v>20760</v>
      </c>
      <c r="F809">
        <v>195.62574796694341</v>
      </c>
      <c r="H809">
        <f t="shared" si="37"/>
        <v>4.3172273491764201</v>
      </c>
      <c r="I809" s="30">
        <f t="shared" si="38"/>
        <v>-0.70857398459934107</v>
      </c>
      <c r="J809" s="39">
        <f>VLOOKUP($A809,'Ub5 and Ub6 values'!$A$2:$F$7000,3,FALSE)</f>
        <v>4</v>
      </c>
      <c r="K809" s="39">
        <f>VLOOKUP($A809,'Ub5 and Ub6 values'!$A$2:$F$7000,4,FALSE)</f>
        <v>7</v>
      </c>
      <c r="P809" t="str">
        <f t="shared" si="36"/>
        <v/>
      </c>
      <c r="Q809" t="str">
        <f>IF(O809=1,VLOOKUP(L809,'Ub5 and Ub6 values'!$A$3:$B$5499,3,FALSE),"")</f>
        <v/>
      </c>
    </row>
    <row r="810" spans="1:17">
      <c r="A810" t="s">
        <v>5375</v>
      </c>
      <c r="B810" t="s">
        <v>4350</v>
      </c>
      <c r="C810">
        <v>86.09</v>
      </c>
      <c r="D810" t="s">
        <v>4535</v>
      </c>
      <c r="E810">
        <v>17200</v>
      </c>
      <c r="F810">
        <v>199.79091648275059</v>
      </c>
      <c r="H810">
        <f t="shared" si="37"/>
        <v>4.2355284469075487</v>
      </c>
      <c r="I810" s="30">
        <f t="shared" si="38"/>
        <v>-0.6994242609103094</v>
      </c>
      <c r="J810" s="39">
        <f>VLOOKUP($A810,'Ub5 and Ub6 values'!$A$2:$F$7000,3,FALSE)</f>
        <v>6</v>
      </c>
      <c r="K810" s="39">
        <f>VLOOKUP($A810,'Ub5 and Ub6 values'!$A$2:$F$7000,4,FALSE)</f>
        <v>6</v>
      </c>
      <c r="P810" t="str">
        <f t="shared" si="36"/>
        <v/>
      </c>
      <c r="Q810" t="str">
        <f>IF(O810=1,VLOOKUP(L810,'Ub5 and Ub6 values'!$A$3:$B$5499,3,FALSE),"")</f>
        <v/>
      </c>
    </row>
    <row r="811" spans="1:17">
      <c r="A811" t="s">
        <v>3660</v>
      </c>
      <c r="B811" t="s">
        <v>4350</v>
      </c>
      <c r="C811">
        <v>158.24099999999999</v>
      </c>
      <c r="D811" t="s">
        <v>4536</v>
      </c>
      <c r="E811">
        <v>34640</v>
      </c>
      <c r="F811">
        <v>218.90660448303538</v>
      </c>
      <c r="H811">
        <f t="shared" si="37"/>
        <v>4.5395778833453093</v>
      </c>
      <c r="I811" s="30">
        <f t="shared" si="38"/>
        <v>-0.65974113542946888</v>
      </c>
      <c r="J811" s="39">
        <f>VLOOKUP($A811,'Ub5 and Ub6 values'!$A$2:$F$7000,3,FALSE)</f>
        <v>5</v>
      </c>
      <c r="K811" s="39">
        <f>VLOOKUP($A811,'Ub5 and Ub6 values'!$A$2:$F$7000,4,FALSE)</f>
        <v>6</v>
      </c>
      <c r="P811" t="str">
        <f t="shared" si="36"/>
        <v/>
      </c>
      <c r="Q811" t="str">
        <f>IF(O811=1,VLOOKUP(L811,'Ub5 and Ub6 values'!$A$3:$B$5499,3,FALSE),"")</f>
        <v/>
      </c>
    </row>
    <row r="812" spans="1:17">
      <c r="A812" t="s">
        <v>8235</v>
      </c>
      <c r="B812" t="s">
        <v>4350</v>
      </c>
      <c r="C812">
        <v>78.129000000000005</v>
      </c>
      <c r="D812" t="s">
        <v>4537</v>
      </c>
      <c r="E812">
        <v>19690</v>
      </c>
      <c r="F812">
        <v>252.01909662225293</v>
      </c>
      <c r="H812">
        <f t="shared" si="37"/>
        <v>4.2942457161381178</v>
      </c>
      <c r="I812" s="30">
        <f t="shared" si="38"/>
        <v>-0.59856654952226807</v>
      </c>
      <c r="J812" s="39">
        <f>VLOOKUP($A812,'Ub5 and Ub6 values'!$A$2:$F$7000,3,FALSE)</f>
        <v>4</v>
      </c>
      <c r="K812" s="39">
        <f>VLOOKUP($A812,'Ub5 and Ub6 values'!$A$2:$F$7000,4,FALSE)</f>
        <v>4</v>
      </c>
      <c r="P812" t="str">
        <f t="shared" si="36"/>
        <v/>
      </c>
      <c r="Q812" t="str">
        <f>IF(O812=1,VLOOKUP(L812,'Ub5 and Ub6 values'!$A$3:$B$5499,3,FALSE),"")</f>
        <v/>
      </c>
    </row>
    <row r="813" spans="1:17">
      <c r="A813" t="s">
        <v>186</v>
      </c>
      <c r="B813" t="s">
        <v>4350</v>
      </c>
      <c r="C813">
        <v>90.122</v>
      </c>
      <c r="D813" t="s">
        <v>4538</v>
      </c>
      <c r="E813">
        <v>22800</v>
      </c>
      <c r="F813">
        <v>252.99039080357738</v>
      </c>
      <c r="H813">
        <f t="shared" si="37"/>
        <v>4.357934847000454</v>
      </c>
      <c r="I813" s="30">
        <f t="shared" si="38"/>
        <v>-0.59689597408202966</v>
      </c>
      <c r="J813" s="39">
        <f>VLOOKUP($A813,'Ub5 and Ub6 values'!$A$2:$F$7000,3,FALSE)</f>
        <v>4</v>
      </c>
      <c r="K813" s="39">
        <f>VLOOKUP($A813,'Ub5 and Ub6 values'!$A$2:$F$7000,4,FALSE)</f>
        <v>5</v>
      </c>
      <c r="P813" t="str">
        <f t="shared" si="36"/>
        <v/>
      </c>
      <c r="Q813" t="str">
        <f>IF(O813=1,VLOOKUP(L813,'Ub5 and Ub6 values'!$A$3:$B$5499,3,FALSE),"")</f>
        <v/>
      </c>
    </row>
    <row r="814" spans="1:17">
      <c r="A814" t="s">
        <v>4076</v>
      </c>
      <c r="B814" t="s">
        <v>4917</v>
      </c>
      <c r="C814">
        <v>84.081999999999994</v>
      </c>
      <c r="D814" t="s">
        <v>8404</v>
      </c>
      <c r="E814">
        <v>25000</v>
      </c>
      <c r="F814">
        <v>297.32879807806665</v>
      </c>
      <c r="H814">
        <f t="shared" si="37"/>
        <v>4.3979400086720375</v>
      </c>
      <c r="I814" s="30">
        <f t="shared" si="38"/>
        <v>-0.52676302473151493</v>
      </c>
      <c r="J814" s="39">
        <f>VLOOKUP($A814,'Ub5 and Ub6 values'!$A$2:$F$7000,3,FALSE)</f>
        <v>6</v>
      </c>
      <c r="K814" s="39">
        <f>VLOOKUP($A814,'Ub5 and Ub6 values'!$A$2:$F$7000,4,FALSE)</f>
        <v>6</v>
      </c>
      <c r="P814" t="str">
        <f t="shared" si="36"/>
        <v/>
      </c>
      <c r="Q814" t="str">
        <f>IF(O814=1,VLOOKUP(L814,'Ub5 and Ub6 values'!$A$3:$B$5499,3,FALSE),"")</f>
        <v/>
      </c>
    </row>
    <row r="815" spans="1:17">
      <c r="A815" t="s">
        <v>4490</v>
      </c>
      <c r="B815" t="s">
        <v>4350</v>
      </c>
      <c r="C815">
        <v>86.177999999999997</v>
      </c>
      <c r="D815" t="s">
        <v>4490</v>
      </c>
      <c r="E815">
        <v>32000</v>
      </c>
      <c r="F815">
        <v>371.32446796166079</v>
      </c>
      <c r="H815">
        <f t="shared" si="37"/>
        <v>4.5051499783199063</v>
      </c>
      <c r="I815" s="30">
        <f t="shared" si="38"/>
        <v>-0.43024643253893258</v>
      </c>
      <c r="J815" s="39">
        <f>VLOOKUP($A815,'Ub5 and Ub6 values'!$A$2:$F$7000,3,FALSE)</f>
        <v>4</v>
      </c>
      <c r="K815" s="39">
        <f>VLOOKUP($A815,'Ub5 and Ub6 values'!$A$2:$F$7000,4,FALSE)</f>
        <v>5</v>
      </c>
      <c r="P815" t="str">
        <f t="shared" si="36"/>
        <v/>
      </c>
      <c r="Q815" t="str">
        <f>IF(O815=1,VLOOKUP(L815,'Ub5 and Ub6 values'!$A$3:$B$5499,3,FALSE),"")</f>
        <v/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J399"/>
  <sheetViews>
    <sheetView zoomScale="75" workbookViewId="0">
      <selection activeCell="L1" sqref="L1:M1048576"/>
    </sheetView>
  </sheetViews>
  <sheetFormatPr defaultRowHeight="12.75"/>
  <cols>
    <col min="11" max="11" width="9.140625" style="30"/>
    <col min="12" max="13" width="9.140625" style="39"/>
  </cols>
  <sheetData>
    <row r="1" spans="1:36">
      <c r="A1" t="s">
        <v>3341</v>
      </c>
      <c r="B1" t="s">
        <v>4339</v>
      </c>
      <c r="C1" t="s">
        <v>4340</v>
      </c>
      <c r="D1" t="s">
        <v>4341</v>
      </c>
      <c r="E1" t="s">
        <v>4344</v>
      </c>
      <c r="F1" t="s">
        <v>4348</v>
      </c>
      <c r="K1" s="30" t="s">
        <v>14837</v>
      </c>
      <c r="L1" s="39" t="s">
        <v>7937</v>
      </c>
      <c r="M1" s="39" t="s">
        <v>7938</v>
      </c>
      <c r="R1" t="s">
        <v>14838</v>
      </c>
      <c r="X1" t="s">
        <v>14839</v>
      </c>
      <c r="AD1" t="s">
        <v>14840</v>
      </c>
    </row>
    <row r="2" spans="1:36">
      <c r="A2" t="s">
        <v>1465</v>
      </c>
      <c r="B2" t="s">
        <v>4350</v>
      </c>
      <c r="C2">
        <v>288.29899999999998</v>
      </c>
      <c r="D2" t="s">
        <v>4707</v>
      </c>
      <c r="E2">
        <v>3.05</v>
      </c>
      <c r="F2">
        <v>1.0579294413091965E-2</v>
      </c>
      <c r="H2">
        <v>1</v>
      </c>
      <c r="J2">
        <f>LOG(E2)</f>
        <v>0.48429983934678583</v>
      </c>
      <c r="K2" s="30">
        <f>LOG(F2)-3</f>
        <v>-4.9755432966410229</v>
      </c>
      <c r="L2" s="39">
        <f>VLOOKUP($A2,'Ub5 and Ub6 values'!$A$2:$F$7000,3,FALSE)</f>
        <v>7</v>
      </c>
      <c r="M2" s="39">
        <f>VLOOKUP($A2,'Ub5 and Ub6 values'!$A$2:$F$7000,4,FALSE)</f>
        <v>9</v>
      </c>
      <c r="R2" s="26" t="s">
        <v>14841</v>
      </c>
      <c r="S2" s="26" t="s">
        <v>14842</v>
      </c>
      <c r="T2" s="26" t="s">
        <v>14843</v>
      </c>
      <c r="U2" s="26" t="s">
        <v>14844</v>
      </c>
      <c r="V2" s="26" t="s">
        <v>14845</v>
      </c>
      <c r="W2" s="26" t="s">
        <v>14846</v>
      </c>
      <c r="X2" s="26" t="s">
        <v>14841</v>
      </c>
      <c r="Y2" s="26" t="s">
        <v>14842</v>
      </c>
      <c r="Z2" s="26" t="s">
        <v>14843</v>
      </c>
      <c r="AA2" s="26" t="s">
        <v>14844</v>
      </c>
      <c r="AB2" s="26" t="s">
        <v>14845</v>
      </c>
      <c r="AC2" s="26" t="s">
        <v>14846</v>
      </c>
      <c r="AD2" s="26" t="s">
        <v>14841</v>
      </c>
      <c r="AE2" s="26" t="s">
        <v>14842</v>
      </c>
      <c r="AF2" s="26" t="s">
        <v>14843</v>
      </c>
      <c r="AG2" s="26" t="s">
        <v>14844</v>
      </c>
      <c r="AH2" s="26" t="s">
        <v>14845</v>
      </c>
      <c r="AI2" s="26" t="s">
        <v>14846</v>
      </c>
      <c r="AJ2" s="26" t="s">
        <v>14846</v>
      </c>
    </row>
    <row r="3" spans="1:36">
      <c r="A3" t="s">
        <v>2817</v>
      </c>
      <c r="B3" t="s">
        <v>4350</v>
      </c>
      <c r="C3">
        <v>89.522000000000006</v>
      </c>
      <c r="D3" t="s">
        <v>4371</v>
      </c>
      <c r="E3">
        <v>9</v>
      </c>
      <c r="F3">
        <v>0.10053394696275775</v>
      </c>
      <c r="H3">
        <v>1</v>
      </c>
      <c r="J3">
        <f t="shared" ref="J3:J66" si="0">IF($H3=1,LOG(E3),"")</f>
        <v>0.95424250943932487</v>
      </c>
      <c r="K3" s="30">
        <f t="shared" ref="K3:K66" si="1">LOG(F3)-3</f>
        <v>-3.9976872667089984</v>
      </c>
      <c r="L3" s="39">
        <f>VLOOKUP($A3,'Ub5 and Ub6 values'!$A$2:$F$7000,3,FALSE)</f>
        <v>5</v>
      </c>
      <c r="M3" s="39">
        <f>VLOOKUP($A3,'Ub5 and Ub6 values'!$A$2:$F$7000,4,FALSE)</f>
        <v>5</v>
      </c>
      <c r="R3">
        <f>AVERAGE(K2:K3742)</f>
        <v>-2.5643705330418785</v>
      </c>
      <c r="S3">
        <f>MEDIAN(K2:K3742)</f>
        <v>-2.469197672821692</v>
      </c>
      <c r="T3">
        <f>STDEV(K2:K3742)</f>
        <v>0.82347332798776052</v>
      </c>
      <c r="U3">
        <f>SKEW(K2:K3742)</f>
        <v>-1.304192529638077</v>
      </c>
      <c r="V3">
        <f>MAX(K2:K3742)</f>
        <v>-0.6533034852840145</v>
      </c>
      <c r="W3">
        <f>MIN(K2:K3742)</f>
        <v>-6.3365021605457681</v>
      </c>
      <c r="X3">
        <f>AVERAGE(L2:L5440)</f>
        <v>6.9597989949748742</v>
      </c>
      <c r="Y3">
        <f>MEDIAN(L2:L542)</f>
        <v>7</v>
      </c>
      <c r="Z3">
        <f>STDEV(L2:L542)</f>
        <v>1.4331069134890697</v>
      </c>
      <c r="AA3">
        <f>SKEW(L2:L542)</f>
        <v>-1.6892560112597758E-2</v>
      </c>
      <c r="AB3">
        <f>MAX(L2:L542)</f>
        <v>11</v>
      </c>
      <c r="AC3">
        <f>MIN(L2:L542)</f>
        <v>2</v>
      </c>
      <c r="AD3">
        <f>AVERAGE(M2:M5406)</f>
        <v>8.7989949748743719</v>
      </c>
      <c r="AE3">
        <f>MEDIAN(M2:M5406)</f>
        <v>9</v>
      </c>
      <c r="AF3">
        <f>STDEV(M2:M5406)</f>
        <v>1.8576003574870164</v>
      </c>
      <c r="AG3">
        <f>SKEW(M2:M5406)</f>
        <v>-0.57136637262947898</v>
      </c>
      <c r="AH3">
        <f>MAX(M2:M5406)</f>
        <v>12</v>
      </c>
      <c r="AI3">
        <f>MIN(M2:M5406)</f>
        <v>2</v>
      </c>
      <c r="AJ3">
        <f>MIN(N2:N5406)</f>
        <v>0</v>
      </c>
    </row>
    <row r="4" spans="1:36">
      <c r="A4" t="s">
        <v>3628</v>
      </c>
      <c r="B4" t="s">
        <v>4350</v>
      </c>
      <c r="C4">
        <v>260.74400000000003</v>
      </c>
      <c r="D4" t="s">
        <v>4366</v>
      </c>
      <c r="E4">
        <v>72.5</v>
      </c>
      <c r="F4">
        <v>0.27805050164145673</v>
      </c>
      <c r="H4">
        <v>1</v>
      </c>
      <c r="J4">
        <f t="shared" si="0"/>
        <v>1.8603380065709938</v>
      </c>
      <c r="K4" s="30">
        <f t="shared" si="1"/>
        <v>-3.555876317059226</v>
      </c>
      <c r="L4" s="39">
        <f>VLOOKUP($A4,'Ub5 and Ub6 values'!$A$2:$F$7000,3,FALSE)</f>
        <v>7</v>
      </c>
      <c r="M4" s="39">
        <f>VLOOKUP($A4,'Ub5 and Ub6 values'!$A$2:$F$7000,4,FALSE)</f>
        <v>7</v>
      </c>
    </row>
    <row r="5" spans="1:36">
      <c r="A5" t="s">
        <v>4079</v>
      </c>
      <c r="B5" t="s">
        <v>4350</v>
      </c>
      <c r="C5">
        <v>313.78500000000003</v>
      </c>
      <c r="D5" t="s">
        <v>4708</v>
      </c>
      <c r="E5">
        <v>112</v>
      </c>
      <c r="F5">
        <v>0.35693229440540503</v>
      </c>
      <c r="H5">
        <v>1</v>
      </c>
      <c r="J5">
        <f t="shared" si="0"/>
        <v>2.0492180226701815</v>
      </c>
      <c r="K5" s="30">
        <f t="shared" si="1"/>
        <v>-3.4474141563100802</v>
      </c>
      <c r="L5" s="39">
        <f>VLOOKUP($A5,'Ub5 and Ub6 values'!$A$2:$F$7000,3,FALSE)</f>
        <v>7</v>
      </c>
      <c r="M5" s="39">
        <f>VLOOKUP($A5,'Ub5 and Ub6 values'!$A$2:$F$7000,4,FALSE)</f>
        <v>12</v>
      </c>
    </row>
    <row r="6" spans="1:36">
      <c r="A6" t="s">
        <v>7942</v>
      </c>
      <c r="B6" t="s">
        <v>4350</v>
      </c>
      <c r="C6">
        <v>60.1</v>
      </c>
      <c r="D6" t="s">
        <v>4189</v>
      </c>
      <c r="E6">
        <v>36</v>
      </c>
      <c r="F6">
        <v>0.59900166389351084</v>
      </c>
      <c r="H6">
        <v>1</v>
      </c>
      <c r="J6">
        <f t="shared" si="0"/>
        <v>1.5563025007672873</v>
      </c>
      <c r="K6" s="30">
        <f t="shared" si="1"/>
        <v>-3.2225719712354524</v>
      </c>
      <c r="L6" s="39">
        <f>VLOOKUP($A6,'Ub5 and Ub6 values'!$A$2:$F$7000,3,FALSE)</f>
        <v>4</v>
      </c>
      <c r="M6" s="39">
        <f>VLOOKUP($A6,'Ub5 and Ub6 values'!$A$2:$F$7000,4,FALSE)</f>
        <v>4</v>
      </c>
    </row>
    <row r="7" spans="1:36">
      <c r="A7" t="s">
        <v>6187</v>
      </c>
      <c r="B7" t="s">
        <v>4350</v>
      </c>
      <c r="C7">
        <v>46.073</v>
      </c>
      <c r="D7" t="s">
        <v>6187</v>
      </c>
      <c r="E7">
        <v>33</v>
      </c>
      <c r="F7">
        <v>0.71625463937664136</v>
      </c>
      <c r="H7">
        <v>1</v>
      </c>
      <c r="J7">
        <f t="shared" si="0"/>
        <v>1.5185139398778875</v>
      </c>
      <c r="K7" s="30">
        <f t="shared" si="1"/>
        <v>-3.1449325519716398</v>
      </c>
      <c r="L7" s="39">
        <f>VLOOKUP($A7,'Ub5 and Ub6 values'!$A$2:$F$7000,3,FALSE)</f>
        <v>3</v>
      </c>
      <c r="M7" s="39">
        <f>VLOOKUP($A7,'Ub5 and Ub6 values'!$A$2:$F$7000,4,FALSE)</f>
        <v>3</v>
      </c>
    </row>
    <row r="8" spans="1:36">
      <c r="A8" t="s">
        <v>3739</v>
      </c>
      <c r="B8" t="s">
        <v>4350</v>
      </c>
      <c r="C8">
        <v>56.064000000000007</v>
      </c>
      <c r="D8" t="s">
        <v>4358</v>
      </c>
      <c r="E8">
        <v>50</v>
      </c>
      <c r="F8">
        <v>0.89183789954337889</v>
      </c>
      <c r="H8">
        <v>1</v>
      </c>
      <c r="J8">
        <f t="shared" si="0"/>
        <v>1.6989700043360187</v>
      </c>
      <c r="K8" s="30">
        <f t="shared" si="1"/>
        <v>-3.0497140758159493</v>
      </c>
      <c r="L8" s="39">
        <f>VLOOKUP($A8,'Ub5 and Ub6 values'!$A$2:$F$7000,3,FALSE)</f>
        <v>4</v>
      </c>
      <c r="M8" s="39">
        <f>VLOOKUP($A8,'Ub5 and Ub6 values'!$A$2:$F$7000,4,FALSE)</f>
        <v>4</v>
      </c>
    </row>
    <row r="9" spans="1:36">
      <c r="A9" t="s">
        <v>6391</v>
      </c>
      <c r="B9" t="s">
        <v>4350</v>
      </c>
      <c r="C9">
        <v>236.33099999999999</v>
      </c>
      <c r="D9" t="s">
        <v>4184</v>
      </c>
      <c r="E9">
        <v>260</v>
      </c>
      <c r="F9">
        <v>1.1001519055900411</v>
      </c>
      <c r="H9">
        <v>1</v>
      </c>
      <c r="J9">
        <f t="shared" si="0"/>
        <v>2.4149733479708178</v>
      </c>
      <c r="K9" s="30">
        <f t="shared" si="1"/>
        <v>-2.9585473446556598</v>
      </c>
      <c r="L9" s="39">
        <f>VLOOKUP($A9,'Ub5 and Ub6 values'!$A$2:$F$7000,3,FALSE)</f>
        <v>6</v>
      </c>
      <c r="M9" s="39">
        <f>VLOOKUP($A9,'Ub5 and Ub6 values'!$A$2:$F$7000,4,FALSE)</f>
        <v>6</v>
      </c>
    </row>
    <row r="10" spans="1:36">
      <c r="A10" t="s">
        <v>1423</v>
      </c>
      <c r="B10" t="s">
        <v>4350</v>
      </c>
      <c r="C10">
        <v>309.52</v>
      </c>
      <c r="D10" t="s">
        <v>4709</v>
      </c>
      <c r="E10">
        <v>400</v>
      </c>
      <c r="F10">
        <v>1.2923235978288963</v>
      </c>
      <c r="H10">
        <v>1</v>
      </c>
      <c r="J10">
        <f t="shared" si="0"/>
        <v>2.6020599913279625</v>
      </c>
      <c r="K10" s="30">
        <f t="shared" si="1"/>
        <v>-2.8886287253852263</v>
      </c>
      <c r="L10" s="39">
        <f>VLOOKUP($A10,'Ub5 and Ub6 values'!$A$2:$F$7000,3,FALSE)</f>
        <v>8</v>
      </c>
      <c r="M10" s="39">
        <f>VLOOKUP($A10,'Ub5 and Ub6 values'!$A$2:$F$7000,4,FALSE)</f>
        <v>9</v>
      </c>
    </row>
    <row r="11" spans="1:36">
      <c r="A11" t="s">
        <v>1769</v>
      </c>
      <c r="B11" t="s">
        <v>4350</v>
      </c>
      <c r="C11">
        <v>185.244</v>
      </c>
      <c r="D11" t="s">
        <v>4710</v>
      </c>
      <c r="E11">
        <v>245</v>
      </c>
      <c r="F11">
        <v>1.3225799486083221</v>
      </c>
      <c r="H11">
        <v>1</v>
      </c>
      <c r="J11">
        <f t="shared" si="0"/>
        <v>2.3891660843645326</v>
      </c>
      <c r="K11" s="30">
        <f t="shared" si="1"/>
        <v>-2.8785780658409981</v>
      </c>
      <c r="L11" s="39">
        <f>VLOOKUP($A11,'Ub5 and Ub6 values'!$A$2:$F$7000,3,FALSE)</f>
        <v>6</v>
      </c>
      <c r="M11" s="39">
        <f>VLOOKUP($A11,'Ub5 and Ub6 values'!$A$2:$F$7000,4,FALSE)</f>
        <v>10</v>
      </c>
    </row>
    <row r="12" spans="1:36">
      <c r="A12" t="s">
        <v>5448</v>
      </c>
      <c r="B12" t="s">
        <v>4350</v>
      </c>
      <c r="C12">
        <v>92.522000000000006</v>
      </c>
      <c r="D12" t="s">
        <v>4367</v>
      </c>
      <c r="E12">
        <v>127</v>
      </c>
      <c r="F12">
        <v>1.3726465056959425</v>
      </c>
      <c r="H12">
        <v>1</v>
      </c>
      <c r="J12">
        <f t="shared" si="0"/>
        <v>2.1038037209559568</v>
      </c>
      <c r="K12" s="30">
        <f t="shared" si="1"/>
        <v>-2.8624412911622512</v>
      </c>
      <c r="L12" s="39">
        <f>VLOOKUP($A12,'Ub5 and Ub6 values'!$A$2:$F$7000,3,FALSE)</f>
        <v>5</v>
      </c>
      <c r="M12" s="39">
        <f>VLOOKUP($A12,'Ub5 and Ub6 values'!$A$2:$F$7000,4,FALSE)</f>
        <v>5</v>
      </c>
    </row>
    <row r="13" spans="1:36">
      <c r="A13" t="s">
        <v>1472</v>
      </c>
      <c r="B13" t="s">
        <v>4350</v>
      </c>
      <c r="C13">
        <v>100.11699999999999</v>
      </c>
      <c r="D13" t="s">
        <v>4372</v>
      </c>
      <c r="E13">
        <v>142</v>
      </c>
      <c r="F13">
        <v>1.4183405415663675</v>
      </c>
      <c r="H13">
        <v>1</v>
      </c>
      <c r="J13">
        <f t="shared" si="0"/>
        <v>2.1522883443830563</v>
      </c>
      <c r="K13" s="30">
        <f t="shared" si="1"/>
        <v>-2.848219483139566</v>
      </c>
      <c r="L13" s="39">
        <f>VLOOKUP($A13,'Ub5 and Ub6 values'!$A$2:$F$7000,3,FALSE)</f>
        <v>6</v>
      </c>
      <c r="M13" s="39">
        <f>VLOOKUP($A13,'Ub5 and Ub6 values'!$A$2:$F$7000,4,FALSE)</f>
        <v>6</v>
      </c>
    </row>
    <row r="14" spans="1:36">
      <c r="A14" t="s">
        <v>1424</v>
      </c>
      <c r="B14" t="s">
        <v>4350</v>
      </c>
      <c r="C14">
        <v>110.53700000000001</v>
      </c>
      <c r="D14" t="s">
        <v>7234</v>
      </c>
      <c r="E14">
        <v>160</v>
      </c>
      <c r="F14">
        <v>1.4474791246369993</v>
      </c>
      <c r="H14">
        <v>1</v>
      </c>
      <c r="J14">
        <f t="shared" si="0"/>
        <v>2.2041199826559246</v>
      </c>
      <c r="K14" s="30">
        <f t="shared" si="1"/>
        <v>-2.8393876908960931</v>
      </c>
      <c r="L14" s="39">
        <f>VLOOKUP($A14,'Ub5 and Ub6 values'!$A$2:$F$7000,3,FALSE)</f>
        <v>5</v>
      </c>
      <c r="M14" s="39">
        <f>VLOOKUP($A14,'Ub5 and Ub6 values'!$A$2:$F$7000,4,FALSE)</f>
        <v>6</v>
      </c>
    </row>
    <row r="15" spans="1:36">
      <c r="A15" t="s">
        <v>2749</v>
      </c>
      <c r="B15" t="s">
        <v>4350</v>
      </c>
      <c r="C15">
        <v>199.988</v>
      </c>
      <c r="D15" t="s">
        <v>4379</v>
      </c>
      <c r="E15">
        <v>350</v>
      </c>
      <c r="F15">
        <v>1.750105006300378</v>
      </c>
      <c r="H15">
        <v>1</v>
      </c>
      <c r="J15">
        <f t="shared" si="0"/>
        <v>2.5440680443502757</v>
      </c>
      <c r="K15" s="30">
        <f t="shared" si="1"/>
        <v>-2.7569358928630301</v>
      </c>
      <c r="L15" s="39">
        <f>VLOOKUP($A15,'Ub5 and Ub6 values'!$A$2:$F$7000,3,FALSE)</f>
        <v>6</v>
      </c>
      <c r="M15" s="39">
        <f>VLOOKUP($A15,'Ub5 and Ub6 values'!$A$2:$F$7000,4,FALSE)</f>
        <v>6</v>
      </c>
    </row>
    <row r="16" spans="1:36">
      <c r="A16" t="s">
        <v>1874</v>
      </c>
      <c r="B16" t="s">
        <v>4350</v>
      </c>
      <c r="C16">
        <v>32.045999999999999</v>
      </c>
      <c r="D16" t="s">
        <v>1874</v>
      </c>
      <c r="E16">
        <v>59</v>
      </c>
      <c r="F16">
        <v>1.8411034138426012</v>
      </c>
      <c r="H16">
        <v>1</v>
      </c>
      <c r="J16">
        <f t="shared" si="0"/>
        <v>1.7708520116421442</v>
      </c>
      <c r="K16" s="30">
        <f t="shared" si="1"/>
        <v>-2.7349218167106368</v>
      </c>
      <c r="L16" s="39">
        <f>VLOOKUP($A16,'Ub5 and Ub6 values'!$A$2:$F$7000,3,FALSE)</f>
        <v>2</v>
      </c>
      <c r="M16" s="39">
        <f>VLOOKUP($A16,'Ub5 and Ub6 values'!$A$2:$F$7000,4,FALSE)</f>
        <v>2</v>
      </c>
    </row>
    <row r="17" spans="1:13">
      <c r="A17" t="s">
        <v>1422</v>
      </c>
      <c r="B17" t="s">
        <v>4350</v>
      </c>
      <c r="C17">
        <v>167.00200000000001</v>
      </c>
      <c r="D17" t="s">
        <v>4711</v>
      </c>
      <c r="E17">
        <v>310</v>
      </c>
      <c r="F17">
        <v>1.8562651944288091</v>
      </c>
      <c r="H17">
        <v>1</v>
      </c>
      <c r="J17">
        <f t="shared" si="0"/>
        <v>2.4913616938342726</v>
      </c>
      <c r="K17" s="30">
        <f t="shared" si="1"/>
        <v>-2.7313599784136864</v>
      </c>
      <c r="L17" s="39">
        <f>VLOOKUP($A17,'Ub5 and Ub6 values'!$A$2:$F$7000,3,FALSE)</f>
        <v>5</v>
      </c>
      <c r="M17" s="39">
        <f>VLOOKUP($A17,'Ub5 and Ub6 values'!$A$2:$F$7000,4,FALSE)</f>
        <v>6</v>
      </c>
    </row>
    <row r="18" spans="1:13">
      <c r="A18" t="s">
        <v>3780</v>
      </c>
      <c r="B18" t="s">
        <v>4350</v>
      </c>
      <c r="C18">
        <v>110.11200000000001</v>
      </c>
      <c r="D18" t="s">
        <v>4712</v>
      </c>
      <c r="E18">
        <v>260</v>
      </c>
      <c r="F18">
        <v>2.3612321999418771</v>
      </c>
      <c r="H18">
        <v>1</v>
      </c>
      <c r="J18">
        <f t="shared" si="0"/>
        <v>2.4149733479708178</v>
      </c>
      <c r="K18" s="30">
        <f t="shared" si="1"/>
        <v>-2.6268613029700183</v>
      </c>
      <c r="L18" s="39">
        <f>VLOOKUP($A18,'Ub5 and Ub6 values'!$A$2:$F$7000,3,FALSE)</f>
        <v>5</v>
      </c>
      <c r="M18" s="39">
        <f>VLOOKUP($A18,'Ub5 and Ub6 values'!$A$2:$F$7000,4,FALSE)</f>
        <v>6</v>
      </c>
    </row>
    <row r="19" spans="1:13">
      <c r="A19" t="s">
        <v>3597</v>
      </c>
      <c r="B19" t="s">
        <v>4350</v>
      </c>
      <c r="C19">
        <v>407.98599999999999</v>
      </c>
      <c r="D19" t="s">
        <v>4387</v>
      </c>
      <c r="E19">
        <v>1200</v>
      </c>
      <c r="F19">
        <v>2.9412773967734189</v>
      </c>
      <c r="H19">
        <v>1</v>
      </c>
      <c r="J19">
        <f t="shared" si="0"/>
        <v>3.0791812460476247</v>
      </c>
      <c r="K19" s="30">
        <f t="shared" si="1"/>
        <v>-2.5314640145249392</v>
      </c>
      <c r="L19" s="39">
        <f>VLOOKUP($A19,'Ub5 and Ub6 values'!$A$2:$F$7000,3,FALSE)</f>
        <v>7</v>
      </c>
      <c r="M19" s="39">
        <f>VLOOKUP($A19,'Ub5 and Ub6 values'!$A$2:$F$7000,4,FALSE)</f>
        <v>9</v>
      </c>
    </row>
    <row r="20" spans="1:13">
      <c r="A20" t="s">
        <v>2757</v>
      </c>
      <c r="B20" t="s">
        <v>4350</v>
      </c>
      <c r="C20">
        <v>888.26699999999994</v>
      </c>
      <c r="D20" t="s">
        <v>4713</v>
      </c>
      <c r="E20">
        <v>2780</v>
      </c>
      <c r="F20">
        <v>3.1296896090927619</v>
      </c>
      <c r="H20">
        <v>1</v>
      </c>
      <c r="J20">
        <f t="shared" si="0"/>
        <v>3.4440447959180762</v>
      </c>
      <c r="K20" s="30">
        <f t="shared" si="1"/>
        <v>-2.5044987320198637</v>
      </c>
      <c r="L20" s="39">
        <f>VLOOKUP($A20,'Ub5 and Ub6 values'!$A$2:$F$7000,3,FALSE)</f>
        <v>6</v>
      </c>
      <c r="M20" s="39">
        <f>VLOOKUP($A20,'Ub5 and Ub6 values'!$A$2:$F$7000,4,FALSE)</f>
        <v>9</v>
      </c>
    </row>
    <row r="21" spans="1:13">
      <c r="A21" t="s">
        <v>7943</v>
      </c>
      <c r="B21" t="s">
        <v>4350</v>
      </c>
      <c r="C21">
        <v>267.15300000000002</v>
      </c>
      <c r="D21" t="s">
        <v>5038</v>
      </c>
      <c r="E21">
        <v>880</v>
      </c>
      <c r="F21">
        <v>3.2939925810303459</v>
      </c>
      <c r="H21">
        <v>1</v>
      </c>
      <c r="J21">
        <f t="shared" si="0"/>
        <v>2.9444826721501687</v>
      </c>
      <c r="K21" s="30">
        <f t="shared" si="1"/>
        <v>-2.4822773833147802</v>
      </c>
      <c r="L21" s="39">
        <f>VLOOKUP($A21,'Ub5 and Ub6 values'!$A$2:$F$7000,3,FALSE)</f>
        <v>7</v>
      </c>
      <c r="M21" s="39">
        <f>VLOOKUP($A21,'Ub5 and Ub6 values'!$A$2:$F$7000,4,FALSE)</f>
        <v>8</v>
      </c>
    </row>
    <row r="22" spans="1:13">
      <c r="A22" t="s">
        <v>773</v>
      </c>
      <c r="B22" t="s">
        <v>4350</v>
      </c>
      <c r="C22">
        <v>139.11000000000001</v>
      </c>
      <c r="D22" t="s">
        <v>773</v>
      </c>
      <c r="E22">
        <v>467</v>
      </c>
      <c r="F22">
        <v>3.3570555675364822</v>
      </c>
      <c r="H22">
        <v>1</v>
      </c>
      <c r="J22">
        <f t="shared" si="0"/>
        <v>2.6693168805661123</v>
      </c>
      <c r="K22" s="30">
        <f t="shared" si="1"/>
        <v>-2.4740414700493547</v>
      </c>
      <c r="L22" s="39">
        <f>VLOOKUP($A22,'Ub5 and Ub6 values'!$A$2:$F$7000,3,FALSE)</f>
        <v>7</v>
      </c>
      <c r="M22" s="39">
        <f>VLOOKUP($A22,'Ub5 and Ub6 values'!$A$2:$F$7000,4,FALSE)</f>
        <v>9</v>
      </c>
    </row>
    <row r="23" spans="1:13">
      <c r="A23" t="s">
        <v>2742</v>
      </c>
      <c r="B23" t="s">
        <v>4350</v>
      </c>
      <c r="C23">
        <v>163.82300000000001</v>
      </c>
      <c r="D23" t="s">
        <v>2742</v>
      </c>
      <c r="E23">
        <v>675</v>
      </c>
      <c r="F23">
        <v>4.1203005682962708</v>
      </c>
      <c r="H23">
        <v>1</v>
      </c>
      <c r="J23">
        <f t="shared" si="0"/>
        <v>2.8293037728310249</v>
      </c>
      <c r="K23" s="30">
        <f t="shared" si="1"/>
        <v>-2.385071101833069</v>
      </c>
      <c r="L23" s="39">
        <f>VLOOKUP($A23,'Ub5 and Ub6 values'!$A$2:$F$7000,3,FALSE)</f>
        <v>4</v>
      </c>
      <c r="M23" s="39">
        <f>VLOOKUP($A23,'Ub5 and Ub6 values'!$A$2:$F$7000,4,FALSE)</f>
        <v>4</v>
      </c>
    </row>
    <row r="24" spans="1:13">
      <c r="A24" t="s">
        <v>7944</v>
      </c>
      <c r="B24" t="s">
        <v>4350</v>
      </c>
      <c r="C24">
        <v>60.1</v>
      </c>
      <c r="D24" t="s">
        <v>4381</v>
      </c>
      <c r="E24">
        <v>265</v>
      </c>
      <c r="F24">
        <v>4.4093178036605654</v>
      </c>
      <c r="H24">
        <v>1</v>
      </c>
      <c r="J24">
        <f t="shared" si="0"/>
        <v>2.4232458739368079</v>
      </c>
      <c r="K24" s="30">
        <f t="shared" si="1"/>
        <v>-2.3556285980659317</v>
      </c>
      <c r="L24" s="39">
        <f>VLOOKUP($A24,'Ub5 and Ub6 values'!$A$2:$F$7000,3,FALSE)</f>
        <v>4</v>
      </c>
      <c r="M24" s="39">
        <f>VLOOKUP($A24,'Ub5 and Ub6 values'!$A$2:$F$7000,4,FALSE)</f>
        <v>4</v>
      </c>
    </row>
    <row r="25" spans="1:13">
      <c r="A25" t="s">
        <v>3016</v>
      </c>
      <c r="B25" t="s">
        <v>4350</v>
      </c>
      <c r="C25">
        <v>78.129000000000005</v>
      </c>
      <c r="D25" t="s">
        <v>3016</v>
      </c>
      <c r="E25">
        <v>344.8</v>
      </c>
      <c r="F25">
        <v>4.4132140434409761</v>
      </c>
      <c r="H25">
        <v>1</v>
      </c>
      <c r="J25">
        <f t="shared" si="0"/>
        <v>2.5375672571526753</v>
      </c>
      <c r="K25" s="30">
        <f t="shared" si="1"/>
        <v>-2.355245008507711</v>
      </c>
      <c r="L25" s="39">
        <f>VLOOKUP($A25,'Ub5 and Ub6 values'!$A$2:$F$7000,3,FALSE)</f>
        <v>4</v>
      </c>
      <c r="M25" s="39">
        <f>VLOOKUP($A25,'Ub5 and Ub6 values'!$A$2:$F$7000,4,FALSE)</f>
        <v>4</v>
      </c>
    </row>
    <row r="26" spans="1:13">
      <c r="A26" t="s">
        <v>4714</v>
      </c>
      <c r="B26" t="s">
        <v>4350</v>
      </c>
      <c r="C26">
        <v>220.35599999999999</v>
      </c>
      <c r="D26" t="s">
        <v>4715</v>
      </c>
      <c r="E26">
        <v>1040</v>
      </c>
      <c r="F26">
        <v>4.7196354989199296</v>
      </c>
      <c r="H26">
        <v>1</v>
      </c>
      <c r="J26">
        <f t="shared" si="0"/>
        <v>3.0170333392987803</v>
      </c>
      <c r="K26" s="30">
        <f t="shared" si="1"/>
        <v>-2.3260915409676945</v>
      </c>
      <c r="L26" s="39">
        <f>VLOOKUP($A26,'Ub5 and Ub6 values'!$A$2:$F$7000,3,FALSE)</f>
        <v>6</v>
      </c>
      <c r="M26" s="39">
        <f>VLOOKUP($A26,'Ub5 and Ub6 values'!$A$2:$F$7000,4,FALSE)</f>
        <v>8</v>
      </c>
    </row>
    <row r="27" spans="1:13">
      <c r="A27" t="s">
        <v>6378</v>
      </c>
      <c r="B27" t="s">
        <v>4350</v>
      </c>
      <c r="C27">
        <v>169.22399999999999</v>
      </c>
      <c r="D27" t="s">
        <v>4716</v>
      </c>
      <c r="E27">
        <v>1303</v>
      </c>
      <c r="F27">
        <v>7.6998534486834025</v>
      </c>
      <c r="H27">
        <v>1</v>
      </c>
      <c r="J27">
        <f t="shared" si="0"/>
        <v>3.1149444157125847</v>
      </c>
      <c r="K27" s="30">
        <f t="shared" si="1"/>
        <v>-2.1135175406760638</v>
      </c>
      <c r="L27" s="39">
        <f>VLOOKUP($A27,'Ub5 and Ub6 values'!$A$2:$F$7000,3,FALSE)</f>
        <v>5</v>
      </c>
      <c r="M27" s="39">
        <f>VLOOKUP($A27,'Ub5 and Ub6 values'!$A$2:$F$7000,4,FALSE)</f>
        <v>6</v>
      </c>
    </row>
    <row r="28" spans="1:13">
      <c r="A28" t="s">
        <v>4137</v>
      </c>
      <c r="B28" t="s">
        <v>4350</v>
      </c>
      <c r="C28">
        <v>217.31200000000001</v>
      </c>
      <c r="D28" t="s">
        <v>6476</v>
      </c>
      <c r="E28">
        <v>1730</v>
      </c>
      <c r="F28">
        <v>7.9609041378294796</v>
      </c>
      <c r="H28">
        <v>1</v>
      </c>
      <c r="J28">
        <f t="shared" si="0"/>
        <v>3.2380461031287955</v>
      </c>
      <c r="K28" s="30">
        <f t="shared" si="1"/>
        <v>-2.0990376056578559</v>
      </c>
      <c r="L28" s="39">
        <f>VLOOKUP($A28,'Ub5 and Ub6 values'!$A$2:$F$7000,3,FALSE)</f>
        <v>7</v>
      </c>
      <c r="M28" s="39">
        <f>VLOOKUP($A28,'Ub5 and Ub6 values'!$A$2:$F$7000,4,FALSE)</f>
        <v>8</v>
      </c>
    </row>
    <row r="29" spans="1:13">
      <c r="A29" t="s">
        <v>7201</v>
      </c>
      <c r="B29" t="s">
        <v>4350</v>
      </c>
      <c r="C29">
        <v>291.32099999999997</v>
      </c>
      <c r="D29" t="s">
        <v>4717</v>
      </c>
      <c r="E29">
        <v>2450</v>
      </c>
      <c r="F29">
        <v>8.4099670123334747</v>
      </c>
      <c r="H29">
        <v>1</v>
      </c>
      <c r="J29">
        <f t="shared" si="0"/>
        <v>3.3891660843645326</v>
      </c>
      <c r="K29" s="30">
        <f t="shared" si="1"/>
        <v>-2.0752057076966941</v>
      </c>
      <c r="L29" s="39">
        <f>VLOOKUP($A29,'Ub5 and Ub6 values'!$A$2:$F$7000,3,FALSE)</f>
        <v>8</v>
      </c>
      <c r="M29" s="39">
        <f>VLOOKUP($A29,'Ub5 and Ub6 values'!$A$2:$F$7000,4,FALSE)</f>
        <v>8</v>
      </c>
    </row>
    <row r="30" spans="1:13">
      <c r="A30" t="s">
        <v>7172</v>
      </c>
      <c r="B30" t="s">
        <v>4350</v>
      </c>
      <c r="C30">
        <v>139.11000000000001</v>
      </c>
      <c r="D30" t="s">
        <v>7172</v>
      </c>
      <c r="E30">
        <v>1297</v>
      </c>
      <c r="F30">
        <v>9.3235568974193086</v>
      </c>
      <c r="H30">
        <v>1</v>
      </c>
      <c r="J30">
        <f t="shared" si="0"/>
        <v>3.1129399760840801</v>
      </c>
      <c r="K30" s="30">
        <f t="shared" si="1"/>
        <v>-2.0304183745313868</v>
      </c>
      <c r="L30" s="39">
        <f>VLOOKUP($A30,'Ub5 and Ub6 values'!$A$2:$F$7000,3,FALSE)</f>
        <v>7</v>
      </c>
      <c r="M30" s="39">
        <f>VLOOKUP($A30,'Ub5 and Ub6 values'!$A$2:$F$7000,4,FALSE)</f>
        <v>9</v>
      </c>
    </row>
    <row r="31" spans="1:13">
      <c r="A31" t="s">
        <v>5484</v>
      </c>
      <c r="B31" t="s">
        <v>4350</v>
      </c>
      <c r="C31">
        <v>130.09899999999999</v>
      </c>
      <c r="D31" t="s">
        <v>6509</v>
      </c>
      <c r="E31">
        <v>1320</v>
      </c>
      <c r="F31">
        <v>10.1461194936164</v>
      </c>
      <c r="H31">
        <v>1</v>
      </c>
      <c r="J31">
        <f t="shared" si="0"/>
        <v>3.12057393120585</v>
      </c>
      <c r="K31" s="30">
        <f t="shared" si="1"/>
        <v>-1.9937000271839378</v>
      </c>
      <c r="L31" s="39">
        <f>VLOOKUP($A31,'Ub5 and Ub6 values'!$A$2:$F$7000,3,FALSE)</f>
        <v>5</v>
      </c>
      <c r="M31" s="39">
        <f>VLOOKUP($A31,'Ub5 and Ub6 values'!$A$2:$F$7000,4,FALSE)</f>
        <v>6</v>
      </c>
    </row>
    <row r="32" spans="1:13">
      <c r="A32" t="s">
        <v>1236</v>
      </c>
      <c r="B32" t="s">
        <v>4350</v>
      </c>
      <c r="C32">
        <v>139.11000000000001</v>
      </c>
      <c r="D32" t="s">
        <v>1236</v>
      </c>
      <c r="E32">
        <v>1414</v>
      </c>
      <c r="F32">
        <v>10.164617928258213</v>
      </c>
      <c r="H32">
        <v>1</v>
      </c>
      <c r="J32">
        <f t="shared" si="0"/>
        <v>3.1504494094608808</v>
      </c>
      <c r="K32" s="30">
        <f t="shared" si="1"/>
        <v>-1.9929089411545862</v>
      </c>
      <c r="L32" s="39">
        <f>VLOOKUP($A32,'Ub5 and Ub6 values'!$A$2:$F$7000,3,FALSE)</f>
        <v>7</v>
      </c>
      <c r="M32" s="39">
        <f>VLOOKUP($A32,'Ub5 and Ub6 values'!$A$2:$F$7000,4,FALSE)</f>
        <v>9</v>
      </c>
    </row>
    <row r="33" spans="1:13">
      <c r="A33" t="s">
        <v>4118</v>
      </c>
      <c r="B33" t="s">
        <v>4350</v>
      </c>
      <c r="C33">
        <v>148.20500000000001</v>
      </c>
      <c r="D33" t="s">
        <v>6473</v>
      </c>
      <c r="E33">
        <v>1820</v>
      </c>
      <c r="F33">
        <v>12.280287439695018</v>
      </c>
      <c r="H33">
        <v>1</v>
      </c>
      <c r="J33">
        <f t="shared" si="0"/>
        <v>3.2600713879850747</v>
      </c>
      <c r="K33" s="30">
        <f t="shared" si="1"/>
        <v>-1.9107914677215245</v>
      </c>
      <c r="L33" s="39">
        <f>VLOOKUP($A33,'Ub5 and Ub6 values'!$A$2:$F$7000,3,FALSE)</f>
        <v>6</v>
      </c>
      <c r="M33" s="39">
        <f>VLOOKUP($A33,'Ub5 and Ub6 values'!$A$2:$F$7000,4,FALSE)</f>
        <v>7</v>
      </c>
    </row>
    <row r="34" spans="1:13">
      <c r="A34" t="s">
        <v>1845</v>
      </c>
      <c r="B34" t="s">
        <v>4350</v>
      </c>
      <c r="C34">
        <v>119.18600000000001</v>
      </c>
      <c r="D34" t="s">
        <v>4718</v>
      </c>
      <c r="E34">
        <v>1600</v>
      </c>
      <c r="F34">
        <v>13.424395482690919</v>
      </c>
      <c r="H34">
        <v>1</v>
      </c>
      <c r="J34">
        <f t="shared" si="0"/>
        <v>3.2041199826559246</v>
      </c>
      <c r="K34" s="30">
        <f t="shared" si="1"/>
        <v>-1.8721052620114742</v>
      </c>
      <c r="L34" s="39">
        <f>VLOOKUP($A34,'Ub5 and Ub6 values'!$A$2:$F$7000,3,FALSE)</f>
        <v>5</v>
      </c>
      <c r="M34" s="39">
        <f>VLOOKUP($A34,'Ub5 and Ub6 values'!$A$2:$F$7000,4,FALSE)</f>
        <v>6</v>
      </c>
    </row>
    <row r="35" spans="1:13">
      <c r="A35" t="s">
        <v>8873</v>
      </c>
      <c r="B35" t="s">
        <v>4350</v>
      </c>
      <c r="C35">
        <v>138.166</v>
      </c>
      <c r="D35" t="s">
        <v>6484</v>
      </c>
      <c r="E35">
        <v>2020</v>
      </c>
      <c r="F35">
        <v>14.620094668731817</v>
      </c>
      <c r="H35">
        <v>1</v>
      </c>
      <c r="J35">
        <f t="shared" si="0"/>
        <v>3.3053513694466239</v>
      </c>
      <c r="K35" s="30">
        <f t="shared" si="1"/>
        <v>-1.8350498152047845</v>
      </c>
      <c r="L35" s="39">
        <f>VLOOKUP($A35,'Ub5 and Ub6 values'!$A$2:$F$7000,3,FALSE)</f>
        <v>7</v>
      </c>
      <c r="M35" s="39">
        <f>VLOOKUP($A35,'Ub5 and Ub6 values'!$A$2:$F$7000,4,FALSE)</f>
        <v>7</v>
      </c>
    </row>
    <row r="36" spans="1:13">
      <c r="A36" t="s">
        <v>1303</v>
      </c>
      <c r="B36" t="s">
        <v>4350</v>
      </c>
      <c r="C36">
        <v>138.21</v>
      </c>
      <c r="D36" t="s">
        <v>6508</v>
      </c>
      <c r="E36">
        <v>2200</v>
      </c>
      <c r="F36">
        <v>15.9178062368859</v>
      </c>
      <c r="H36">
        <v>1</v>
      </c>
      <c r="J36">
        <f t="shared" si="0"/>
        <v>3.3424226808222062</v>
      </c>
      <c r="K36" s="30">
        <f t="shared" si="1"/>
        <v>-1.7981167861501357</v>
      </c>
      <c r="L36" s="39">
        <f>VLOOKUP($A36,'Ub5 and Ub6 values'!$A$2:$F$7000,3,FALSE)</f>
        <v>5</v>
      </c>
      <c r="M36" s="39">
        <f>VLOOKUP($A36,'Ub5 and Ub6 values'!$A$2:$F$7000,4,FALSE)</f>
        <v>6</v>
      </c>
    </row>
    <row r="37" spans="1:13">
      <c r="A37" t="s">
        <v>4719</v>
      </c>
      <c r="B37" t="s">
        <v>4350</v>
      </c>
      <c r="C37">
        <v>84.117999999999995</v>
      </c>
      <c r="D37" t="s">
        <v>4719</v>
      </c>
      <c r="E37">
        <v>1800</v>
      </c>
      <c r="F37">
        <v>21.398511614636583</v>
      </c>
      <c r="H37">
        <v>1</v>
      </c>
      <c r="J37">
        <f t="shared" si="0"/>
        <v>3.255272505103306</v>
      </c>
      <c r="K37" s="30">
        <f t="shared" si="1"/>
        <v>-1.6696164331942684</v>
      </c>
      <c r="L37" s="39">
        <f>VLOOKUP($A37,'Ub5 and Ub6 values'!$A$2:$F$7000,3,FALSE)</f>
        <v>5</v>
      </c>
      <c r="M37" s="39">
        <f>VLOOKUP($A37,'Ub5 and Ub6 values'!$A$2:$F$7000,4,FALSE)</f>
        <v>6</v>
      </c>
    </row>
    <row r="38" spans="1:13">
      <c r="A38" t="s">
        <v>3772</v>
      </c>
      <c r="B38" t="s">
        <v>4350</v>
      </c>
      <c r="C38">
        <v>68.078999999999994</v>
      </c>
      <c r="D38" t="s">
        <v>6527</v>
      </c>
      <c r="E38">
        <v>1498</v>
      </c>
      <c r="F38">
        <v>22.003848470159671</v>
      </c>
      <c r="H38">
        <v>1</v>
      </c>
      <c r="J38">
        <f t="shared" si="0"/>
        <v>3.1755118133634475</v>
      </c>
      <c r="K38" s="30">
        <f t="shared" si="1"/>
        <v>-1.6575013544875914</v>
      </c>
      <c r="L38" s="39">
        <f>VLOOKUP($A38,'Ub5 and Ub6 values'!$A$2:$F$7000,3,FALSE)</f>
        <v>5</v>
      </c>
      <c r="M38" s="39">
        <f>VLOOKUP($A38,'Ub5 and Ub6 values'!$A$2:$F$7000,4,FALSE)</f>
        <v>5</v>
      </c>
    </row>
    <row r="39" spans="1:13">
      <c r="A39" t="s">
        <v>6211</v>
      </c>
      <c r="B39" t="s">
        <v>4350</v>
      </c>
      <c r="C39">
        <v>170.29599999999999</v>
      </c>
      <c r="D39" t="s">
        <v>4720</v>
      </c>
      <c r="E39">
        <v>3880</v>
      </c>
      <c r="F39">
        <v>22.783858693099077</v>
      </c>
      <c r="H39">
        <v>1</v>
      </c>
      <c r="J39">
        <f t="shared" si="0"/>
        <v>3.5888317255942073</v>
      </c>
      <c r="K39" s="30">
        <f t="shared" si="1"/>
        <v>-1.6423727215561252</v>
      </c>
      <c r="L39" s="39">
        <f>VLOOKUP($A39,'Ub5 and Ub6 values'!$A$2:$F$7000,3,FALSE)</f>
        <v>4</v>
      </c>
      <c r="M39" s="39">
        <f>VLOOKUP($A39,'Ub5 and Ub6 values'!$A$2:$F$7000,4,FALSE)</f>
        <v>5</v>
      </c>
    </row>
    <row r="40" spans="1:13">
      <c r="A40" t="s">
        <v>2289</v>
      </c>
      <c r="B40" t="s">
        <v>4350</v>
      </c>
      <c r="C40">
        <v>46.024999999999999</v>
      </c>
      <c r="D40" t="s">
        <v>4721</v>
      </c>
      <c r="E40">
        <v>1100</v>
      </c>
      <c r="F40">
        <v>23.900054318305269</v>
      </c>
      <c r="H40">
        <v>1</v>
      </c>
      <c r="J40">
        <f t="shared" si="0"/>
        <v>3.0413926851582249</v>
      </c>
      <c r="K40" s="30">
        <f t="shared" si="1"/>
        <v>-1.6216011120178273</v>
      </c>
      <c r="L40" s="39">
        <f>VLOOKUP($A40,'Ub5 and Ub6 values'!$A$2:$F$7000,3,FALSE)</f>
        <v>3</v>
      </c>
      <c r="M40" s="39">
        <f>VLOOKUP($A40,'Ub5 and Ub6 values'!$A$2:$F$7000,4,FALSE)</f>
        <v>3</v>
      </c>
    </row>
    <row r="41" spans="1:13">
      <c r="A41" t="s">
        <v>4978</v>
      </c>
      <c r="B41" t="s">
        <v>4350</v>
      </c>
      <c r="C41">
        <v>89.138000000000005</v>
      </c>
      <c r="D41" t="s">
        <v>4978</v>
      </c>
      <c r="E41">
        <v>2150</v>
      </c>
      <c r="F41">
        <v>24.119903969126522</v>
      </c>
      <c r="H41">
        <v>1</v>
      </c>
      <c r="J41">
        <f t="shared" si="0"/>
        <v>3.3324384599156054</v>
      </c>
      <c r="K41" s="30">
        <f t="shared" si="1"/>
        <v>-1.6176244256264745</v>
      </c>
      <c r="L41" s="39">
        <f>VLOOKUP($A41,'Ub5 and Ub6 values'!$A$2:$F$7000,3,FALSE)</f>
        <v>5</v>
      </c>
      <c r="M41" s="39">
        <f>VLOOKUP($A41,'Ub5 and Ub6 values'!$A$2:$F$7000,4,FALSE)</f>
        <v>6</v>
      </c>
    </row>
    <row r="42" spans="1:13">
      <c r="A42" t="s">
        <v>2049</v>
      </c>
      <c r="B42" t="s">
        <v>4350</v>
      </c>
      <c r="C42">
        <v>59.067999999999998</v>
      </c>
      <c r="D42" t="s">
        <v>2049</v>
      </c>
      <c r="E42">
        <v>2600</v>
      </c>
      <c r="F42">
        <v>44.017065077537758</v>
      </c>
      <c r="H42">
        <v>1</v>
      </c>
      <c r="J42">
        <f t="shared" si="0"/>
        <v>3.4149733479708178</v>
      </c>
      <c r="K42" s="30">
        <f t="shared" si="1"/>
        <v>-1.3563789182370805</v>
      </c>
      <c r="L42" s="39">
        <f>VLOOKUP($A42,'Ub5 and Ub6 values'!$A$2:$F$7000,3,FALSE)</f>
        <v>4</v>
      </c>
      <c r="M42" s="39">
        <f>VLOOKUP($A42,'Ub5 and Ub6 values'!$A$2:$F$7000,4,FALSE)</f>
        <v>4</v>
      </c>
    </row>
    <row r="43" spans="1:13">
      <c r="A43" t="s">
        <v>6578</v>
      </c>
      <c r="B43" t="s">
        <v>4350</v>
      </c>
      <c r="C43">
        <v>194.18600000000001</v>
      </c>
      <c r="D43" t="s">
        <v>6579</v>
      </c>
      <c r="E43">
        <v>8561</v>
      </c>
      <c r="F43">
        <v>44.086597386011348</v>
      </c>
      <c r="H43">
        <v>1</v>
      </c>
      <c r="J43">
        <f t="shared" si="0"/>
        <v>3.9325244970505424</v>
      </c>
      <c r="K43" s="30">
        <f t="shared" si="1"/>
        <v>-1.3556934188308305</v>
      </c>
      <c r="L43" s="39">
        <f>VLOOKUP($A43,'Ub5 and Ub6 values'!$A$2:$F$7000,3,FALSE)</f>
        <v>6</v>
      </c>
      <c r="M43" s="39">
        <f>VLOOKUP($A43,'Ub5 and Ub6 values'!$A$2:$F$7000,4,FALSE)</f>
        <v>8</v>
      </c>
    </row>
    <row r="44" spans="1:13">
      <c r="A44" t="s">
        <v>8245</v>
      </c>
      <c r="B44" t="s">
        <v>4350</v>
      </c>
      <c r="C44">
        <v>88.105999999999995</v>
      </c>
      <c r="D44" t="s">
        <v>8355</v>
      </c>
      <c r="E44">
        <v>5900</v>
      </c>
      <c r="F44">
        <v>66.964792409143541</v>
      </c>
      <c r="H44">
        <v>1</v>
      </c>
      <c r="J44">
        <f t="shared" si="0"/>
        <v>3.7708520116421442</v>
      </c>
      <c r="K44" s="30">
        <f t="shared" si="1"/>
        <v>-1.1741534731395213</v>
      </c>
      <c r="L44" s="39">
        <f>VLOOKUP($A44,'Ub5 and Ub6 values'!$A$2:$F$7000,3,FALSE)</f>
        <v>4</v>
      </c>
      <c r="M44" s="39">
        <f>VLOOKUP($A44,'Ub5 and Ub6 values'!$A$2:$F$7000,4,FALSE)</f>
        <v>6</v>
      </c>
    </row>
    <row r="45" spans="1:13">
      <c r="A45" t="s">
        <v>4254</v>
      </c>
      <c r="B45" t="s">
        <v>4350</v>
      </c>
      <c r="C45">
        <v>99.132999999999996</v>
      </c>
      <c r="D45" t="s">
        <v>6575</v>
      </c>
      <c r="E45">
        <v>7700</v>
      </c>
      <c r="F45">
        <v>77.673428626189065</v>
      </c>
      <c r="H45">
        <v>1</v>
      </c>
      <c r="J45">
        <f t="shared" si="0"/>
        <v>3.8864907251724818</v>
      </c>
      <c r="K45" s="30">
        <f t="shared" si="1"/>
        <v>-1.1097275239870927</v>
      </c>
      <c r="L45" s="39">
        <f>VLOOKUP($A45,'Ub5 and Ub6 values'!$A$2:$F$7000,3,FALSE)</f>
        <v>5</v>
      </c>
      <c r="M45" s="39">
        <f>VLOOKUP($A45,'Ub5 and Ub6 values'!$A$2:$F$7000,4,FALSE)</f>
        <v>6</v>
      </c>
    </row>
    <row r="46" spans="1:13">
      <c r="A46" t="s">
        <v>4510</v>
      </c>
      <c r="B46" t="s">
        <v>4350</v>
      </c>
      <c r="C46">
        <v>102.133</v>
      </c>
      <c r="D46" t="s">
        <v>4511</v>
      </c>
      <c r="E46">
        <v>8300</v>
      </c>
      <c r="F46">
        <v>81.266583768223796</v>
      </c>
      <c r="H46">
        <v>1</v>
      </c>
      <c r="J46">
        <f t="shared" si="0"/>
        <v>3.9190780923760737</v>
      </c>
      <c r="K46" s="30">
        <f t="shared" si="1"/>
        <v>-1.090087996452328</v>
      </c>
      <c r="L46" s="39">
        <f>VLOOKUP($A46,'Ub5 and Ub6 values'!$A$2:$F$7000,3,FALSE)</f>
        <v>6</v>
      </c>
      <c r="M46" s="39">
        <f>VLOOKUP($A46,'Ub5 and Ub6 values'!$A$2:$F$7000,4,FALSE)</f>
        <v>6</v>
      </c>
    </row>
    <row r="47" spans="1:13">
      <c r="A47" t="s">
        <v>7941</v>
      </c>
      <c r="B47" t="s">
        <v>4350</v>
      </c>
      <c r="C47">
        <v>73.094999999999999</v>
      </c>
      <c r="D47" t="s">
        <v>4458</v>
      </c>
      <c r="E47">
        <v>6423</v>
      </c>
      <c r="F47">
        <v>87.871947465626931</v>
      </c>
      <c r="H47">
        <v>1</v>
      </c>
      <c r="J47">
        <f t="shared" si="0"/>
        <v>3.8077379220141006</v>
      </c>
      <c r="K47" s="30">
        <f t="shared" si="1"/>
        <v>-1.056149748422875</v>
      </c>
      <c r="L47" s="39">
        <f>VLOOKUP($A47,'Ub5 and Ub6 values'!$A$2:$F$7000,3,FALSE)</f>
        <v>5</v>
      </c>
      <c r="M47" s="39">
        <f>VLOOKUP($A47,'Ub5 and Ub6 values'!$A$2:$F$7000,4,FALSE)</f>
        <v>5</v>
      </c>
    </row>
    <row r="48" spans="1:13">
      <c r="A48" t="s">
        <v>4525</v>
      </c>
      <c r="B48" t="s">
        <v>4350</v>
      </c>
      <c r="C48">
        <v>150.17400000000001</v>
      </c>
      <c r="D48" t="s">
        <v>4526</v>
      </c>
      <c r="E48">
        <v>21000</v>
      </c>
      <c r="F48">
        <v>139.83778816572774</v>
      </c>
      <c r="H48">
        <v>1</v>
      </c>
      <c r="J48">
        <f t="shared" si="0"/>
        <v>4.3222192947339195</v>
      </c>
      <c r="K48" s="30">
        <f t="shared" si="1"/>
        <v>-0.85437545395320891</v>
      </c>
      <c r="L48" s="39">
        <f>VLOOKUP($A48,'Ub5 and Ub6 values'!$A$2:$F$7000,3,FALSE)</f>
        <v>4</v>
      </c>
      <c r="M48" s="39">
        <f>VLOOKUP($A48,'Ub5 and Ub6 values'!$A$2:$F$7000,4,FALSE)</f>
        <v>10</v>
      </c>
    </row>
    <row r="49" spans="1:13">
      <c r="A49" t="s">
        <v>4527</v>
      </c>
      <c r="B49" t="s">
        <v>4350</v>
      </c>
      <c r="C49">
        <v>62.067999999999998</v>
      </c>
      <c r="D49" t="s">
        <v>4528</v>
      </c>
      <c r="E49">
        <v>13790</v>
      </c>
      <c r="F49">
        <v>222.17567828832892</v>
      </c>
      <c r="H49">
        <v>1</v>
      </c>
      <c r="J49">
        <f t="shared" si="0"/>
        <v>4.1395642661758494</v>
      </c>
      <c r="K49" s="30">
        <f t="shared" si="1"/>
        <v>-0.6533034852840145</v>
      </c>
      <c r="L49" s="39">
        <f>VLOOKUP($A49,'Ub5 and Ub6 values'!$A$2:$F$7000,3,FALSE)</f>
        <v>4</v>
      </c>
      <c r="M49" s="39">
        <f>VLOOKUP($A49,'Ub5 and Ub6 values'!$A$2:$F$7000,4,FALSE)</f>
        <v>4</v>
      </c>
    </row>
    <row r="50" spans="1:13">
      <c r="A50" t="s">
        <v>7340</v>
      </c>
      <c r="B50" t="s">
        <v>4539</v>
      </c>
      <c r="C50">
        <v>620.69199999999989</v>
      </c>
      <c r="D50" t="s">
        <v>7435</v>
      </c>
      <c r="E50">
        <v>0.44</v>
      </c>
      <c r="F50">
        <v>7.0888621087431458E-4</v>
      </c>
      <c r="H50">
        <v>1</v>
      </c>
      <c r="J50">
        <f t="shared" si="0"/>
        <v>-0.35654732351381258</v>
      </c>
      <c r="K50" s="30">
        <f t="shared" si="1"/>
        <v>-6.1494234713831064</v>
      </c>
      <c r="L50" s="39">
        <f>VLOOKUP($A50,'Ub5 and Ub6 values'!$A$2:$F$7000,3,FALSE)</f>
        <v>8</v>
      </c>
      <c r="M50" s="39">
        <f>VLOOKUP($A50,'Ub5 and Ub6 values'!$A$2:$F$7000,4,FALSE)</f>
        <v>9</v>
      </c>
    </row>
    <row r="51" spans="1:13">
      <c r="A51" t="s">
        <v>1836</v>
      </c>
      <c r="B51" t="s">
        <v>4539</v>
      </c>
      <c r="C51">
        <v>645.74599999999998</v>
      </c>
      <c r="D51" t="s">
        <v>1836</v>
      </c>
      <c r="E51">
        <v>1</v>
      </c>
      <c r="F51">
        <v>1.548596506985719E-3</v>
      </c>
      <c r="H51">
        <v>1</v>
      </c>
      <c r="J51">
        <f t="shared" si="0"/>
        <v>0</v>
      </c>
      <c r="K51" s="30">
        <f t="shared" si="1"/>
        <v>-5.8100617246660162</v>
      </c>
      <c r="L51" s="39">
        <f>VLOOKUP($A51,'Ub5 and Ub6 values'!$A$2:$F$7000,3,FALSE)</f>
        <v>6</v>
      </c>
      <c r="M51" s="39">
        <f>VLOOKUP($A51,'Ub5 and Ub6 values'!$A$2:$F$7000,4,FALSE)</f>
        <v>9</v>
      </c>
    </row>
    <row r="52" spans="1:13">
      <c r="A52" t="s">
        <v>1428</v>
      </c>
      <c r="B52" t="s">
        <v>4539</v>
      </c>
      <c r="C52">
        <v>901.14400000000001</v>
      </c>
      <c r="D52" t="s">
        <v>1428</v>
      </c>
      <c r="E52">
        <v>13</v>
      </c>
      <c r="F52">
        <v>1.4426107259217173E-2</v>
      </c>
      <c r="H52">
        <v>1</v>
      </c>
      <c r="J52">
        <f t="shared" si="0"/>
        <v>1.1139433523068367</v>
      </c>
      <c r="K52" s="30">
        <f t="shared" si="1"/>
        <v>-4.8408508431210686</v>
      </c>
      <c r="L52" s="39">
        <f>VLOOKUP($A52,'Ub5 and Ub6 values'!$A$2:$F$7000,3,FALSE)</f>
        <v>8</v>
      </c>
      <c r="M52" s="39">
        <f>VLOOKUP($A52,'Ub5 and Ub6 values'!$A$2:$F$7000,4,FALSE)</f>
        <v>9</v>
      </c>
    </row>
    <row r="53" spans="1:13">
      <c r="A53" t="s">
        <v>7436</v>
      </c>
      <c r="B53" t="s">
        <v>4539</v>
      </c>
      <c r="C53">
        <v>275.35199999999998</v>
      </c>
      <c r="D53" t="s">
        <v>7437</v>
      </c>
      <c r="E53">
        <v>4.5</v>
      </c>
      <c r="F53">
        <v>1.6342717684999567E-2</v>
      </c>
      <c r="H53">
        <v>1</v>
      </c>
      <c r="J53">
        <f t="shared" si="0"/>
        <v>0.65321251377534373</v>
      </c>
      <c r="K53" s="30">
        <f t="shared" si="1"/>
        <v>-4.7866757215210178</v>
      </c>
      <c r="L53" s="39">
        <f>VLOOKUP($A53,'Ub5 and Ub6 values'!$A$2:$F$7000,3,FALSE)</f>
        <v>9</v>
      </c>
      <c r="M53" s="39">
        <f>VLOOKUP($A53,'Ub5 and Ub6 values'!$A$2:$F$7000,4,FALSE)</f>
        <v>9</v>
      </c>
    </row>
    <row r="54" spans="1:13">
      <c r="A54" t="s">
        <v>7222</v>
      </c>
      <c r="B54" t="s">
        <v>4539</v>
      </c>
      <c r="C54">
        <v>558.63199999999995</v>
      </c>
      <c r="D54" t="s">
        <v>7438</v>
      </c>
      <c r="E54">
        <v>10.7</v>
      </c>
      <c r="F54">
        <v>1.9153933179624511E-2</v>
      </c>
      <c r="H54">
        <v>1</v>
      </c>
      <c r="J54">
        <f t="shared" si="0"/>
        <v>1.0293837776852097</v>
      </c>
      <c r="K54" s="30">
        <f t="shared" si="1"/>
        <v>-4.7177420319922927</v>
      </c>
      <c r="L54" s="39">
        <f>VLOOKUP($A54,'Ub5 and Ub6 values'!$A$2:$F$7000,3,FALSE)</f>
        <v>6</v>
      </c>
      <c r="M54" s="39">
        <f>VLOOKUP($A54,'Ub5 and Ub6 values'!$A$2:$F$7000,4,FALSE)</f>
        <v>9</v>
      </c>
    </row>
    <row r="55" spans="1:13">
      <c r="A55" t="s">
        <v>170</v>
      </c>
      <c r="B55" t="s">
        <v>4539</v>
      </c>
      <c r="C55">
        <v>670.88099999999997</v>
      </c>
      <c r="D55" t="s">
        <v>8274</v>
      </c>
      <c r="E55">
        <v>43.8</v>
      </c>
      <c r="F55">
        <v>6.5287286418902898E-2</v>
      </c>
      <c r="H55">
        <v>1</v>
      </c>
      <c r="J55">
        <f t="shared" si="0"/>
        <v>1.6414741105040995</v>
      </c>
      <c r="K55" s="30">
        <f t="shared" si="1"/>
        <v>-4.1851713819053789</v>
      </c>
      <c r="L55" s="39">
        <f>VLOOKUP($A55,'Ub5 and Ub6 values'!$A$2:$F$7000,3,FALSE)</f>
        <v>8</v>
      </c>
      <c r="M55" s="39">
        <f>VLOOKUP($A55,'Ub5 and Ub6 values'!$A$2:$F$7000,4,FALSE)</f>
        <v>12</v>
      </c>
    </row>
    <row r="56" spans="1:13">
      <c r="A56" t="s">
        <v>2715</v>
      </c>
      <c r="B56" t="s">
        <v>4539</v>
      </c>
      <c r="C56">
        <v>672.66399999999999</v>
      </c>
      <c r="D56" t="s">
        <v>4542</v>
      </c>
      <c r="E56">
        <v>59.3</v>
      </c>
      <c r="F56">
        <v>8.8156940166264283E-2</v>
      </c>
      <c r="H56">
        <v>1</v>
      </c>
      <c r="J56">
        <f t="shared" si="0"/>
        <v>1.7730546933642626</v>
      </c>
      <c r="K56" s="30">
        <f t="shared" si="1"/>
        <v>-4.0547434921307719</v>
      </c>
      <c r="L56" s="39">
        <f>VLOOKUP($A56,'Ub5 and Ub6 values'!$A$2:$F$7000,3,FALSE)</f>
        <v>7</v>
      </c>
      <c r="M56" s="39">
        <f>VLOOKUP($A56,'Ub5 and Ub6 values'!$A$2:$F$7000,4,FALSE)</f>
        <v>12</v>
      </c>
    </row>
    <row r="57" spans="1:13">
      <c r="A57" t="s">
        <v>2638</v>
      </c>
      <c r="B57" t="s">
        <v>4539</v>
      </c>
      <c r="C57">
        <v>228.28399999999999</v>
      </c>
      <c r="D57" t="s">
        <v>8275</v>
      </c>
      <c r="E57">
        <v>25</v>
      </c>
      <c r="F57">
        <v>0.10951271223563631</v>
      </c>
      <c r="H57">
        <v>1</v>
      </c>
      <c r="J57">
        <f t="shared" si="0"/>
        <v>1.3979400086720377</v>
      </c>
      <c r="K57" s="30">
        <f t="shared" si="1"/>
        <v>-3.9605354649942122</v>
      </c>
      <c r="L57" s="39">
        <f>VLOOKUP($A57,'Ub5 and Ub6 values'!$A$2:$F$7000,3,FALSE)</f>
        <v>7</v>
      </c>
      <c r="M57" s="39">
        <f>VLOOKUP($A57,'Ub5 and Ub6 values'!$A$2:$F$7000,4,FALSE)</f>
        <v>7</v>
      </c>
    </row>
    <row r="58" spans="1:13">
      <c r="A58" t="s">
        <v>1325</v>
      </c>
      <c r="B58" t="s">
        <v>4539</v>
      </c>
      <c r="C58">
        <v>260.245</v>
      </c>
      <c r="D58" t="s">
        <v>4432</v>
      </c>
      <c r="E58">
        <v>50.8</v>
      </c>
      <c r="F58">
        <v>0.19520067628580759</v>
      </c>
      <c r="H58">
        <v>1</v>
      </c>
      <c r="J58">
        <f t="shared" si="0"/>
        <v>1.7058637122839193</v>
      </c>
      <c r="K58" s="30">
        <f t="shared" si="1"/>
        <v>-3.709518682024421</v>
      </c>
      <c r="L58" s="39">
        <f>VLOOKUP($A58,'Ub5 and Ub6 values'!$A$2:$F$7000,3,FALSE)</f>
        <v>6</v>
      </c>
      <c r="M58" s="39">
        <f>VLOOKUP($A58,'Ub5 and Ub6 values'!$A$2:$F$7000,4,FALSE)</f>
        <v>11</v>
      </c>
    </row>
    <row r="59" spans="1:13">
      <c r="A59" t="s">
        <v>3207</v>
      </c>
      <c r="B59" t="s">
        <v>4539</v>
      </c>
      <c r="C59">
        <v>341.27499999999998</v>
      </c>
      <c r="D59" t="s">
        <v>3208</v>
      </c>
      <c r="E59">
        <v>81</v>
      </c>
      <c r="F59">
        <v>0.237345249432276</v>
      </c>
      <c r="H59">
        <v>1</v>
      </c>
      <c r="J59">
        <f t="shared" si="0"/>
        <v>1.9084850188786497</v>
      </c>
      <c r="K59" s="30">
        <f t="shared" si="1"/>
        <v>-3.6246194564503429</v>
      </c>
      <c r="L59" s="39">
        <f>VLOOKUP($A59,'Ub5 and Ub6 values'!$A$2:$F$7000,3,FALSE)</f>
        <v>7</v>
      </c>
      <c r="M59" s="39">
        <f>VLOOKUP($A59,'Ub5 and Ub6 values'!$A$2:$F$7000,4,FALSE)</f>
        <v>11</v>
      </c>
    </row>
    <row r="60" spans="1:13">
      <c r="A60" t="s">
        <v>1884</v>
      </c>
      <c r="B60" t="s">
        <v>4539</v>
      </c>
      <c r="C60">
        <v>158.113</v>
      </c>
      <c r="D60" t="s">
        <v>3210</v>
      </c>
      <c r="E60">
        <v>38</v>
      </c>
      <c r="F60">
        <v>0.24033444435308926</v>
      </c>
      <c r="H60">
        <v>1</v>
      </c>
      <c r="J60">
        <f t="shared" si="0"/>
        <v>1.5797835966168101</v>
      </c>
      <c r="K60" s="30">
        <f t="shared" si="1"/>
        <v>-3.6191839823360143</v>
      </c>
      <c r="L60" s="39">
        <f>VLOOKUP($A60,'Ub5 and Ub6 values'!$A$2:$F$7000,3,FALSE)</f>
        <v>8</v>
      </c>
      <c r="M60" s="39">
        <f>VLOOKUP($A60,'Ub5 and Ub6 values'!$A$2:$F$7000,4,FALSE)</f>
        <v>9</v>
      </c>
    </row>
    <row r="61" spans="1:13">
      <c r="A61" t="s">
        <v>1333</v>
      </c>
      <c r="B61" t="s">
        <v>4539</v>
      </c>
      <c r="C61">
        <v>590.798</v>
      </c>
      <c r="D61" t="s">
        <v>8276</v>
      </c>
      <c r="E61">
        <v>146</v>
      </c>
      <c r="F61">
        <v>0.24712338227279035</v>
      </c>
      <c r="H61">
        <v>1</v>
      </c>
      <c r="J61">
        <f t="shared" si="0"/>
        <v>2.1643528557844371</v>
      </c>
      <c r="K61" s="30">
        <f t="shared" si="1"/>
        <v>-3.6070861606617814</v>
      </c>
      <c r="L61" s="39">
        <f>VLOOKUP($A61,'Ub5 and Ub6 values'!$A$2:$F$7000,3,FALSE)</f>
        <v>6</v>
      </c>
      <c r="M61" s="39">
        <f>VLOOKUP($A61,'Ub5 and Ub6 values'!$A$2:$F$7000,4,FALSE)</f>
        <v>9</v>
      </c>
    </row>
    <row r="62" spans="1:13">
      <c r="A62" t="s">
        <v>3623</v>
      </c>
      <c r="B62" t="s">
        <v>4539</v>
      </c>
      <c r="C62">
        <v>262.30500000000001</v>
      </c>
      <c r="D62" t="s">
        <v>4435</v>
      </c>
      <c r="E62">
        <v>150</v>
      </c>
      <c r="F62">
        <v>0.5718533767941899</v>
      </c>
      <c r="H62">
        <v>1</v>
      </c>
      <c r="J62">
        <f t="shared" si="0"/>
        <v>2.1760912590556813</v>
      </c>
      <c r="K62" s="30">
        <f t="shared" si="1"/>
        <v>-3.2427153100391073</v>
      </c>
      <c r="L62" s="39">
        <f>VLOOKUP($A62,'Ub5 and Ub6 values'!$A$2:$F$7000,3,FALSE)</f>
        <v>6</v>
      </c>
      <c r="M62" s="39">
        <f>VLOOKUP($A62,'Ub5 and Ub6 values'!$A$2:$F$7000,4,FALSE)</f>
        <v>7</v>
      </c>
    </row>
    <row r="63" spans="1:13">
      <c r="A63" t="s">
        <v>5390</v>
      </c>
      <c r="B63" t="s">
        <v>4539</v>
      </c>
      <c r="C63">
        <v>194.19399999999999</v>
      </c>
      <c r="D63" t="s">
        <v>3212</v>
      </c>
      <c r="E63">
        <v>132</v>
      </c>
      <c r="F63">
        <v>0.67973263849552512</v>
      </c>
      <c r="H63">
        <v>1</v>
      </c>
      <c r="J63">
        <f t="shared" si="0"/>
        <v>2.12057393120585</v>
      </c>
      <c r="K63" s="30">
        <f t="shared" si="1"/>
        <v>-3.1676618762036948</v>
      </c>
      <c r="L63" s="39">
        <f>VLOOKUP($A63,'Ub5 and Ub6 values'!$A$2:$F$7000,3,FALSE)</f>
        <v>9</v>
      </c>
      <c r="M63" s="39">
        <f>VLOOKUP($A63,'Ub5 and Ub6 values'!$A$2:$F$7000,4,FALSE)</f>
        <v>9</v>
      </c>
    </row>
    <row r="64" spans="1:13">
      <c r="A64" t="s">
        <v>2808</v>
      </c>
      <c r="B64" t="s">
        <v>4539</v>
      </c>
      <c r="C64">
        <v>173.12800000000001</v>
      </c>
      <c r="D64" t="s">
        <v>3211</v>
      </c>
      <c r="E64">
        <v>150</v>
      </c>
      <c r="F64">
        <v>0.86641097915992782</v>
      </c>
      <c r="H64">
        <v>1</v>
      </c>
      <c r="J64">
        <f t="shared" si="0"/>
        <v>2.1760912590556813</v>
      </c>
      <c r="K64" s="30">
        <f t="shared" si="1"/>
        <v>-3.0622760529681918</v>
      </c>
      <c r="L64" s="39">
        <f>VLOOKUP($A64,'Ub5 and Ub6 values'!$A$2:$F$7000,3,FALSE)</f>
        <v>6</v>
      </c>
      <c r="M64" s="39">
        <f>VLOOKUP($A64,'Ub5 and Ub6 values'!$A$2:$F$7000,4,FALSE)</f>
        <v>7</v>
      </c>
    </row>
    <row r="65" spans="1:13">
      <c r="A65" t="s">
        <v>3837</v>
      </c>
      <c r="B65" t="s">
        <v>4539</v>
      </c>
      <c r="C65">
        <v>258.27300000000002</v>
      </c>
      <c r="D65" t="s">
        <v>8277</v>
      </c>
      <c r="E65">
        <v>315</v>
      </c>
      <c r="F65">
        <v>1.2196396835906191</v>
      </c>
      <c r="H65">
        <v>1</v>
      </c>
      <c r="J65">
        <f t="shared" si="0"/>
        <v>2.4983105537896004</v>
      </c>
      <c r="K65" s="30">
        <f t="shared" si="1"/>
        <v>-2.913768453375166</v>
      </c>
      <c r="L65" s="39">
        <f>VLOOKUP($A65,'Ub5 and Ub6 values'!$A$2:$F$7000,3,FALSE)</f>
        <v>6</v>
      </c>
      <c r="M65" s="39">
        <f>VLOOKUP($A65,'Ub5 and Ub6 values'!$A$2:$F$7000,4,FALSE)</f>
        <v>11</v>
      </c>
    </row>
    <row r="66" spans="1:13">
      <c r="A66" t="s">
        <v>1227</v>
      </c>
      <c r="B66" t="s">
        <v>4539</v>
      </c>
      <c r="C66">
        <v>414.58600000000001</v>
      </c>
      <c r="D66" t="s">
        <v>4431</v>
      </c>
      <c r="E66">
        <v>525</v>
      </c>
      <c r="F66">
        <v>1.266323513094991</v>
      </c>
      <c r="H66">
        <v>1</v>
      </c>
      <c r="J66">
        <f t="shared" si="0"/>
        <v>2.720159303405957</v>
      </c>
      <c r="K66" s="30">
        <f t="shared" si="1"/>
        <v>-2.8974553290711227</v>
      </c>
      <c r="L66" s="39">
        <f>VLOOKUP($A66,'Ub5 and Ub6 values'!$A$2:$F$7000,3,FALSE)</f>
        <v>6</v>
      </c>
      <c r="M66" s="39">
        <f>VLOOKUP($A66,'Ub5 and Ub6 values'!$A$2:$F$7000,4,FALSE)</f>
        <v>7</v>
      </c>
    </row>
    <row r="67" spans="1:13">
      <c r="A67" t="s">
        <v>3592</v>
      </c>
      <c r="B67" t="s">
        <v>4539</v>
      </c>
      <c r="C67">
        <v>179.21899999999999</v>
      </c>
      <c r="D67" t="s">
        <v>8278</v>
      </c>
      <c r="E67">
        <v>230</v>
      </c>
      <c r="F67">
        <v>1.2833460737979792</v>
      </c>
      <c r="H67">
        <v>1</v>
      </c>
      <c r="J67">
        <f t="shared" ref="J67:J130" si="2">IF($H67=1,LOG(E67),"")</f>
        <v>2.3617278360175931</v>
      </c>
      <c r="K67" s="30">
        <f t="shared" ref="K67:K130" si="3">LOG(F67)-3</f>
        <v>-2.8916562137155561</v>
      </c>
      <c r="L67" s="39">
        <f>VLOOKUP($A67,'Ub5 and Ub6 values'!$A$2:$F$7000,3,FALSE)</f>
        <v>6</v>
      </c>
      <c r="M67" s="39">
        <f>VLOOKUP($A67,'Ub5 and Ub6 values'!$A$2:$F$7000,4,FALSE)</f>
        <v>9</v>
      </c>
    </row>
    <row r="68" spans="1:13">
      <c r="A68" t="s">
        <v>4605</v>
      </c>
      <c r="B68" t="s">
        <v>4539</v>
      </c>
      <c r="C68">
        <v>162.23599999999999</v>
      </c>
      <c r="D68" t="s">
        <v>8279</v>
      </c>
      <c r="E68">
        <v>230</v>
      </c>
      <c r="F68">
        <v>1.4176878128158978</v>
      </c>
      <c r="H68">
        <v>1</v>
      </c>
      <c r="J68">
        <f t="shared" si="2"/>
        <v>2.3617278360175931</v>
      </c>
      <c r="K68" s="30">
        <f t="shared" si="3"/>
        <v>-2.8484193940460112</v>
      </c>
      <c r="L68" s="39">
        <f>VLOOKUP($A68,'Ub5 and Ub6 values'!$A$2:$F$7000,3,FALSE)</f>
        <v>6</v>
      </c>
      <c r="M68" s="39">
        <f>VLOOKUP($A68,'Ub5 and Ub6 values'!$A$2:$F$7000,4,FALSE)</f>
        <v>9</v>
      </c>
    </row>
    <row r="69" spans="1:13">
      <c r="A69" t="s">
        <v>7350</v>
      </c>
      <c r="B69" t="s">
        <v>4539</v>
      </c>
      <c r="C69">
        <v>329.39600000000002</v>
      </c>
      <c r="D69" t="s">
        <v>8280</v>
      </c>
      <c r="E69">
        <v>580</v>
      </c>
      <c r="F69">
        <v>1.7607985525021554</v>
      </c>
      <c r="H69">
        <v>1</v>
      </c>
      <c r="J69">
        <f t="shared" si="2"/>
        <v>2.7634279935629373</v>
      </c>
      <c r="K69" s="30">
        <f t="shared" si="3"/>
        <v>-2.7542903274745774</v>
      </c>
      <c r="L69" s="39">
        <f>VLOOKUP($A69,'Ub5 and Ub6 values'!$A$2:$F$7000,3,FALSE)</f>
        <v>7</v>
      </c>
      <c r="M69" s="39">
        <f>VLOOKUP($A69,'Ub5 and Ub6 values'!$A$2:$F$7000,4,FALSE)</f>
        <v>9</v>
      </c>
    </row>
    <row r="70" spans="1:13">
      <c r="A70" t="s">
        <v>2590</v>
      </c>
      <c r="B70" t="s">
        <v>4539</v>
      </c>
      <c r="C70">
        <v>252.22300000000001</v>
      </c>
      <c r="D70" t="s">
        <v>3214</v>
      </c>
      <c r="E70">
        <v>500</v>
      </c>
      <c r="F70">
        <v>1.9823727415818539</v>
      </c>
      <c r="H70">
        <v>1</v>
      </c>
      <c r="J70">
        <f t="shared" si="2"/>
        <v>2.6989700043360187</v>
      </c>
      <c r="K70" s="30">
        <f t="shared" si="3"/>
        <v>-2.7028146826497994</v>
      </c>
      <c r="L70" s="39">
        <f>VLOOKUP($A70,'Ub5 and Ub6 values'!$A$2:$F$7000,3,FALSE)</f>
        <v>7</v>
      </c>
      <c r="M70" s="39">
        <f>VLOOKUP($A70,'Ub5 and Ub6 values'!$A$2:$F$7000,4,FALSE)</f>
        <v>8</v>
      </c>
    </row>
    <row r="71" spans="1:13">
      <c r="A71" t="s">
        <v>3585</v>
      </c>
      <c r="B71" t="s">
        <v>4539</v>
      </c>
      <c r="C71">
        <v>668.86500000000001</v>
      </c>
      <c r="D71" t="s">
        <v>8281</v>
      </c>
      <c r="E71">
        <v>1624</v>
      </c>
      <c r="F71">
        <v>2.4279936908045721</v>
      </c>
      <c r="H71">
        <v>1</v>
      </c>
      <c r="J71">
        <f t="shared" si="2"/>
        <v>3.2105860249051563</v>
      </c>
      <c r="K71" s="30">
        <f t="shared" si="3"/>
        <v>-2.614752446119152</v>
      </c>
      <c r="L71" s="39">
        <f>VLOOKUP($A71,'Ub5 and Ub6 values'!$A$2:$F$7000,3,FALSE)</f>
        <v>9</v>
      </c>
      <c r="M71" s="39">
        <f>VLOOKUP($A71,'Ub5 and Ub6 values'!$A$2:$F$7000,4,FALSE)</f>
        <v>6</v>
      </c>
    </row>
    <row r="72" spans="1:13">
      <c r="A72" t="s">
        <v>8282</v>
      </c>
      <c r="B72" t="s">
        <v>4539</v>
      </c>
      <c r="C72">
        <v>242.27399999999997</v>
      </c>
      <c r="D72" t="s">
        <v>8283</v>
      </c>
      <c r="E72">
        <v>639.5</v>
      </c>
      <c r="F72">
        <v>2.6395733755995279</v>
      </c>
      <c r="H72">
        <v>1</v>
      </c>
      <c r="J72">
        <f t="shared" si="2"/>
        <v>2.8058405488146727</v>
      </c>
      <c r="K72" s="30">
        <f t="shared" si="3"/>
        <v>-2.5784662608556506</v>
      </c>
      <c r="L72" s="39">
        <f>VLOOKUP($A72,'Ub5 and Ub6 values'!$A$2:$F$7000,3,FALSE)</f>
        <v>6</v>
      </c>
      <c r="M72" s="39">
        <f>VLOOKUP($A72,'Ub5 and Ub6 values'!$A$2:$F$7000,4,FALSE)</f>
        <v>9</v>
      </c>
    </row>
    <row r="73" spans="1:13">
      <c r="A73" t="s">
        <v>5394</v>
      </c>
      <c r="B73" t="s">
        <v>4539</v>
      </c>
      <c r="C73">
        <v>339.39099999999996</v>
      </c>
      <c r="D73" t="s">
        <v>8284</v>
      </c>
      <c r="E73">
        <v>940</v>
      </c>
      <c r="F73">
        <v>2.7696668444360637</v>
      </c>
      <c r="H73">
        <v>1</v>
      </c>
      <c r="J73">
        <f t="shared" si="2"/>
        <v>2.9731278535996988</v>
      </c>
      <c r="K73" s="30">
        <f t="shared" si="3"/>
        <v>-2.5575724678758838</v>
      </c>
      <c r="L73" s="39">
        <f>VLOOKUP($A73,'Ub5 and Ub6 values'!$A$2:$F$7000,3,FALSE)</f>
        <v>7</v>
      </c>
      <c r="M73" s="39">
        <f>VLOOKUP($A73,'Ub5 and Ub6 values'!$A$2:$F$7000,4,FALSE)</f>
        <v>12</v>
      </c>
    </row>
    <row r="74" spans="1:13">
      <c r="A74" t="s">
        <v>8877</v>
      </c>
      <c r="B74" t="s">
        <v>4539</v>
      </c>
      <c r="C74">
        <v>354.45</v>
      </c>
      <c r="D74" t="s">
        <v>8285</v>
      </c>
      <c r="E74">
        <v>1000</v>
      </c>
      <c r="F74">
        <v>2.8212723938496267</v>
      </c>
      <c r="H74">
        <v>1</v>
      </c>
      <c r="J74">
        <f t="shared" si="2"/>
        <v>3</v>
      </c>
      <c r="K74" s="30">
        <f t="shared" si="3"/>
        <v>-2.5495549806880504</v>
      </c>
      <c r="L74" s="39">
        <f>VLOOKUP($A74,'Ub5 and Ub6 values'!$A$2:$F$7000,3,FALSE)</f>
        <v>8</v>
      </c>
      <c r="M74" s="39">
        <f>VLOOKUP($A74,'Ub5 and Ub6 values'!$A$2:$F$7000,4,FALSE)</f>
        <v>10</v>
      </c>
    </row>
    <row r="75" spans="1:13">
      <c r="A75" t="s">
        <v>3593</v>
      </c>
      <c r="B75" t="s">
        <v>4539</v>
      </c>
      <c r="C75">
        <v>502.69199999999995</v>
      </c>
      <c r="D75" t="s">
        <v>8286</v>
      </c>
      <c r="E75">
        <v>1500</v>
      </c>
      <c r="F75">
        <v>2.9839344966699293</v>
      </c>
      <c r="H75">
        <v>1</v>
      </c>
      <c r="J75">
        <f t="shared" si="2"/>
        <v>3.1760912590556813</v>
      </c>
      <c r="K75" s="30">
        <f t="shared" si="3"/>
        <v>-2.525210714727196</v>
      </c>
      <c r="L75" s="39">
        <f>VLOOKUP($A75,'Ub5 and Ub6 values'!$A$2:$F$7000,3,FALSE)</f>
        <v>6</v>
      </c>
      <c r="M75" s="39">
        <f>VLOOKUP($A75,'Ub5 and Ub6 values'!$A$2:$F$7000,4,FALSE)</f>
        <v>8</v>
      </c>
    </row>
    <row r="76" spans="1:13">
      <c r="A76" t="s">
        <v>7358</v>
      </c>
      <c r="B76" t="s">
        <v>4539</v>
      </c>
      <c r="C76">
        <v>357.49399999999997</v>
      </c>
      <c r="D76" t="s">
        <v>8469</v>
      </c>
      <c r="E76">
        <v>1575</v>
      </c>
      <c r="F76">
        <v>4.4056683468813462</v>
      </c>
      <c r="H76">
        <v>1</v>
      </c>
      <c r="J76">
        <f t="shared" si="2"/>
        <v>3.1972805581256192</v>
      </c>
      <c r="K76" s="30">
        <f t="shared" si="3"/>
        <v>-2.3559881990918767</v>
      </c>
      <c r="L76" s="39">
        <f>VLOOKUP($A76,'Ub5 and Ub6 values'!$A$2:$F$7000,3,FALSE)</f>
        <v>5</v>
      </c>
      <c r="M76" s="39">
        <f>VLOOKUP($A76,'Ub5 and Ub6 values'!$A$2:$F$7000,4,FALSE)</f>
        <v>7</v>
      </c>
    </row>
    <row r="77" spans="1:13">
      <c r="A77" t="s">
        <v>4452</v>
      </c>
      <c r="B77" t="s">
        <v>4539</v>
      </c>
      <c r="C77">
        <v>320.34100000000001</v>
      </c>
      <c r="D77" t="s">
        <v>3213</v>
      </c>
      <c r="E77">
        <v>2500</v>
      </c>
      <c r="F77">
        <v>7.8041836667800872</v>
      </c>
      <c r="H77">
        <v>1</v>
      </c>
      <c r="J77">
        <f t="shared" si="2"/>
        <v>3.3979400086720375</v>
      </c>
      <c r="K77" s="30">
        <f t="shared" si="3"/>
        <v>-2.1076725182971918</v>
      </c>
      <c r="L77" s="39">
        <f>VLOOKUP($A77,'Ub5 and Ub6 values'!$A$2:$F$7000,3,FALSE)</f>
        <v>7</v>
      </c>
      <c r="M77" s="39">
        <f>VLOOKUP($A77,'Ub5 and Ub6 values'!$A$2:$F$7000,4,FALSE)</f>
        <v>8</v>
      </c>
    </row>
    <row r="78" spans="1:13">
      <c r="A78" t="s">
        <v>6335</v>
      </c>
      <c r="B78" t="s">
        <v>4539</v>
      </c>
      <c r="C78">
        <v>77.144999999999996</v>
      </c>
      <c r="D78" t="s">
        <v>8470</v>
      </c>
      <c r="E78">
        <v>625</v>
      </c>
      <c r="F78">
        <v>8.1016268066627788</v>
      </c>
      <c r="H78">
        <v>1</v>
      </c>
      <c r="J78">
        <f t="shared" si="2"/>
        <v>2.7958800173440754</v>
      </c>
      <c r="K78" s="30">
        <f t="shared" si="3"/>
        <v>-2.0914277660326963</v>
      </c>
      <c r="L78" s="39">
        <f>VLOOKUP($A78,'Ub5 and Ub6 values'!$A$2:$F$7000,3,FALSE)</f>
        <v>4</v>
      </c>
      <c r="M78" s="39">
        <f>VLOOKUP($A78,'Ub5 and Ub6 values'!$A$2:$F$7000,4,FALSE)</f>
        <v>4</v>
      </c>
    </row>
    <row r="79" spans="1:13">
      <c r="A79" t="s">
        <v>5393</v>
      </c>
      <c r="B79" t="s">
        <v>4539</v>
      </c>
      <c r="C79">
        <v>152.23699999999997</v>
      </c>
      <c r="D79" t="s">
        <v>8471</v>
      </c>
      <c r="E79">
        <v>1300</v>
      </c>
      <c r="F79">
        <v>8.539316986015228</v>
      </c>
      <c r="H79">
        <v>1</v>
      </c>
      <c r="J79">
        <f t="shared" si="2"/>
        <v>3.1139433523068369</v>
      </c>
      <c r="K79" s="30">
        <f t="shared" si="3"/>
        <v>-2.0685768647989597</v>
      </c>
      <c r="L79" s="39">
        <f>VLOOKUP($A79,'Ub5 and Ub6 values'!$A$2:$F$7000,3,FALSE)</f>
        <v>4</v>
      </c>
      <c r="M79" s="39">
        <f>VLOOKUP($A79,'Ub5 and Ub6 values'!$A$2:$F$7000,4,FALSE)</f>
        <v>6</v>
      </c>
    </row>
    <row r="80" spans="1:13">
      <c r="A80" t="s">
        <v>8885</v>
      </c>
      <c r="B80" t="s">
        <v>4539</v>
      </c>
      <c r="C80">
        <v>286.459</v>
      </c>
      <c r="D80" t="s">
        <v>8472</v>
      </c>
      <c r="E80">
        <v>2570</v>
      </c>
      <c r="F80">
        <v>8.9716154842403277</v>
      </c>
      <c r="H80">
        <v>1</v>
      </c>
      <c r="J80">
        <f t="shared" si="2"/>
        <v>3.4099331233312946</v>
      </c>
      <c r="K80" s="30">
        <f t="shared" si="3"/>
        <v>-2.0471293481799266</v>
      </c>
      <c r="L80" s="39">
        <f>VLOOKUP($A80,'Ub5 and Ub6 values'!$A$2:$F$7000,3,FALSE)</f>
        <v>9</v>
      </c>
      <c r="M80" s="39">
        <f>VLOOKUP($A80,'Ub5 and Ub6 values'!$A$2:$F$7000,4,FALSE)</f>
        <v>7</v>
      </c>
    </row>
    <row r="81" spans="1:13">
      <c r="A81" t="s">
        <v>3832</v>
      </c>
      <c r="B81" t="s">
        <v>4539</v>
      </c>
      <c r="C81">
        <v>150.22099999999998</v>
      </c>
      <c r="D81" t="s">
        <v>8473</v>
      </c>
      <c r="E81">
        <v>1720</v>
      </c>
      <c r="F81">
        <v>11.449797298646663</v>
      </c>
      <c r="H81">
        <v>1</v>
      </c>
      <c r="J81">
        <f t="shared" si="2"/>
        <v>3.2355284469075487</v>
      </c>
      <c r="K81" s="30">
        <f t="shared" si="3"/>
        <v>-1.9412022017833475</v>
      </c>
      <c r="L81" s="39">
        <f>VLOOKUP($A81,'Ub5 and Ub6 values'!$A$2:$F$7000,3,FALSE)</f>
        <v>4</v>
      </c>
      <c r="M81" s="39">
        <f>VLOOKUP($A81,'Ub5 and Ub6 values'!$A$2:$F$7000,4,FALSE)</f>
        <v>6</v>
      </c>
    </row>
    <row r="82" spans="1:13">
      <c r="A82" t="s">
        <v>7330</v>
      </c>
      <c r="B82" t="s">
        <v>4539</v>
      </c>
      <c r="C82">
        <v>162.18799999999999</v>
      </c>
      <c r="D82" t="s">
        <v>4448</v>
      </c>
      <c r="E82">
        <v>1950</v>
      </c>
      <c r="F82">
        <v>12.023084321898045</v>
      </c>
      <c r="H82">
        <v>1</v>
      </c>
      <c r="J82">
        <f t="shared" si="2"/>
        <v>3.2900346113625178</v>
      </c>
      <c r="K82" s="30">
        <f t="shared" si="3"/>
        <v>-1.9199841070294248</v>
      </c>
      <c r="L82" s="39">
        <f>VLOOKUP($A82,'Ub5 and Ub6 values'!$A$2:$F$7000,3,FALSE)</f>
        <v>7</v>
      </c>
      <c r="M82" s="39">
        <f>VLOOKUP($A82,'Ub5 and Ub6 values'!$A$2:$F$7000,4,FALSE)</f>
        <v>7</v>
      </c>
    </row>
    <row r="83" spans="1:13">
      <c r="A83" t="s">
        <v>5483</v>
      </c>
      <c r="B83" t="s">
        <v>4539</v>
      </c>
      <c r="C83">
        <v>508.786</v>
      </c>
      <c r="D83" t="s">
        <v>8480</v>
      </c>
      <c r="E83">
        <v>8000</v>
      </c>
      <c r="F83">
        <v>15.723703089314565</v>
      </c>
      <c r="H83">
        <v>1</v>
      </c>
      <c r="J83">
        <f t="shared" si="2"/>
        <v>3.9030899869919438</v>
      </c>
      <c r="K83" s="30">
        <f t="shared" si="3"/>
        <v>-1.8034451655572235</v>
      </c>
      <c r="L83" s="39">
        <f>VLOOKUP($A83,'Ub5 and Ub6 values'!$A$2:$F$7000,3,FALSE)</f>
        <v>9</v>
      </c>
      <c r="M83" s="39">
        <f>VLOOKUP($A83,'Ub5 and Ub6 values'!$A$2:$F$7000,4,FALSE)</f>
        <v>9</v>
      </c>
    </row>
    <row r="84" spans="1:13">
      <c r="A84" t="s">
        <v>4103</v>
      </c>
      <c r="B84" t="s">
        <v>4539</v>
      </c>
      <c r="C84">
        <v>282.33599999999996</v>
      </c>
      <c r="D84" t="s">
        <v>8485</v>
      </c>
      <c r="E84">
        <v>5105</v>
      </c>
      <c r="F84">
        <v>18.081293210925992</v>
      </c>
      <c r="H84">
        <v>1</v>
      </c>
      <c r="J84">
        <f t="shared" si="2"/>
        <v>3.7079957464229292</v>
      </c>
      <c r="K84" s="30">
        <f t="shared" si="3"/>
        <v>-1.7427705111237086</v>
      </c>
      <c r="L84" s="39">
        <f>VLOOKUP($A84,'Ub5 and Ub6 values'!$A$2:$F$7000,3,FALSE)</f>
        <v>8</v>
      </c>
      <c r="M84" s="39">
        <f>VLOOKUP($A84,'Ub5 and Ub6 values'!$A$2:$F$7000,4,FALSE)</f>
        <v>8</v>
      </c>
    </row>
    <row r="85" spans="1:13">
      <c r="A85" t="s">
        <v>3670</v>
      </c>
      <c r="B85" t="s">
        <v>4539</v>
      </c>
      <c r="C85">
        <v>164.20399999999998</v>
      </c>
      <c r="D85" t="s">
        <v>8481</v>
      </c>
      <c r="E85">
        <v>3000</v>
      </c>
      <c r="F85">
        <v>18.269956882901759</v>
      </c>
      <c r="H85">
        <v>1</v>
      </c>
      <c r="J85">
        <f t="shared" si="2"/>
        <v>3.4771212547196626</v>
      </c>
      <c r="K85" s="30">
        <f t="shared" si="3"/>
        <v>-1.7382624775812301</v>
      </c>
      <c r="L85" s="39">
        <f>VLOOKUP($A85,'Ub5 and Ub6 values'!$A$2:$F$7000,3,FALSE)</f>
        <v>6</v>
      </c>
      <c r="M85" s="39">
        <f>VLOOKUP($A85,'Ub5 and Ub6 values'!$A$2:$F$7000,4,FALSE)</f>
        <v>7</v>
      </c>
    </row>
    <row r="86" spans="1:13">
      <c r="A86" t="s">
        <v>2490</v>
      </c>
      <c r="B86" t="s">
        <v>4539</v>
      </c>
      <c r="C86">
        <v>197.19</v>
      </c>
      <c r="D86" t="s">
        <v>8474</v>
      </c>
      <c r="E86">
        <v>3650</v>
      </c>
      <c r="F86">
        <v>18.51006643338912</v>
      </c>
      <c r="H86">
        <v>1</v>
      </c>
      <c r="J86">
        <f t="shared" si="2"/>
        <v>3.5622928644564746</v>
      </c>
      <c r="K86" s="30">
        <f t="shared" si="3"/>
        <v>-1.7325920225435554</v>
      </c>
      <c r="L86" s="39">
        <f>VLOOKUP($A86,'Ub5 and Ub6 values'!$A$2:$F$7000,3,FALSE)</f>
        <v>5</v>
      </c>
      <c r="M86" s="39">
        <f>VLOOKUP($A86,'Ub5 and Ub6 values'!$A$2:$F$7000,4,FALSE)</f>
        <v>9</v>
      </c>
    </row>
    <row r="87" spans="1:13">
      <c r="A87" t="s">
        <v>7204</v>
      </c>
      <c r="B87" t="s">
        <v>4539</v>
      </c>
      <c r="C87">
        <v>137.13800000000001</v>
      </c>
      <c r="D87" t="s">
        <v>6602</v>
      </c>
      <c r="E87">
        <v>2850</v>
      </c>
      <c r="F87">
        <v>20.781986028671849</v>
      </c>
      <c r="H87">
        <v>1</v>
      </c>
      <c r="J87">
        <f t="shared" si="2"/>
        <v>3.4548448600085102</v>
      </c>
      <c r="K87" s="30">
        <f t="shared" si="3"/>
        <v>-1.6823129514815176</v>
      </c>
      <c r="L87" s="39">
        <f>VLOOKUP($A87,'Ub5 and Ub6 values'!$A$2:$F$7000,3,FALSE)</f>
        <v>5</v>
      </c>
      <c r="M87" s="39">
        <f>VLOOKUP($A87,'Ub5 and Ub6 values'!$A$2:$F$7000,4,FALSE)</f>
        <v>7</v>
      </c>
    </row>
    <row r="88" spans="1:13">
      <c r="A88" t="s">
        <v>6196</v>
      </c>
      <c r="B88" t="s">
        <v>4539</v>
      </c>
      <c r="C88">
        <v>151.16499999999999</v>
      </c>
      <c r="D88" t="s">
        <v>8484</v>
      </c>
      <c r="E88">
        <v>3900</v>
      </c>
      <c r="F88">
        <v>25.799622928587969</v>
      </c>
      <c r="H88">
        <v>1</v>
      </c>
      <c r="J88">
        <f t="shared" si="2"/>
        <v>3.5910646070264991</v>
      </c>
      <c r="K88" s="30">
        <f t="shared" si="3"/>
        <v>-1.5883866413712748</v>
      </c>
      <c r="L88" s="39">
        <f>VLOOKUP($A88,'Ub5 and Ub6 values'!$A$2:$F$7000,3,FALSE)</f>
        <v>5</v>
      </c>
      <c r="M88" s="39">
        <f>VLOOKUP($A88,'Ub5 and Ub6 values'!$A$2:$F$7000,4,FALSE)</f>
        <v>8</v>
      </c>
    </row>
    <row r="89" spans="1:13">
      <c r="A89" t="s">
        <v>7205</v>
      </c>
      <c r="B89" t="s">
        <v>4539</v>
      </c>
      <c r="C89">
        <v>153.137</v>
      </c>
      <c r="D89" t="s">
        <v>8475</v>
      </c>
      <c r="E89">
        <v>4000</v>
      </c>
      <c r="F89">
        <v>26.120401992986672</v>
      </c>
      <c r="H89">
        <v>1</v>
      </c>
      <c r="J89">
        <f t="shared" si="2"/>
        <v>3.6020599913279625</v>
      </c>
      <c r="K89" s="30">
        <f t="shared" si="3"/>
        <v>-1.583020143553455</v>
      </c>
      <c r="L89" s="39">
        <f>VLOOKUP($A89,'Ub5 and Ub6 values'!$A$2:$F$7000,3,FALSE)</f>
        <v>6</v>
      </c>
      <c r="M89" s="39">
        <f>VLOOKUP($A89,'Ub5 and Ub6 values'!$A$2:$F$7000,4,FALSE)</f>
        <v>7</v>
      </c>
    </row>
    <row r="90" spans="1:13">
      <c r="A90" t="s">
        <v>1894</v>
      </c>
      <c r="B90" t="s">
        <v>4539</v>
      </c>
      <c r="C90">
        <v>68.078999999999994</v>
      </c>
      <c r="D90" t="s">
        <v>1894</v>
      </c>
      <c r="E90">
        <v>1880</v>
      </c>
      <c r="F90">
        <v>27.614976718224419</v>
      </c>
      <c r="H90">
        <v>1</v>
      </c>
      <c r="J90">
        <f t="shared" si="2"/>
        <v>3.27415784926368</v>
      </c>
      <c r="K90" s="30">
        <f t="shared" si="3"/>
        <v>-1.558855318587359</v>
      </c>
      <c r="L90" s="39">
        <f>VLOOKUP($A90,'Ub5 and Ub6 values'!$A$2:$F$7000,3,FALSE)</f>
        <v>5</v>
      </c>
      <c r="M90" s="39">
        <f>VLOOKUP($A90,'Ub5 and Ub6 values'!$A$2:$F$7000,4,FALSE)</f>
        <v>5</v>
      </c>
    </row>
    <row r="91" spans="1:13">
      <c r="A91" t="s">
        <v>1872</v>
      </c>
      <c r="B91" t="s">
        <v>4539</v>
      </c>
      <c r="C91">
        <v>147.13</v>
      </c>
      <c r="D91" t="s">
        <v>8476</v>
      </c>
      <c r="E91">
        <v>7600</v>
      </c>
      <c r="F91">
        <v>51.654998980493446</v>
      </c>
      <c r="H91">
        <v>1</v>
      </c>
      <c r="J91">
        <f t="shared" si="2"/>
        <v>3.8808135922807914</v>
      </c>
      <c r="K91" s="30">
        <f t="shared" si="3"/>
        <v>-1.2868876426905769</v>
      </c>
      <c r="L91" s="39">
        <f>VLOOKUP($A91,'Ub5 and Ub6 values'!$A$2:$F$7000,3,FALSE)</f>
        <v>4</v>
      </c>
      <c r="M91" s="39">
        <f>VLOOKUP($A91,'Ub5 and Ub6 values'!$A$2:$F$7000,4,FALSE)</f>
        <v>6</v>
      </c>
    </row>
    <row r="92" spans="1:13">
      <c r="A92" t="s">
        <v>6125</v>
      </c>
      <c r="B92" t="s">
        <v>6606</v>
      </c>
      <c r="C92">
        <v>542.55300000000011</v>
      </c>
      <c r="D92" t="s">
        <v>4722</v>
      </c>
      <c r="E92">
        <v>0.25</v>
      </c>
      <c r="F92">
        <v>4.607844763553053E-4</v>
      </c>
      <c r="H92">
        <v>1</v>
      </c>
      <c r="J92">
        <f t="shared" si="2"/>
        <v>-0.6020599913279624</v>
      </c>
      <c r="K92" s="30">
        <f t="shared" si="3"/>
        <v>-6.3365021605457681</v>
      </c>
      <c r="L92" s="39">
        <f>VLOOKUP($A92,'Ub5 and Ub6 values'!$A$2:$F$7000,3,FALSE)</f>
        <v>8</v>
      </c>
      <c r="M92" s="39">
        <f>VLOOKUP($A92,'Ub5 and Ub6 values'!$A$2:$F$7000,4,FALSE)</f>
        <v>12</v>
      </c>
    </row>
    <row r="93" spans="1:13">
      <c r="A93" t="s">
        <v>2737</v>
      </c>
      <c r="B93" t="s">
        <v>6606</v>
      </c>
      <c r="C93">
        <v>527.41399999999999</v>
      </c>
      <c r="D93" t="s">
        <v>4723</v>
      </c>
      <c r="E93">
        <v>1.125</v>
      </c>
      <c r="F93">
        <v>2.1330491795818847E-3</v>
      </c>
      <c r="H93">
        <v>1</v>
      </c>
      <c r="J93">
        <f t="shared" si="2"/>
        <v>5.1152522447381291E-2</v>
      </c>
      <c r="K93" s="30">
        <f t="shared" si="3"/>
        <v>-5.6709991313415635</v>
      </c>
      <c r="L93" s="39">
        <f>VLOOKUP($A93,'Ub5 and Ub6 values'!$A$2:$F$7000,3,FALSE)</f>
        <v>8</v>
      </c>
      <c r="M93" s="39">
        <f>VLOOKUP($A93,'Ub5 and Ub6 values'!$A$2:$F$7000,4,FALSE)</f>
        <v>10</v>
      </c>
    </row>
    <row r="94" spans="1:13">
      <c r="A94" t="s">
        <v>2739</v>
      </c>
      <c r="B94" t="s">
        <v>6606</v>
      </c>
      <c r="C94">
        <v>577.93299999999999</v>
      </c>
      <c r="D94" t="s">
        <v>4725</v>
      </c>
      <c r="E94">
        <v>2</v>
      </c>
      <c r="F94">
        <v>3.4606087556862128E-3</v>
      </c>
      <c r="H94">
        <v>1</v>
      </c>
      <c r="J94">
        <f t="shared" si="2"/>
        <v>0.3010299956639812</v>
      </c>
      <c r="K94" s="30">
        <f t="shared" si="3"/>
        <v>-5.4608474977446484</v>
      </c>
      <c r="L94" s="39">
        <f>VLOOKUP($A94,'Ub5 and Ub6 values'!$A$2:$F$7000,3,FALSE)</f>
        <v>7</v>
      </c>
      <c r="M94" s="39">
        <f>VLOOKUP($A94,'Ub5 and Ub6 values'!$A$2:$F$7000,4,FALSE)</f>
        <v>11</v>
      </c>
    </row>
    <row r="95" spans="1:13">
      <c r="A95" t="s">
        <v>760</v>
      </c>
      <c r="B95" t="s">
        <v>6606</v>
      </c>
      <c r="C95">
        <v>438.48</v>
      </c>
      <c r="D95" t="s">
        <v>8477</v>
      </c>
      <c r="E95">
        <v>2.5</v>
      </c>
      <c r="F95">
        <v>5.7015143222039774E-3</v>
      </c>
      <c r="H95">
        <v>1</v>
      </c>
      <c r="J95">
        <f t="shared" si="2"/>
        <v>0.3979400086720376</v>
      </c>
      <c r="K95" s="30">
        <f t="shared" si="3"/>
        <v>-5.2440097803921066</v>
      </c>
      <c r="L95" s="39">
        <f>VLOOKUP($A95,'Ub5 and Ub6 values'!$A$2:$F$7000,3,FALSE)</f>
        <v>8</v>
      </c>
      <c r="M95" s="39">
        <f>VLOOKUP($A95,'Ub5 and Ub6 values'!$A$2:$F$7000,4,FALSE)</f>
        <v>8</v>
      </c>
    </row>
    <row r="96" spans="1:13">
      <c r="A96" t="s">
        <v>5409</v>
      </c>
      <c r="B96" t="s">
        <v>6606</v>
      </c>
      <c r="C96">
        <v>221.256</v>
      </c>
      <c r="D96" t="s">
        <v>8478</v>
      </c>
      <c r="E96">
        <v>2</v>
      </c>
      <c r="F96">
        <v>9.0393028889612041E-3</v>
      </c>
      <c r="H96">
        <v>1</v>
      </c>
      <c r="J96">
        <f t="shared" si="2"/>
        <v>0.3010299956639812</v>
      </c>
      <c r="K96" s="30">
        <f t="shared" si="3"/>
        <v>-5.0438650610236655</v>
      </c>
      <c r="L96" s="39">
        <f>VLOOKUP($A96,'Ub5 and Ub6 values'!$A$2:$F$7000,3,FALSE)</f>
        <v>9</v>
      </c>
      <c r="M96" s="39">
        <f>VLOOKUP($A96,'Ub5 and Ub6 values'!$A$2:$F$7000,4,FALSE)</f>
        <v>9</v>
      </c>
    </row>
    <row r="97" spans="1:13">
      <c r="A97" t="s">
        <v>6062</v>
      </c>
      <c r="B97" t="s">
        <v>6606</v>
      </c>
      <c r="C97">
        <v>928.17</v>
      </c>
      <c r="D97" t="s">
        <v>6062</v>
      </c>
      <c r="E97">
        <v>24</v>
      </c>
      <c r="F97">
        <v>2.5857332169753385E-2</v>
      </c>
      <c r="H97">
        <v>1</v>
      </c>
      <c r="J97">
        <f t="shared" si="2"/>
        <v>1.3802112417116059</v>
      </c>
      <c r="K97" s="30">
        <f t="shared" si="3"/>
        <v>-4.5874162854774045</v>
      </c>
      <c r="L97" s="39">
        <f>VLOOKUP($A97,'Ub5 and Ub6 values'!$A$2:$F$7000,3,FALSE)</f>
        <v>8</v>
      </c>
      <c r="M97" s="39">
        <f>VLOOKUP($A97,'Ub5 and Ub6 values'!$A$2:$F$7000,4,FALSE)</f>
        <v>9</v>
      </c>
    </row>
    <row r="98" spans="1:13">
      <c r="A98" t="s">
        <v>5601</v>
      </c>
      <c r="B98" t="s">
        <v>6606</v>
      </c>
      <c r="C98">
        <v>732.68299999999999</v>
      </c>
      <c r="D98" t="s">
        <v>8479</v>
      </c>
      <c r="E98">
        <v>21.9</v>
      </c>
      <c r="F98">
        <v>2.9890143486337201E-2</v>
      </c>
      <c r="H98">
        <v>1</v>
      </c>
      <c r="J98">
        <f t="shared" si="2"/>
        <v>1.3404441148401183</v>
      </c>
      <c r="K98" s="30">
        <f t="shared" si="3"/>
        <v>-4.5244720001438941</v>
      </c>
      <c r="L98" s="39">
        <f>VLOOKUP($A98,'Ub5 and Ub6 values'!$A$2:$F$7000,3,FALSE)</f>
        <v>6</v>
      </c>
      <c r="M98" s="39">
        <f>VLOOKUP($A98,'Ub5 and Ub6 values'!$A$2:$F$7000,4,FALSE)</f>
        <v>8</v>
      </c>
    </row>
    <row r="99" spans="1:13">
      <c r="A99" t="s">
        <v>7337</v>
      </c>
      <c r="B99" t="s">
        <v>6606</v>
      </c>
      <c r="C99">
        <v>751.01099999999997</v>
      </c>
      <c r="D99" t="s">
        <v>7337</v>
      </c>
      <c r="E99">
        <v>50</v>
      </c>
      <c r="F99">
        <v>6.6576920977189424E-2</v>
      </c>
      <c r="H99">
        <v>1</v>
      </c>
      <c r="J99">
        <f t="shared" si="2"/>
        <v>1.6989700043360187</v>
      </c>
      <c r="K99" s="30">
        <f t="shared" si="3"/>
        <v>-4.1766762937924033</v>
      </c>
      <c r="L99" s="39">
        <f>VLOOKUP($A99,'Ub5 and Ub6 values'!$A$2:$F$7000,3,FALSE)</f>
        <v>8</v>
      </c>
      <c r="M99" s="39">
        <f>VLOOKUP($A99,'Ub5 and Ub6 values'!$A$2:$F$7000,4,FALSE)</f>
        <v>10</v>
      </c>
    </row>
    <row r="100" spans="1:13">
      <c r="A100" t="s">
        <v>2689</v>
      </c>
      <c r="B100" t="s">
        <v>6606</v>
      </c>
      <c r="C100">
        <v>204.23699999999999</v>
      </c>
      <c r="D100" t="s">
        <v>4730</v>
      </c>
      <c r="E100">
        <v>15</v>
      </c>
      <c r="F100">
        <v>7.3444087016554305E-2</v>
      </c>
      <c r="H100">
        <v>1</v>
      </c>
      <c r="J100">
        <f t="shared" si="2"/>
        <v>1.1760912590556813</v>
      </c>
      <c r="K100" s="30">
        <f t="shared" si="3"/>
        <v>-4.1340431635150203</v>
      </c>
      <c r="L100" s="39">
        <f>VLOOKUP($A100,'Ub5 and Ub6 values'!$A$2:$F$7000,3,FALSE)</f>
        <v>11</v>
      </c>
      <c r="M100" s="39">
        <f>VLOOKUP($A100,'Ub5 and Ub6 values'!$A$2:$F$7000,4,FALSE)</f>
        <v>12</v>
      </c>
    </row>
    <row r="101" spans="1:13">
      <c r="A101" t="s">
        <v>1841</v>
      </c>
      <c r="B101" t="s">
        <v>6606</v>
      </c>
      <c r="C101">
        <v>193.20199999999997</v>
      </c>
      <c r="D101" t="s">
        <v>4732</v>
      </c>
      <c r="E101">
        <v>15</v>
      </c>
      <c r="F101">
        <v>7.763894783697893E-2</v>
      </c>
      <c r="H101">
        <v>1</v>
      </c>
      <c r="J101">
        <f t="shared" si="2"/>
        <v>1.1760912590556813</v>
      </c>
      <c r="K101" s="30">
        <f t="shared" si="3"/>
        <v>-4.1099203588026132</v>
      </c>
      <c r="L101" s="39">
        <f>VLOOKUP($A101,'Ub5 and Ub6 values'!$A$2:$F$7000,3,FALSE)</f>
        <v>6</v>
      </c>
      <c r="M101" s="39">
        <f>VLOOKUP($A101,'Ub5 and Ub6 values'!$A$2:$F$7000,4,FALSE)</f>
        <v>9</v>
      </c>
    </row>
    <row r="102" spans="1:13">
      <c r="A102" t="s">
        <v>5403</v>
      </c>
      <c r="B102" t="s">
        <v>6606</v>
      </c>
      <c r="C102">
        <v>182.64800000000002</v>
      </c>
      <c r="D102" t="s">
        <v>7271</v>
      </c>
      <c r="E102">
        <v>15</v>
      </c>
      <c r="F102">
        <v>8.212518067539748E-2</v>
      </c>
      <c r="H102">
        <v>1</v>
      </c>
      <c r="J102">
        <f t="shared" si="2"/>
        <v>1.1760912590556813</v>
      </c>
      <c r="K102" s="30">
        <f t="shared" si="3"/>
        <v>-4.0855236619832516</v>
      </c>
      <c r="L102" s="39">
        <f>VLOOKUP($A102,'Ub5 and Ub6 values'!$A$2:$F$7000,3,FALSE)</f>
        <v>6</v>
      </c>
      <c r="M102" s="39">
        <f>VLOOKUP($A102,'Ub5 and Ub6 values'!$A$2:$F$7000,4,FALSE)</f>
        <v>8</v>
      </c>
    </row>
    <row r="103" spans="1:13">
      <c r="A103" t="s">
        <v>1431</v>
      </c>
      <c r="B103" t="s">
        <v>6606</v>
      </c>
      <c r="C103">
        <v>415.82600000000002</v>
      </c>
      <c r="D103" t="s">
        <v>4731</v>
      </c>
      <c r="E103">
        <v>36.96</v>
      </c>
      <c r="F103">
        <v>8.8883331008643027E-2</v>
      </c>
      <c r="H103">
        <v>1</v>
      </c>
      <c r="J103">
        <f t="shared" si="2"/>
        <v>1.567731962548069</v>
      </c>
      <c r="K103" s="30">
        <f t="shared" si="3"/>
        <v>-4.0511796780594791</v>
      </c>
      <c r="L103" s="39">
        <f>VLOOKUP($A103,'Ub5 and Ub6 values'!$A$2:$F$7000,3,FALSE)</f>
        <v>8</v>
      </c>
      <c r="M103" s="39">
        <f>VLOOKUP($A103,'Ub5 and Ub6 values'!$A$2:$F$7000,4,FALSE)</f>
        <v>10</v>
      </c>
    </row>
    <row r="104" spans="1:13">
      <c r="A104" t="s">
        <v>5412</v>
      </c>
      <c r="B104" t="s">
        <v>6606</v>
      </c>
      <c r="C104">
        <v>321.33299999999997</v>
      </c>
      <c r="D104" t="s">
        <v>6978</v>
      </c>
      <c r="E104">
        <v>30.8</v>
      </c>
      <c r="F104">
        <v>9.5850721836848396E-2</v>
      </c>
      <c r="H104">
        <v>1</v>
      </c>
      <c r="J104">
        <f t="shared" si="2"/>
        <v>1.4885507165004443</v>
      </c>
      <c r="K104" s="30">
        <f t="shared" si="3"/>
        <v>-4.018404612169542</v>
      </c>
      <c r="L104" s="39">
        <f>VLOOKUP($A104,'Ub5 and Ub6 values'!$A$2:$F$7000,3,FALSE)</f>
        <v>7</v>
      </c>
      <c r="M104" s="39">
        <f>VLOOKUP($A104,'Ub5 and Ub6 values'!$A$2:$F$7000,4,FALSE)</f>
        <v>8</v>
      </c>
    </row>
    <row r="105" spans="1:13">
      <c r="A105" t="s">
        <v>5419</v>
      </c>
      <c r="B105" t="s">
        <v>6606</v>
      </c>
      <c r="C105">
        <v>214.04599999999999</v>
      </c>
      <c r="D105" t="s">
        <v>6982</v>
      </c>
      <c r="E105">
        <v>22</v>
      </c>
      <c r="F105">
        <v>0.10278164506694823</v>
      </c>
      <c r="H105">
        <v>1</v>
      </c>
      <c r="J105">
        <f t="shared" si="2"/>
        <v>1.3424226808222062</v>
      </c>
      <c r="K105" s="30">
        <f t="shared" si="3"/>
        <v>-3.9880844355146281</v>
      </c>
      <c r="L105" s="39">
        <f>VLOOKUP($A105,'Ub5 and Ub6 values'!$A$2:$F$7000,3,FALSE)</f>
        <v>7</v>
      </c>
      <c r="M105" s="39">
        <f>VLOOKUP($A105,'Ub5 and Ub6 values'!$A$2:$F$7000,4,FALSE)</f>
        <v>8</v>
      </c>
    </row>
    <row r="106" spans="1:13">
      <c r="A106" t="s">
        <v>2697</v>
      </c>
      <c r="B106" t="s">
        <v>6606</v>
      </c>
      <c r="C106">
        <v>378.553</v>
      </c>
      <c r="D106" t="s">
        <v>4729</v>
      </c>
      <c r="E106">
        <v>41</v>
      </c>
      <c r="F106">
        <v>0.10830715910321673</v>
      </c>
      <c r="H106">
        <v>1</v>
      </c>
      <c r="J106">
        <f t="shared" si="2"/>
        <v>1.6127838567197355</v>
      </c>
      <c r="K106" s="30">
        <f t="shared" si="3"/>
        <v>-3.9653428355606222</v>
      </c>
      <c r="L106" s="39">
        <f>VLOOKUP($A106,'Ub5 and Ub6 values'!$A$2:$F$7000,3,FALSE)</f>
        <v>5</v>
      </c>
      <c r="M106" s="39">
        <f>VLOOKUP($A106,'Ub5 and Ub6 values'!$A$2:$F$7000,4,FALSE)</f>
        <v>6</v>
      </c>
    </row>
    <row r="107" spans="1:13">
      <c r="A107" t="s">
        <v>8690</v>
      </c>
      <c r="B107" t="s">
        <v>6606</v>
      </c>
      <c r="C107">
        <v>389.51</v>
      </c>
      <c r="D107" t="s">
        <v>5702</v>
      </c>
      <c r="E107">
        <v>64</v>
      </c>
      <c r="F107">
        <v>0.16430900361993275</v>
      </c>
      <c r="H107">
        <v>1</v>
      </c>
      <c r="J107">
        <f t="shared" si="2"/>
        <v>1.8061799739838871</v>
      </c>
      <c r="K107" s="30">
        <f t="shared" si="3"/>
        <v>-3.7843386379324491</v>
      </c>
      <c r="L107" s="39">
        <f>VLOOKUP($A107,'Ub5 and Ub6 values'!$A$2:$F$7000,3,FALSE)</f>
        <v>7</v>
      </c>
      <c r="M107" s="39">
        <f>VLOOKUP($A107,'Ub5 and Ub6 values'!$A$2:$F$7000,4,FALSE)</f>
        <v>9</v>
      </c>
    </row>
    <row r="108" spans="1:13">
      <c r="A108" t="s">
        <v>5610</v>
      </c>
      <c r="B108" t="s">
        <v>6606</v>
      </c>
      <c r="C108">
        <v>523.97</v>
      </c>
      <c r="D108" t="s">
        <v>7272</v>
      </c>
      <c r="E108">
        <v>86.8</v>
      </c>
      <c r="F108">
        <v>0.16565833921789413</v>
      </c>
      <c r="H108">
        <v>1</v>
      </c>
      <c r="J108">
        <f t="shared" si="2"/>
        <v>1.9385197251764918</v>
      </c>
      <c r="K108" s="30">
        <f t="shared" si="3"/>
        <v>-3.7807866969075512</v>
      </c>
      <c r="L108" s="39">
        <f>VLOOKUP($A108,'Ub5 and Ub6 values'!$A$2:$F$7000,3,FALSE)</f>
        <v>7</v>
      </c>
      <c r="M108" s="39">
        <f>VLOOKUP($A108,'Ub5 and Ub6 values'!$A$2:$F$7000,4,FALSE)</f>
        <v>9</v>
      </c>
    </row>
    <row r="109" spans="1:13">
      <c r="A109" t="s">
        <v>5090</v>
      </c>
      <c r="B109" t="s">
        <v>6606</v>
      </c>
      <c r="C109">
        <v>410.49299999999999</v>
      </c>
      <c r="D109" t="s">
        <v>6986</v>
      </c>
      <c r="E109">
        <v>72.599999999999994</v>
      </c>
      <c r="F109">
        <v>0.17686050675650986</v>
      </c>
      <c r="H109">
        <v>1</v>
      </c>
      <c r="J109">
        <f t="shared" si="2"/>
        <v>1.8609366207000937</v>
      </c>
      <c r="K109" s="30">
        <f t="shared" si="3"/>
        <v>-3.7523691349397903</v>
      </c>
      <c r="L109" s="39">
        <f>VLOOKUP($A109,'Ub5 and Ub6 values'!$A$2:$F$7000,3,FALSE)</f>
        <v>8</v>
      </c>
      <c r="M109" s="39">
        <f>VLOOKUP($A109,'Ub5 and Ub6 values'!$A$2:$F$7000,4,FALSE)</f>
        <v>8</v>
      </c>
    </row>
    <row r="110" spans="1:13">
      <c r="A110" t="s">
        <v>1223</v>
      </c>
      <c r="B110" t="s">
        <v>6606</v>
      </c>
      <c r="C110">
        <v>327.81200000000001</v>
      </c>
      <c r="D110" t="s">
        <v>7273</v>
      </c>
      <c r="E110">
        <v>65</v>
      </c>
      <c r="F110">
        <v>0.19828438251192756</v>
      </c>
      <c r="H110">
        <v>1</v>
      </c>
      <c r="J110">
        <f t="shared" si="2"/>
        <v>1.8129133566428555</v>
      </c>
      <c r="K110" s="30">
        <f t="shared" si="3"/>
        <v>-3.7027114908173542</v>
      </c>
      <c r="L110" s="39">
        <f>VLOOKUP($A110,'Ub5 and Ub6 values'!$A$2:$F$7000,3,FALSE)</f>
        <v>7</v>
      </c>
      <c r="M110" s="39">
        <f>VLOOKUP($A110,'Ub5 and Ub6 values'!$A$2:$F$7000,4,FALSE)</f>
        <v>12</v>
      </c>
    </row>
    <row r="111" spans="1:13">
      <c r="A111" t="s">
        <v>1295</v>
      </c>
      <c r="B111" t="s">
        <v>6606</v>
      </c>
      <c r="C111">
        <v>184.14700000000002</v>
      </c>
      <c r="D111" t="s">
        <v>7274</v>
      </c>
      <c r="E111">
        <v>36.799999999999997</v>
      </c>
      <c r="F111">
        <v>0.19984034494181274</v>
      </c>
      <c r="H111">
        <v>1</v>
      </c>
      <c r="J111">
        <f t="shared" si="2"/>
        <v>1.5658478186735176</v>
      </c>
      <c r="K111" s="30">
        <f t="shared" si="3"/>
        <v>-3.6993168293392524</v>
      </c>
      <c r="L111" s="39">
        <f>VLOOKUP($A111,'Ub5 and Ub6 values'!$A$2:$F$7000,3,FALSE)</f>
        <v>10</v>
      </c>
      <c r="M111" s="39">
        <f>VLOOKUP($A111,'Ub5 and Ub6 values'!$A$2:$F$7000,4,FALSE)</f>
        <v>10</v>
      </c>
    </row>
    <row r="112" spans="1:13">
      <c r="A112" t="s">
        <v>1219</v>
      </c>
      <c r="B112" t="s">
        <v>6606</v>
      </c>
      <c r="C112">
        <v>233.69599999999997</v>
      </c>
      <c r="D112" t="s">
        <v>7275</v>
      </c>
      <c r="E112">
        <v>51</v>
      </c>
      <c r="F112">
        <v>0.21823223332876904</v>
      </c>
      <c r="H112">
        <v>1</v>
      </c>
      <c r="J112">
        <f t="shared" si="2"/>
        <v>1.7075701760979363</v>
      </c>
      <c r="K112" s="30">
        <f t="shared" si="3"/>
        <v>-3.6610811028634194</v>
      </c>
      <c r="L112" s="39">
        <f>VLOOKUP($A112,'Ub5 and Ub6 values'!$A$2:$F$7000,3,FALSE)</f>
        <v>7</v>
      </c>
      <c r="M112" s="39">
        <f>VLOOKUP($A112,'Ub5 and Ub6 values'!$A$2:$F$7000,4,FALSE)</f>
        <v>8</v>
      </c>
    </row>
    <row r="113" spans="1:13">
      <c r="A113" t="s">
        <v>1240</v>
      </c>
      <c r="B113" t="s">
        <v>6606</v>
      </c>
      <c r="C113">
        <v>364.91699999999997</v>
      </c>
      <c r="D113" t="s">
        <v>7276</v>
      </c>
      <c r="E113">
        <v>80</v>
      </c>
      <c r="F113">
        <v>0.21922793402335328</v>
      </c>
      <c r="H113">
        <v>1</v>
      </c>
      <c r="J113">
        <f t="shared" si="2"/>
        <v>1.9030899869919435</v>
      </c>
      <c r="K113" s="30">
        <f t="shared" si="3"/>
        <v>-3.6591041088589131</v>
      </c>
      <c r="L113" s="39">
        <f>VLOOKUP($A113,'Ub5 and Ub6 values'!$A$2:$F$7000,3,FALSE)</f>
        <v>7</v>
      </c>
      <c r="M113" s="39">
        <f>VLOOKUP($A113,'Ub5 and Ub6 values'!$A$2:$F$7000,4,FALSE)</f>
        <v>9</v>
      </c>
    </row>
    <row r="114" spans="1:13">
      <c r="A114" t="s">
        <v>1328</v>
      </c>
      <c r="B114" t="s">
        <v>6606</v>
      </c>
      <c r="C114">
        <v>363.88199999999995</v>
      </c>
      <c r="D114" t="s">
        <v>7277</v>
      </c>
      <c r="E114">
        <v>100</v>
      </c>
      <c r="F114">
        <v>0.27481436289786254</v>
      </c>
      <c r="H114">
        <v>1</v>
      </c>
      <c r="J114">
        <f t="shared" si="2"/>
        <v>2</v>
      </c>
      <c r="K114" s="30">
        <f t="shared" si="3"/>
        <v>-3.5609605730525211</v>
      </c>
      <c r="L114" s="39">
        <f>VLOOKUP($A114,'Ub5 and Ub6 values'!$A$2:$F$7000,3,FALSE)</f>
        <v>7</v>
      </c>
      <c r="M114" s="39">
        <f>VLOOKUP($A114,'Ub5 and Ub6 values'!$A$2:$F$7000,4,FALSE)</f>
        <v>10</v>
      </c>
    </row>
    <row r="115" spans="1:13">
      <c r="A115" t="s">
        <v>7316</v>
      </c>
      <c r="B115" t="s">
        <v>6606</v>
      </c>
      <c r="C115">
        <v>234.19499999999999</v>
      </c>
      <c r="D115" t="s">
        <v>7278</v>
      </c>
      <c r="E115">
        <v>67</v>
      </c>
      <c r="F115">
        <v>0.28608638100728029</v>
      </c>
      <c r="H115">
        <v>1</v>
      </c>
      <c r="J115">
        <f t="shared" si="2"/>
        <v>1.8260748027008264</v>
      </c>
      <c r="K115" s="30">
        <f t="shared" si="3"/>
        <v>-3.5435028160645974</v>
      </c>
      <c r="L115" s="39">
        <f>VLOOKUP($A115,'Ub5 and Ub6 values'!$A$2:$F$7000,3,FALSE)</f>
        <v>7</v>
      </c>
      <c r="M115" s="39">
        <f>VLOOKUP($A115,'Ub5 and Ub6 values'!$A$2:$F$7000,4,FALSE)</f>
        <v>8</v>
      </c>
    </row>
    <row r="116" spans="1:13">
      <c r="A116" t="s">
        <v>8895</v>
      </c>
      <c r="B116" t="s">
        <v>6606</v>
      </c>
      <c r="C116">
        <v>331.858</v>
      </c>
      <c r="D116" t="s">
        <v>3129</v>
      </c>
      <c r="E116">
        <v>108</v>
      </c>
      <c r="F116">
        <v>0.32544039920688966</v>
      </c>
      <c r="H116">
        <v>1</v>
      </c>
      <c r="J116">
        <f t="shared" si="2"/>
        <v>2.0334237554869499</v>
      </c>
      <c r="K116" s="30">
        <f t="shared" si="3"/>
        <v>-3.4875285360224582</v>
      </c>
      <c r="L116" s="39">
        <f>VLOOKUP($A116,'Ub5 and Ub6 values'!$A$2:$F$7000,3,FALSE)</f>
        <v>7</v>
      </c>
      <c r="M116" s="39">
        <f>VLOOKUP($A116,'Ub5 and Ub6 values'!$A$2:$F$7000,4,FALSE)</f>
        <v>9</v>
      </c>
    </row>
    <row r="117" spans="1:13">
      <c r="A117" t="s">
        <v>2711</v>
      </c>
      <c r="B117" t="s">
        <v>6606</v>
      </c>
      <c r="C117">
        <v>505.95100000000002</v>
      </c>
      <c r="D117" t="s">
        <v>4559</v>
      </c>
      <c r="E117">
        <v>190</v>
      </c>
      <c r="F117">
        <v>0.3755304367418979</v>
      </c>
      <c r="H117">
        <v>1</v>
      </c>
      <c r="J117">
        <f t="shared" si="2"/>
        <v>2.2787536009528289</v>
      </c>
      <c r="K117" s="30">
        <f t="shared" si="3"/>
        <v>-3.4253548576655151</v>
      </c>
      <c r="L117" s="39">
        <f>VLOOKUP($A117,'Ub5 and Ub6 values'!$A$2:$F$7000,3,FALSE)</f>
        <v>8</v>
      </c>
      <c r="M117" s="39">
        <f>VLOOKUP($A117,'Ub5 and Ub6 values'!$A$2:$F$7000,4,FALSE)</f>
        <v>10</v>
      </c>
    </row>
    <row r="118" spans="1:13">
      <c r="A118" t="s">
        <v>8699</v>
      </c>
      <c r="B118" t="s">
        <v>6606</v>
      </c>
      <c r="C118">
        <v>557.07400000000007</v>
      </c>
      <c r="D118" t="s">
        <v>4561</v>
      </c>
      <c r="E118">
        <v>210</v>
      </c>
      <c r="F118">
        <v>0.37696966650750163</v>
      </c>
      <c r="H118">
        <v>1</v>
      </c>
      <c r="J118">
        <f t="shared" si="2"/>
        <v>2.3222192947339191</v>
      </c>
      <c r="K118" s="30">
        <f t="shared" si="3"/>
        <v>-3.4236935946175899</v>
      </c>
      <c r="L118" s="39">
        <f>VLOOKUP($A118,'Ub5 and Ub6 values'!$A$2:$F$7000,3,FALSE)</f>
        <v>7</v>
      </c>
      <c r="M118" s="39">
        <f>VLOOKUP($A118,'Ub5 and Ub6 values'!$A$2:$F$7000,4,FALSE)</f>
        <v>9</v>
      </c>
    </row>
    <row r="119" spans="1:13">
      <c r="A119" t="s">
        <v>8710</v>
      </c>
      <c r="B119" t="s">
        <v>6606</v>
      </c>
      <c r="C119">
        <v>327.11400000000003</v>
      </c>
      <c r="D119" t="s">
        <v>7412</v>
      </c>
      <c r="E119">
        <v>142.5</v>
      </c>
      <c r="F119">
        <v>0.43562794622058365</v>
      </c>
      <c r="H119">
        <v>1</v>
      </c>
      <c r="J119">
        <f t="shared" si="2"/>
        <v>2.153814864344529</v>
      </c>
      <c r="K119" s="30">
        <f t="shared" si="3"/>
        <v>-3.360884267345829</v>
      </c>
      <c r="L119" s="39">
        <f>VLOOKUP($A119,'Ub5 and Ub6 values'!$A$2:$F$7000,3,FALSE)</f>
        <v>6</v>
      </c>
      <c r="M119" s="39">
        <f>VLOOKUP($A119,'Ub5 and Ub6 values'!$A$2:$F$7000,4,FALSE)</f>
        <v>7</v>
      </c>
    </row>
    <row r="120" spans="1:13">
      <c r="A120" t="s">
        <v>3666</v>
      </c>
      <c r="B120" t="s">
        <v>6606</v>
      </c>
      <c r="C120">
        <v>379.50400000000002</v>
      </c>
      <c r="D120" t="s">
        <v>7413</v>
      </c>
      <c r="E120">
        <v>176</v>
      </c>
      <c r="F120">
        <v>0.46376322779206541</v>
      </c>
      <c r="H120">
        <v>1</v>
      </c>
      <c r="J120">
        <f t="shared" si="2"/>
        <v>2.2455126678141499</v>
      </c>
      <c r="K120" s="30">
        <f t="shared" si="3"/>
        <v>-3.3337036899371717</v>
      </c>
      <c r="L120" s="39">
        <f>VLOOKUP($A120,'Ub5 and Ub6 values'!$A$2:$F$7000,3,FALSE)</f>
        <v>7</v>
      </c>
      <c r="M120" s="39">
        <f>VLOOKUP($A120,'Ub5 and Ub6 values'!$A$2:$F$7000,4,FALSE)</f>
        <v>9</v>
      </c>
    </row>
    <row r="121" spans="1:13">
      <c r="A121" t="s">
        <v>8712</v>
      </c>
      <c r="B121" t="s">
        <v>6606</v>
      </c>
      <c r="C121">
        <v>279.38299999999998</v>
      </c>
      <c r="D121" t="s">
        <v>3067</v>
      </c>
      <c r="E121">
        <v>135</v>
      </c>
      <c r="F121">
        <v>0.48320763969174935</v>
      </c>
      <c r="H121">
        <v>1</v>
      </c>
      <c r="J121">
        <f t="shared" si="2"/>
        <v>2.1303337684950061</v>
      </c>
      <c r="K121" s="30">
        <f t="shared" si="3"/>
        <v>-3.3158662079760353</v>
      </c>
      <c r="L121" s="39">
        <f>VLOOKUP($A121,'Ub5 and Ub6 values'!$A$2:$F$7000,3,FALSE)</f>
        <v>7</v>
      </c>
      <c r="M121" s="39">
        <f>VLOOKUP($A121,'Ub5 and Ub6 values'!$A$2:$F$7000,4,FALSE)</f>
        <v>8</v>
      </c>
    </row>
    <row r="122" spans="1:13">
      <c r="A122" t="s">
        <v>2491</v>
      </c>
      <c r="B122" t="s">
        <v>6606</v>
      </c>
      <c r="C122">
        <v>280.291</v>
      </c>
      <c r="D122" t="s">
        <v>4565</v>
      </c>
      <c r="E122">
        <v>154</v>
      </c>
      <c r="F122">
        <v>0.54942898630352022</v>
      </c>
      <c r="H122">
        <v>1</v>
      </c>
      <c r="J122">
        <f t="shared" si="2"/>
        <v>2.1875207208364631</v>
      </c>
      <c r="K122" s="30">
        <f t="shared" si="3"/>
        <v>-3.2600884321750225</v>
      </c>
      <c r="L122" s="39">
        <f>VLOOKUP($A122,'Ub5 and Ub6 values'!$A$2:$F$7000,3,FALSE)</f>
        <v>8</v>
      </c>
      <c r="M122" s="39">
        <f>VLOOKUP($A122,'Ub5 and Ub6 values'!$A$2:$F$7000,4,FALSE)</f>
        <v>9</v>
      </c>
    </row>
    <row r="123" spans="1:13">
      <c r="A123" t="s">
        <v>9384</v>
      </c>
      <c r="B123" t="s">
        <v>6606</v>
      </c>
      <c r="C123">
        <v>326.82799999999997</v>
      </c>
      <c r="D123" t="s">
        <v>3080</v>
      </c>
      <c r="E123">
        <v>199</v>
      </c>
      <c r="F123">
        <v>0.60888295984432184</v>
      </c>
      <c r="H123">
        <v>1</v>
      </c>
      <c r="J123">
        <f t="shared" si="2"/>
        <v>2.2988530764097068</v>
      </c>
      <c r="K123" s="30">
        <f t="shared" si="3"/>
        <v>-3.2154661799102255</v>
      </c>
      <c r="L123" s="39">
        <f>VLOOKUP($A123,'Ub5 and Ub6 values'!$A$2:$F$7000,3,FALSE)</f>
        <v>6</v>
      </c>
      <c r="M123" s="39">
        <f>VLOOKUP($A123,'Ub5 and Ub6 values'!$A$2:$F$7000,4,FALSE)</f>
        <v>12</v>
      </c>
    </row>
    <row r="124" spans="1:13">
      <c r="A124" t="s">
        <v>6172</v>
      </c>
      <c r="B124" t="s">
        <v>6606</v>
      </c>
      <c r="C124">
        <v>261.387</v>
      </c>
      <c r="D124" t="s">
        <v>7414</v>
      </c>
      <c r="E124">
        <v>182.2</v>
      </c>
      <c r="F124">
        <v>0.69705073320402311</v>
      </c>
      <c r="H124">
        <v>1</v>
      </c>
      <c r="J124">
        <f t="shared" si="2"/>
        <v>2.2605483726369795</v>
      </c>
      <c r="K124" s="30">
        <f t="shared" si="3"/>
        <v>-3.1567356116455754</v>
      </c>
      <c r="L124" s="39">
        <f>VLOOKUP($A124,'Ub5 and Ub6 values'!$A$2:$F$7000,3,FALSE)</f>
        <v>7</v>
      </c>
      <c r="M124" s="39">
        <f>VLOOKUP($A124,'Ub5 and Ub6 values'!$A$2:$F$7000,4,FALSE)</f>
        <v>10</v>
      </c>
    </row>
    <row r="125" spans="1:13">
      <c r="A125" t="s">
        <v>6416</v>
      </c>
      <c r="B125" t="s">
        <v>6606</v>
      </c>
      <c r="C125">
        <v>171.19599999999997</v>
      </c>
      <c r="D125" t="s">
        <v>4567</v>
      </c>
      <c r="E125">
        <v>130</v>
      </c>
      <c r="F125">
        <v>0.75936353653122746</v>
      </c>
      <c r="H125">
        <v>1</v>
      </c>
      <c r="J125">
        <f t="shared" si="2"/>
        <v>2.1139433523068369</v>
      </c>
      <c r="K125" s="30">
        <f t="shared" si="3"/>
        <v>-3.1195502608484209</v>
      </c>
      <c r="L125" s="39">
        <f>VLOOKUP($A125,'Ub5 and Ub6 values'!$A$2:$F$7000,3,FALSE)</f>
        <v>8</v>
      </c>
      <c r="M125" s="39">
        <f>VLOOKUP($A125,'Ub5 and Ub6 values'!$A$2:$F$7000,4,FALSE)</f>
        <v>8</v>
      </c>
    </row>
    <row r="126" spans="1:13">
      <c r="A126" t="s">
        <v>3068</v>
      </c>
      <c r="B126" t="s">
        <v>6606</v>
      </c>
      <c r="C126">
        <v>160.18</v>
      </c>
      <c r="D126" t="s">
        <v>3069</v>
      </c>
      <c r="E126">
        <v>122</v>
      </c>
      <c r="F126">
        <v>0.7616431514546137</v>
      </c>
      <c r="H126">
        <v>1</v>
      </c>
      <c r="J126">
        <f t="shared" si="2"/>
        <v>2.0863598306747484</v>
      </c>
      <c r="K126" s="30">
        <f t="shared" si="3"/>
        <v>-3.1182484586522872</v>
      </c>
      <c r="L126" s="39">
        <f>VLOOKUP($A126,'Ub5 and Ub6 values'!$A$2:$F$7000,3,FALSE)</f>
        <v>7</v>
      </c>
      <c r="M126" s="39">
        <f>VLOOKUP($A126,'Ub5 and Ub6 values'!$A$2:$F$7000,4,FALSE)</f>
        <v>8</v>
      </c>
    </row>
    <row r="127" spans="1:13">
      <c r="A127" t="s">
        <v>1319</v>
      </c>
      <c r="B127" t="s">
        <v>6606</v>
      </c>
      <c r="C127">
        <v>285.40899999999999</v>
      </c>
      <c r="D127" t="s">
        <v>7415</v>
      </c>
      <c r="E127">
        <v>222</v>
      </c>
      <c r="F127">
        <v>0.77783111254375303</v>
      </c>
      <c r="H127">
        <v>1</v>
      </c>
      <c r="J127">
        <f t="shared" si="2"/>
        <v>2.3463529744506388</v>
      </c>
      <c r="K127" s="30">
        <f t="shared" si="3"/>
        <v>-3.1091146894531101</v>
      </c>
      <c r="L127" s="39">
        <f>VLOOKUP($A127,'Ub5 and Ub6 values'!$A$2:$F$7000,3,FALSE)</f>
        <v>8</v>
      </c>
      <c r="M127" s="39">
        <f>VLOOKUP($A127,'Ub5 and Ub6 values'!$A$2:$F$7000,4,FALSE)</f>
        <v>10</v>
      </c>
    </row>
    <row r="128" spans="1:13">
      <c r="A128" t="s">
        <v>3721</v>
      </c>
      <c r="B128" t="s">
        <v>6606</v>
      </c>
      <c r="C128">
        <v>386.37699999999995</v>
      </c>
      <c r="D128" t="s">
        <v>7416</v>
      </c>
      <c r="E128">
        <v>330</v>
      </c>
      <c r="F128">
        <v>0.85408810565846316</v>
      </c>
      <c r="H128">
        <v>1</v>
      </c>
      <c r="J128">
        <f t="shared" si="2"/>
        <v>2.5185139398778875</v>
      </c>
      <c r="K128" s="30">
        <f t="shared" si="3"/>
        <v>-3.0684973262341488</v>
      </c>
      <c r="L128" s="39">
        <f>VLOOKUP($A128,'Ub5 and Ub6 values'!$A$2:$F$7000,3,FALSE)</f>
        <v>7</v>
      </c>
      <c r="M128" s="39">
        <f>VLOOKUP($A128,'Ub5 and Ub6 values'!$A$2:$F$7000,4,FALSE)</f>
        <v>10</v>
      </c>
    </row>
    <row r="129" spans="1:13">
      <c r="A129" t="s">
        <v>5562</v>
      </c>
      <c r="B129" t="s">
        <v>6606</v>
      </c>
      <c r="C129">
        <v>475.66600000000005</v>
      </c>
      <c r="D129" t="s">
        <v>7417</v>
      </c>
      <c r="E129">
        <v>440</v>
      </c>
      <c r="F129">
        <v>0.92501881572363787</v>
      </c>
      <c r="H129">
        <v>1</v>
      </c>
      <c r="J129">
        <f t="shared" si="2"/>
        <v>2.6434526764861874</v>
      </c>
      <c r="K129" s="30">
        <f t="shared" si="3"/>
        <v>-3.0338494332265458</v>
      </c>
      <c r="L129" s="39">
        <f>VLOOKUP($A129,'Ub5 and Ub6 values'!$A$2:$F$7000,3,FALSE)</f>
        <v>9</v>
      </c>
      <c r="M129" s="39">
        <f>VLOOKUP($A129,'Ub5 and Ub6 values'!$A$2:$F$7000,4,FALSE)</f>
        <v>11</v>
      </c>
    </row>
    <row r="130" spans="1:13">
      <c r="A130" t="s">
        <v>2652</v>
      </c>
      <c r="B130" t="s">
        <v>6606</v>
      </c>
      <c r="C130">
        <v>253.708</v>
      </c>
      <c r="D130" t="s">
        <v>7418</v>
      </c>
      <c r="E130">
        <v>235</v>
      </c>
      <c r="F130">
        <v>0.92626168666340836</v>
      </c>
      <c r="H130">
        <v>1</v>
      </c>
      <c r="J130">
        <f t="shared" si="2"/>
        <v>2.3710678622717363</v>
      </c>
      <c r="K130" s="30">
        <f t="shared" si="3"/>
        <v>-3.0332662994753292</v>
      </c>
      <c r="L130" s="39">
        <f>VLOOKUP($A130,'Ub5 and Ub6 values'!$A$2:$F$7000,3,FALSE)</f>
        <v>6</v>
      </c>
      <c r="M130" s="39">
        <f>VLOOKUP($A130,'Ub5 and Ub6 values'!$A$2:$F$7000,4,FALSE)</f>
        <v>10</v>
      </c>
    </row>
    <row r="131" spans="1:13">
      <c r="A131" t="s">
        <v>2765</v>
      </c>
      <c r="B131" t="s">
        <v>6606</v>
      </c>
      <c r="C131">
        <v>213.661</v>
      </c>
      <c r="D131" t="s">
        <v>3075</v>
      </c>
      <c r="E131">
        <v>200</v>
      </c>
      <c r="F131">
        <v>0.93606226686199168</v>
      </c>
      <c r="H131">
        <v>1</v>
      </c>
      <c r="J131">
        <f t="shared" ref="J131:J194" si="4">IF($H131=1,LOG(E131),"")</f>
        <v>2.3010299956639813</v>
      </c>
      <c r="K131" s="30">
        <f t="shared" ref="K131:K194" si="5">LOG(F131)-3</f>
        <v>-3.028695261032059</v>
      </c>
      <c r="L131" s="39">
        <f>VLOOKUP($A131,'Ub5 and Ub6 values'!$A$2:$F$7000,3,FALSE)</f>
        <v>5</v>
      </c>
      <c r="M131" s="39">
        <f>VLOOKUP($A131,'Ub5 and Ub6 values'!$A$2:$F$7000,4,FALSE)</f>
        <v>9</v>
      </c>
    </row>
    <row r="132" spans="1:13">
      <c r="A132" t="s">
        <v>3834</v>
      </c>
      <c r="B132" t="s">
        <v>6606</v>
      </c>
      <c r="C132">
        <v>291.39799999999997</v>
      </c>
      <c r="D132" t="s">
        <v>8962</v>
      </c>
      <c r="E132">
        <v>275</v>
      </c>
      <c r="F132">
        <v>0.94372644973541353</v>
      </c>
      <c r="H132">
        <v>1</v>
      </c>
      <c r="J132">
        <f t="shared" si="4"/>
        <v>2.4393326938302629</v>
      </c>
      <c r="K132" s="30">
        <f t="shared" si="5"/>
        <v>-3.0251538728489229</v>
      </c>
      <c r="L132" s="39">
        <f>VLOOKUP($A132,'Ub5 and Ub6 values'!$A$2:$F$7000,3,FALSE)</f>
        <v>7</v>
      </c>
      <c r="M132" s="39">
        <f>VLOOKUP($A132,'Ub5 and Ub6 values'!$A$2:$F$7000,4,FALSE)</f>
        <v>12</v>
      </c>
    </row>
    <row r="133" spans="1:13">
      <c r="A133" t="s">
        <v>5361</v>
      </c>
      <c r="B133" t="s">
        <v>6606</v>
      </c>
      <c r="C133">
        <v>247.38199999999998</v>
      </c>
      <c r="D133" t="s">
        <v>7419</v>
      </c>
      <c r="E133">
        <v>235</v>
      </c>
      <c r="F133">
        <v>0.94994785392631642</v>
      </c>
      <c r="H133">
        <v>1</v>
      </c>
      <c r="J133">
        <f t="shared" si="4"/>
        <v>2.3710678622717363</v>
      </c>
      <c r="K133" s="30">
        <f t="shared" si="5"/>
        <v>-3.0223002340518086</v>
      </c>
      <c r="L133" s="39">
        <f>VLOOKUP($A133,'Ub5 and Ub6 values'!$A$2:$F$7000,3,FALSE)</f>
        <v>6</v>
      </c>
      <c r="M133" s="39">
        <f>VLOOKUP($A133,'Ub5 and Ub6 values'!$A$2:$F$7000,4,FALSE)</f>
        <v>9</v>
      </c>
    </row>
    <row r="134" spans="1:13">
      <c r="A134" t="s">
        <v>4590</v>
      </c>
      <c r="B134" t="s">
        <v>6606</v>
      </c>
      <c r="C134">
        <v>383.53200000000004</v>
      </c>
      <c r="D134" t="s">
        <v>7420</v>
      </c>
      <c r="E134">
        <v>365</v>
      </c>
      <c r="F134">
        <v>0.95168069417936429</v>
      </c>
      <c r="H134">
        <v>1</v>
      </c>
      <c r="J134">
        <f t="shared" si="4"/>
        <v>2.5622928644564746</v>
      </c>
      <c r="K134" s="30">
        <f t="shared" si="5"/>
        <v>-3.0215087407089394</v>
      </c>
      <c r="L134" s="39">
        <f>VLOOKUP($A134,'Ub5 and Ub6 values'!$A$2:$F$7000,3,FALSE)</f>
        <v>6</v>
      </c>
      <c r="M134" s="39">
        <f>VLOOKUP($A134,'Ub5 and Ub6 values'!$A$2:$F$7000,4,FALSE)</f>
        <v>10</v>
      </c>
    </row>
    <row r="135" spans="1:13">
      <c r="A135" t="s">
        <v>1331</v>
      </c>
      <c r="B135" t="s">
        <v>6606</v>
      </c>
      <c r="C135">
        <v>256.08999999999997</v>
      </c>
      <c r="D135" t="s">
        <v>7421</v>
      </c>
      <c r="E135">
        <v>250</v>
      </c>
      <c r="F135">
        <v>0.97621929790308104</v>
      </c>
      <c r="H135">
        <v>1</v>
      </c>
      <c r="J135">
        <f t="shared" si="4"/>
        <v>2.3979400086720375</v>
      </c>
      <c r="K135" s="30">
        <f t="shared" si="5"/>
        <v>-3.0104526114613228</v>
      </c>
      <c r="L135" s="39">
        <f>VLOOKUP($A135,'Ub5 and Ub6 values'!$A$2:$F$7000,3,FALSE)</f>
        <v>7</v>
      </c>
      <c r="M135" s="39">
        <f>VLOOKUP($A135,'Ub5 and Ub6 values'!$A$2:$F$7000,4,FALSE)</f>
        <v>10</v>
      </c>
    </row>
    <row r="136" spans="1:13">
      <c r="A136" t="s">
        <v>6134</v>
      </c>
      <c r="B136" t="s">
        <v>6606</v>
      </c>
      <c r="C136">
        <v>240.233</v>
      </c>
      <c r="D136" t="s">
        <v>7422</v>
      </c>
      <c r="E136">
        <v>240</v>
      </c>
      <c r="F136">
        <v>0.99903010826988792</v>
      </c>
      <c r="H136">
        <v>1</v>
      </c>
      <c r="J136">
        <f t="shared" si="4"/>
        <v>2.3802112417116059</v>
      </c>
      <c r="K136" s="30">
        <f t="shared" si="5"/>
        <v>-3.0004214230268373</v>
      </c>
      <c r="L136" s="39">
        <f>VLOOKUP($A136,'Ub5 and Ub6 values'!$A$2:$F$7000,3,FALSE)</f>
        <v>6</v>
      </c>
      <c r="M136" s="39">
        <f>VLOOKUP($A136,'Ub5 and Ub6 values'!$A$2:$F$7000,4,FALSE)</f>
        <v>12</v>
      </c>
    </row>
    <row r="137" spans="1:13">
      <c r="A137" t="s">
        <v>3126</v>
      </c>
      <c r="B137" t="s">
        <v>6606</v>
      </c>
      <c r="C137">
        <v>407.49799999999999</v>
      </c>
      <c r="D137" t="s">
        <v>3127</v>
      </c>
      <c r="E137">
        <v>424</v>
      </c>
      <c r="F137">
        <v>1.0404959042743769</v>
      </c>
      <c r="H137">
        <v>1</v>
      </c>
      <c r="J137">
        <f t="shared" si="4"/>
        <v>2.6273658565927325</v>
      </c>
      <c r="K137" s="30">
        <f t="shared" si="5"/>
        <v>-2.9827596249713726</v>
      </c>
      <c r="L137" s="39">
        <f>VLOOKUP($A137,'Ub5 and Ub6 values'!$A$2:$F$7000,3,FALSE)</f>
        <v>7</v>
      </c>
      <c r="M137" s="39">
        <f>VLOOKUP($A137,'Ub5 and Ub6 values'!$A$2:$F$7000,4,FALSE)</f>
        <v>11</v>
      </c>
    </row>
    <row r="138" spans="1:13">
      <c r="A138" t="s">
        <v>8953</v>
      </c>
      <c r="B138" t="s">
        <v>6606</v>
      </c>
      <c r="C138">
        <v>838.99599999999987</v>
      </c>
      <c r="D138" t="s">
        <v>8953</v>
      </c>
      <c r="E138">
        <v>885</v>
      </c>
      <c r="F138">
        <v>1.0548322042059797</v>
      </c>
      <c r="H138">
        <v>1</v>
      </c>
      <c r="J138">
        <f t="shared" si="4"/>
        <v>2.9469432706978256</v>
      </c>
      <c r="K138" s="30">
        <f t="shared" si="5"/>
        <v>-2.9768166195920562</v>
      </c>
      <c r="L138" s="39">
        <f>VLOOKUP($A138,'Ub5 and Ub6 values'!$A$2:$F$7000,3,FALSE)</f>
        <v>8</v>
      </c>
      <c r="M138" s="39">
        <f>VLOOKUP($A138,'Ub5 and Ub6 values'!$A$2:$F$7000,4,FALSE)</f>
        <v>10</v>
      </c>
    </row>
    <row r="139" spans="1:13">
      <c r="A139" t="s">
        <v>6165</v>
      </c>
      <c r="B139" t="s">
        <v>6606</v>
      </c>
      <c r="C139">
        <v>403.52599999999995</v>
      </c>
      <c r="D139" t="s">
        <v>7423</v>
      </c>
      <c r="E139">
        <v>430</v>
      </c>
      <c r="F139">
        <v>1.0656066771410022</v>
      </c>
      <c r="H139">
        <v>1</v>
      </c>
      <c r="J139">
        <f t="shared" si="4"/>
        <v>2.6334684555795866</v>
      </c>
      <c r="K139" s="30">
        <f t="shared" si="5"/>
        <v>-2.9724030668558248</v>
      </c>
      <c r="L139" s="39">
        <f>VLOOKUP($A139,'Ub5 and Ub6 values'!$A$2:$F$7000,3,FALSE)</f>
        <v>8</v>
      </c>
      <c r="M139" s="39">
        <f>VLOOKUP($A139,'Ub5 and Ub6 values'!$A$2:$F$7000,4,FALSE)</f>
        <v>9</v>
      </c>
    </row>
    <row r="140" spans="1:13">
      <c r="A140" t="s">
        <v>5570</v>
      </c>
      <c r="B140" t="s">
        <v>6606</v>
      </c>
      <c r="C140">
        <v>331.34599999999995</v>
      </c>
      <c r="D140" t="s">
        <v>7424</v>
      </c>
      <c r="E140">
        <v>360</v>
      </c>
      <c r="F140">
        <v>1.0864775793279535</v>
      </c>
      <c r="H140">
        <v>1</v>
      </c>
      <c r="J140">
        <f t="shared" si="4"/>
        <v>2.5563025007672873</v>
      </c>
      <c r="K140" s="30">
        <f t="shared" si="5"/>
        <v>-2.9639792314001694</v>
      </c>
      <c r="L140" s="39">
        <f>VLOOKUP($A140,'Ub5 and Ub6 values'!$A$2:$F$7000,3,FALSE)</f>
        <v>9</v>
      </c>
      <c r="M140" s="39">
        <f>VLOOKUP($A140,'Ub5 and Ub6 values'!$A$2:$F$7000,4,FALSE)</f>
        <v>11</v>
      </c>
    </row>
    <row r="141" spans="1:13">
      <c r="A141" t="s">
        <v>8888</v>
      </c>
      <c r="B141" t="s">
        <v>6606</v>
      </c>
      <c r="C141">
        <v>220.334</v>
      </c>
      <c r="D141" t="s">
        <v>3071</v>
      </c>
      <c r="E141">
        <v>240</v>
      </c>
      <c r="F141">
        <v>1.0892554031606561</v>
      </c>
      <c r="H141">
        <v>1</v>
      </c>
      <c r="J141">
        <f t="shared" si="4"/>
        <v>2.3802112417116059</v>
      </c>
      <c r="K141" s="30">
        <f t="shared" si="5"/>
        <v>-2.9628702771052793</v>
      </c>
      <c r="L141" s="39">
        <f>VLOOKUP($A141,'Ub5 and Ub6 values'!$A$2:$F$7000,3,FALSE)</f>
        <v>5</v>
      </c>
      <c r="M141" s="39">
        <f>VLOOKUP($A141,'Ub5 and Ub6 values'!$A$2:$F$7000,4,FALSE)</f>
        <v>9</v>
      </c>
    </row>
    <row r="142" spans="1:13">
      <c r="A142" t="s">
        <v>5075</v>
      </c>
      <c r="B142" t="s">
        <v>6606</v>
      </c>
      <c r="C142">
        <v>285.39100000000002</v>
      </c>
      <c r="D142" t="s">
        <v>7425</v>
      </c>
      <c r="E142">
        <v>312</v>
      </c>
      <c r="F142">
        <v>1.0932369976628555</v>
      </c>
      <c r="H142">
        <v>1</v>
      </c>
      <c r="J142">
        <f t="shared" si="4"/>
        <v>2.4941545940184429</v>
      </c>
      <c r="K142" s="30">
        <f t="shared" si="5"/>
        <v>-2.9612856792031867</v>
      </c>
      <c r="L142" s="39">
        <f>VLOOKUP($A142,'Ub5 and Ub6 values'!$A$2:$F$7000,3,FALSE)</f>
        <v>7</v>
      </c>
      <c r="M142" s="39">
        <f>VLOOKUP($A142,'Ub5 and Ub6 values'!$A$2:$F$7000,4,FALSE)</f>
        <v>11</v>
      </c>
    </row>
    <row r="143" spans="1:13">
      <c r="A143" t="s">
        <v>2649</v>
      </c>
      <c r="B143" t="s">
        <v>6606</v>
      </c>
      <c r="C143">
        <v>397.51199999999994</v>
      </c>
      <c r="D143" t="s">
        <v>3073</v>
      </c>
      <c r="E143">
        <v>478</v>
      </c>
      <c r="F143">
        <v>1.2024794220048705</v>
      </c>
      <c r="H143">
        <v>1</v>
      </c>
      <c r="J143">
        <f t="shared" si="4"/>
        <v>2.6794278966121188</v>
      </c>
      <c r="K143" s="30">
        <f t="shared" si="5"/>
        <v>-2.9199223469592877</v>
      </c>
      <c r="L143" s="39">
        <f>VLOOKUP($A143,'Ub5 and Ub6 values'!$A$2:$F$7000,3,FALSE)</f>
        <v>8</v>
      </c>
      <c r="M143" s="39">
        <f>VLOOKUP($A143,'Ub5 and Ub6 values'!$A$2:$F$7000,4,FALSE)</f>
        <v>9</v>
      </c>
    </row>
    <row r="144" spans="1:13">
      <c r="A144" t="s">
        <v>1221</v>
      </c>
      <c r="B144" t="s">
        <v>6606</v>
      </c>
      <c r="C144">
        <v>370.92099999999999</v>
      </c>
      <c r="D144" t="s">
        <v>3091</v>
      </c>
      <c r="E144">
        <v>483</v>
      </c>
      <c r="F144">
        <v>1.3021640726731569</v>
      </c>
      <c r="H144">
        <v>1</v>
      </c>
      <c r="J144">
        <f t="shared" si="4"/>
        <v>2.6839471307515121</v>
      </c>
      <c r="K144" s="30">
        <f t="shared" si="5"/>
        <v>-2.8853342912153876</v>
      </c>
      <c r="L144" s="39">
        <f>VLOOKUP($A144,'Ub5 and Ub6 values'!$A$2:$F$7000,3,FALSE)</f>
        <v>6</v>
      </c>
      <c r="M144" s="39">
        <f>VLOOKUP($A144,'Ub5 and Ub6 values'!$A$2:$F$7000,4,FALSE)</f>
        <v>9</v>
      </c>
    </row>
    <row r="145" spans="1:13">
      <c r="A145" t="s">
        <v>4627</v>
      </c>
      <c r="B145" t="s">
        <v>6606</v>
      </c>
      <c r="C145">
        <v>531.43400000000008</v>
      </c>
      <c r="D145" t="s">
        <v>4568</v>
      </c>
      <c r="E145">
        <v>702</v>
      </c>
      <c r="F145">
        <v>1.320954248316818</v>
      </c>
      <c r="H145">
        <v>1</v>
      </c>
      <c r="J145">
        <f t="shared" si="4"/>
        <v>2.8463371121298051</v>
      </c>
      <c r="K145" s="30">
        <f t="shared" si="5"/>
        <v>-2.8791122240566587</v>
      </c>
      <c r="L145" s="39">
        <f>VLOOKUP($A145,'Ub5 and Ub6 values'!$A$2:$F$7000,3,FALSE)</f>
        <v>8</v>
      </c>
      <c r="M145" s="39">
        <f>VLOOKUP($A145,'Ub5 and Ub6 values'!$A$2:$F$7000,4,FALSE)</f>
        <v>11</v>
      </c>
    </row>
    <row r="146" spans="1:13">
      <c r="A146" t="s">
        <v>1259</v>
      </c>
      <c r="B146" t="s">
        <v>6606</v>
      </c>
      <c r="C146">
        <v>351.39499999999998</v>
      </c>
      <c r="D146" t="s">
        <v>7426</v>
      </c>
      <c r="E146">
        <v>470</v>
      </c>
      <c r="F146">
        <v>1.33752614579035</v>
      </c>
      <c r="H146">
        <v>1</v>
      </c>
      <c r="J146">
        <f t="shared" si="4"/>
        <v>2.6720978579357175</v>
      </c>
      <c r="K146" s="30">
        <f t="shared" si="5"/>
        <v>-2.8736977196906661</v>
      </c>
      <c r="L146" s="39">
        <f>VLOOKUP($A146,'Ub5 and Ub6 values'!$A$2:$F$7000,3,FALSE)</f>
        <v>9</v>
      </c>
      <c r="M146" s="39">
        <f>VLOOKUP($A146,'Ub5 and Ub6 values'!$A$2:$F$7000,4,FALSE)</f>
        <v>10</v>
      </c>
    </row>
    <row r="147" spans="1:13">
      <c r="A147" t="s">
        <v>2716</v>
      </c>
      <c r="B147" t="s">
        <v>6606</v>
      </c>
      <c r="C147">
        <v>227.73200000000003</v>
      </c>
      <c r="D147" t="s">
        <v>2494</v>
      </c>
      <c r="E147">
        <v>305</v>
      </c>
      <c r="F147">
        <v>1.339293555582878</v>
      </c>
      <c r="H147">
        <v>1</v>
      </c>
      <c r="J147">
        <f t="shared" si="4"/>
        <v>2.4842998393467859</v>
      </c>
      <c r="K147" s="30">
        <f t="shared" si="5"/>
        <v>-2.8731242208993173</v>
      </c>
      <c r="L147" s="39">
        <f>VLOOKUP($A147,'Ub5 and Ub6 values'!$A$2:$F$7000,3,FALSE)</f>
        <v>5</v>
      </c>
      <c r="M147" s="39">
        <f>VLOOKUP($A147,'Ub5 and Ub6 values'!$A$2:$F$7000,4,FALSE)</f>
        <v>8</v>
      </c>
    </row>
    <row r="148" spans="1:13">
      <c r="A148" t="s">
        <v>2601</v>
      </c>
      <c r="B148" t="s">
        <v>6606</v>
      </c>
      <c r="C148">
        <v>261.08299999999997</v>
      </c>
      <c r="D148" t="s">
        <v>4564</v>
      </c>
      <c r="E148">
        <v>350</v>
      </c>
      <c r="F148">
        <v>1.3405698570952533</v>
      </c>
      <c r="H148">
        <v>1</v>
      </c>
      <c r="J148">
        <f t="shared" si="4"/>
        <v>2.5440680443502757</v>
      </c>
      <c r="K148" s="30">
        <f t="shared" si="5"/>
        <v>-2.8727105500059764</v>
      </c>
      <c r="L148" s="39">
        <f>VLOOKUP($A148,'Ub5 and Ub6 values'!$A$2:$F$7000,3,FALSE)</f>
        <v>6</v>
      </c>
      <c r="M148" s="39">
        <f>VLOOKUP($A148,'Ub5 and Ub6 values'!$A$2:$F$7000,4,FALSE)</f>
        <v>8</v>
      </c>
    </row>
    <row r="149" spans="1:13">
      <c r="A149" t="s">
        <v>4075</v>
      </c>
      <c r="B149" t="s">
        <v>6606</v>
      </c>
      <c r="C149">
        <v>293.41000000000003</v>
      </c>
      <c r="D149" t="s">
        <v>6791</v>
      </c>
      <c r="E149">
        <v>400</v>
      </c>
      <c r="F149">
        <v>1.363280051804642</v>
      </c>
      <c r="H149">
        <v>1</v>
      </c>
      <c r="J149">
        <f t="shared" si="4"/>
        <v>2.6020599913279625</v>
      </c>
      <c r="K149" s="30">
        <f t="shared" si="5"/>
        <v>-2.8654149200566366</v>
      </c>
      <c r="L149" s="39">
        <f>VLOOKUP($A149,'Ub5 and Ub6 values'!$A$2:$F$7000,3,FALSE)</f>
        <v>7</v>
      </c>
      <c r="M149" s="39">
        <f>VLOOKUP($A149,'Ub5 and Ub6 values'!$A$2:$F$7000,4,FALSE)</f>
        <v>11</v>
      </c>
    </row>
    <row r="150" spans="1:13">
      <c r="A150" t="s">
        <v>612</v>
      </c>
      <c r="B150" t="s">
        <v>6606</v>
      </c>
      <c r="C150">
        <v>346.339</v>
      </c>
      <c r="D150" t="s">
        <v>5710</v>
      </c>
      <c r="E150">
        <v>494</v>
      </c>
      <c r="F150">
        <v>1.4263481733215144</v>
      </c>
      <c r="H150">
        <v>1</v>
      </c>
      <c r="J150">
        <f t="shared" si="4"/>
        <v>2.6937269489236471</v>
      </c>
      <c r="K150" s="30">
        <f t="shared" si="5"/>
        <v>-2.8457744497327258</v>
      </c>
      <c r="L150" s="39">
        <f>VLOOKUP($A150,'Ub5 and Ub6 values'!$A$2:$F$7000,3,FALSE)</f>
        <v>7</v>
      </c>
      <c r="M150" s="39">
        <f>VLOOKUP($A150,'Ub5 and Ub6 values'!$A$2:$F$7000,4,FALSE)</f>
        <v>9</v>
      </c>
    </row>
    <row r="151" spans="1:13">
      <c r="A151" t="s">
        <v>3769</v>
      </c>
      <c r="B151" t="s">
        <v>6606</v>
      </c>
      <c r="C151">
        <v>471.51799999999992</v>
      </c>
      <c r="D151" t="s">
        <v>6792</v>
      </c>
      <c r="E151">
        <v>675</v>
      </c>
      <c r="F151">
        <v>1.4315466217620538</v>
      </c>
      <c r="H151">
        <v>1</v>
      </c>
      <c r="J151">
        <f t="shared" si="4"/>
        <v>2.8293037728310249</v>
      </c>
      <c r="K151" s="30">
        <f t="shared" si="5"/>
        <v>-2.8441945035667362</v>
      </c>
      <c r="L151" s="39">
        <f>VLOOKUP($A151,'Ub5 and Ub6 values'!$A$2:$F$7000,3,FALSE)</f>
        <v>8</v>
      </c>
      <c r="M151" s="39">
        <f>VLOOKUP($A151,'Ub5 and Ub6 values'!$A$2:$F$7000,4,FALSE)</f>
        <v>9</v>
      </c>
    </row>
    <row r="152" spans="1:13">
      <c r="A152" t="s">
        <v>5421</v>
      </c>
      <c r="B152" t="s">
        <v>6606</v>
      </c>
      <c r="C152">
        <v>273.71600000000001</v>
      </c>
      <c r="D152" t="s">
        <v>6793</v>
      </c>
      <c r="E152">
        <v>400</v>
      </c>
      <c r="F152">
        <v>1.4613687179412238</v>
      </c>
      <c r="H152">
        <v>1</v>
      </c>
      <c r="J152">
        <f t="shared" si="4"/>
        <v>2.6020599913279625</v>
      </c>
      <c r="K152" s="30">
        <f t="shared" si="5"/>
        <v>-2.8352401933989824</v>
      </c>
      <c r="L152" s="39">
        <f>VLOOKUP($A152,'Ub5 and Ub6 values'!$A$2:$F$7000,3,FALSE)</f>
        <v>6</v>
      </c>
      <c r="M152" s="39">
        <f>VLOOKUP($A152,'Ub5 and Ub6 values'!$A$2:$F$7000,4,FALSE)</f>
        <v>11</v>
      </c>
    </row>
    <row r="153" spans="1:13">
      <c r="A153" t="s">
        <v>4119</v>
      </c>
      <c r="B153" t="s">
        <v>6606</v>
      </c>
      <c r="C153">
        <v>320.34500000000003</v>
      </c>
      <c r="D153" t="s">
        <v>6794</v>
      </c>
      <c r="E153">
        <v>470</v>
      </c>
      <c r="F153">
        <v>1.4671682092743759</v>
      </c>
      <c r="H153">
        <v>1</v>
      </c>
      <c r="J153">
        <f t="shared" si="4"/>
        <v>2.6720978579357175</v>
      </c>
      <c r="K153" s="30">
        <f t="shared" si="5"/>
        <v>-2.833520091901899</v>
      </c>
      <c r="L153" s="39">
        <f>VLOOKUP($A153,'Ub5 and Ub6 values'!$A$2:$F$7000,3,FALSE)</f>
        <v>8</v>
      </c>
      <c r="M153" s="39">
        <f>VLOOKUP($A153,'Ub5 and Ub6 values'!$A$2:$F$7000,4,FALSE)</f>
        <v>9</v>
      </c>
    </row>
    <row r="154" spans="1:13">
      <c r="A154" t="s">
        <v>8879</v>
      </c>
      <c r="B154" t="s">
        <v>6606</v>
      </c>
      <c r="C154">
        <v>350.46199999999999</v>
      </c>
      <c r="D154" t="s">
        <v>3132</v>
      </c>
      <c r="E154">
        <v>534</v>
      </c>
      <c r="F154">
        <v>1.5237029977572463</v>
      </c>
      <c r="H154">
        <v>1</v>
      </c>
      <c r="J154">
        <f t="shared" si="4"/>
        <v>2.7275412570285562</v>
      </c>
      <c r="K154" s="30">
        <f t="shared" si="5"/>
        <v>-2.8170996780131041</v>
      </c>
      <c r="L154" s="39">
        <f>VLOOKUP($A154,'Ub5 and Ub6 values'!$A$2:$F$7000,3,FALSE)</f>
        <v>8</v>
      </c>
      <c r="M154" s="39">
        <f>VLOOKUP($A154,'Ub5 and Ub6 values'!$A$2:$F$7000,4,FALSE)</f>
        <v>10</v>
      </c>
    </row>
    <row r="155" spans="1:13">
      <c r="A155" t="s">
        <v>2772</v>
      </c>
      <c r="B155" t="s">
        <v>6606</v>
      </c>
      <c r="C155">
        <v>358.346</v>
      </c>
      <c r="D155" t="s">
        <v>6795</v>
      </c>
      <c r="E155">
        <v>550</v>
      </c>
      <c r="F155">
        <v>1.5348294664932773</v>
      </c>
      <c r="H155">
        <v>1</v>
      </c>
      <c r="J155">
        <f t="shared" si="4"/>
        <v>2.7403626894942437</v>
      </c>
      <c r="K155" s="30">
        <f t="shared" si="5"/>
        <v>-2.813939871571332</v>
      </c>
      <c r="L155" s="39">
        <f>VLOOKUP($A155,'Ub5 and Ub6 values'!$A$2:$F$7000,3,FALSE)</f>
        <v>7</v>
      </c>
      <c r="M155" s="39">
        <f>VLOOKUP($A155,'Ub5 and Ub6 values'!$A$2:$F$7000,4,FALSE)</f>
        <v>8</v>
      </c>
    </row>
    <row r="156" spans="1:13">
      <c r="A156" t="s">
        <v>3331</v>
      </c>
      <c r="B156" t="s">
        <v>6606</v>
      </c>
      <c r="C156">
        <v>262.69300000000004</v>
      </c>
      <c r="D156" t="s">
        <v>3124</v>
      </c>
      <c r="E156">
        <v>415</v>
      </c>
      <c r="F156">
        <v>1.5797908585306801</v>
      </c>
      <c r="H156">
        <v>1</v>
      </c>
      <c r="J156">
        <f t="shared" si="4"/>
        <v>2.6180480967120925</v>
      </c>
      <c r="K156" s="30">
        <f t="shared" si="5"/>
        <v>-2.801400403550653</v>
      </c>
      <c r="L156" s="39">
        <f>VLOOKUP($A156,'Ub5 and Ub6 values'!$A$2:$F$7000,3,FALSE)</f>
        <v>6</v>
      </c>
      <c r="M156" s="39">
        <f>VLOOKUP($A156,'Ub5 and Ub6 values'!$A$2:$F$7000,4,FALSE)</f>
        <v>9</v>
      </c>
    </row>
    <row r="157" spans="1:13">
      <c r="A157" t="s">
        <v>1806</v>
      </c>
      <c r="B157" t="s">
        <v>6606</v>
      </c>
      <c r="C157">
        <v>363.50199999999995</v>
      </c>
      <c r="D157" t="s">
        <v>5714</v>
      </c>
      <c r="E157">
        <v>593</v>
      </c>
      <c r="F157">
        <v>1.6313527848540037</v>
      </c>
      <c r="H157">
        <v>1</v>
      </c>
      <c r="J157">
        <f t="shared" si="4"/>
        <v>2.7730546933642626</v>
      </c>
      <c r="K157" s="30">
        <f t="shared" si="5"/>
        <v>-2.7874521113399391</v>
      </c>
      <c r="L157" s="39">
        <f>VLOOKUP($A157,'Ub5 and Ub6 values'!$A$2:$F$7000,3,FALSE)</f>
        <v>8</v>
      </c>
      <c r="M157" s="39">
        <f>VLOOKUP($A157,'Ub5 and Ub6 values'!$A$2:$F$7000,4,FALSE)</f>
        <v>9</v>
      </c>
    </row>
    <row r="158" spans="1:13">
      <c r="A158" t="s">
        <v>2281</v>
      </c>
      <c r="B158" t="s">
        <v>6606</v>
      </c>
      <c r="C158">
        <v>478.40200000000004</v>
      </c>
      <c r="D158" t="s">
        <v>3137</v>
      </c>
      <c r="E158">
        <v>785</v>
      </c>
      <c r="F158">
        <v>1.6408794277615895</v>
      </c>
      <c r="H158">
        <v>1</v>
      </c>
      <c r="J158">
        <f t="shared" si="4"/>
        <v>2.8948696567452528</v>
      </c>
      <c r="K158" s="30">
        <f t="shared" si="5"/>
        <v>-2.7849233298436893</v>
      </c>
      <c r="L158" s="39">
        <f>VLOOKUP($A158,'Ub5 and Ub6 values'!$A$2:$F$7000,3,FALSE)</f>
        <v>7</v>
      </c>
      <c r="M158" s="39">
        <f>VLOOKUP($A158,'Ub5 and Ub6 values'!$A$2:$F$7000,4,FALSE)</f>
        <v>10</v>
      </c>
    </row>
    <row r="159" spans="1:13">
      <c r="A159" t="s">
        <v>3117</v>
      </c>
      <c r="B159" t="s">
        <v>6606</v>
      </c>
      <c r="C159">
        <v>326.34899999999999</v>
      </c>
      <c r="D159" t="s">
        <v>6796</v>
      </c>
      <c r="E159">
        <v>540</v>
      </c>
      <c r="F159">
        <v>1.654670306941342</v>
      </c>
      <c r="H159">
        <v>1</v>
      </c>
      <c r="J159">
        <f t="shared" si="4"/>
        <v>2.7323937598229686</v>
      </c>
      <c r="K159" s="30">
        <f t="shared" si="5"/>
        <v>-2.781288526444059</v>
      </c>
      <c r="L159" s="39">
        <f>VLOOKUP($A159,'Ub5 and Ub6 values'!$A$2:$F$7000,3,FALSE)</f>
        <v>8</v>
      </c>
      <c r="M159" s="39">
        <f>VLOOKUP($A159,'Ub5 and Ub6 values'!$A$2:$F$7000,4,FALSE)</f>
        <v>9</v>
      </c>
    </row>
    <row r="160" spans="1:13">
      <c r="A160" t="s">
        <v>2805</v>
      </c>
      <c r="B160" t="s">
        <v>6606</v>
      </c>
      <c r="C160">
        <v>296.32199999999995</v>
      </c>
      <c r="D160" t="s">
        <v>3065</v>
      </c>
      <c r="E160">
        <v>500</v>
      </c>
      <c r="F160">
        <v>1.6873536220732854</v>
      </c>
      <c r="H160">
        <v>1</v>
      </c>
      <c r="J160">
        <f t="shared" si="4"/>
        <v>2.6989700043360187</v>
      </c>
      <c r="K160" s="30">
        <f t="shared" si="5"/>
        <v>-2.7727938919091817</v>
      </c>
      <c r="L160" s="39">
        <f>VLOOKUP($A160,'Ub5 and Ub6 values'!$A$2:$F$7000,3,FALSE)</f>
        <v>6</v>
      </c>
      <c r="M160" s="39">
        <f>VLOOKUP($A160,'Ub5 and Ub6 values'!$A$2:$F$7000,4,FALSE)</f>
        <v>12</v>
      </c>
    </row>
    <row r="161" spans="1:13">
      <c r="A161" t="s">
        <v>7319</v>
      </c>
      <c r="B161" t="s">
        <v>6606</v>
      </c>
      <c r="C161">
        <v>477.57299999999998</v>
      </c>
      <c r="D161" t="s">
        <v>3133</v>
      </c>
      <c r="E161">
        <v>809.5</v>
      </c>
      <c r="F161">
        <v>1.6950288228187107</v>
      </c>
      <c r="H161">
        <v>1</v>
      </c>
      <c r="J161">
        <f t="shared" si="4"/>
        <v>2.9082168530893924</v>
      </c>
      <c r="K161" s="30">
        <f t="shared" si="5"/>
        <v>-2.7708229125141783</v>
      </c>
      <c r="L161" s="39">
        <f>VLOOKUP($A161,'Ub5 and Ub6 values'!$A$2:$F$7000,3,FALSE)</f>
        <v>7</v>
      </c>
      <c r="M161" s="39">
        <f>VLOOKUP($A161,'Ub5 and Ub6 values'!$A$2:$F$7000,4,FALSE)</f>
        <v>9</v>
      </c>
    </row>
    <row r="162" spans="1:13">
      <c r="A162" t="s">
        <v>3716</v>
      </c>
      <c r="B162" t="s">
        <v>6606</v>
      </c>
      <c r="C162">
        <v>255.27299999999997</v>
      </c>
      <c r="D162" t="s">
        <v>4563</v>
      </c>
      <c r="E162">
        <v>447</v>
      </c>
      <c r="F162">
        <v>1.7510665052708279</v>
      </c>
      <c r="H162">
        <v>1</v>
      </c>
      <c r="J162">
        <f t="shared" si="4"/>
        <v>2.6503075231319366</v>
      </c>
      <c r="K162" s="30">
        <f t="shared" si="5"/>
        <v>-2.7566973591571893</v>
      </c>
      <c r="L162" s="39">
        <f>VLOOKUP($A162,'Ub5 and Ub6 values'!$A$2:$F$7000,3,FALSE)</f>
        <v>7</v>
      </c>
      <c r="M162" s="39">
        <f>VLOOKUP($A162,'Ub5 and Ub6 values'!$A$2:$F$7000,4,FALSE)</f>
        <v>9</v>
      </c>
    </row>
    <row r="163" spans="1:13">
      <c r="A163" t="s">
        <v>6797</v>
      </c>
      <c r="B163" t="s">
        <v>6606</v>
      </c>
      <c r="C163">
        <v>250.2</v>
      </c>
      <c r="D163" t="s">
        <v>6798</v>
      </c>
      <c r="E163">
        <v>439</v>
      </c>
      <c r="F163">
        <v>1.7545963229416468</v>
      </c>
      <c r="H163">
        <v>1</v>
      </c>
      <c r="J163">
        <f t="shared" si="4"/>
        <v>2.6424645202421213</v>
      </c>
      <c r="K163" s="30">
        <f t="shared" si="5"/>
        <v>-2.7558227851152797</v>
      </c>
      <c r="L163" s="39">
        <f>VLOOKUP($A163,'Ub5 and Ub6 values'!$A$2:$F$7000,3,FALSE)</f>
        <v>7</v>
      </c>
      <c r="M163" s="39">
        <f>VLOOKUP($A163,'Ub5 and Ub6 values'!$A$2:$F$7000,4,FALSE)</f>
        <v>10</v>
      </c>
    </row>
    <row r="164" spans="1:13">
      <c r="A164" t="s">
        <v>4603</v>
      </c>
      <c r="B164" t="s">
        <v>6606</v>
      </c>
      <c r="C164">
        <v>484.39400000000001</v>
      </c>
      <c r="D164" t="s">
        <v>6609</v>
      </c>
      <c r="E164">
        <v>860</v>
      </c>
      <c r="F164">
        <v>1.7754142289128272</v>
      </c>
      <c r="H164">
        <v>1</v>
      </c>
      <c r="J164">
        <f t="shared" si="4"/>
        <v>2.9344984512435679</v>
      </c>
      <c r="K164" s="30">
        <f t="shared" si="5"/>
        <v>-2.7507003038239999</v>
      </c>
      <c r="L164" s="39">
        <f>VLOOKUP($A164,'Ub5 and Ub6 values'!$A$2:$F$7000,3,FALSE)</f>
        <v>7</v>
      </c>
      <c r="M164" s="39">
        <f>VLOOKUP($A164,'Ub5 and Ub6 values'!$A$2:$F$7000,4,FALSE)</f>
        <v>9</v>
      </c>
    </row>
    <row r="165" spans="1:13">
      <c r="A165" t="s">
        <v>8949</v>
      </c>
      <c r="B165" t="s">
        <v>6606</v>
      </c>
      <c r="C165">
        <v>444.44</v>
      </c>
      <c r="D165" t="s">
        <v>8950</v>
      </c>
      <c r="E165">
        <v>807</v>
      </c>
      <c r="F165">
        <v>1.815768157681577</v>
      </c>
      <c r="H165">
        <v>1</v>
      </c>
      <c r="J165">
        <f t="shared" si="4"/>
        <v>2.9068735347220702</v>
      </c>
      <c r="K165" s="30">
        <f t="shared" si="5"/>
        <v>-2.7409396042000331</v>
      </c>
      <c r="L165" s="39">
        <f>VLOOKUP($A165,'Ub5 and Ub6 values'!$A$2:$F$7000,3,FALSE)</f>
        <v>7</v>
      </c>
      <c r="M165" s="39">
        <f>VLOOKUP($A165,'Ub5 and Ub6 values'!$A$2:$F$7000,4,FALSE)</f>
        <v>9</v>
      </c>
    </row>
    <row r="166" spans="1:13">
      <c r="A166" t="s">
        <v>2665</v>
      </c>
      <c r="B166" t="s">
        <v>6606</v>
      </c>
      <c r="C166">
        <v>205.26499999999999</v>
      </c>
      <c r="D166" t="s">
        <v>3092</v>
      </c>
      <c r="E166">
        <v>380</v>
      </c>
      <c r="F166">
        <v>1.8512654373614597</v>
      </c>
      <c r="H166">
        <v>1</v>
      </c>
      <c r="J166">
        <f t="shared" si="4"/>
        <v>2.5797835966168101</v>
      </c>
      <c r="K166" s="30">
        <f t="shared" si="5"/>
        <v>-2.7325313069539527</v>
      </c>
      <c r="L166" s="39">
        <f>VLOOKUP($A166,'Ub5 and Ub6 values'!$A$2:$F$7000,3,FALSE)</f>
        <v>9</v>
      </c>
      <c r="M166" s="39">
        <f>VLOOKUP($A166,'Ub5 and Ub6 values'!$A$2:$F$7000,4,FALSE)</f>
        <v>11</v>
      </c>
    </row>
    <row r="167" spans="1:13">
      <c r="A167" t="s">
        <v>2720</v>
      </c>
      <c r="B167" t="s">
        <v>6606</v>
      </c>
      <c r="C167">
        <v>387.48399999999992</v>
      </c>
      <c r="D167" t="s">
        <v>3131</v>
      </c>
      <c r="E167">
        <v>750</v>
      </c>
      <c r="F167">
        <v>1.935563791021049</v>
      </c>
      <c r="H167">
        <v>1</v>
      </c>
      <c r="J167">
        <f t="shared" si="4"/>
        <v>2.8750612633917001</v>
      </c>
      <c r="K167" s="30">
        <f t="shared" si="5"/>
        <v>-2.7131925109211537</v>
      </c>
      <c r="L167" s="39">
        <f>VLOOKUP($A167,'Ub5 and Ub6 values'!$A$2:$F$7000,3,FALSE)</f>
        <v>9</v>
      </c>
      <c r="M167" s="39">
        <f>VLOOKUP($A167,'Ub5 and Ub6 values'!$A$2:$F$7000,4,FALSE)</f>
        <v>11</v>
      </c>
    </row>
    <row r="168" spans="1:13">
      <c r="A168" t="s">
        <v>3683</v>
      </c>
      <c r="B168" t="s">
        <v>6606</v>
      </c>
      <c r="C168">
        <v>381.43099999999998</v>
      </c>
      <c r="D168" t="s">
        <v>3093</v>
      </c>
      <c r="E168">
        <v>740</v>
      </c>
      <c r="F168">
        <v>1.940062553908833</v>
      </c>
      <c r="H168">
        <v>1</v>
      </c>
      <c r="J168">
        <f t="shared" si="4"/>
        <v>2.8692317197309762</v>
      </c>
      <c r="K168" s="30">
        <f t="shared" si="5"/>
        <v>-2.7121842667813976</v>
      </c>
      <c r="L168" s="39">
        <f>VLOOKUP($A168,'Ub5 and Ub6 values'!$A$2:$F$7000,3,FALSE)</f>
        <v>7</v>
      </c>
      <c r="M168" s="39">
        <f>VLOOKUP($A168,'Ub5 and Ub6 values'!$A$2:$F$7000,4,FALSE)</f>
        <v>11</v>
      </c>
    </row>
    <row r="169" spans="1:13">
      <c r="A169" t="s">
        <v>5221</v>
      </c>
      <c r="B169" t="s">
        <v>6606</v>
      </c>
      <c r="C169">
        <v>287.33699999999999</v>
      </c>
      <c r="D169" t="s">
        <v>6799</v>
      </c>
      <c r="E169">
        <v>560</v>
      </c>
      <c r="F169">
        <v>1.9489310461235414</v>
      </c>
      <c r="H169">
        <v>1</v>
      </c>
      <c r="J169">
        <f t="shared" si="4"/>
        <v>2.7481880270062002</v>
      </c>
      <c r="K169" s="30">
        <f t="shared" si="5"/>
        <v>-2.7102035261044417</v>
      </c>
      <c r="L169" s="39">
        <f>VLOOKUP($A169,'Ub5 and Ub6 values'!$A$2:$F$7000,3,FALSE)</f>
        <v>7</v>
      </c>
      <c r="M169" s="39">
        <f>VLOOKUP($A169,'Ub5 and Ub6 values'!$A$2:$F$7000,4,FALSE)</f>
        <v>9</v>
      </c>
    </row>
    <row r="170" spans="1:13">
      <c r="A170" t="s">
        <v>5563</v>
      </c>
      <c r="B170" t="s">
        <v>6606</v>
      </c>
      <c r="C170">
        <v>351.44599999999997</v>
      </c>
      <c r="D170" t="s">
        <v>2503</v>
      </c>
      <c r="E170">
        <v>700</v>
      </c>
      <c r="F170">
        <v>1.9917711398052618</v>
      </c>
      <c r="H170">
        <v>1</v>
      </c>
      <c r="J170">
        <f t="shared" si="4"/>
        <v>2.8450980400142569</v>
      </c>
      <c r="K170" s="30">
        <f t="shared" si="5"/>
        <v>-2.7007605647224291</v>
      </c>
      <c r="L170" s="39">
        <f>VLOOKUP($A170,'Ub5 and Ub6 values'!$A$2:$F$7000,3,FALSE)</f>
        <v>7</v>
      </c>
      <c r="M170" s="39">
        <f>VLOOKUP($A170,'Ub5 and Ub6 values'!$A$2:$F$7000,4,FALSE)</f>
        <v>10</v>
      </c>
    </row>
    <row r="171" spans="1:13">
      <c r="A171" t="s">
        <v>3336</v>
      </c>
      <c r="B171" t="s">
        <v>6606</v>
      </c>
      <c r="C171">
        <v>318.81900000000002</v>
      </c>
      <c r="D171" t="s">
        <v>6800</v>
      </c>
      <c r="E171">
        <v>636</v>
      </c>
      <c r="F171">
        <v>1.9948622886339897</v>
      </c>
      <c r="H171">
        <v>1</v>
      </c>
      <c r="J171">
        <f t="shared" si="4"/>
        <v>2.8034571156484138</v>
      </c>
      <c r="K171" s="30">
        <f t="shared" si="5"/>
        <v>-2.7000870796016163</v>
      </c>
      <c r="L171" s="39">
        <f>VLOOKUP($A171,'Ub5 and Ub6 values'!$A$2:$F$7000,3,FALSE)</f>
        <v>8</v>
      </c>
      <c r="M171" s="39">
        <f>VLOOKUP($A171,'Ub5 and Ub6 values'!$A$2:$F$7000,4,FALSE)</f>
        <v>10</v>
      </c>
    </row>
    <row r="172" spans="1:13">
      <c r="A172" t="s">
        <v>2273</v>
      </c>
      <c r="B172" t="s">
        <v>6606</v>
      </c>
      <c r="C172">
        <v>304.32499999999999</v>
      </c>
      <c r="D172" t="s">
        <v>6238</v>
      </c>
      <c r="E172">
        <v>617</v>
      </c>
      <c r="F172">
        <v>2.0274377721186232</v>
      </c>
      <c r="H172">
        <v>1</v>
      </c>
      <c r="J172">
        <f t="shared" si="4"/>
        <v>2.7902851640332416</v>
      </c>
      <c r="K172" s="30">
        <f t="shared" si="5"/>
        <v>-2.6930524666557654</v>
      </c>
      <c r="L172" s="39">
        <f>VLOOKUP($A172,'Ub5 and Ub6 values'!$A$2:$F$7000,3,FALSE)</f>
        <v>7</v>
      </c>
      <c r="M172" s="39">
        <f>VLOOKUP($A172,'Ub5 and Ub6 values'!$A$2:$F$7000,4,FALSE)</f>
        <v>11</v>
      </c>
    </row>
    <row r="173" spans="1:13">
      <c r="A173" t="s">
        <v>4120</v>
      </c>
      <c r="B173" t="s">
        <v>6606</v>
      </c>
      <c r="C173">
        <v>303.13499999999999</v>
      </c>
      <c r="D173" t="s">
        <v>6801</v>
      </c>
      <c r="E173">
        <v>627</v>
      </c>
      <c r="F173">
        <v>2.0683853728536792</v>
      </c>
      <c r="H173">
        <v>1</v>
      </c>
      <c r="J173">
        <f t="shared" si="4"/>
        <v>2.7972675408307164</v>
      </c>
      <c r="K173" s="30">
        <f t="shared" si="5"/>
        <v>-2.6843685421199419</v>
      </c>
      <c r="L173" s="39">
        <f>VLOOKUP($A173,'Ub5 and Ub6 values'!$A$2:$F$7000,3,FALSE)</f>
        <v>7</v>
      </c>
      <c r="M173" s="39">
        <f>VLOOKUP($A173,'Ub5 and Ub6 values'!$A$2:$F$7000,4,FALSE)</f>
        <v>9</v>
      </c>
    </row>
    <row r="174" spans="1:13">
      <c r="A174" t="s">
        <v>3687</v>
      </c>
      <c r="B174" t="s">
        <v>6606</v>
      </c>
      <c r="C174">
        <v>204.22899999999998</v>
      </c>
      <c r="D174" t="s">
        <v>6802</v>
      </c>
      <c r="E174">
        <v>425</v>
      </c>
      <c r="F174">
        <v>2.0809973118411196</v>
      </c>
      <c r="H174">
        <v>1</v>
      </c>
      <c r="J174">
        <f t="shared" si="4"/>
        <v>2.6283889300503116</v>
      </c>
      <c r="K174" s="30">
        <f t="shared" si="5"/>
        <v>-2.6817284807942943</v>
      </c>
      <c r="L174" s="39">
        <f>VLOOKUP($A174,'Ub5 and Ub6 values'!$A$2:$F$7000,3,FALSE)</f>
        <v>8</v>
      </c>
      <c r="M174" s="39">
        <f>VLOOKUP($A174,'Ub5 and Ub6 values'!$A$2:$F$7000,4,FALSE)</f>
        <v>9</v>
      </c>
    </row>
    <row r="175" spans="1:13">
      <c r="A175" t="s">
        <v>2261</v>
      </c>
      <c r="B175" t="s">
        <v>6606</v>
      </c>
      <c r="C175">
        <v>329.798</v>
      </c>
      <c r="D175" t="s">
        <v>8952</v>
      </c>
      <c r="E175">
        <v>692</v>
      </c>
      <c r="F175">
        <v>2.0982540828022</v>
      </c>
      <c r="H175">
        <v>1</v>
      </c>
      <c r="J175">
        <f t="shared" si="4"/>
        <v>2.840106094456758</v>
      </c>
      <c r="K175" s="30">
        <f t="shared" si="5"/>
        <v>-2.6781419231598154</v>
      </c>
      <c r="L175" s="39">
        <f>VLOOKUP($A175,'Ub5 and Ub6 values'!$A$2:$F$7000,3,FALSE)</f>
        <v>7</v>
      </c>
      <c r="M175" s="39">
        <f>VLOOKUP($A175,'Ub5 and Ub6 values'!$A$2:$F$7000,4,FALSE)</f>
        <v>8</v>
      </c>
    </row>
    <row r="176" spans="1:13">
      <c r="A176" t="s">
        <v>4101</v>
      </c>
      <c r="B176" t="s">
        <v>6606</v>
      </c>
      <c r="C176">
        <v>388.37600000000003</v>
      </c>
      <c r="D176" t="s">
        <v>8288</v>
      </c>
      <c r="E176">
        <v>818</v>
      </c>
      <c r="F176">
        <v>2.1062063567264708</v>
      </c>
      <c r="H176">
        <v>1</v>
      </c>
      <c r="J176">
        <f t="shared" si="4"/>
        <v>2.9127533036713231</v>
      </c>
      <c r="K176" s="30">
        <f t="shared" si="5"/>
        <v>-2.6764990808251752</v>
      </c>
      <c r="L176" s="39">
        <f>VLOOKUP($A176,'Ub5 and Ub6 values'!$A$2:$F$7000,3,FALSE)</f>
        <v>7</v>
      </c>
      <c r="M176" s="39">
        <f>VLOOKUP($A176,'Ub5 and Ub6 values'!$A$2:$F$7000,4,FALSE)</f>
        <v>9</v>
      </c>
    </row>
    <row r="177" spans="1:13">
      <c r="A177" t="s">
        <v>1907</v>
      </c>
      <c r="B177" t="s">
        <v>6606</v>
      </c>
      <c r="C177">
        <v>922.28099999999995</v>
      </c>
      <c r="D177" t="s">
        <v>6615</v>
      </c>
      <c r="E177">
        <v>1950</v>
      </c>
      <c r="F177">
        <v>2.1143230750714803</v>
      </c>
      <c r="H177">
        <v>1</v>
      </c>
      <c r="J177">
        <f t="shared" si="4"/>
        <v>3.2900346113625178</v>
      </c>
      <c r="K177" s="30">
        <f t="shared" si="5"/>
        <v>-2.6748286504248271</v>
      </c>
      <c r="L177" s="39">
        <f>VLOOKUP($A177,'Ub5 and Ub6 values'!$A$2:$F$7000,3,FALSE)</f>
        <v>7</v>
      </c>
      <c r="M177" s="39">
        <f>VLOOKUP($A177,'Ub5 and Ub6 values'!$A$2:$F$7000,4,FALSE)</f>
        <v>8</v>
      </c>
    </row>
    <row r="178" spans="1:13">
      <c r="A178" t="s">
        <v>5475</v>
      </c>
      <c r="B178" t="s">
        <v>6606</v>
      </c>
      <c r="C178">
        <v>349.38599999999997</v>
      </c>
      <c r="D178" t="s">
        <v>5707</v>
      </c>
      <c r="E178">
        <v>750</v>
      </c>
      <c r="F178">
        <v>2.1466229328021158</v>
      </c>
      <c r="H178">
        <v>1</v>
      </c>
      <c r="J178">
        <f t="shared" si="4"/>
        <v>2.8750612633917001</v>
      </c>
      <c r="K178" s="30">
        <f t="shared" si="5"/>
        <v>-2.6682442352959641</v>
      </c>
      <c r="L178" s="39">
        <f>VLOOKUP($A178,'Ub5 and Ub6 values'!$A$2:$F$7000,3,FALSE)</f>
        <v>8</v>
      </c>
      <c r="M178" s="39">
        <f>VLOOKUP($A178,'Ub5 and Ub6 values'!$A$2:$F$7000,4,FALSE)</f>
        <v>10</v>
      </c>
    </row>
    <row r="179" spans="1:13">
      <c r="A179" t="s">
        <v>6093</v>
      </c>
      <c r="B179" t="s">
        <v>6606</v>
      </c>
      <c r="C179">
        <v>408.36199999999997</v>
      </c>
      <c r="D179" t="s">
        <v>3074</v>
      </c>
      <c r="E179">
        <v>880</v>
      </c>
      <c r="F179">
        <v>2.1549507544776452</v>
      </c>
      <c r="H179">
        <v>1</v>
      </c>
      <c r="J179">
        <f t="shared" si="4"/>
        <v>2.9444826721501687</v>
      </c>
      <c r="K179" s="30">
        <f t="shared" si="5"/>
        <v>-2.6665626500057957</v>
      </c>
      <c r="L179" s="39">
        <f>VLOOKUP($A179,'Ub5 and Ub6 values'!$A$2:$F$7000,3,FALSE)</f>
        <v>8</v>
      </c>
      <c r="M179" s="39">
        <f>VLOOKUP($A179,'Ub5 and Ub6 values'!$A$2:$F$7000,4,FALSE)</f>
        <v>10</v>
      </c>
    </row>
    <row r="180" spans="1:13">
      <c r="A180" t="s">
        <v>2662</v>
      </c>
      <c r="B180" t="s">
        <v>6606</v>
      </c>
      <c r="C180">
        <v>327.33600000000001</v>
      </c>
      <c r="D180" t="s">
        <v>2498</v>
      </c>
      <c r="E180">
        <v>730</v>
      </c>
      <c r="F180">
        <v>2.2301243981719088</v>
      </c>
      <c r="H180">
        <v>1</v>
      </c>
      <c r="J180">
        <f t="shared" si="4"/>
        <v>2.8633228601204559</v>
      </c>
      <c r="K180" s="30">
        <f t="shared" si="5"/>
        <v>-2.6516709109730057</v>
      </c>
      <c r="L180" s="39">
        <f>VLOOKUP($A180,'Ub5 and Ub6 values'!$A$2:$F$7000,3,FALSE)</f>
        <v>7</v>
      </c>
      <c r="M180" s="39">
        <f>VLOOKUP($A180,'Ub5 and Ub6 values'!$A$2:$F$7000,4,FALSE)</f>
        <v>10</v>
      </c>
    </row>
    <row r="181" spans="1:13">
      <c r="A181" t="s">
        <v>5576</v>
      </c>
      <c r="B181" t="s">
        <v>6606</v>
      </c>
      <c r="C181">
        <v>151.16499999999999</v>
      </c>
      <c r="D181" t="s">
        <v>5577</v>
      </c>
      <c r="E181">
        <v>338</v>
      </c>
      <c r="F181">
        <v>2.235967320477624</v>
      </c>
      <c r="H181">
        <v>1</v>
      </c>
      <c r="J181">
        <f t="shared" si="4"/>
        <v>2.5289167002776547</v>
      </c>
      <c r="K181" s="30">
        <f t="shared" si="5"/>
        <v>-2.6505345481201195</v>
      </c>
      <c r="L181" s="39">
        <f>VLOOKUP($A181,'Ub5 and Ub6 values'!$A$2:$F$7000,3,FALSE)</f>
        <v>6</v>
      </c>
      <c r="M181" s="39">
        <f>VLOOKUP($A181,'Ub5 and Ub6 values'!$A$2:$F$7000,4,FALSE)</f>
        <v>8</v>
      </c>
    </row>
    <row r="182" spans="1:13">
      <c r="A182" t="s">
        <v>759</v>
      </c>
      <c r="B182" t="s">
        <v>6606</v>
      </c>
      <c r="C182">
        <v>260.30700000000002</v>
      </c>
      <c r="D182" t="s">
        <v>3128</v>
      </c>
      <c r="E182">
        <v>590</v>
      </c>
      <c r="F182">
        <v>2.2665544914274296</v>
      </c>
      <c r="H182">
        <v>1</v>
      </c>
      <c r="J182">
        <f t="shared" si="4"/>
        <v>2.7708520116421442</v>
      </c>
      <c r="K182" s="30">
        <f t="shared" si="5"/>
        <v>-2.6446338353779533</v>
      </c>
      <c r="L182" s="39">
        <f>VLOOKUP($A182,'Ub5 and Ub6 values'!$A$2:$F$7000,3,FALSE)</f>
        <v>6</v>
      </c>
      <c r="M182" s="39">
        <f>VLOOKUP($A182,'Ub5 and Ub6 values'!$A$2:$F$7000,4,FALSE)</f>
        <v>9</v>
      </c>
    </row>
    <row r="183" spans="1:13">
      <c r="A183" t="s">
        <v>5551</v>
      </c>
      <c r="B183" t="s">
        <v>6606</v>
      </c>
      <c r="C183">
        <v>263.34500000000003</v>
      </c>
      <c r="D183" t="s">
        <v>8955</v>
      </c>
      <c r="E183">
        <v>600</v>
      </c>
      <c r="F183">
        <v>2.2783800717689724</v>
      </c>
      <c r="H183">
        <v>1</v>
      </c>
      <c r="J183">
        <f t="shared" si="4"/>
        <v>2.7781512503836434</v>
      </c>
      <c r="K183" s="30">
        <f t="shared" si="5"/>
        <v>-2.6423738266556933</v>
      </c>
      <c r="L183" s="39">
        <f>VLOOKUP($A183,'Ub5 and Ub6 values'!$A$2:$F$7000,3,FALSE)</f>
        <v>7</v>
      </c>
      <c r="M183" s="39">
        <f>VLOOKUP($A183,'Ub5 and Ub6 values'!$A$2:$F$7000,4,FALSE)</f>
        <v>10</v>
      </c>
    </row>
    <row r="184" spans="1:13">
      <c r="A184" t="s">
        <v>2806</v>
      </c>
      <c r="B184" t="s">
        <v>6606</v>
      </c>
      <c r="C184">
        <v>244.20699999999999</v>
      </c>
      <c r="D184" t="s">
        <v>5578</v>
      </c>
      <c r="E184">
        <v>572.29999999999995</v>
      </c>
      <c r="F184">
        <v>2.3435036669710532</v>
      </c>
      <c r="H184">
        <v>1</v>
      </c>
      <c r="J184">
        <f t="shared" si="4"/>
        <v>2.757623745908389</v>
      </c>
      <c r="K184" s="30">
        <f t="shared" si="5"/>
        <v>-2.6301343625858244</v>
      </c>
      <c r="L184" s="39">
        <f>VLOOKUP($A184,'Ub5 and Ub6 values'!$A$2:$F$7000,3,FALSE)</f>
        <v>8</v>
      </c>
      <c r="M184" s="39">
        <f>VLOOKUP($A184,'Ub5 and Ub6 values'!$A$2:$F$7000,4,FALSE)</f>
        <v>9</v>
      </c>
    </row>
    <row r="185" spans="1:13">
      <c r="A185" t="s">
        <v>5552</v>
      </c>
      <c r="B185" t="s">
        <v>6606</v>
      </c>
      <c r="C185">
        <v>591.42499999999995</v>
      </c>
      <c r="D185" t="s">
        <v>5579</v>
      </c>
      <c r="E185">
        <v>1400</v>
      </c>
      <c r="F185">
        <v>2.3671640529230249</v>
      </c>
      <c r="H185">
        <v>1</v>
      </c>
      <c r="J185">
        <f t="shared" si="4"/>
        <v>3.1461280356782382</v>
      </c>
      <c r="K185" s="30">
        <f t="shared" si="5"/>
        <v>-2.6257716428692666</v>
      </c>
      <c r="L185" s="39">
        <f>VLOOKUP($A185,'Ub5 and Ub6 values'!$A$2:$F$7000,3,FALSE)</f>
        <v>7</v>
      </c>
      <c r="M185" s="39">
        <f>VLOOKUP($A185,'Ub5 and Ub6 values'!$A$2:$F$7000,4,FALSE)</f>
        <v>9</v>
      </c>
    </row>
    <row r="186" spans="1:13">
      <c r="A186" t="s">
        <v>4070</v>
      </c>
      <c r="B186" t="s">
        <v>6606</v>
      </c>
      <c r="C186">
        <v>255.27299999999997</v>
      </c>
      <c r="D186" t="s">
        <v>3123</v>
      </c>
      <c r="E186">
        <v>615</v>
      </c>
      <c r="F186">
        <v>2.4091854602719445</v>
      </c>
      <c r="H186">
        <v>1</v>
      </c>
      <c r="J186">
        <f t="shared" si="4"/>
        <v>2.7888751157754168</v>
      </c>
      <c r="K186" s="30">
        <f t="shared" si="5"/>
        <v>-2.6181297665137091</v>
      </c>
      <c r="L186" s="39">
        <f>VLOOKUP($A186,'Ub5 and Ub6 values'!$A$2:$F$7000,3,FALSE)</f>
        <v>7</v>
      </c>
      <c r="M186" s="39">
        <f>VLOOKUP($A186,'Ub5 and Ub6 values'!$A$2:$F$7000,4,FALSE)</f>
        <v>9</v>
      </c>
    </row>
    <row r="187" spans="1:13">
      <c r="A187" t="s">
        <v>4602</v>
      </c>
      <c r="B187" t="s">
        <v>6606</v>
      </c>
      <c r="C187">
        <v>356.44499999999999</v>
      </c>
      <c r="D187" t="s">
        <v>5580</v>
      </c>
      <c r="E187">
        <v>890</v>
      </c>
      <c r="F187">
        <v>2.4968789013732833</v>
      </c>
      <c r="H187">
        <v>1</v>
      </c>
      <c r="J187">
        <f t="shared" si="4"/>
        <v>2.9493900066449128</v>
      </c>
      <c r="K187" s="30">
        <f t="shared" si="5"/>
        <v>-2.6026025204202563</v>
      </c>
      <c r="L187" s="39">
        <f>VLOOKUP($A187,'Ub5 and Ub6 values'!$A$2:$F$7000,3,FALSE)</f>
        <v>7</v>
      </c>
      <c r="M187" s="39">
        <f>VLOOKUP($A187,'Ub5 and Ub6 values'!$A$2:$F$7000,4,FALSE)</f>
        <v>11</v>
      </c>
    </row>
    <row r="188" spans="1:13">
      <c r="A188" t="s">
        <v>4116</v>
      </c>
      <c r="B188" t="s">
        <v>6606</v>
      </c>
      <c r="C188">
        <v>294.74200000000002</v>
      </c>
      <c r="D188" t="s">
        <v>7004</v>
      </c>
      <c r="E188">
        <v>740</v>
      </c>
      <c r="F188">
        <v>2.5106703489831785</v>
      </c>
      <c r="H188">
        <v>1</v>
      </c>
      <c r="J188">
        <f t="shared" si="4"/>
        <v>2.8692317197309762</v>
      </c>
      <c r="K188" s="30">
        <f t="shared" si="5"/>
        <v>-2.6002103064093278</v>
      </c>
      <c r="L188" s="39">
        <f>VLOOKUP($A188,'Ub5 and Ub6 values'!$A$2:$F$7000,3,FALSE)</f>
        <v>8</v>
      </c>
      <c r="M188" s="39">
        <f>VLOOKUP($A188,'Ub5 and Ub6 values'!$A$2:$F$7000,4,FALSE)</f>
        <v>8</v>
      </c>
    </row>
    <row r="189" spans="1:13">
      <c r="A189" t="s">
        <v>1908</v>
      </c>
      <c r="B189" t="s">
        <v>6606</v>
      </c>
      <c r="C189">
        <v>412.36799999999994</v>
      </c>
      <c r="D189" t="s">
        <v>2499</v>
      </c>
      <c r="E189">
        <v>1042</v>
      </c>
      <c r="F189">
        <v>2.5268692042059522</v>
      </c>
      <c r="H189">
        <v>1</v>
      </c>
      <c r="J189">
        <f t="shared" si="4"/>
        <v>3.0178677189635055</v>
      </c>
      <c r="K189" s="30">
        <f t="shared" si="5"/>
        <v>-2.597417237447607</v>
      </c>
      <c r="L189" s="39">
        <f>VLOOKUP($A189,'Ub5 and Ub6 values'!$A$2:$F$7000,3,FALSE)</f>
        <v>7</v>
      </c>
      <c r="M189" s="39">
        <f>VLOOKUP($A189,'Ub5 and Ub6 values'!$A$2:$F$7000,4,FALSE)</f>
        <v>9</v>
      </c>
    </row>
    <row r="190" spans="1:13">
      <c r="A190" t="s">
        <v>6133</v>
      </c>
      <c r="B190" t="s">
        <v>6606</v>
      </c>
      <c r="C190">
        <v>281.233</v>
      </c>
      <c r="D190" t="s">
        <v>5581</v>
      </c>
      <c r="E190">
        <v>715</v>
      </c>
      <c r="F190">
        <v>2.5423758947207475</v>
      </c>
      <c r="H190">
        <v>1</v>
      </c>
      <c r="J190">
        <f t="shared" si="4"/>
        <v>2.8543060418010806</v>
      </c>
      <c r="K190" s="30">
        <f t="shared" si="5"/>
        <v>-2.5947602378362684</v>
      </c>
      <c r="L190" s="39">
        <f>VLOOKUP($A190,'Ub5 and Ub6 values'!$A$2:$F$7000,3,FALSE)</f>
        <v>7</v>
      </c>
      <c r="M190" s="39">
        <f>VLOOKUP($A190,'Ub5 and Ub6 values'!$A$2:$F$7000,4,FALSE)</f>
        <v>11</v>
      </c>
    </row>
    <row r="191" spans="1:13">
      <c r="A191" t="s">
        <v>3719</v>
      </c>
      <c r="B191" t="s">
        <v>6606</v>
      </c>
      <c r="C191">
        <v>361.48899999999998</v>
      </c>
      <c r="D191" t="s">
        <v>5582</v>
      </c>
      <c r="E191">
        <v>920</v>
      </c>
      <c r="F191">
        <v>2.5450290326953242</v>
      </c>
      <c r="H191">
        <v>1</v>
      </c>
      <c r="J191">
        <f t="shared" si="4"/>
        <v>2.9637878273455551</v>
      </c>
      <c r="K191" s="30">
        <f t="shared" si="5"/>
        <v>-2.5943072590374561</v>
      </c>
      <c r="L191" s="39">
        <f>VLOOKUP($A191,'Ub5 and Ub6 values'!$A$2:$F$7000,3,FALSE)</f>
        <v>7</v>
      </c>
      <c r="M191" s="39">
        <f>VLOOKUP($A191,'Ub5 and Ub6 values'!$A$2:$F$7000,4,FALSE)</f>
        <v>9</v>
      </c>
    </row>
    <row r="192" spans="1:13">
      <c r="A192" t="s">
        <v>1819</v>
      </c>
      <c r="B192" t="s">
        <v>6606</v>
      </c>
      <c r="C192">
        <v>354.22700000000003</v>
      </c>
      <c r="D192" t="s">
        <v>3085</v>
      </c>
      <c r="E192">
        <v>918</v>
      </c>
      <c r="F192">
        <v>2.5915585203838214</v>
      </c>
      <c r="H192">
        <v>1</v>
      </c>
      <c r="J192">
        <f t="shared" si="4"/>
        <v>2.9628426812012423</v>
      </c>
      <c r="K192" s="30">
        <f t="shared" si="5"/>
        <v>-2.5864389798428489</v>
      </c>
      <c r="L192" s="39">
        <f>VLOOKUP($A192,'Ub5 and Ub6 values'!$A$2:$F$7000,3,FALSE)</f>
        <v>7</v>
      </c>
      <c r="M192" s="39">
        <f>VLOOKUP($A192,'Ub5 and Ub6 values'!$A$2:$F$7000,4,FALSE)</f>
        <v>11</v>
      </c>
    </row>
    <row r="193" spans="1:13">
      <c r="A193" t="s">
        <v>5468</v>
      </c>
      <c r="B193" t="s">
        <v>6606</v>
      </c>
      <c r="C193">
        <v>169.56400000000002</v>
      </c>
      <c r="D193" t="s">
        <v>5583</v>
      </c>
      <c r="E193">
        <v>440</v>
      </c>
      <c r="F193">
        <v>2.5948904248543321</v>
      </c>
      <c r="H193">
        <v>1</v>
      </c>
      <c r="J193">
        <f t="shared" si="4"/>
        <v>2.6434526764861874</v>
      </c>
      <c r="K193" s="30">
        <f t="shared" si="5"/>
        <v>-2.5858809764998609</v>
      </c>
      <c r="L193" s="39">
        <f>VLOOKUP($A193,'Ub5 and Ub6 values'!$A$2:$F$7000,3,FALSE)</f>
        <v>6</v>
      </c>
      <c r="M193" s="39">
        <f>VLOOKUP($A193,'Ub5 and Ub6 values'!$A$2:$F$7000,4,FALSE)</f>
        <v>8</v>
      </c>
    </row>
    <row r="194" spans="1:13">
      <c r="A194" t="s">
        <v>1253</v>
      </c>
      <c r="B194" t="s">
        <v>6606</v>
      </c>
      <c r="C194">
        <v>241.29</v>
      </c>
      <c r="D194" t="s">
        <v>3929</v>
      </c>
      <c r="E194">
        <v>630</v>
      </c>
      <c r="F194">
        <v>2.6109660574412534</v>
      </c>
      <c r="H194">
        <v>1</v>
      </c>
      <c r="J194">
        <f t="shared" si="4"/>
        <v>2.7993405494535817</v>
      </c>
      <c r="K194" s="30">
        <f t="shared" si="5"/>
        <v>-2.5831987739686229</v>
      </c>
      <c r="L194" s="39">
        <f>VLOOKUP($A194,'Ub5 and Ub6 values'!$A$2:$F$7000,3,FALSE)</f>
        <v>5</v>
      </c>
      <c r="M194" s="39">
        <f>VLOOKUP($A194,'Ub5 and Ub6 values'!$A$2:$F$7000,4,FALSE)</f>
        <v>10</v>
      </c>
    </row>
    <row r="195" spans="1:13">
      <c r="A195" t="s">
        <v>3678</v>
      </c>
      <c r="B195" t="s">
        <v>6606</v>
      </c>
      <c r="C195">
        <v>405.45099999999996</v>
      </c>
      <c r="D195" t="s">
        <v>5584</v>
      </c>
      <c r="E195">
        <v>1065</v>
      </c>
      <c r="F195">
        <v>2.6267045832911995</v>
      </c>
      <c r="H195">
        <v>1</v>
      </c>
      <c r="J195">
        <f t="shared" ref="J195:J258" si="6">IF($H195=1,LOG(E195),"")</f>
        <v>3.0273496077747564</v>
      </c>
      <c r="K195" s="30">
        <f t="shared" ref="K195:K258" si="7">LOG(F195)-3</f>
        <v>-2.5805887681202258</v>
      </c>
      <c r="L195" s="39">
        <f>VLOOKUP($A195,'Ub5 and Ub6 values'!$A$2:$F$7000,3,FALSE)</f>
        <v>7</v>
      </c>
      <c r="M195" s="39">
        <f>VLOOKUP($A195,'Ub5 and Ub6 values'!$A$2:$F$7000,4,FALSE)</f>
        <v>9</v>
      </c>
    </row>
    <row r="196" spans="1:13">
      <c r="A196" t="s">
        <v>2774</v>
      </c>
      <c r="B196" t="s">
        <v>6606</v>
      </c>
      <c r="C196">
        <v>301.726</v>
      </c>
      <c r="D196" t="s">
        <v>5585</v>
      </c>
      <c r="E196">
        <v>800</v>
      </c>
      <c r="F196">
        <v>2.6514122084275136</v>
      </c>
      <c r="H196">
        <v>1</v>
      </c>
      <c r="J196">
        <f t="shared" si="6"/>
        <v>2.9030899869919438</v>
      </c>
      <c r="K196" s="30">
        <f t="shared" si="7"/>
        <v>-2.5765227483405173</v>
      </c>
      <c r="L196" s="39">
        <f>VLOOKUP($A196,'Ub5 and Ub6 values'!$A$2:$F$7000,3,FALSE)</f>
        <v>6</v>
      </c>
      <c r="M196" s="39">
        <f>VLOOKUP($A196,'Ub5 and Ub6 values'!$A$2:$F$7000,4,FALSE)</f>
        <v>9</v>
      </c>
    </row>
    <row r="197" spans="1:13">
      <c r="A197" t="s">
        <v>3337</v>
      </c>
      <c r="B197" t="s">
        <v>6606</v>
      </c>
      <c r="C197">
        <v>344.84199999999998</v>
      </c>
      <c r="D197" t="s">
        <v>8954</v>
      </c>
      <c r="E197">
        <v>923</v>
      </c>
      <c r="F197">
        <v>2.676588118616642</v>
      </c>
      <c r="H197">
        <v>1</v>
      </c>
      <c r="J197">
        <f t="shared" si="6"/>
        <v>2.965201701025912</v>
      </c>
      <c r="K197" s="30">
        <f t="shared" si="7"/>
        <v>-2.5724184542050774</v>
      </c>
      <c r="L197" s="39">
        <f>VLOOKUP($A197,'Ub5 and Ub6 values'!$A$2:$F$7000,3,FALSE)</f>
        <v>7</v>
      </c>
      <c r="M197" s="39">
        <f>VLOOKUP($A197,'Ub5 and Ub6 values'!$A$2:$F$7000,4,FALSE)</f>
        <v>8</v>
      </c>
    </row>
    <row r="198" spans="1:13">
      <c r="A198" t="s">
        <v>3740</v>
      </c>
      <c r="B198" t="s">
        <v>6606</v>
      </c>
      <c r="C198">
        <v>306.36599999999999</v>
      </c>
      <c r="D198" t="s">
        <v>3927</v>
      </c>
      <c r="E198">
        <v>840</v>
      </c>
      <c r="F198">
        <v>2.7418186091145884</v>
      </c>
      <c r="H198">
        <v>1</v>
      </c>
      <c r="J198">
        <f t="shared" si="6"/>
        <v>2.9242792860618816</v>
      </c>
      <c r="K198" s="30">
        <f t="shared" si="7"/>
        <v>-2.5619612802782266</v>
      </c>
      <c r="L198" s="39">
        <f>VLOOKUP($A198,'Ub5 and Ub6 values'!$A$2:$F$7000,3,FALSE)</f>
        <v>9</v>
      </c>
      <c r="M198" s="39">
        <f>VLOOKUP($A198,'Ub5 and Ub6 values'!$A$2:$F$7000,4,FALSE)</f>
        <v>9</v>
      </c>
    </row>
    <row r="199" spans="1:13">
      <c r="A199" t="s">
        <v>4073</v>
      </c>
      <c r="B199" t="s">
        <v>6606</v>
      </c>
      <c r="C199">
        <v>369.48</v>
      </c>
      <c r="D199" t="s">
        <v>5586</v>
      </c>
      <c r="E199">
        <v>1035</v>
      </c>
      <c r="F199">
        <v>2.8012341669373173</v>
      </c>
      <c r="H199">
        <v>1</v>
      </c>
      <c r="J199">
        <f t="shared" si="6"/>
        <v>3.0149403497929366</v>
      </c>
      <c r="K199" s="30">
        <f t="shared" si="7"/>
        <v>-2.5526505851578865</v>
      </c>
      <c r="L199" s="39">
        <f>VLOOKUP($A199,'Ub5 and Ub6 values'!$A$2:$F$7000,3,FALSE)</f>
        <v>8</v>
      </c>
      <c r="M199" s="39">
        <f>VLOOKUP($A199,'Ub5 and Ub6 values'!$A$2:$F$7000,4,FALSE)</f>
        <v>12</v>
      </c>
    </row>
    <row r="200" spans="1:13">
      <c r="A200" t="s">
        <v>1220</v>
      </c>
      <c r="B200" t="s">
        <v>6606</v>
      </c>
      <c r="C200">
        <v>321.15699999999998</v>
      </c>
      <c r="D200" t="s">
        <v>6236</v>
      </c>
      <c r="E200">
        <v>900</v>
      </c>
      <c r="F200">
        <v>2.8023676893232907</v>
      </c>
      <c r="H200">
        <v>1</v>
      </c>
      <c r="J200">
        <f t="shared" si="6"/>
        <v>2.9542425094393248</v>
      </c>
      <c r="K200" s="30">
        <f t="shared" si="7"/>
        <v>-2.5524748829803641</v>
      </c>
      <c r="L200" s="39">
        <f>VLOOKUP($A200,'Ub5 and Ub6 values'!$A$2:$F$7000,3,FALSE)</f>
        <v>8</v>
      </c>
      <c r="M200" s="39">
        <f>VLOOKUP($A200,'Ub5 and Ub6 values'!$A$2:$F$7000,4,FALSE)</f>
        <v>9</v>
      </c>
    </row>
    <row r="201" spans="1:13">
      <c r="A201" t="s">
        <v>4613</v>
      </c>
      <c r="B201" t="s">
        <v>6606</v>
      </c>
      <c r="C201">
        <v>295.29799999999994</v>
      </c>
      <c r="D201" t="s">
        <v>2493</v>
      </c>
      <c r="E201">
        <v>830</v>
      </c>
      <c r="F201">
        <v>2.8107200184220691</v>
      </c>
      <c r="H201">
        <v>1</v>
      </c>
      <c r="J201">
        <f t="shared" si="6"/>
        <v>2.9190780923760737</v>
      </c>
      <c r="K201" s="30">
        <f t="shared" si="7"/>
        <v>-2.5511824132009071</v>
      </c>
      <c r="L201" s="39">
        <f>VLOOKUP($A201,'Ub5 and Ub6 values'!$A$2:$F$7000,3,FALSE)</f>
        <v>7</v>
      </c>
      <c r="M201" s="39">
        <f>VLOOKUP($A201,'Ub5 and Ub6 values'!$A$2:$F$7000,4,FALSE)</f>
        <v>10</v>
      </c>
    </row>
    <row r="202" spans="1:13">
      <c r="A202" t="s">
        <v>7325</v>
      </c>
      <c r="B202" t="s">
        <v>6606</v>
      </c>
      <c r="C202">
        <v>348.44299999999998</v>
      </c>
      <c r="D202" t="s">
        <v>5587</v>
      </c>
      <c r="E202">
        <v>1000</v>
      </c>
      <c r="F202">
        <v>2.8699098561314189</v>
      </c>
      <c r="H202">
        <v>1</v>
      </c>
      <c r="J202">
        <f t="shared" si="6"/>
        <v>3</v>
      </c>
      <c r="K202" s="30">
        <f t="shared" si="7"/>
        <v>-2.5421317442414537</v>
      </c>
      <c r="L202" s="39">
        <f>VLOOKUP($A202,'Ub5 and Ub6 values'!$A$2:$F$7000,3,FALSE)</f>
        <v>8</v>
      </c>
      <c r="M202" s="39">
        <f>VLOOKUP($A202,'Ub5 and Ub6 values'!$A$2:$F$7000,4,FALSE)</f>
        <v>9</v>
      </c>
    </row>
    <row r="203" spans="1:13">
      <c r="A203" t="s">
        <v>6218</v>
      </c>
      <c r="B203" t="s">
        <v>6606</v>
      </c>
      <c r="C203">
        <v>271.334</v>
      </c>
      <c r="D203" t="s">
        <v>6841</v>
      </c>
      <c r="E203">
        <v>800</v>
      </c>
      <c r="F203">
        <v>2.9483957041874591</v>
      </c>
      <c r="H203">
        <v>1</v>
      </c>
      <c r="J203">
        <f t="shared" si="6"/>
        <v>2.9030899869919438</v>
      </c>
      <c r="K203" s="30">
        <f t="shared" si="7"/>
        <v>-2.5304142302388932</v>
      </c>
      <c r="L203" s="39">
        <f>VLOOKUP($A203,'Ub5 and Ub6 values'!$A$2:$F$7000,3,FALSE)</f>
        <v>6</v>
      </c>
      <c r="M203" s="39">
        <f>VLOOKUP($A203,'Ub5 and Ub6 values'!$A$2:$F$7000,4,FALSE)</f>
        <v>11</v>
      </c>
    </row>
    <row r="204" spans="1:13">
      <c r="A204" t="s">
        <v>5607</v>
      </c>
      <c r="B204" t="s">
        <v>6606</v>
      </c>
      <c r="C204">
        <v>333.363</v>
      </c>
      <c r="D204" t="s">
        <v>6244</v>
      </c>
      <c r="E204">
        <v>1000</v>
      </c>
      <c r="F204">
        <v>2.9997330237608852</v>
      </c>
      <c r="H204">
        <v>1</v>
      </c>
      <c r="J204">
        <f t="shared" si="6"/>
        <v>3</v>
      </c>
      <c r="K204" s="30">
        <f t="shared" si="7"/>
        <v>-2.5229173957693058</v>
      </c>
      <c r="L204" s="39">
        <f>VLOOKUP($A204,'Ub5 and Ub6 values'!$A$2:$F$7000,3,FALSE)</f>
        <v>8</v>
      </c>
      <c r="M204" s="39">
        <f>VLOOKUP($A204,'Ub5 and Ub6 values'!$A$2:$F$7000,4,FALSE)</f>
        <v>11</v>
      </c>
    </row>
    <row r="205" spans="1:13">
      <c r="A205" t="s">
        <v>6132</v>
      </c>
      <c r="B205" t="s">
        <v>6606</v>
      </c>
      <c r="C205">
        <v>302.733</v>
      </c>
      <c r="D205" t="s">
        <v>6842</v>
      </c>
      <c r="E205">
        <v>910</v>
      </c>
      <c r="F205">
        <v>3.0059491366980144</v>
      </c>
      <c r="H205">
        <v>1</v>
      </c>
      <c r="J205">
        <f t="shared" si="6"/>
        <v>2.9590413923210934</v>
      </c>
      <c r="K205" s="30">
        <f t="shared" si="7"/>
        <v>-2.5220183723313698</v>
      </c>
      <c r="L205" s="39">
        <f>VLOOKUP($A205,'Ub5 and Ub6 values'!$A$2:$F$7000,3,FALSE)</f>
        <v>7</v>
      </c>
      <c r="M205" s="39">
        <f>VLOOKUP($A205,'Ub5 and Ub6 values'!$A$2:$F$7000,4,FALSE)</f>
        <v>10</v>
      </c>
    </row>
    <row r="206" spans="1:13">
      <c r="A206" t="s">
        <v>3803</v>
      </c>
      <c r="B206" t="s">
        <v>6606</v>
      </c>
      <c r="C206">
        <v>810.93799999999987</v>
      </c>
      <c r="D206" t="s">
        <v>3803</v>
      </c>
      <c r="E206">
        <v>2450</v>
      </c>
      <c r="F206">
        <v>3.0211927422318356</v>
      </c>
      <c r="H206">
        <v>1</v>
      </c>
      <c r="J206">
        <f t="shared" si="6"/>
        <v>3.3891660843645326</v>
      </c>
      <c r="K206" s="30">
        <f t="shared" si="7"/>
        <v>-2.5198215672730466</v>
      </c>
      <c r="L206" s="39">
        <f>VLOOKUP($A206,'Ub5 and Ub6 values'!$A$2:$F$7000,3,FALSE)</f>
        <v>8</v>
      </c>
      <c r="M206" s="39">
        <f>VLOOKUP($A206,'Ub5 and Ub6 values'!$A$2:$F$7000,4,FALSE)</f>
        <v>10</v>
      </c>
    </row>
    <row r="207" spans="1:13">
      <c r="A207" t="s">
        <v>2651</v>
      </c>
      <c r="B207" t="s">
        <v>6606</v>
      </c>
      <c r="C207">
        <v>275.42800000000005</v>
      </c>
      <c r="D207" t="s">
        <v>6843</v>
      </c>
      <c r="E207">
        <v>867</v>
      </c>
      <c r="F207">
        <v>3.1478281075271934</v>
      </c>
      <c r="H207">
        <v>1</v>
      </c>
      <c r="J207">
        <f t="shared" si="6"/>
        <v>2.9380190974762104</v>
      </c>
      <c r="K207" s="30">
        <f t="shared" si="7"/>
        <v>-2.5019889910495143</v>
      </c>
      <c r="L207" s="39">
        <f>VLOOKUP($A207,'Ub5 and Ub6 values'!$A$2:$F$7000,3,FALSE)</f>
        <v>7</v>
      </c>
      <c r="M207" s="39">
        <f>VLOOKUP($A207,'Ub5 and Ub6 values'!$A$2:$F$7000,4,FALSE)</f>
        <v>9</v>
      </c>
    </row>
    <row r="208" spans="1:13">
      <c r="A208" t="s">
        <v>1901</v>
      </c>
      <c r="B208" t="s">
        <v>6606</v>
      </c>
      <c r="C208">
        <v>911.26099999999997</v>
      </c>
      <c r="D208" t="s">
        <v>6844</v>
      </c>
      <c r="E208">
        <v>2870</v>
      </c>
      <c r="F208">
        <v>3.1494818718237694</v>
      </c>
      <c r="H208">
        <v>1</v>
      </c>
      <c r="J208">
        <f t="shared" si="6"/>
        <v>3.4578818967339924</v>
      </c>
      <c r="K208" s="30">
        <f t="shared" si="7"/>
        <v>-2.5017608870726615</v>
      </c>
      <c r="L208" s="39">
        <f>VLOOKUP($A208,'Ub5 and Ub6 values'!$A$2:$F$7000,3,FALSE)</f>
        <v>6</v>
      </c>
      <c r="M208" s="39">
        <f>VLOOKUP($A208,'Ub5 and Ub6 values'!$A$2:$F$7000,4,FALSE)</f>
        <v>9</v>
      </c>
    </row>
    <row r="209" spans="1:13">
      <c r="A209" t="s">
        <v>8714</v>
      </c>
      <c r="B209" t="s">
        <v>6606</v>
      </c>
      <c r="C209">
        <v>266.25700000000001</v>
      </c>
      <c r="D209" t="s">
        <v>2495</v>
      </c>
      <c r="E209">
        <v>841</v>
      </c>
      <c r="F209">
        <v>3.1586024029415189</v>
      </c>
      <c r="H209">
        <v>1</v>
      </c>
      <c r="J209">
        <f t="shared" si="6"/>
        <v>2.9247959957979122</v>
      </c>
      <c r="K209" s="30">
        <f t="shared" si="7"/>
        <v>-2.5005050385696737</v>
      </c>
      <c r="L209" s="39">
        <f>VLOOKUP($A209,'Ub5 and Ub6 values'!$A$2:$F$7000,3,FALSE)</f>
        <v>9</v>
      </c>
      <c r="M209" s="39">
        <f>VLOOKUP($A209,'Ub5 and Ub6 values'!$A$2:$F$7000,4,FALSE)</f>
        <v>11</v>
      </c>
    </row>
    <row r="210" spans="1:13">
      <c r="A210" t="s">
        <v>6845</v>
      </c>
      <c r="B210" t="s">
        <v>6606</v>
      </c>
      <c r="C210">
        <v>308.76899999999995</v>
      </c>
      <c r="D210" t="s">
        <v>6846</v>
      </c>
      <c r="E210">
        <v>1020</v>
      </c>
      <c r="F210">
        <v>3.3034404360541383</v>
      </c>
      <c r="H210">
        <v>1</v>
      </c>
      <c r="J210">
        <f t="shared" si="6"/>
        <v>3.0086001717619175</v>
      </c>
      <c r="K210" s="30">
        <f t="shared" si="7"/>
        <v>-2.4810335194977764</v>
      </c>
      <c r="L210" s="39">
        <f>VLOOKUP($A210,'Ub5 and Ub6 values'!$A$2:$F$7000,3,FALSE)</f>
        <v>8</v>
      </c>
      <c r="M210" s="39">
        <f>VLOOKUP($A210,'Ub5 and Ub6 values'!$A$2:$F$7000,4,FALSE)</f>
        <v>8</v>
      </c>
    </row>
    <row r="211" spans="1:13">
      <c r="A211" t="s">
        <v>4591</v>
      </c>
      <c r="B211" t="s">
        <v>6606</v>
      </c>
      <c r="C211">
        <v>392.49899999999997</v>
      </c>
      <c r="D211" t="s">
        <v>8424</v>
      </c>
      <c r="E211">
        <v>1300</v>
      </c>
      <c r="F211">
        <v>3.3121103493257311</v>
      </c>
      <c r="H211">
        <v>1</v>
      </c>
      <c r="J211">
        <f t="shared" si="6"/>
        <v>3.1139433523068369</v>
      </c>
      <c r="K211" s="30">
        <f t="shared" si="7"/>
        <v>-2.4798952022902685</v>
      </c>
      <c r="L211" s="39">
        <f>VLOOKUP($A211,'Ub5 and Ub6 values'!$A$2:$F$7000,3,FALSE)</f>
        <v>8</v>
      </c>
      <c r="M211" s="39">
        <f>VLOOKUP($A211,'Ub5 and Ub6 values'!$A$2:$F$7000,4,FALSE)</f>
        <v>11</v>
      </c>
    </row>
    <row r="212" spans="1:13">
      <c r="A212" t="s">
        <v>2264</v>
      </c>
      <c r="B212" t="s">
        <v>6606</v>
      </c>
      <c r="C212">
        <v>320.392</v>
      </c>
      <c r="D212" t="s">
        <v>6847</v>
      </c>
      <c r="E212">
        <v>1067</v>
      </c>
      <c r="F212">
        <v>3.330295388149517</v>
      </c>
      <c r="H212">
        <v>1</v>
      </c>
      <c r="J212">
        <f t="shared" si="6"/>
        <v>3.0281644194244697</v>
      </c>
      <c r="K212" s="30">
        <f t="shared" si="7"/>
        <v>-2.4775172440450612</v>
      </c>
      <c r="L212" s="39">
        <f>VLOOKUP($A212,'Ub5 and Ub6 values'!$A$2:$F$7000,3,FALSE)</f>
        <v>8</v>
      </c>
      <c r="M212" s="39">
        <f>VLOOKUP($A212,'Ub5 and Ub6 values'!$A$2:$F$7000,4,FALSE)</f>
        <v>8</v>
      </c>
    </row>
    <row r="213" spans="1:13">
      <c r="A213" t="s">
        <v>4601</v>
      </c>
      <c r="B213" t="s">
        <v>6606</v>
      </c>
      <c r="C213">
        <v>298.346</v>
      </c>
      <c r="D213" t="s">
        <v>6240</v>
      </c>
      <c r="E213">
        <v>1000</v>
      </c>
      <c r="F213">
        <v>3.3518129956493468</v>
      </c>
      <c r="H213">
        <v>1</v>
      </c>
      <c r="J213">
        <f t="shared" si="6"/>
        <v>3</v>
      </c>
      <c r="K213" s="30">
        <f t="shared" si="7"/>
        <v>-2.4747202195235962</v>
      </c>
      <c r="L213" s="39">
        <f>VLOOKUP($A213,'Ub5 and Ub6 values'!$A$2:$F$7000,3,FALSE)</f>
        <v>7</v>
      </c>
      <c r="M213" s="39">
        <f>VLOOKUP($A213,'Ub5 and Ub6 values'!$A$2:$F$7000,4,FALSE)</f>
        <v>10</v>
      </c>
    </row>
    <row r="214" spans="1:13">
      <c r="A214" t="s">
        <v>168</v>
      </c>
      <c r="B214" t="s">
        <v>6606</v>
      </c>
      <c r="C214">
        <v>243.24299999999999</v>
      </c>
      <c r="D214" t="s">
        <v>8290</v>
      </c>
      <c r="E214">
        <v>835</v>
      </c>
      <c r="F214">
        <v>3.4327812105589883</v>
      </c>
      <c r="H214">
        <v>1</v>
      </c>
      <c r="J214">
        <f t="shared" si="6"/>
        <v>2.9216864754836021</v>
      </c>
      <c r="K214" s="30">
        <f t="shared" si="7"/>
        <v>-2.4643538755940289</v>
      </c>
      <c r="L214" s="39">
        <f>VLOOKUP($A214,'Ub5 and Ub6 values'!$A$2:$F$7000,3,FALSE)</f>
        <v>6</v>
      </c>
      <c r="M214" s="39">
        <f>VLOOKUP($A214,'Ub5 and Ub6 values'!$A$2:$F$7000,4,FALSE)</f>
        <v>6</v>
      </c>
    </row>
    <row r="215" spans="1:13">
      <c r="A215" t="s">
        <v>6059</v>
      </c>
      <c r="B215" t="s">
        <v>6606</v>
      </c>
      <c r="C215">
        <v>234.25899999999999</v>
      </c>
      <c r="D215" t="s">
        <v>6848</v>
      </c>
      <c r="E215">
        <v>820</v>
      </c>
      <c r="F215">
        <v>3.5003991308765086</v>
      </c>
      <c r="H215">
        <v>1</v>
      </c>
      <c r="J215">
        <f t="shared" si="6"/>
        <v>2.9138138523837167</v>
      </c>
      <c r="K215" s="30">
        <f t="shared" si="7"/>
        <v>-2.4558824326627713</v>
      </c>
      <c r="L215" s="39">
        <f>VLOOKUP($A215,'Ub5 and Ub6 values'!$A$2:$F$7000,3,FALSE)</f>
        <v>9</v>
      </c>
      <c r="M215" s="39">
        <f>VLOOKUP($A215,'Ub5 and Ub6 values'!$A$2:$F$7000,4,FALSE)</f>
        <v>9</v>
      </c>
    </row>
    <row r="216" spans="1:13">
      <c r="A216" t="s">
        <v>2775</v>
      </c>
      <c r="B216" t="s">
        <v>6606</v>
      </c>
      <c r="C216">
        <v>309.45299999999997</v>
      </c>
      <c r="D216" t="s">
        <v>6849</v>
      </c>
      <c r="E216">
        <v>1087</v>
      </c>
      <c r="F216">
        <v>3.5126497400251413</v>
      </c>
      <c r="H216">
        <v>1</v>
      </c>
      <c r="J216">
        <f t="shared" si="6"/>
        <v>3.0362295440862948</v>
      </c>
      <c r="K216" s="30">
        <f t="shared" si="7"/>
        <v>-2.4543651532418767</v>
      </c>
      <c r="L216" s="39">
        <f>VLOOKUP($A216,'Ub5 and Ub6 values'!$A$2:$F$7000,3,FALSE)</f>
        <v>8</v>
      </c>
      <c r="M216" s="39">
        <f>VLOOKUP($A216,'Ub5 and Ub6 values'!$A$2:$F$7000,4,FALSE)</f>
        <v>8</v>
      </c>
    </row>
    <row r="217" spans="1:13">
      <c r="A217" t="s">
        <v>5564</v>
      </c>
      <c r="B217" t="s">
        <v>6606</v>
      </c>
      <c r="C217">
        <v>298.40100000000001</v>
      </c>
      <c r="D217" t="s">
        <v>7005</v>
      </c>
      <c r="E217">
        <v>1070</v>
      </c>
      <c r="F217">
        <v>3.5857788680332838</v>
      </c>
      <c r="H217">
        <v>1</v>
      </c>
      <c r="J217">
        <f t="shared" si="6"/>
        <v>3.0293837776852097</v>
      </c>
      <c r="K217" s="30">
        <f t="shared" si="7"/>
        <v>-2.4454164965234453</v>
      </c>
      <c r="L217" s="39">
        <f>VLOOKUP($A217,'Ub5 and Ub6 values'!$A$2:$F$7000,3,FALSE)</f>
        <v>7</v>
      </c>
      <c r="M217" s="39">
        <f>VLOOKUP($A217,'Ub5 and Ub6 values'!$A$2:$F$7000,4,FALSE)</f>
        <v>11</v>
      </c>
    </row>
    <row r="218" spans="1:13">
      <c r="A218" t="s">
        <v>5360</v>
      </c>
      <c r="B218" t="s">
        <v>6606</v>
      </c>
      <c r="C218">
        <v>220.31199999999998</v>
      </c>
      <c r="D218" t="s">
        <v>6850</v>
      </c>
      <c r="E218">
        <v>810</v>
      </c>
      <c r="F218">
        <v>3.6766040887468683</v>
      </c>
      <c r="H218">
        <v>1</v>
      </c>
      <c r="J218">
        <f t="shared" si="6"/>
        <v>2.90848501887865</v>
      </c>
      <c r="K218" s="30">
        <f t="shared" si="7"/>
        <v>-2.4345531341588575</v>
      </c>
      <c r="L218" s="39">
        <f>VLOOKUP($A218,'Ub5 and Ub6 values'!$A$2:$F$7000,3,FALSE)</f>
        <v>6</v>
      </c>
      <c r="M218" s="39">
        <f>VLOOKUP($A218,'Ub5 and Ub6 values'!$A$2:$F$7000,4,FALSE)</f>
        <v>9</v>
      </c>
    </row>
    <row r="219" spans="1:13">
      <c r="A219" t="s">
        <v>9373</v>
      </c>
      <c r="B219" t="s">
        <v>6606</v>
      </c>
      <c r="C219">
        <v>733.9369999999999</v>
      </c>
      <c r="D219" t="s">
        <v>2500</v>
      </c>
      <c r="E219">
        <v>2720</v>
      </c>
      <c r="F219">
        <v>3.7060401642102803</v>
      </c>
      <c r="H219">
        <v>1</v>
      </c>
      <c r="J219">
        <f t="shared" si="6"/>
        <v>3.4345689040341987</v>
      </c>
      <c r="K219" s="30">
        <f t="shared" si="7"/>
        <v>-2.4310898783251691</v>
      </c>
      <c r="L219" s="39">
        <f>VLOOKUP($A219,'Ub5 and Ub6 values'!$A$2:$F$7000,3,FALSE)</f>
        <v>8</v>
      </c>
      <c r="M219" s="39">
        <f>VLOOKUP($A219,'Ub5 and Ub6 values'!$A$2:$F$7000,4,FALSE)</f>
        <v>8</v>
      </c>
    </row>
    <row r="220" spans="1:13">
      <c r="A220" t="s">
        <v>2648</v>
      </c>
      <c r="B220" t="s">
        <v>6606</v>
      </c>
      <c r="C220">
        <v>331.16300000000007</v>
      </c>
      <c r="D220" t="s">
        <v>6851</v>
      </c>
      <c r="E220">
        <v>1275</v>
      </c>
      <c r="F220">
        <v>3.8500677913897379</v>
      </c>
      <c r="H220">
        <v>1</v>
      </c>
      <c r="J220">
        <f t="shared" si="6"/>
        <v>3.1055101847699738</v>
      </c>
      <c r="K220" s="30">
        <f t="shared" si="7"/>
        <v>-2.4145316234350624</v>
      </c>
      <c r="L220" s="39">
        <f>VLOOKUP($A220,'Ub5 and Ub6 values'!$A$2:$F$7000,3,FALSE)</f>
        <v>7</v>
      </c>
      <c r="M220" s="39">
        <f>VLOOKUP($A220,'Ub5 and Ub6 values'!$A$2:$F$7000,4,FALSE)</f>
        <v>8</v>
      </c>
    </row>
    <row r="221" spans="1:13">
      <c r="A221" t="s">
        <v>8719</v>
      </c>
      <c r="B221" t="s">
        <v>6606</v>
      </c>
      <c r="C221">
        <v>333.428</v>
      </c>
      <c r="D221" t="s">
        <v>6852</v>
      </c>
      <c r="E221">
        <v>1300</v>
      </c>
      <c r="F221">
        <v>3.898892714469091</v>
      </c>
      <c r="H221">
        <v>1</v>
      </c>
      <c r="J221">
        <f t="shared" si="6"/>
        <v>3.1139433523068369</v>
      </c>
      <c r="K221" s="30">
        <f t="shared" si="7"/>
        <v>-2.4090587150954486</v>
      </c>
      <c r="L221" s="39">
        <f>VLOOKUP($A221,'Ub5 and Ub6 values'!$A$2:$F$7000,3,FALSE)</f>
        <v>7</v>
      </c>
      <c r="M221" s="39">
        <f>VLOOKUP($A221,'Ub5 and Ub6 values'!$A$2:$F$7000,4,FALSE)</f>
        <v>9</v>
      </c>
    </row>
    <row r="222" spans="1:13">
      <c r="A222" t="s">
        <v>2770</v>
      </c>
      <c r="B222" t="s">
        <v>6606</v>
      </c>
      <c r="C222">
        <v>282.29900000000004</v>
      </c>
      <c r="D222" t="s">
        <v>2502</v>
      </c>
      <c r="E222">
        <v>1105</v>
      </c>
      <c r="F222">
        <v>3.9142894590487387</v>
      </c>
      <c r="H222">
        <v>1</v>
      </c>
      <c r="J222">
        <f t="shared" si="6"/>
        <v>3.0433622780211294</v>
      </c>
      <c r="K222" s="30">
        <f t="shared" si="7"/>
        <v>-2.4073470617083221</v>
      </c>
      <c r="L222" s="39">
        <f>VLOOKUP($A222,'Ub5 and Ub6 values'!$A$2:$F$7000,3,FALSE)</f>
        <v>8</v>
      </c>
      <c r="M222" s="39">
        <f>VLOOKUP($A222,'Ub5 and Ub6 values'!$A$2:$F$7000,4,FALSE)</f>
        <v>9</v>
      </c>
    </row>
    <row r="223" spans="1:13">
      <c r="A223" t="s">
        <v>3682</v>
      </c>
      <c r="B223" t="s">
        <v>6606</v>
      </c>
      <c r="C223">
        <v>253.7</v>
      </c>
      <c r="D223" t="s">
        <v>3930</v>
      </c>
      <c r="E223">
        <v>1000</v>
      </c>
      <c r="F223">
        <v>3.941663381947182</v>
      </c>
      <c r="H223">
        <v>1</v>
      </c>
      <c r="J223">
        <f t="shared" si="6"/>
        <v>3</v>
      </c>
      <c r="K223" s="30">
        <f t="shared" si="7"/>
        <v>-2.4043204672217309</v>
      </c>
      <c r="L223" s="39">
        <f>VLOOKUP($A223,'Ub5 and Ub6 values'!$A$2:$F$7000,3,FALSE)</f>
        <v>7</v>
      </c>
      <c r="M223" s="39">
        <f>VLOOKUP($A223,'Ub5 and Ub6 values'!$A$2:$F$7000,4,FALSE)</f>
        <v>8</v>
      </c>
    </row>
    <row r="224" spans="1:13">
      <c r="A224" t="s">
        <v>1252</v>
      </c>
      <c r="B224" t="s">
        <v>6606</v>
      </c>
      <c r="C224">
        <v>270.76</v>
      </c>
      <c r="D224" t="s">
        <v>6853</v>
      </c>
      <c r="E224">
        <v>1070</v>
      </c>
      <c r="F224">
        <v>3.9518392672477471</v>
      </c>
      <c r="H224">
        <v>1</v>
      </c>
      <c r="J224">
        <f t="shared" si="6"/>
        <v>3.0293837776852097</v>
      </c>
      <c r="K224" s="30">
        <f t="shared" si="7"/>
        <v>-2.4032007277400114</v>
      </c>
      <c r="L224" s="39">
        <f>VLOOKUP($A224,'Ub5 and Ub6 values'!$A$2:$F$7000,3,FALSE)</f>
        <v>7</v>
      </c>
      <c r="M224" s="39">
        <f>VLOOKUP($A224,'Ub5 and Ub6 values'!$A$2:$F$7000,4,FALSE)</f>
        <v>9</v>
      </c>
    </row>
    <row r="225" spans="1:13">
      <c r="A225" t="s">
        <v>3119</v>
      </c>
      <c r="B225" t="s">
        <v>6606</v>
      </c>
      <c r="C225">
        <v>270.71699999999998</v>
      </c>
      <c r="D225" t="s">
        <v>6614</v>
      </c>
      <c r="E225">
        <v>1074</v>
      </c>
      <c r="F225">
        <v>3.967242544797704</v>
      </c>
      <c r="H225">
        <v>1</v>
      </c>
      <c r="J225">
        <f t="shared" si="6"/>
        <v>3.0310042813635367</v>
      </c>
      <c r="K225" s="30">
        <f t="shared" si="7"/>
        <v>-2.4015112473082443</v>
      </c>
      <c r="L225" s="39">
        <f>VLOOKUP($A225,'Ub5 and Ub6 values'!$A$2:$F$7000,3,FALSE)</f>
        <v>6</v>
      </c>
      <c r="M225" s="39">
        <f>VLOOKUP($A225,'Ub5 and Ub6 values'!$A$2:$F$7000,4,FALSE)</f>
        <v>10</v>
      </c>
    </row>
    <row r="226" spans="1:13">
      <c r="A226" t="s">
        <v>1433</v>
      </c>
      <c r="B226" t="s">
        <v>6606</v>
      </c>
      <c r="C226">
        <v>353.33</v>
      </c>
      <c r="D226" t="s">
        <v>5698</v>
      </c>
      <c r="E226">
        <v>1470</v>
      </c>
      <c r="F226">
        <v>4.160416607703846</v>
      </c>
      <c r="H226">
        <v>1</v>
      </c>
      <c r="J226">
        <f t="shared" si="6"/>
        <v>3.167317334748176</v>
      </c>
      <c r="K226" s="30">
        <f t="shared" si="7"/>
        <v>-2.380863178659852</v>
      </c>
      <c r="L226" s="39">
        <f>VLOOKUP($A226,'Ub5 and Ub6 values'!$A$2:$F$7000,3,FALSE)</f>
        <v>8</v>
      </c>
      <c r="M226" s="39">
        <f>VLOOKUP($A226,'Ub5 and Ub6 values'!$A$2:$F$7000,4,FALSE)</f>
        <v>10</v>
      </c>
    </row>
    <row r="227" spans="1:13">
      <c r="A227" t="s">
        <v>3688</v>
      </c>
      <c r="B227" t="s">
        <v>6606</v>
      </c>
      <c r="C227">
        <v>228.71600000000001</v>
      </c>
      <c r="D227" t="s">
        <v>6237</v>
      </c>
      <c r="E227">
        <v>967.5</v>
      </c>
      <c r="F227">
        <v>4.2301369383864706</v>
      </c>
      <c r="H227">
        <v>1</v>
      </c>
      <c r="J227">
        <f t="shared" si="6"/>
        <v>2.9856509736909489</v>
      </c>
      <c r="K227" s="30">
        <f t="shared" si="7"/>
        <v>-2.3736455733760251</v>
      </c>
      <c r="L227" s="39">
        <f>VLOOKUP($A227,'Ub5 and Ub6 values'!$A$2:$F$7000,3,FALSE)</f>
        <v>5</v>
      </c>
      <c r="M227" s="39">
        <f>VLOOKUP($A227,'Ub5 and Ub6 values'!$A$2:$F$7000,4,FALSE)</f>
        <v>9</v>
      </c>
    </row>
    <row r="228" spans="1:13">
      <c r="A228" t="s">
        <v>4295</v>
      </c>
      <c r="B228" t="s">
        <v>6606</v>
      </c>
      <c r="C228">
        <v>492.62299999999993</v>
      </c>
      <c r="D228" t="s">
        <v>4560</v>
      </c>
      <c r="E228">
        <v>2101</v>
      </c>
      <c r="F228">
        <v>4.2649246990091818</v>
      </c>
      <c r="H228">
        <v>1</v>
      </c>
      <c r="J228">
        <f t="shared" si="6"/>
        <v>3.3224260524059526</v>
      </c>
      <c r="K228" s="30">
        <f t="shared" si="7"/>
        <v>-2.3700886322792227</v>
      </c>
      <c r="L228" s="39">
        <f>VLOOKUP($A228,'Ub5 and Ub6 values'!$A$2:$F$7000,3,FALSE)</f>
        <v>9</v>
      </c>
      <c r="M228" s="39">
        <f>VLOOKUP($A228,'Ub5 and Ub6 values'!$A$2:$F$7000,4,FALSE)</f>
        <v>9</v>
      </c>
    </row>
    <row r="229" spans="1:13">
      <c r="A229" t="s">
        <v>3791</v>
      </c>
      <c r="B229" t="s">
        <v>6606</v>
      </c>
      <c r="C229">
        <v>245.32600000000002</v>
      </c>
      <c r="D229" t="s">
        <v>6854</v>
      </c>
      <c r="E229">
        <v>1070</v>
      </c>
      <c r="F229">
        <v>4.3615434156999253</v>
      </c>
      <c r="H229">
        <v>1</v>
      </c>
      <c r="J229">
        <f t="shared" si="6"/>
        <v>3.0293837776852097</v>
      </c>
      <c r="K229" s="30">
        <f t="shared" si="7"/>
        <v>-2.3603598001100687</v>
      </c>
      <c r="L229" s="39">
        <f>VLOOKUP($A229,'Ub5 and Ub6 values'!$A$2:$F$7000,3,FALSE)</f>
        <v>7</v>
      </c>
      <c r="M229" s="39">
        <f>VLOOKUP($A229,'Ub5 and Ub6 values'!$A$2:$F$7000,4,FALSE)</f>
        <v>7</v>
      </c>
    </row>
    <row r="230" spans="1:13">
      <c r="A230" t="s">
        <v>5553</v>
      </c>
      <c r="B230" t="s">
        <v>6606</v>
      </c>
      <c r="C230">
        <v>308.76499999999999</v>
      </c>
      <c r="D230" t="s">
        <v>8433</v>
      </c>
      <c r="E230">
        <v>1355</v>
      </c>
      <c r="F230">
        <v>4.3884507635256584</v>
      </c>
      <c r="H230">
        <v>1</v>
      </c>
      <c r="J230">
        <f t="shared" si="6"/>
        <v>3.1319392952104246</v>
      </c>
      <c r="K230" s="30">
        <f t="shared" si="7"/>
        <v>-2.3576887698718361</v>
      </c>
      <c r="L230" s="39">
        <f>VLOOKUP($A230,'Ub5 and Ub6 values'!$A$2:$F$7000,3,FALSE)</f>
        <v>7</v>
      </c>
      <c r="M230" s="39">
        <f>VLOOKUP($A230,'Ub5 and Ub6 values'!$A$2:$F$7000,4,FALSE)</f>
        <v>10</v>
      </c>
    </row>
    <row r="231" spans="1:13">
      <c r="A231" t="s">
        <v>6183</v>
      </c>
      <c r="B231" t="s">
        <v>6606</v>
      </c>
      <c r="C231">
        <v>203.24099999999999</v>
      </c>
      <c r="D231" t="s">
        <v>6855</v>
      </c>
      <c r="E231">
        <v>900</v>
      </c>
      <c r="F231">
        <v>4.4282403648870066</v>
      </c>
      <c r="H231">
        <v>1</v>
      </c>
      <c r="J231">
        <f t="shared" si="6"/>
        <v>2.9542425094393248</v>
      </c>
      <c r="K231" s="30">
        <f t="shared" si="7"/>
        <v>-2.3537688136490291</v>
      </c>
      <c r="L231" s="39">
        <f>VLOOKUP($A231,'Ub5 and Ub6 values'!$A$2:$F$7000,3,FALSE)</f>
        <v>6</v>
      </c>
      <c r="M231" s="39">
        <f>VLOOKUP($A231,'Ub5 and Ub6 values'!$A$2:$F$7000,4,FALSE)</f>
        <v>9</v>
      </c>
    </row>
    <row r="232" spans="1:13">
      <c r="A232" t="s">
        <v>6856</v>
      </c>
      <c r="B232" t="s">
        <v>6606</v>
      </c>
      <c r="C232">
        <v>360.83399999999995</v>
      </c>
      <c r="D232" t="s">
        <v>6857</v>
      </c>
      <c r="E232">
        <v>1600</v>
      </c>
      <c r="F232">
        <v>4.4341719461026408</v>
      </c>
      <c r="H232">
        <v>1</v>
      </c>
      <c r="J232">
        <f t="shared" si="6"/>
        <v>3.2041199826559246</v>
      </c>
      <c r="K232" s="30">
        <f t="shared" si="7"/>
        <v>-2.3531874700407269</v>
      </c>
      <c r="L232" s="39">
        <f>VLOOKUP($A232,'Ub5 and Ub6 values'!$A$2:$F$7000,3,FALSE)</f>
        <v>7</v>
      </c>
      <c r="M232" s="39">
        <f>VLOOKUP($A232,'Ub5 and Ub6 values'!$A$2:$F$7000,4,FALSE)</f>
        <v>8</v>
      </c>
    </row>
    <row r="233" spans="1:13">
      <c r="A233" t="s">
        <v>1814</v>
      </c>
      <c r="B233" t="s">
        <v>6606</v>
      </c>
      <c r="C233">
        <v>200.16899999999998</v>
      </c>
      <c r="D233" t="s">
        <v>3220</v>
      </c>
      <c r="E233">
        <v>900</v>
      </c>
      <c r="F233">
        <v>4.4962007103997124</v>
      </c>
      <c r="H233">
        <v>1</v>
      </c>
      <c r="J233">
        <f t="shared" si="6"/>
        <v>2.9542425094393248</v>
      </c>
      <c r="K233" s="30">
        <f t="shared" si="7"/>
        <v>-2.3471543101005947</v>
      </c>
      <c r="L233" s="39">
        <f>VLOOKUP($A233,'Ub5 and Ub6 values'!$A$2:$F$7000,3,FALSE)</f>
        <v>9</v>
      </c>
      <c r="M233" s="39">
        <f>VLOOKUP($A233,'Ub5 and Ub6 values'!$A$2:$F$7000,4,FALSE)</f>
        <v>9</v>
      </c>
    </row>
    <row r="234" spans="1:13">
      <c r="A234" t="s">
        <v>2271</v>
      </c>
      <c r="B234" t="s">
        <v>6606</v>
      </c>
      <c r="C234">
        <v>188.21600000000001</v>
      </c>
      <c r="D234" t="s">
        <v>3221</v>
      </c>
      <c r="E234">
        <v>850</v>
      </c>
      <c r="F234">
        <v>4.5160878990096487</v>
      </c>
      <c r="H234">
        <v>1</v>
      </c>
      <c r="J234">
        <f t="shared" si="6"/>
        <v>2.9294189257142929</v>
      </c>
      <c r="K234" s="30">
        <f t="shared" si="7"/>
        <v>-2.3452376137613848</v>
      </c>
      <c r="L234" s="39">
        <f>VLOOKUP($A234,'Ub5 and Ub6 values'!$A$2:$F$7000,3,FALSE)</f>
        <v>8</v>
      </c>
      <c r="M234" s="39">
        <f>VLOOKUP($A234,'Ub5 and Ub6 values'!$A$2:$F$7000,4,FALSE)</f>
        <v>10</v>
      </c>
    </row>
    <row r="235" spans="1:13">
      <c r="A235" t="s">
        <v>7194</v>
      </c>
      <c r="B235" t="s">
        <v>6606</v>
      </c>
      <c r="C235">
        <v>279.33999999999997</v>
      </c>
      <c r="D235" t="s">
        <v>3222</v>
      </c>
      <c r="E235">
        <v>1300</v>
      </c>
      <c r="F235">
        <v>4.6538268776401512</v>
      </c>
      <c r="H235">
        <v>1</v>
      </c>
      <c r="J235">
        <f t="shared" si="6"/>
        <v>3.1139433523068369</v>
      </c>
      <c r="K235" s="30">
        <f t="shared" si="7"/>
        <v>-2.332189776503526</v>
      </c>
      <c r="L235" s="39">
        <f>VLOOKUP($A235,'Ub5 and Ub6 values'!$A$2:$F$7000,3,FALSE)</f>
        <v>7</v>
      </c>
      <c r="M235" s="39">
        <f>VLOOKUP($A235,'Ub5 and Ub6 values'!$A$2:$F$7000,4,FALSE)</f>
        <v>9</v>
      </c>
    </row>
    <row r="236" spans="1:13">
      <c r="A236" t="s">
        <v>4046</v>
      </c>
      <c r="B236" t="s">
        <v>6606</v>
      </c>
      <c r="C236">
        <v>248.28199999999998</v>
      </c>
      <c r="D236" t="s">
        <v>3223</v>
      </c>
      <c r="E236">
        <v>1170</v>
      </c>
      <c r="F236">
        <v>4.7123834994079319</v>
      </c>
      <c r="H236">
        <v>1</v>
      </c>
      <c r="J236">
        <f t="shared" si="6"/>
        <v>3.0681858617461617</v>
      </c>
      <c r="K236" s="30">
        <f t="shared" si="7"/>
        <v>-2.3267593733781267</v>
      </c>
      <c r="L236" s="39">
        <f>VLOOKUP($A236,'Ub5 and Ub6 values'!$A$2:$F$7000,3,FALSE)</f>
        <v>7</v>
      </c>
      <c r="M236" s="39">
        <f>VLOOKUP($A236,'Ub5 and Ub6 values'!$A$2:$F$7000,4,FALSE)</f>
        <v>9</v>
      </c>
    </row>
    <row r="237" spans="1:13">
      <c r="A237" t="s">
        <v>1339</v>
      </c>
      <c r="B237" t="s">
        <v>6606</v>
      </c>
      <c r="C237">
        <v>291.39099999999996</v>
      </c>
      <c r="D237" t="s">
        <v>8383</v>
      </c>
      <c r="E237">
        <v>1375</v>
      </c>
      <c r="F237">
        <v>4.7187456029870525</v>
      </c>
      <c r="H237">
        <v>1</v>
      </c>
      <c r="J237">
        <f t="shared" si="6"/>
        <v>3.1383026981662816</v>
      </c>
      <c r="K237" s="30">
        <f t="shared" si="7"/>
        <v>-2.3261734357100425</v>
      </c>
      <c r="L237" s="39">
        <f>VLOOKUP($A237,'Ub5 and Ub6 values'!$A$2:$F$7000,3,FALSE)</f>
        <v>8</v>
      </c>
      <c r="M237" s="39">
        <f>VLOOKUP($A237,'Ub5 and Ub6 values'!$A$2:$F$7000,4,FALSE)</f>
        <v>9</v>
      </c>
    </row>
    <row r="238" spans="1:13">
      <c r="A238" t="s">
        <v>3334</v>
      </c>
      <c r="B238" t="s">
        <v>6606</v>
      </c>
      <c r="C238">
        <v>256.685</v>
      </c>
      <c r="D238" t="s">
        <v>3224</v>
      </c>
      <c r="E238">
        <v>1220</v>
      </c>
      <c r="F238">
        <v>4.7529072598710478</v>
      </c>
      <c r="H238">
        <v>1</v>
      </c>
      <c r="J238">
        <f t="shared" si="6"/>
        <v>3.0863598306747484</v>
      </c>
      <c r="K238" s="30">
        <f t="shared" si="7"/>
        <v>-2.3230406597046516</v>
      </c>
      <c r="L238" s="39">
        <f>VLOOKUP($A238,'Ub5 and Ub6 values'!$A$2:$F$7000,3,FALSE)</f>
        <v>6</v>
      </c>
      <c r="M238" s="39">
        <f>VLOOKUP($A238,'Ub5 and Ub6 values'!$A$2:$F$7000,4,FALSE)</f>
        <v>12</v>
      </c>
    </row>
    <row r="239" spans="1:13">
      <c r="A239" t="s">
        <v>4746</v>
      </c>
      <c r="B239" t="s">
        <v>6606</v>
      </c>
      <c r="C239">
        <v>270.71600000000001</v>
      </c>
      <c r="D239" t="s">
        <v>3225</v>
      </c>
      <c r="E239">
        <v>1300</v>
      </c>
      <c r="F239">
        <v>4.802080408989494</v>
      </c>
      <c r="H239">
        <v>1</v>
      </c>
      <c r="J239">
        <f t="shared" si="6"/>
        <v>3.1139433523068369</v>
      </c>
      <c r="K239" s="30">
        <f t="shared" si="7"/>
        <v>-2.3185705721240435</v>
      </c>
      <c r="L239" s="39">
        <f>VLOOKUP($A239,'Ub5 and Ub6 values'!$A$2:$F$7000,3,FALSE)</f>
        <v>7</v>
      </c>
      <c r="M239" s="39">
        <f>VLOOKUP($A239,'Ub5 and Ub6 values'!$A$2:$F$7000,4,FALSE)</f>
        <v>9</v>
      </c>
    </row>
    <row r="240" spans="1:13">
      <c r="A240" t="s">
        <v>1773</v>
      </c>
      <c r="B240" t="s">
        <v>6606</v>
      </c>
      <c r="C240">
        <v>339.34700000000004</v>
      </c>
      <c r="D240" t="s">
        <v>5696</v>
      </c>
      <c r="E240">
        <v>1634</v>
      </c>
      <c r="F240">
        <v>4.8151302354227381</v>
      </c>
      <c r="H240">
        <v>1</v>
      </c>
      <c r="J240">
        <f t="shared" si="6"/>
        <v>3.2132520521963968</v>
      </c>
      <c r="K240" s="30">
        <f t="shared" si="7"/>
        <v>-2.3173919619640495</v>
      </c>
      <c r="L240" s="39">
        <f>VLOOKUP($A240,'Ub5 and Ub6 values'!$A$2:$F$7000,3,FALSE)</f>
        <v>7</v>
      </c>
      <c r="M240" s="39">
        <f>VLOOKUP($A240,'Ub5 and Ub6 values'!$A$2:$F$7000,4,FALSE)</f>
        <v>9</v>
      </c>
    </row>
    <row r="241" spans="1:13">
      <c r="A241" t="s">
        <v>1459</v>
      </c>
      <c r="B241" t="s">
        <v>6606</v>
      </c>
      <c r="C241">
        <v>226.65599999999998</v>
      </c>
      <c r="D241" t="s">
        <v>8291</v>
      </c>
      <c r="E241">
        <v>1100</v>
      </c>
      <c r="F241">
        <v>4.8531695609205148</v>
      </c>
      <c r="H241">
        <v>1</v>
      </c>
      <c r="J241">
        <f t="shared" si="6"/>
        <v>3.0413926851582249</v>
      </c>
      <c r="K241" s="30">
        <f t="shared" si="7"/>
        <v>-2.3139745349600704</v>
      </c>
      <c r="L241" s="39">
        <f>VLOOKUP($A241,'Ub5 and Ub6 values'!$A$2:$F$7000,3,FALSE)</f>
        <v>7</v>
      </c>
      <c r="M241" s="39">
        <f>VLOOKUP($A241,'Ub5 and Ub6 values'!$A$2:$F$7000,4,FALSE)</f>
        <v>9</v>
      </c>
    </row>
    <row r="242" spans="1:13">
      <c r="A242" t="s">
        <v>5566</v>
      </c>
      <c r="B242" t="s">
        <v>6606</v>
      </c>
      <c r="C242">
        <v>298.346</v>
      </c>
      <c r="D242" t="s">
        <v>3226</v>
      </c>
      <c r="E242">
        <v>1460</v>
      </c>
      <c r="F242">
        <v>4.8936469736480461</v>
      </c>
      <c r="H242">
        <v>1</v>
      </c>
      <c r="J242">
        <f t="shared" si="6"/>
        <v>3.1643528557844371</v>
      </c>
      <c r="K242" s="30">
        <f t="shared" si="7"/>
        <v>-2.3103673637391591</v>
      </c>
      <c r="L242" s="39">
        <f>VLOOKUP($A242,'Ub5 and Ub6 values'!$A$2:$F$7000,3,FALSE)</f>
        <v>8</v>
      </c>
      <c r="M242" s="39">
        <f>VLOOKUP($A242,'Ub5 and Ub6 values'!$A$2:$F$7000,4,FALSE)</f>
        <v>12</v>
      </c>
    </row>
    <row r="243" spans="1:13">
      <c r="A243" t="s">
        <v>3616</v>
      </c>
      <c r="B243" t="s">
        <v>6606</v>
      </c>
      <c r="C243">
        <v>377.21300000000002</v>
      </c>
      <c r="D243" t="s">
        <v>3227</v>
      </c>
      <c r="E243">
        <v>1850</v>
      </c>
      <c r="F243">
        <v>4.9043908879068319</v>
      </c>
      <c r="H243">
        <v>1</v>
      </c>
      <c r="J243">
        <f t="shared" si="6"/>
        <v>3.2671717284030137</v>
      </c>
      <c r="K243" s="30">
        <f t="shared" si="7"/>
        <v>-2.3094149231357042</v>
      </c>
      <c r="L243" s="39">
        <f>VLOOKUP($A243,'Ub5 and Ub6 values'!$A$2:$F$7000,3,FALSE)</f>
        <v>7</v>
      </c>
      <c r="M243" s="39">
        <f>VLOOKUP($A243,'Ub5 and Ub6 values'!$A$2:$F$7000,4,FALSE)</f>
        <v>11</v>
      </c>
    </row>
    <row r="244" spans="1:13">
      <c r="A244" t="s">
        <v>3228</v>
      </c>
      <c r="B244" t="s">
        <v>6606</v>
      </c>
      <c r="C244">
        <v>278.31200000000001</v>
      </c>
      <c r="D244" t="s">
        <v>3229</v>
      </c>
      <c r="E244">
        <v>1385</v>
      </c>
      <c r="F244">
        <v>4.976429331110408</v>
      </c>
      <c r="H244">
        <v>1</v>
      </c>
      <c r="J244">
        <f t="shared" si="6"/>
        <v>3.1414497734004674</v>
      </c>
      <c r="K244" s="30">
        <f t="shared" si="7"/>
        <v>-2.3030821588460015</v>
      </c>
      <c r="L244" s="39">
        <f>VLOOKUP($A244,'Ub5 and Ub6 values'!$A$2:$F$7000,3,FALSE)</f>
        <v>7</v>
      </c>
      <c r="M244" s="39">
        <f>VLOOKUP($A244,'Ub5 and Ub6 values'!$A$2:$F$7000,4,FALSE)</f>
        <v>9</v>
      </c>
    </row>
    <row r="245" spans="1:13">
      <c r="A245" t="s">
        <v>6230</v>
      </c>
      <c r="B245" t="s">
        <v>6606</v>
      </c>
      <c r="C245">
        <v>331.45300000000003</v>
      </c>
      <c r="D245" t="s">
        <v>6231</v>
      </c>
      <c r="E245">
        <v>1685</v>
      </c>
      <c r="F245">
        <v>5.0836770220815612</v>
      </c>
      <c r="H245">
        <v>1</v>
      </c>
      <c r="J245">
        <f t="shared" si="6"/>
        <v>3.2265999052073573</v>
      </c>
      <c r="K245" s="30">
        <f t="shared" si="7"/>
        <v>-2.2938220489880967</v>
      </c>
      <c r="L245" s="39">
        <f>VLOOKUP($A245,'Ub5 and Ub6 values'!$A$2:$F$7000,3,FALSE)</f>
        <v>7</v>
      </c>
      <c r="M245" s="39">
        <f>VLOOKUP($A245,'Ub5 and Ub6 values'!$A$2:$F$7000,4,FALSE)</f>
        <v>11</v>
      </c>
    </row>
    <row r="246" spans="1:13">
      <c r="A246" t="s">
        <v>5549</v>
      </c>
      <c r="B246" t="s">
        <v>6606</v>
      </c>
      <c r="C246">
        <v>424.62899999999996</v>
      </c>
      <c r="D246" t="s">
        <v>6616</v>
      </c>
      <c r="E246">
        <v>2175</v>
      </c>
      <c r="F246">
        <v>5.1221183668567152</v>
      </c>
      <c r="H246">
        <v>1</v>
      </c>
      <c r="J246">
        <f t="shared" si="6"/>
        <v>3.3374592612906562</v>
      </c>
      <c r="K246" s="30">
        <f t="shared" si="7"/>
        <v>-2.2905503896554187</v>
      </c>
      <c r="L246" s="39">
        <f>VLOOKUP($A246,'Ub5 and Ub6 values'!$A$2:$F$7000,3,FALSE)</f>
        <v>7</v>
      </c>
      <c r="M246" s="39">
        <f>VLOOKUP($A246,'Ub5 and Ub6 values'!$A$2:$F$7000,4,FALSE)</f>
        <v>12</v>
      </c>
    </row>
    <row r="247" spans="1:13">
      <c r="A247" t="s">
        <v>3329</v>
      </c>
      <c r="B247" t="s">
        <v>6606</v>
      </c>
      <c r="C247">
        <v>242.69900000000001</v>
      </c>
      <c r="D247" t="s">
        <v>6621</v>
      </c>
      <c r="E247">
        <v>1280</v>
      </c>
      <c r="F247">
        <v>5.2740225546870816</v>
      </c>
      <c r="H247">
        <v>1</v>
      </c>
      <c r="J247">
        <f t="shared" si="6"/>
        <v>3.1072099696478683</v>
      </c>
      <c r="K247" s="30">
        <f t="shared" si="7"/>
        <v>-2.277858017251118</v>
      </c>
      <c r="L247" s="39">
        <f>VLOOKUP($A247,'Ub5 and Ub6 values'!$A$2:$F$7000,3,FALSE)</f>
        <v>7</v>
      </c>
      <c r="M247" s="39">
        <f>VLOOKUP($A247,'Ub5 and Ub6 values'!$A$2:$F$7000,4,FALSE)</f>
        <v>8</v>
      </c>
    </row>
    <row r="248" spans="1:13">
      <c r="A248" t="s">
        <v>8959</v>
      </c>
      <c r="B248" t="s">
        <v>6606</v>
      </c>
      <c r="C248">
        <v>230.26300000000001</v>
      </c>
      <c r="D248" t="s">
        <v>8960</v>
      </c>
      <c r="E248">
        <v>1234</v>
      </c>
      <c r="F248">
        <v>5.359089389089867</v>
      </c>
      <c r="H248">
        <v>1</v>
      </c>
      <c r="J248">
        <f t="shared" si="6"/>
        <v>3.0913151596972228</v>
      </c>
      <c r="K248" s="30">
        <f t="shared" si="7"/>
        <v>-2.2709089989062479</v>
      </c>
      <c r="L248" s="39">
        <f>VLOOKUP($A248,'Ub5 and Ub6 values'!$A$2:$F$7000,3,FALSE)</f>
        <v>6</v>
      </c>
      <c r="M248" s="39">
        <f>VLOOKUP($A248,'Ub5 and Ub6 values'!$A$2:$F$7000,4,FALSE)</f>
        <v>10</v>
      </c>
    </row>
    <row r="249" spans="1:13">
      <c r="A249" t="s">
        <v>2790</v>
      </c>
      <c r="B249" t="s">
        <v>6606</v>
      </c>
      <c r="C249">
        <v>347.46199999999993</v>
      </c>
      <c r="D249" t="s">
        <v>6245</v>
      </c>
      <c r="E249">
        <v>1880</v>
      </c>
      <c r="F249">
        <v>5.4106636121360046</v>
      </c>
      <c r="H249">
        <v>1</v>
      </c>
      <c r="J249">
        <f t="shared" si="6"/>
        <v>3.27415784926368</v>
      </c>
      <c r="K249" s="30">
        <f t="shared" si="7"/>
        <v>-2.266749465870479</v>
      </c>
      <c r="L249" s="39">
        <f>VLOOKUP($A249,'Ub5 and Ub6 values'!$A$2:$F$7000,3,FALSE)</f>
        <v>8</v>
      </c>
      <c r="M249" s="39">
        <f>VLOOKUP($A249,'Ub5 and Ub6 values'!$A$2:$F$7000,4,FALSE)</f>
        <v>9</v>
      </c>
    </row>
    <row r="250" spans="1:13">
      <c r="A250" t="s">
        <v>6154</v>
      </c>
      <c r="B250" t="s">
        <v>6606</v>
      </c>
      <c r="C250">
        <v>182.21899999999997</v>
      </c>
      <c r="D250" t="s">
        <v>6235</v>
      </c>
      <c r="E250">
        <v>990</v>
      </c>
      <c r="F250">
        <v>5.4330229010147137</v>
      </c>
      <c r="H250">
        <v>1</v>
      </c>
      <c r="J250">
        <f t="shared" si="6"/>
        <v>2.9956351945975501</v>
      </c>
      <c r="K250" s="30">
        <f t="shared" si="7"/>
        <v>-2.2649584643453773</v>
      </c>
      <c r="L250" s="39">
        <f>VLOOKUP($A250,'Ub5 and Ub6 values'!$A$2:$F$7000,3,FALSE)</f>
        <v>8</v>
      </c>
      <c r="M250" s="39">
        <f>VLOOKUP($A250,'Ub5 and Ub6 values'!$A$2:$F$7000,4,FALSE)</f>
        <v>9</v>
      </c>
    </row>
    <row r="251" spans="1:13">
      <c r="A251" t="s">
        <v>3766</v>
      </c>
      <c r="B251" t="s">
        <v>6606</v>
      </c>
      <c r="C251">
        <v>180.26900000000001</v>
      </c>
      <c r="D251" t="s">
        <v>6243</v>
      </c>
      <c r="E251">
        <v>1000</v>
      </c>
      <c r="F251">
        <v>5.5472654754838597</v>
      </c>
      <c r="H251">
        <v>1</v>
      </c>
      <c r="J251">
        <f t="shared" si="6"/>
        <v>3</v>
      </c>
      <c r="K251" s="30">
        <f t="shared" si="7"/>
        <v>-2.2559210495927977</v>
      </c>
      <c r="L251" s="39">
        <f>VLOOKUP($A251,'Ub5 and Ub6 values'!$A$2:$F$7000,3,FALSE)</f>
        <v>6</v>
      </c>
      <c r="M251" s="39">
        <f>VLOOKUP($A251,'Ub5 and Ub6 values'!$A$2:$F$7000,4,FALSE)</f>
        <v>8</v>
      </c>
    </row>
    <row r="252" spans="1:13">
      <c r="A252" t="s">
        <v>6804</v>
      </c>
      <c r="B252" t="s">
        <v>6606</v>
      </c>
      <c r="C252">
        <v>178.191</v>
      </c>
      <c r="D252" t="s">
        <v>3230</v>
      </c>
      <c r="E252">
        <v>990</v>
      </c>
      <c r="F252">
        <v>5.5558361533410778</v>
      </c>
      <c r="H252">
        <v>1</v>
      </c>
      <c r="J252">
        <f t="shared" si="6"/>
        <v>2.9956351945975501</v>
      </c>
      <c r="K252" s="30">
        <f t="shared" si="7"/>
        <v>-2.2552505704846544</v>
      </c>
      <c r="L252" s="39">
        <f>VLOOKUP($A252,'Ub5 and Ub6 values'!$A$2:$F$7000,3,FALSE)</f>
        <v>6</v>
      </c>
      <c r="M252" s="39">
        <f>VLOOKUP($A252,'Ub5 and Ub6 values'!$A$2:$F$7000,4,FALSE)</f>
        <v>8</v>
      </c>
    </row>
    <row r="253" spans="1:13">
      <c r="A253" t="s">
        <v>1886</v>
      </c>
      <c r="B253" t="s">
        <v>6606</v>
      </c>
      <c r="C253">
        <v>206.285</v>
      </c>
      <c r="D253" t="s">
        <v>6233</v>
      </c>
      <c r="E253">
        <v>1255</v>
      </c>
      <c r="F253">
        <v>6.0838160796955671</v>
      </c>
      <c r="H253">
        <v>1</v>
      </c>
      <c r="J253">
        <f t="shared" si="6"/>
        <v>3.0986437258170572</v>
      </c>
      <c r="K253" s="30">
        <f t="shared" si="7"/>
        <v>-2.2158239236099457</v>
      </c>
      <c r="L253" s="39">
        <f>VLOOKUP($A253,'Ub5 and Ub6 values'!$A$2:$F$7000,3,FALSE)</f>
        <v>6</v>
      </c>
      <c r="M253" s="39">
        <f>VLOOKUP($A253,'Ub5 and Ub6 values'!$A$2:$F$7000,4,FALSE)</f>
        <v>9</v>
      </c>
    </row>
    <row r="254" spans="1:13">
      <c r="A254" t="s">
        <v>6993</v>
      </c>
      <c r="B254" t="s">
        <v>6606</v>
      </c>
      <c r="C254">
        <v>180.15899999999999</v>
      </c>
      <c r="D254" t="s">
        <v>6994</v>
      </c>
      <c r="E254">
        <v>1100</v>
      </c>
      <c r="F254">
        <v>6.1057177271188232</v>
      </c>
      <c r="H254">
        <v>1</v>
      </c>
      <c r="J254">
        <f t="shared" si="6"/>
        <v>3.0413926851582249</v>
      </c>
      <c r="K254" s="30">
        <f t="shared" si="7"/>
        <v>-2.2142632774019746</v>
      </c>
      <c r="L254" s="39">
        <f>VLOOKUP($A254,'Ub5 and Ub6 values'!$A$2:$F$7000,3,FALSE)</f>
        <v>7</v>
      </c>
      <c r="M254" s="39">
        <f>VLOOKUP($A254,'Ub5 and Ub6 values'!$A$2:$F$7000,4,FALSE)</f>
        <v>7</v>
      </c>
    </row>
    <row r="255" spans="1:13">
      <c r="A255" t="s">
        <v>5213</v>
      </c>
      <c r="B255" t="s">
        <v>6606</v>
      </c>
      <c r="C255">
        <v>280.30200000000002</v>
      </c>
      <c r="D255" t="s">
        <v>3231</v>
      </c>
      <c r="E255">
        <v>1750</v>
      </c>
      <c r="F255">
        <v>6.2432661914649197</v>
      </c>
      <c r="H255">
        <v>1</v>
      </c>
      <c r="J255">
        <f t="shared" si="6"/>
        <v>3.2430380486862944</v>
      </c>
      <c r="K255" s="30">
        <f t="shared" si="7"/>
        <v>-2.2045881478462537</v>
      </c>
      <c r="L255" s="39">
        <f>VLOOKUP($A255,'Ub5 and Ub6 values'!$A$2:$F$7000,3,FALSE)</f>
        <v>10</v>
      </c>
      <c r="M255" s="39">
        <f>VLOOKUP($A255,'Ub5 and Ub6 values'!$A$2:$F$7000,4,FALSE)</f>
        <v>12</v>
      </c>
    </row>
    <row r="256" spans="1:13">
      <c r="A256" t="s">
        <v>2773</v>
      </c>
      <c r="B256" t="s">
        <v>6606</v>
      </c>
      <c r="C256">
        <v>313.30899999999997</v>
      </c>
      <c r="D256" t="s">
        <v>3252</v>
      </c>
      <c r="E256">
        <v>2000</v>
      </c>
      <c r="F256">
        <v>6.3834744613145498</v>
      </c>
      <c r="H256">
        <v>1</v>
      </c>
      <c r="J256">
        <f t="shared" si="6"/>
        <v>3.3010299956639813</v>
      </c>
      <c r="K256" s="30">
        <f t="shared" si="7"/>
        <v>-2.1949428747817117</v>
      </c>
      <c r="L256" s="39">
        <f>VLOOKUP($A256,'Ub5 and Ub6 values'!$A$2:$F$7000,3,FALSE)</f>
        <v>7</v>
      </c>
      <c r="M256" s="39">
        <f>VLOOKUP($A256,'Ub5 and Ub6 values'!$A$2:$F$7000,4,FALSE)</f>
        <v>8</v>
      </c>
    </row>
    <row r="257" spans="1:13">
      <c r="A257" t="s">
        <v>5224</v>
      </c>
      <c r="B257" t="s">
        <v>6606</v>
      </c>
      <c r="C257">
        <v>341.42599999999999</v>
      </c>
      <c r="D257" t="s">
        <v>3232</v>
      </c>
      <c r="E257">
        <v>2250</v>
      </c>
      <c r="F257">
        <v>6.5900077908536554</v>
      </c>
      <c r="H257">
        <v>1</v>
      </c>
      <c r="J257">
        <f t="shared" si="6"/>
        <v>3.3521825181113627</v>
      </c>
      <c r="K257" s="30">
        <f t="shared" si="7"/>
        <v>-2.181114071973099</v>
      </c>
      <c r="L257" s="39">
        <f>VLOOKUP($A257,'Ub5 and Ub6 values'!$A$2:$F$7000,3,FALSE)</f>
        <v>8</v>
      </c>
      <c r="M257" s="39">
        <f>VLOOKUP($A257,'Ub5 and Ub6 values'!$A$2:$F$7000,4,FALSE)</f>
        <v>12</v>
      </c>
    </row>
    <row r="258" spans="1:13">
      <c r="A258" t="s">
        <v>4450</v>
      </c>
      <c r="B258" t="s">
        <v>6606</v>
      </c>
      <c r="C258">
        <v>272.12900000000002</v>
      </c>
      <c r="D258" t="s">
        <v>6608</v>
      </c>
      <c r="E258">
        <v>1794</v>
      </c>
      <c r="F258">
        <v>6.5924616634022835</v>
      </c>
      <c r="H258">
        <v>1</v>
      </c>
      <c r="J258">
        <f t="shared" si="6"/>
        <v>3.2538224387080734</v>
      </c>
      <c r="K258" s="30">
        <f t="shared" si="7"/>
        <v>-2.1809523870440088</v>
      </c>
      <c r="L258" s="39">
        <f>VLOOKUP($A258,'Ub5 and Ub6 values'!$A$2:$F$7000,3,FALSE)</f>
        <v>7</v>
      </c>
      <c r="M258" s="39">
        <f>VLOOKUP($A258,'Ub5 and Ub6 values'!$A$2:$F$7000,4,FALSE)</f>
        <v>9</v>
      </c>
    </row>
    <row r="259" spans="1:13">
      <c r="A259" t="s">
        <v>3116</v>
      </c>
      <c r="B259" t="s">
        <v>6606</v>
      </c>
      <c r="C259">
        <v>226.23599999999999</v>
      </c>
      <c r="D259" t="s">
        <v>3233</v>
      </c>
      <c r="E259">
        <v>1530</v>
      </c>
      <c r="F259">
        <v>6.7628494138863848</v>
      </c>
      <c r="H259">
        <v>1</v>
      </c>
      <c r="J259">
        <f t="shared" ref="J259:J322" si="8">IF($H259=1,LOG(E259),"")</f>
        <v>3.1846914308175989</v>
      </c>
      <c r="K259" s="30">
        <f t="shared" ref="K259:K322" si="9">LOG(F259)-3</f>
        <v>-2.1698702827574601</v>
      </c>
      <c r="L259" s="39">
        <f>VLOOKUP($A259,'Ub5 and Ub6 values'!$A$2:$F$7000,3,FALSE)</f>
        <v>7</v>
      </c>
      <c r="M259" s="39">
        <f>VLOOKUP($A259,'Ub5 and Ub6 values'!$A$2:$F$7000,4,FALSE)</f>
        <v>8</v>
      </c>
    </row>
    <row r="260" spans="1:13">
      <c r="A260" t="s">
        <v>3234</v>
      </c>
      <c r="B260" t="s">
        <v>6606</v>
      </c>
      <c r="C260">
        <v>360.36600000000004</v>
      </c>
      <c r="D260" t="s">
        <v>3235</v>
      </c>
      <c r="E260">
        <v>2450</v>
      </c>
      <c r="F260">
        <v>6.7986436012276403</v>
      </c>
      <c r="H260">
        <v>1</v>
      </c>
      <c r="J260">
        <f t="shared" si="8"/>
        <v>3.3891660843645326</v>
      </c>
      <c r="K260" s="30">
        <f t="shared" si="9"/>
        <v>-2.1675777248322308</v>
      </c>
      <c r="L260" s="39">
        <f>VLOOKUP($A260,'Ub5 and Ub6 values'!$A$2:$F$7000,3,FALSE)</f>
        <v>7</v>
      </c>
      <c r="M260" s="39">
        <f>VLOOKUP($A260,'Ub5 and Ub6 values'!$A$2:$F$7000,4,FALSE)</f>
        <v>9</v>
      </c>
    </row>
    <row r="261" spans="1:13">
      <c r="A261" t="s">
        <v>4473</v>
      </c>
      <c r="B261" t="s">
        <v>6606</v>
      </c>
      <c r="C261">
        <v>440.37800000000004</v>
      </c>
      <c r="D261" t="s">
        <v>3236</v>
      </c>
      <c r="E261">
        <v>3000</v>
      </c>
      <c r="F261">
        <v>6.8123294079177423</v>
      </c>
      <c r="H261">
        <v>1</v>
      </c>
      <c r="J261">
        <f t="shared" si="8"/>
        <v>3.4771212547196626</v>
      </c>
      <c r="K261" s="30">
        <f t="shared" si="9"/>
        <v>-2.1667043600367846</v>
      </c>
      <c r="L261" s="39">
        <f>VLOOKUP($A261,'Ub5 and Ub6 values'!$A$2:$F$7000,3,FALSE)</f>
        <v>7</v>
      </c>
      <c r="M261" s="39">
        <f>VLOOKUP($A261,'Ub5 and Ub6 values'!$A$2:$F$7000,4,FALSE)</f>
        <v>9</v>
      </c>
    </row>
    <row r="262" spans="1:13">
      <c r="A262" t="s">
        <v>4069</v>
      </c>
      <c r="B262" t="s">
        <v>6606</v>
      </c>
      <c r="C262">
        <v>237.68700000000001</v>
      </c>
      <c r="D262" t="s">
        <v>6613</v>
      </c>
      <c r="E262">
        <v>1630</v>
      </c>
      <c r="F262">
        <v>6.8577583124024448</v>
      </c>
      <c r="H262">
        <v>1</v>
      </c>
      <c r="J262">
        <f t="shared" si="8"/>
        <v>3.2121876044039577</v>
      </c>
      <c r="K262" s="30">
        <f t="shared" si="9"/>
        <v>-2.1638178247678161</v>
      </c>
      <c r="L262" s="39">
        <f>VLOOKUP($A262,'Ub5 and Ub6 values'!$A$2:$F$7000,3,FALSE)</f>
        <v>8</v>
      </c>
      <c r="M262" s="39">
        <f>VLOOKUP($A262,'Ub5 and Ub6 values'!$A$2:$F$7000,4,FALSE)</f>
        <v>8</v>
      </c>
    </row>
    <row r="263" spans="1:13">
      <c r="A263" t="s">
        <v>576</v>
      </c>
      <c r="B263" t="s">
        <v>6606</v>
      </c>
      <c r="C263">
        <v>288.77499999999998</v>
      </c>
      <c r="D263" t="s">
        <v>3237</v>
      </c>
      <c r="E263">
        <v>2000</v>
      </c>
      <c r="F263">
        <v>6.9258072894121714</v>
      </c>
      <c r="H263">
        <v>1</v>
      </c>
      <c r="J263">
        <f t="shared" si="8"/>
        <v>3.3010299956639813</v>
      </c>
      <c r="K263" s="30">
        <f t="shared" si="9"/>
        <v>-2.1595295968623982</v>
      </c>
      <c r="L263" s="39">
        <f>VLOOKUP($A263,'Ub5 and Ub6 values'!$A$2:$F$7000,3,FALSE)</f>
        <v>7</v>
      </c>
      <c r="M263" s="39">
        <f>VLOOKUP($A263,'Ub5 and Ub6 values'!$A$2:$F$7000,4,FALSE)</f>
        <v>10</v>
      </c>
    </row>
    <row r="264" spans="1:13">
      <c r="A264" t="s">
        <v>4126</v>
      </c>
      <c r="B264" t="s">
        <v>6606</v>
      </c>
      <c r="C264">
        <v>165.19199999999998</v>
      </c>
      <c r="D264" t="s">
        <v>3238</v>
      </c>
      <c r="E264">
        <v>1160</v>
      </c>
      <c r="F264">
        <v>7.0221318223642797</v>
      </c>
      <c r="H264">
        <v>1</v>
      </c>
      <c r="J264">
        <f t="shared" si="8"/>
        <v>3.0644579892269186</v>
      </c>
      <c r="K264" s="30">
        <f t="shared" si="9"/>
        <v>-2.153531022038421</v>
      </c>
      <c r="L264" s="39">
        <f>VLOOKUP($A264,'Ub5 and Ub6 values'!$A$2:$F$7000,3,FALSE)</f>
        <v>7</v>
      </c>
      <c r="M264" s="39">
        <f>VLOOKUP($A264,'Ub5 and Ub6 values'!$A$2:$F$7000,4,FALSE)</f>
        <v>8</v>
      </c>
    </row>
    <row r="265" spans="1:13">
      <c r="A265" t="s">
        <v>3588</v>
      </c>
      <c r="B265" t="s">
        <v>6606</v>
      </c>
      <c r="C265">
        <v>330.47199999999998</v>
      </c>
      <c r="D265" t="s">
        <v>3239</v>
      </c>
      <c r="E265">
        <v>2330</v>
      </c>
      <c r="F265">
        <v>7.0505216780846789</v>
      </c>
      <c r="H265">
        <v>1</v>
      </c>
      <c r="J265">
        <f t="shared" si="8"/>
        <v>3.3673559210260189</v>
      </c>
      <c r="K265" s="30">
        <f t="shared" si="9"/>
        <v>-2.1517787477559089</v>
      </c>
      <c r="L265" s="39">
        <f>VLOOKUP($A265,'Ub5 and Ub6 values'!$A$2:$F$7000,3,FALSE)</f>
        <v>6</v>
      </c>
      <c r="M265" s="39">
        <f>VLOOKUP($A265,'Ub5 and Ub6 values'!$A$2:$F$7000,4,FALSE)</f>
        <v>7</v>
      </c>
    </row>
    <row r="266" spans="1:13">
      <c r="A266" t="s">
        <v>2712</v>
      </c>
      <c r="B266" t="s">
        <v>6606</v>
      </c>
      <c r="C266">
        <v>294.351</v>
      </c>
      <c r="D266" t="s">
        <v>8287</v>
      </c>
      <c r="E266">
        <v>2100</v>
      </c>
      <c r="F266">
        <v>7.1343396149494991</v>
      </c>
      <c r="H266">
        <v>1</v>
      </c>
      <c r="J266">
        <f t="shared" si="8"/>
        <v>3.3222192947339191</v>
      </c>
      <c r="K266" s="30">
        <f t="shared" si="9"/>
        <v>-2.1466462208474066</v>
      </c>
      <c r="L266" s="39">
        <f>VLOOKUP($A266,'Ub5 and Ub6 values'!$A$2:$F$7000,3,FALSE)</f>
        <v>7</v>
      </c>
      <c r="M266" s="39">
        <f>VLOOKUP($A266,'Ub5 and Ub6 values'!$A$2:$F$7000,4,FALSE)</f>
        <v>12</v>
      </c>
    </row>
    <row r="267" spans="1:13">
      <c r="A267" t="s">
        <v>7349</v>
      </c>
      <c r="B267" t="s">
        <v>6606</v>
      </c>
      <c r="C267">
        <v>469.35500000000002</v>
      </c>
      <c r="D267" t="s">
        <v>8423</v>
      </c>
      <c r="E267">
        <v>3400</v>
      </c>
      <c r="F267">
        <v>7.2439837649540326</v>
      </c>
      <c r="H267">
        <v>1</v>
      </c>
      <c r="J267">
        <f t="shared" si="8"/>
        <v>3.5314789170422549</v>
      </c>
      <c r="K267" s="30">
        <f t="shared" si="9"/>
        <v>-2.1400225316874626</v>
      </c>
      <c r="L267" s="39">
        <f>VLOOKUP($A267,'Ub5 and Ub6 values'!$A$2:$F$7000,3,FALSE)</f>
        <v>7</v>
      </c>
      <c r="M267" s="39">
        <f>VLOOKUP($A267,'Ub5 and Ub6 values'!$A$2:$F$7000,4,FALSE)</f>
        <v>9</v>
      </c>
    </row>
    <row r="268" spans="1:13">
      <c r="A268" t="s">
        <v>3798</v>
      </c>
      <c r="B268" t="s">
        <v>6606</v>
      </c>
      <c r="C268">
        <v>300.44199999999995</v>
      </c>
      <c r="D268" t="s">
        <v>6619</v>
      </c>
      <c r="E268">
        <v>2200</v>
      </c>
      <c r="F268">
        <v>7.3225447840182145</v>
      </c>
      <c r="H268">
        <v>1</v>
      </c>
      <c r="J268">
        <f t="shared" si="8"/>
        <v>3.3424226808222062</v>
      </c>
      <c r="K268" s="30">
        <f t="shared" si="9"/>
        <v>-2.1353379635326712</v>
      </c>
      <c r="L268" s="39">
        <f>VLOOKUP($A268,'Ub5 and Ub6 values'!$A$2:$F$7000,3,FALSE)</f>
        <v>9</v>
      </c>
      <c r="M268" s="39">
        <f>VLOOKUP($A268,'Ub5 and Ub6 values'!$A$2:$F$7000,4,FALSE)</f>
        <v>7</v>
      </c>
    </row>
    <row r="269" spans="1:13">
      <c r="A269" t="s">
        <v>2278</v>
      </c>
      <c r="B269" t="s">
        <v>6606</v>
      </c>
      <c r="C269">
        <v>342.79799999999994</v>
      </c>
      <c r="D269" t="s">
        <v>3255</v>
      </c>
      <c r="E269">
        <v>2535</v>
      </c>
      <c r="F269">
        <v>7.3950256419232332</v>
      </c>
      <c r="H269">
        <v>1</v>
      </c>
      <c r="J269">
        <f t="shared" si="8"/>
        <v>3.4039779636693548</v>
      </c>
      <c r="K269" s="30">
        <f t="shared" si="9"/>
        <v>-2.1310603157676353</v>
      </c>
      <c r="L269" s="39">
        <f>VLOOKUP($A269,'Ub5 and Ub6 values'!$A$2:$F$7000,3,FALSE)</f>
        <v>7</v>
      </c>
      <c r="M269" s="39">
        <f>VLOOKUP($A269,'Ub5 and Ub6 values'!$A$2:$F$7000,4,FALSE)</f>
        <v>10</v>
      </c>
    </row>
    <row r="270" spans="1:13">
      <c r="A270" t="s">
        <v>7009</v>
      </c>
      <c r="B270" t="s">
        <v>6606</v>
      </c>
      <c r="C270">
        <v>266.34100000000001</v>
      </c>
      <c r="D270" t="s">
        <v>7010</v>
      </c>
      <c r="E270">
        <v>2000</v>
      </c>
      <c r="F270">
        <v>7.5091705745641866</v>
      </c>
      <c r="H270">
        <v>1</v>
      </c>
      <c r="J270">
        <f t="shared" si="8"/>
        <v>3.3010299956639813</v>
      </c>
      <c r="K270" s="30">
        <f t="shared" si="9"/>
        <v>-2.124408030343762</v>
      </c>
      <c r="L270" s="39">
        <f>VLOOKUP($A270,'Ub5 and Ub6 values'!$A$2:$F$7000,3,FALSE)</f>
        <v>8</v>
      </c>
      <c r="M270" s="39">
        <f>VLOOKUP($A270,'Ub5 and Ub6 values'!$A$2:$F$7000,4,FALSE)</f>
        <v>9</v>
      </c>
    </row>
    <row r="271" spans="1:13">
      <c r="A271" t="s">
        <v>2754</v>
      </c>
      <c r="B271" t="s">
        <v>6606</v>
      </c>
      <c r="C271">
        <v>240.31</v>
      </c>
      <c r="D271" t="s">
        <v>8384</v>
      </c>
      <c r="E271">
        <v>1820</v>
      </c>
      <c r="F271">
        <v>7.5735508301776875</v>
      </c>
      <c r="H271">
        <v>1</v>
      </c>
      <c r="J271">
        <f t="shared" si="8"/>
        <v>3.2600713879850747</v>
      </c>
      <c r="K271" s="30">
        <f t="shared" si="9"/>
        <v>-2.1207004554549322</v>
      </c>
      <c r="L271" s="39">
        <f>VLOOKUP($A271,'Ub5 and Ub6 values'!$A$2:$F$7000,3,FALSE)</f>
        <v>7</v>
      </c>
      <c r="M271" s="39">
        <f>VLOOKUP($A271,'Ub5 and Ub6 values'!$A$2:$F$7000,4,FALSE)</f>
        <v>8</v>
      </c>
    </row>
    <row r="272" spans="1:13">
      <c r="A272" t="s">
        <v>2284</v>
      </c>
      <c r="B272" t="s">
        <v>6606</v>
      </c>
      <c r="C272">
        <v>82.105999999999995</v>
      </c>
      <c r="D272" t="s">
        <v>6618</v>
      </c>
      <c r="E272">
        <v>640</v>
      </c>
      <c r="F272">
        <v>7.7948018415219353</v>
      </c>
      <c r="H272">
        <v>1</v>
      </c>
      <c r="J272">
        <f t="shared" si="8"/>
        <v>2.8061799739838871</v>
      </c>
      <c r="K272" s="30">
        <f t="shared" si="9"/>
        <v>-2.1081949209148378</v>
      </c>
      <c r="L272" s="39">
        <f>VLOOKUP($A272,'Ub5 and Ub6 values'!$A$2:$F$7000,3,FALSE)</f>
        <v>6</v>
      </c>
      <c r="M272" s="39">
        <f>VLOOKUP($A272,'Ub5 and Ub6 values'!$A$2:$F$7000,4,FALSE)</f>
        <v>6</v>
      </c>
    </row>
    <row r="273" spans="1:13">
      <c r="A273" t="s">
        <v>5550</v>
      </c>
      <c r="B273" t="s">
        <v>6606</v>
      </c>
      <c r="C273">
        <v>314.34899999999999</v>
      </c>
      <c r="D273" t="s">
        <v>3240</v>
      </c>
      <c r="E273">
        <v>2530</v>
      </c>
      <c r="F273">
        <v>8.0483793490674387</v>
      </c>
      <c r="H273">
        <v>1</v>
      </c>
      <c r="J273">
        <f t="shared" si="8"/>
        <v>3.403120521175818</v>
      </c>
      <c r="K273" s="30">
        <f t="shared" si="9"/>
        <v>-2.0942915619447047</v>
      </c>
      <c r="L273" s="39">
        <f>VLOOKUP($A273,'Ub5 and Ub6 values'!$A$2:$F$7000,3,FALSE)</f>
        <v>9</v>
      </c>
      <c r="M273" s="39">
        <f>VLOOKUP($A273,'Ub5 and Ub6 values'!$A$2:$F$7000,4,FALSE)</f>
        <v>9</v>
      </c>
    </row>
    <row r="274" spans="1:13">
      <c r="A274" t="s">
        <v>7191</v>
      </c>
      <c r="B274" t="s">
        <v>6606</v>
      </c>
      <c r="C274">
        <v>219.625</v>
      </c>
      <c r="D274" t="s">
        <v>6617</v>
      </c>
      <c r="E274">
        <v>1780</v>
      </c>
      <c r="F274">
        <v>8.1047239612976654</v>
      </c>
      <c r="H274">
        <v>1</v>
      </c>
      <c r="J274">
        <f t="shared" si="8"/>
        <v>3.2504200023088941</v>
      </c>
      <c r="K274" s="30">
        <f t="shared" si="9"/>
        <v>-2.0912617721944575</v>
      </c>
      <c r="L274" s="39">
        <f>VLOOKUP($A274,'Ub5 and Ub6 values'!$A$2:$F$7000,3,FALSE)</f>
        <v>8</v>
      </c>
      <c r="M274" s="39">
        <f>VLOOKUP($A274,'Ub5 and Ub6 values'!$A$2:$F$7000,4,FALSE)</f>
        <v>9</v>
      </c>
    </row>
    <row r="275" spans="1:13">
      <c r="A275" t="s">
        <v>6126</v>
      </c>
      <c r="B275" t="s">
        <v>6606</v>
      </c>
      <c r="C275">
        <v>406.36</v>
      </c>
      <c r="D275" t="s">
        <v>8961</v>
      </c>
      <c r="E275">
        <v>3400</v>
      </c>
      <c r="F275">
        <v>8.3669652524854801</v>
      </c>
      <c r="H275">
        <v>1</v>
      </c>
      <c r="J275">
        <f t="shared" si="8"/>
        <v>3.5314789170422549</v>
      </c>
      <c r="K275" s="30">
        <f t="shared" si="9"/>
        <v>-2.0774320346099793</v>
      </c>
      <c r="L275" s="39">
        <f>VLOOKUP($A275,'Ub5 and Ub6 values'!$A$2:$F$7000,3,FALSE)</f>
        <v>7</v>
      </c>
      <c r="M275" s="39">
        <f>VLOOKUP($A275,'Ub5 and Ub6 values'!$A$2:$F$7000,4,FALSE)</f>
        <v>11</v>
      </c>
    </row>
    <row r="276" spans="1:13">
      <c r="A276" t="s">
        <v>8419</v>
      </c>
      <c r="B276" t="s">
        <v>6606</v>
      </c>
      <c r="C276">
        <v>418.44600000000003</v>
      </c>
      <c r="D276" t="s">
        <v>8420</v>
      </c>
      <c r="E276">
        <v>3562</v>
      </c>
      <c r="F276">
        <v>8.5124484401810498</v>
      </c>
      <c r="H276">
        <v>1</v>
      </c>
      <c r="J276">
        <f t="shared" si="8"/>
        <v>3.5516939151272249</v>
      </c>
      <c r="K276" s="30">
        <f t="shared" si="9"/>
        <v>-2.0699455055887235</v>
      </c>
      <c r="L276" s="39">
        <f>VLOOKUP($A276,'Ub5 and Ub6 values'!$A$2:$F$7000,3,FALSE)</f>
        <v>7</v>
      </c>
      <c r="M276" s="39">
        <f>VLOOKUP($A276,'Ub5 and Ub6 values'!$A$2:$F$7000,4,FALSE)</f>
        <v>9</v>
      </c>
    </row>
    <row r="277" spans="1:13">
      <c r="A277" t="s">
        <v>6359</v>
      </c>
      <c r="B277" t="s">
        <v>6606</v>
      </c>
      <c r="C277">
        <v>337.46</v>
      </c>
      <c r="D277" t="s">
        <v>6229</v>
      </c>
      <c r="E277">
        <v>2950</v>
      </c>
      <c r="F277">
        <v>8.7417768031766734</v>
      </c>
      <c r="H277">
        <v>1</v>
      </c>
      <c r="J277">
        <f t="shared" si="8"/>
        <v>3.469822015978163</v>
      </c>
      <c r="K277" s="30">
        <f t="shared" si="9"/>
        <v>-2.0584002861998547</v>
      </c>
      <c r="L277" s="39">
        <f>VLOOKUP($A277,'Ub5 and Ub6 values'!$A$2:$F$7000,3,FALSE)</f>
        <v>8</v>
      </c>
      <c r="M277" s="39">
        <f>VLOOKUP($A277,'Ub5 and Ub6 values'!$A$2:$F$7000,4,FALSE)</f>
        <v>8</v>
      </c>
    </row>
    <row r="278" spans="1:13">
      <c r="A278" t="s">
        <v>4115</v>
      </c>
      <c r="B278" t="s">
        <v>6606</v>
      </c>
      <c r="C278">
        <v>225.33600000000001</v>
      </c>
      <c r="D278" t="s">
        <v>8432</v>
      </c>
      <c r="E278">
        <v>1974</v>
      </c>
      <c r="F278">
        <v>8.7602513579720949</v>
      </c>
      <c r="H278">
        <v>1</v>
      </c>
      <c r="J278">
        <f t="shared" si="8"/>
        <v>3.2953471483336179</v>
      </c>
      <c r="K278" s="30">
        <f t="shared" si="9"/>
        <v>-2.0574834324376114</v>
      </c>
      <c r="L278" s="39">
        <f>VLOOKUP($A278,'Ub5 and Ub6 values'!$A$2:$F$7000,3,FALSE)</f>
        <v>4</v>
      </c>
      <c r="M278" s="39">
        <f>VLOOKUP($A278,'Ub5 and Ub6 values'!$A$2:$F$7000,4,FALSE)</f>
        <v>10</v>
      </c>
    </row>
    <row r="279" spans="1:13">
      <c r="A279" t="s">
        <v>8894</v>
      </c>
      <c r="B279" t="s">
        <v>6606</v>
      </c>
      <c r="C279">
        <v>212.22299999999998</v>
      </c>
      <c r="D279" t="s">
        <v>6998</v>
      </c>
      <c r="E279">
        <v>1892</v>
      </c>
      <c r="F279">
        <v>8.9151505727465921</v>
      </c>
      <c r="H279">
        <v>1</v>
      </c>
      <c r="J279">
        <f t="shared" si="8"/>
        <v>3.2769211320657741</v>
      </c>
      <c r="K279" s="30">
        <f t="shared" si="9"/>
        <v>-2.0498713173948815</v>
      </c>
      <c r="L279" s="39">
        <f>VLOOKUP($A279,'Ub5 and Ub6 values'!$A$2:$F$7000,3,FALSE)</f>
        <v>6</v>
      </c>
      <c r="M279" s="39">
        <f>VLOOKUP($A279,'Ub5 and Ub6 values'!$A$2:$F$7000,4,FALSE)</f>
        <v>8</v>
      </c>
    </row>
    <row r="280" spans="1:13">
      <c r="A280" t="s">
        <v>2657</v>
      </c>
      <c r="B280" t="s">
        <v>6606</v>
      </c>
      <c r="C280">
        <v>207.22899999999998</v>
      </c>
      <c r="D280" t="s">
        <v>3241</v>
      </c>
      <c r="E280">
        <v>1850</v>
      </c>
      <c r="F280">
        <v>8.9273219481829287</v>
      </c>
      <c r="H280">
        <v>1</v>
      </c>
      <c r="J280">
        <f t="shared" si="8"/>
        <v>3.2671717284030137</v>
      </c>
      <c r="K280" s="30">
        <f t="shared" si="9"/>
        <v>-2.0492788028761795</v>
      </c>
      <c r="L280" s="39">
        <f>VLOOKUP($A280,'Ub5 and Ub6 values'!$A$2:$F$7000,3,FALSE)</f>
        <v>8</v>
      </c>
      <c r="M280" s="39">
        <f>VLOOKUP($A280,'Ub5 and Ub6 values'!$A$2:$F$7000,4,FALSE)</f>
        <v>11</v>
      </c>
    </row>
    <row r="281" spans="1:13">
      <c r="A281" t="s">
        <v>5480</v>
      </c>
      <c r="B281" t="s">
        <v>6606</v>
      </c>
      <c r="C281">
        <v>254.12699999999998</v>
      </c>
      <c r="D281" t="s">
        <v>3242</v>
      </c>
      <c r="E281">
        <v>2277</v>
      </c>
      <c r="F281">
        <v>8.9600868856910143</v>
      </c>
      <c r="H281">
        <v>1</v>
      </c>
      <c r="J281">
        <f t="shared" si="8"/>
        <v>3.3573630306151427</v>
      </c>
      <c r="K281" s="30">
        <f t="shared" si="9"/>
        <v>-2.0476877789770254</v>
      </c>
      <c r="L281" s="39">
        <f>VLOOKUP($A281,'Ub5 and Ub6 values'!$A$2:$F$7000,3,FALSE)</f>
        <v>6</v>
      </c>
      <c r="M281" s="39">
        <f>VLOOKUP($A281,'Ub5 and Ub6 values'!$A$2:$F$7000,4,FALSE)</f>
        <v>9</v>
      </c>
    </row>
    <row r="282" spans="1:13">
      <c r="A282" t="s">
        <v>6436</v>
      </c>
      <c r="B282" t="s">
        <v>6606</v>
      </c>
      <c r="C282">
        <v>288.35000000000002</v>
      </c>
      <c r="D282" t="s">
        <v>6622</v>
      </c>
      <c r="E282">
        <v>2590</v>
      </c>
      <c r="F282">
        <v>8.982139760707474</v>
      </c>
      <c r="H282">
        <v>1</v>
      </c>
      <c r="J282">
        <f t="shared" si="8"/>
        <v>3.4132997640812519</v>
      </c>
      <c r="K282" s="30">
        <f t="shared" si="9"/>
        <v>-2.0466201916656646</v>
      </c>
      <c r="L282" s="39">
        <f>VLOOKUP($A282,'Ub5 and Ub6 values'!$A$2:$F$7000,3,FALSE)</f>
        <v>7</v>
      </c>
      <c r="M282" s="39">
        <f>VLOOKUP($A282,'Ub5 and Ub6 values'!$A$2:$F$7000,4,FALSE)</f>
        <v>10</v>
      </c>
    </row>
    <row r="283" spans="1:13">
      <c r="A283" t="s">
        <v>1885</v>
      </c>
      <c r="B283" t="s">
        <v>6606</v>
      </c>
      <c r="C283">
        <v>192.25799999999998</v>
      </c>
      <c r="D283" t="s">
        <v>3243</v>
      </c>
      <c r="E283">
        <v>1800</v>
      </c>
      <c r="F283">
        <v>9.3624192491339766</v>
      </c>
      <c r="H283">
        <v>1</v>
      </c>
      <c r="J283">
        <f t="shared" si="8"/>
        <v>3.255272505103306</v>
      </c>
      <c r="K283" s="30">
        <f t="shared" si="9"/>
        <v>-2.0286119150662296</v>
      </c>
      <c r="L283" s="39">
        <f>VLOOKUP($A283,'Ub5 and Ub6 values'!$A$2:$F$7000,3,FALSE)</f>
        <v>6</v>
      </c>
      <c r="M283" s="39">
        <f>VLOOKUP($A283,'Ub5 and Ub6 values'!$A$2:$F$7000,4,FALSE)</f>
        <v>9</v>
      </c>
    </row>
    <row r="284" spans="1:13">
      <c r="A284" t="s">
        <v>4065</v>
      </c>
      <c r="B284" t="s">
        <v>6606</v>
      </c>
      <c r="C284">
        <v>382.47899999999993</v>
      </c>
      <c r="D284" t="s">
        <v>3244</v>
      </c>
      <c r="E284">
        <v>3600</v>
      </c>
      <c r="F284">
        <v>9.4122814585898844</v>
      </c>
      <c r="H284">
        <v>1</v>
      </c>
      <c r="J284">
        <f t="shared" si="8"/>
        <v>3.5563025007672873</v>
      </c>
      <c r="K284" s="30">
        <f t="shared" si="9"/>
        <v>-2.0263050944491803</v>
      </c>
      <c r="L284" s="39">
        <f>VLOOKUP($A284,'Ub5 and Ub6 values'!$A$2:$F$7000,3,FALSE)</f>
        <v>9</v>
      </c>
      <c r="M284" s="39">
        <f>VLOOKUP($A284,'Ub5 and Ub6 values'!$A$2:$F$7000,4,FALSE)</f>
        <v>12</v>
      </c>
    </row>
    <row r="285" spans="1:13">
      <c r="A285" t="s">
        <v>3338</v>
      </c>
      <c r="B285" t="s">
        <v>6606</v>
      </c>
      <c r="C285">
        <v>349.21100000000001</v>
      </c>
      <c r="D285" t="s">
        <v>3245</v>
      </c>
      <c r="E285">
        <v>3300</v>
      </c>
      <c r="F285">
        <v>9.4498741448579793</v>
      </c>
      <c r="H285">
        <v>1</v>
      </c>
      <c r="J285">
        <f t="shared" si="8"/>
        <v>3.5185139398778875</v>
      </c>
      <c r="K285" s="30">
        <f t="shared" si="9"/>
        <v>-2.0245739754650938</v>
      </c>
      <c r="L285" s="39">
        <f>VLOOKUP($A285,'Ub5 and Ub6 values'!$A$2:$F$7000,3,FALSE)</f>
        <v>7</v>
      </c>
      <c r="M285" s="39">
        <f>VLOOKUP($A285,'Ub5 and Ub6 values'!$A$2:$F$7000,4,FALSE)</f>
        <v>11</v>
      </c>
    </row>
    <row r="286" spans="1:13">
      <c r="A286" t="s">
        <v>4609</v>
      </c>
      <c r="B286" t="s">
        <v>6606</v>
      </c>
      <c r="C286">
        <v>336.27800000000008</v>
      </c>
      <c r="D286" t="s">
        <v>3246</v>
      </c>
      <c r="E286">
        <v>3200</v>
      </c>
      <c r="F286">
        <v>9.5159362194374868</v>
      </c>
      <c r="H286">
        <v>1</v>
      </c>
      <c r="J286">
        <f t="shared" si="8"/>
        <v>3.5051499783199058</v>
      </c>
      <c r="K286" s="30">
        <f t="shared" si="9"/>
        <v>-2.0215484774837815</v>
      </c>
      <c r="L286" s="39">
        <f>VLOOKUP($A286,'Ub5 and Ub6 values'!$A$2:$F$7000,3,FALSE)</f>
        <v>8</v>
      </c>
      <c r="M286" s="39">
        <f>VLOOKUP($A286,'Ub5 and Ub6 values'!$A$2:$F$7000,4,FALSE)</f>
        <v>11</v>
      </c>
    </row>
    <row r="287" spans="1:13">
      <c r="A287" t="s">
        <v>3247</v>
      </c>
      <c r="B287" t="s">
        <v>6606</v>
      </c>
      <c r="C287">
        <v>321.15699999999998</v>
      </c>
      <c r="D287" t="s">
        <v>3248</v>
      </c>
      <c r="E287">
        <v>3178</v>
      </c>
      <c r="F287">
        <v>9.8954716851882409</v>
      </c>
      <c r="H287">
        <v>1</v>
      </c>
      <c r="J287">
        <f t="shared" si="8"/>
        <v>3.5021538928713607</v>
      </c>
      <c r="K287" s="30">
        <f t="shared" si="9"/>
        <v>-2.0045634995483281</v>
      </c>
      <c r="L287" s="39">
        <f>VLOOKUP($A287,'Ub5 and Ub6 values'!$A$2:$F$7000,3,FALSE)</f>
        <v>7</v>
      </c>
      <c r="M287" s="39">
        <f>VLOOKUP($A287,'Ub5 and Ub6 values'!$A$2:$F$7000,4,FALSE)</f>
        <v>9</v>
      </c>
    </row>
    <row r="288" spans="1:13">
      <c r="A288" t="s">
        <v>5572</v>
      </c>
      <c r="B288" t="s">
        <v>6606</v>
      </c>
      <c r="C288">
        <v>355.81899999999996</v>
      </c>
      <c r="D288" t="s">
        <v>3249</v>
      </c>
      <c r="E288">
        <v>3569</v>
      </c>
      <c r="F288">
        <v>10.030380614863176</v>
      </c>
      <c r="H288">
        <v>1</v>
      </c>
      <c r="J288">
        <f t="shared" si="8"/>
        <v>3.5525465479556604</v>
      </c>
      <c r="K288" s="30">
        <f t="shared" si="9"/>
        <v>-1.9986825868401468</v>
      </c>
      <c r="L288" s="39">
        <f>VLOOKUP($A288,'Ub5 and Ub6 values'!$A$2:$F$7000,3,FALSE)</f>
        <v>7</v>
      </c>
      <c r="M288" s="39">
        <f>VLOOKUP($A288,'Ub5 and Ub6 values'!$A$2:$F$7000,4,FALSE)</f>
        <v>9</v>
      </c>
    </row>
    <row r="289" spans="1:13">
      <c r="A289" t="s">
        <v>5565</v>
      </c>
      <c r="B289" t="s">
        <v>6606</v>
      </c>
      <c r="C289">
        <v>362.4</v>
      </c>
      <c r="D289" t="s">
        <v>8418</v>
      </c>
      <c r="E289">
        <v>3672</v>
      </c>
      <c r="F289">
        <v>10.132450331125828</v>
      </c>
      <c r="H289">
        <v>1</v>
      </c>
      <c r="J289">
        <f t="shared" si="8"/>
        <v>3.5649026725292048</v>
      </c>
      <c r="K289" s="30">
        <f t="shared" si="9"/>
        <v>-1.9942855164755706</v>
      </c>
      <c r="L289" s="39">
        <f>VLOOKUP($A289,'Ub5 and Ub6 values'!$A$2:$F$7000,3,FALSE)</f>
        <v>8</v>
      </c>
      <c r="M289" s="39">
        <f>VLOOKUP($A289,'Ub5 and Ub6 values'!$A$2:$F$7000,4,FALSE)</f>
        <v>9</v>
      </c>
    </row>
    <row r="290" spans="1:13">
      <c r="A290" t="s">
        <v>7333</v>
      </c>
      <c r="B290" t="s">
        <v>6606</v>
      </c>
      <c r="C290">
        <v>137.13800000000001</v>
      </c>
      <c r="D290" t="s">
        <v>3250</v>
      </c>
      <c r="E290">
        <v>1400</v>
      </c>
      <c r="F290">
        <v>10.2086948912774</v>
      </c>
      <c r="H290">
        <v>1</v>
      </c>
      <c r="J290">
        <f t="shared" si="8"/>
        <v>3.1461280356782382</v>
      </c>
      <c r="K290" s="30">
        <f t="shared" si="9"/>
        <v>-1.9910297758117899</v>
      </c>
      <c r="L290" s="39">
        <f>VLOOKUP($A290,'Ub5 and Ub6 values'!$A$2:$F$7000,3,FALSE)</f>
        <v>6</v>
      </c>
      <c r="M290" s="39">
        <f>VLOOKUP($A290,'Ub5 and Ub6 values'!$A$2:$F$7000,4,FALSE)</f>
        <v>8</v>
      </c>
    </row>
    <row r="291" spans="1:13">
      <c r="A291" t="s">
        <v>5471</v>
      </c>
      <c r="B291" t="s">
        <v>6606</v>
      </c>
      <c r="C291">
        <v>252.34</v>
      </c>
      <c r="D291" t="s">
        <v>8437</v>
      </c>
      <c r="E291">
        <v>2600</v>
      </c>
      <c r="F291">
        <v>10.303558690655466</v>
      </c>
      <c r="H291">
        <v>1</v>
      </c>
      <c r="J291">
        <f t="shared" si="8"/>
        <v>3.4149733479708178</v>
      </c>
      <c r="K291" s="30">
        <f t="shared" si="9"/>
        <v>-1.9870127507526558</v>
      </c>
      <c r="L291" s="39">
        <f>VLOOKUP($A291,'Ub5 and Ub6 values'!$A$2:$F$7000,3,FALSE)</f>
        <v>6</v>
      </c>
      <c r="M291" s="39">
        <f>VLOOKUP($A291,'Ub5 and Ub6 values'!$A$2:$F$7000,4,FALSE)</f>
        <v>7</v>
      </c>
    </row>
    <row r="292" spans="1:13">
      <c r="A292" t="s">
        <v>7320</v>
      </c>
      <c r="B292" t="s">
        <v>6606</v>
      </c>
      <c r="C292">
        <v>377.82099999999997</v>
      </c>
      <c r="D292" t="s">
        <v>2043</v>
      </c>
      <c r="E292">
        <v>4080</v>
      </c>
      <c r="F292">
        <v>10.798764494297565</v>
      </c>
      <c r="H292">
        <v>1</v>
      </c>
      <c r="J292">
        <f t="shared" si="8"/>
        <v>3.61066016308988</v>
      </c>
      <c r="K292" s="30">
        <f t="shared" si="9"/>
        <v>-1.9666259300688749</v>
      </c>
      <c r="L292" s="39">
        <f>VLOOKUP($A292,'Ub5 and Ub6 values'!$A$2:$F$7000,3,FALSE)</f>
        <v>7</v>
      </c>
      <c r="M292" s="39">
        <f>VLOOKUP($A292,'Ub5 and Ub6 values'!$A$2:$F$7000,4,FALSE)</f>
        <v>9</v>
      </c>
    </row>
    <row r="293" spans="1:13">
      <c r="A293" t="s">
        <v>5222</v>
      </c>
      <c r="B293" t="s">
        <v>6606</v>
      </c>
      <c r="C293">
        <v>337.56599999999992</v>
      </c>
      <c r="D293" t="s">
        <v>2044</v>
      </c>
      <c r="E293">
        <v>3700</v>
      </c>
      <c r="F293">
        <v>10.960819513813597</v>
      </c>
      <c r="H293">
        <v>1</v>
      </c>
      <c r="J293">
        <f t="shared" si="8"/>
        <v>3.568201724066995</v>
      </c>
      <c r="K293" s="30">
        <f t="shared" si="9"/>
        <v>-1.960156973495675</v>
      </c>
      <c r="L293" s="39">
        <f>VLOOKUP($A293,'Ub5 and Ub6 values'!$A$2:$F$7000,3,FALSE)</f>
        <v>7</v>
      </c>
      <c r="M293" s="39">
        <f>VLOOKUP($A293,'Ub5 and Ub6 values'!$A$2:$F$7000,4,FALSE)</f>
        <v>9</v>
      </c>
    </row>
    <row r="294" spans="1:13">
      <c r="A294" t="s">
        <v>1320</v>
      </c>
      <c r="B294" t="s">
        <v>6606</v>
      </c>
      <c r="C294">
        <v>300.44199999999995</v>
      </c>
      <c r="D294" t="s">
        <v>2045</v>
      </c>
      <c r="E294">
        <v>3389</v>
      </c>
      <c r="F294">
        <v>11.280047396835331</v>
      </c>
      <c r="H294">
        <v>1</v>
      </c>
      <c r="J294">
        <f t="shared" si="8"/>
        <v>3.530071568837378</v>
      </c>
      <c r="K294" s="30">
        <f t="shared" si="9"/>
        <v>-1.9476890755174994</v>
      </c>
      <c r="L294" s="39">
        <f>VLOOKUP($A294,'Ub5 and Ub6 values'!$A$2:$F$7000,3,FALSE)</f>
        <v>9</v>
      </c>
      <c r="M294" s="39">
        <f>VLOOKUP($A294,'Ub5 and Ub6 values'!$A$2:$F$7000,4,FALSE)</f>
        <v>7</v>
      </c>
    </row>
    <row r="295" spans="1:13">
      <c r="A295" t="s">
        <v>5416</v>
      </c>
      <c r="B295" t="s">
        <v>6606</v>
      </c>
      <c r="C295">
        <v>267.32900000000001</v>
      </c>
      <c r="D295" t="s">
        <v>2046</v>
      </c>
      <c r="E295">
        <v>3134.6</v>
      </c>
      <c r="F295">
        <v>11.725626475242116</v>
      </c>
      <c r="H295">
        <v>1</v>
      </c>
      <c r="J295">
        <f t="shared" si="8"/>
        <v>3.4961821292572681</v>
      </c>
      <c r="K295" s="30">
        <f t="shared" si="9"/>
        <v>-1.9308639445640619</v>
      </c>
      <c r="L295" s="39">
        <f>VLOOKUP($A295,'Ub5 and Ub6 values'!$A$2:$F$7000,3,FALSE)</f>
        <v>6</v>
      </c>
      <c r="M295" s="39">
        <f>VLOOKUP($A295,'Ub5 and Ub6 values'!$A$2:$F$7000,4,FALSE)</f>
        <v>8</v>
      </c>
    </row>
    <row r="296" spans="1:13">
      <c r="A296" t="s">
        <v>6363</v>
      </c>
      <c r="B296" t="s">
        <v>6606</v>
      </c>
      <c r="C296">
        <v>441.52399999999994</v>
      </c>
      <c r="D296" t="s">
        <v>7427</v>
      </c>
      <c r="E296">
        <v>5200</v>
      </c>
      <c r="F296">
        <v>11.777389224594813</v>
      </c>
      <c r="H296">
        <v>1</v>
      </c>
      <c r="J296">
        <f t="shared" si="8"/>
        <v>3.716003343634799</v>
      </c>
      <c r="K296" s="30">
        <f t="shared" si="9"/>
        <v>-1.9289509719441931</v>
      </c>
      <c r="L296" s="39">
        <f>VLOOKUP($A296,'Ub5 and Ub6 values'!$A$2:$F$7000,3,FALSE)</f>
        <v>6</v>
      </c>
      <c r="M296" s="39">
        <f>VLOOKUP($A296,'Ub5 and Ub6 values'!$A$2:$F$7000,4,FALSE)</f>
        <v>7</v>
      </c>
    </row>
    <row r="297" spans="1:13">
      <c r="A297" t="s">
        <v>6054</v>
      </c>
      <c r="B297" t="s">
        <v>6606</v>
      </c>
      <c r="C297">
        <v>359.40099999999995</v>
      </c>
      <c r="D297" t="s">
        <v>6627</v>
      </c>
      <c r="E297">
        <v>4336</v>
      </c>
      <c r="F297">
        <v>12.064518462664267</v>
      </c>
      <c r="H297">
        <v>1</v>
      </c>
      <c r="J297">
        <f t="shared" si="8"/>
        <v>3.6370892735303304</v>
      </c>
      <c r="K297" s="30">
        <f t="shared" si="9"/>
        <v>-1.9184900076284834</v>
      </c>
      <c r="L297" s="39">
        <f>VLOOKUP($A297,'Ub5 and Ub6 values'!$A$2:$F$7000,3,FALSE)</f>
        <v>8</v>
      </c>
      <c r="M297" s="39">
        <f>VLOOKUP($A297,'Ub5 and Ub6 values'!$A$2:$F$7000,4,FALSE)</f>
        <v>11</v>
      </c>
    </row>
    <row r="298" spans="1:13">
      <c r="A298" t="s">
        <v>4136</v>
      </c>
      <c r="B298" t="s">
        <v>6606</v>
      </c>
      <c r="C298">
        <v>141.16999999999999</v>
      </c>
      <c r="D298" t="s">
        <v>6628</v>
      </c>
      <c r="E298">
        <v>1750</v>
      </c>
      <c r="F298">
        <v>12.396401501735497</v>
      </c>
      <c r="H298">
        <v>1</v>
      </c>
      <c r="J298">
        <f t="shared" si="8"/>
        <v>3.2430380486862944</v>
      </c>
      <c r="K298" s="30">
        <f t="shared" si="9"/>
        <v>-1.9067043660271097</v>
      </c>
      <c r="L298" s="39">
        <f>VLOOKUP($A298,'Ub5 and Ub6 values'!$A$2:$F$7000,3,FALSE)</f>
        <v>5</v>
      </c>
      <c r="M298" s="39">
        <f>VLOOKUP($A298,'Ub5 and Ub6 values'!$A$2:$F$7000,4,FALSE)</f>
        <v>7</v>
      </c>
    </row>
    <row r="299" spans="1:13">
      <c r="A299" t="s">
        <v>7012</v>
      </c>
      <c r="B299" t="s">
        <v>6606</v>
      </c>
      <c r="C299">
        <v>267.245</v>
      </c>
      <c r="D299" t="s">
        <v>7013</v>
      </c>
      <c r="E299">
        <v>3315</v>
      </c>
      <c r="F299">
        <v>12.404348070122921</v>
      </c>
      <c r="H299">
        <v>1</v>
      </c>
      <c r="J299">
        <f t="shared" si="8"/>
        <v>3.520483532740792</v>
      </c>
      <c r="K299" s="30">
        <f t="shared" si="9"/>
        <v>-1.9064260558164581</v>
      </c>
      <c r="L299" s="39">
        <f>VLOOKUP($A299,'Ub5 and Ub6 values'!$A$2:$F$7000,3,FALSE)</f>
        <v>9</v>
      </c>
      <c r="M299" s="39">
        <f>VLOOKUP($A299,'Ub5 and Ub6 values'!$A$2:$F$7000,4,FALSE)</f>
        <v>9</v>
      </c>
    </row>
    <row r="300" spans="1:13">
      <c r="A300" t="s">
        <v>5210</v>
      </c>
      <c r="B300" t="s">
        <v>6606</v>
      </c>
      <c r="C300">
        <v>280.30200000000002</v>
      </c>
      <c r="D300" t="s">
        <v>7014</v>
      </c>
      <c r="E300">
        <v>3500</v>
      </c>
      <c r="F300">
        <v>12.486532382929839</v>
      </c>
      <c r="H300">
        <v>1</v>
      </c>
      <c r="J300">
        <f t="shared" si="8"/>
        <v>3.5440680443502757</v>
      </c>
      <c r="K300" s="30">
        <f t="shared" si="9"/>
        <v>-1.9035581521822724</v>
      </c>
      <c r="L300" s="39">
        <f>VLOOKUP($A300,'Ub5 and Ub6 values'!$A$2:$F$7000,3,FALSE)</f>
        <v>9</v>
      </c>
      <c r="M300" s="39">
        <f>VLOOKUP($A300,'Ub5 and Ub6 values'!$A$2:$F$7000,4,FALSE)</f>
        <v>12</v>
      </c>
    </row>
    <row r="301" spans="1:13">
      <c r="A301" t="s">
        <v>2751</v>
      </c>
      <c r="B301" t="s">
        <v>6606</v>
      </c>
      <c r="C301">
        <v>223.27199999999999</v>
      </c>
      <c r="D301" t="s">
        <v>6629</v>
      </c>
      <c r="E301">
        <v>2800</v>
      </c>
      <c r="F301">
        <v>12.54075746175069</v>
      </c>
      <c r="H301">
        <v>1</v>
      </c>
      <c r="J301">
        <f t="shared" si="8"/>
        <v>3.4471580313422194</v>
      </c>
      <c r="K301" s="30">
        <f t="shared" si="9"/>
        <v>-1.9016762313263755</v>
      </c>
      <c r="L301" s="39">
        <f>VLOOKUP($A301,'Ub5 and Ub6 values'!$A$2:$F$7000,3,FALSE)</f>
        <v>7</v>
      </c>
      <c r="M301" s="39">
        <f>VLOOKUP($A301,'Ub5 and Ub6 values'!$A$2:$F$7000,4,FALSE)</f>
        <v>8</v>
      </c>
    </row>
    <row r="302" spans="1:13">
      <c r="A302" t="s">
        <v>3664</v>
      </c>
      <c r="B302" t="s">
        <v>6606</v>
      </c>
      <c r="C302">
        <v>342.84500000000003</v>
      </c>
      <c r="D302" t="s">
        <v>7002</v>
      </c>
      <c r="E302">
        <v>4308</v>
      </c>
      <c r="F302">
        <v>12.56544502617801</v>
      </c>
      <c r="H302">
        <v>1</v>
      </c>
      <c r="J302">
        <f t="shared" si="8"/>
        <v>3.634275694625944</v>
      </c>
      <c r="K302" s="30">
        <f t="shared" si="9"/>
        <v>-1.9008221255361215</v>
      </c>
      <c r="L302" s="39">
        <f>VLOOKUP($A302,'Ub5 and Ub6 values'!$A$2:$F$7000,3,FALSE)</f>
        <v>8</v>
      </c>
      <c r="M302" s="39">
        <f>VLOOKUP($A302,'Ub5 and Ub6 values'!$A$2:$F$7000,4,FALSE)</f>
        <v>11</v>
      </c>
    </row>
    <row r="303" spans="1:13">
      <c r="A303" t="s">
        <v>3596</v>
      </c>
      <c r="B303" t="s">
        <v>6606</v>
      </c>
      <c r="C303">
        <v>250.33799999999997</v>
      </c>
      <c r="D303" t="s">
        <v>8434</v>
      </c>
      <c r="E303">
        <v>3162</v>
      </c>
      <c r="F303">
        <v>12.630922992114662</v>
      </c>
      <c r="H303">
        <v>1</v>
      </c>
      <c r="J303">
        <f t="shared" si="8"/>
        <v>3.4999618655961902</v>
      </c>
      <c r="K303" s="30">
        <f t="shared" si="9"/>
        <v>-1.8985649126484689</v>
      </c>
      <c r="L303" s="39">
        <f>VLOOKUP($A303,'Ub5 and Ub6 values'!$A$2:$F$7000,3,FALSE)</f>
        <v>8</v>
      </c>
      <c r="M303" s="39">
        <f>VLOOKUP($A303,'Ub5 and Ub6 values'!$A$2:$F$7000,4,FALSE)</f>
        <v>8</v>
      </c>
    </row>
    <row r="304" spans="1:13">
      <c r="A304" t="s">
        <v>4439</v>
      </c>
      <c r="B304" t="s">
        <v>6606</v>
      </c>
      <c r="C304">
        <v>363.238</v>
      </c>
      <c r="D304" t="s">
        <v>6241</v>
      </c>
      <c r="E304">
        <v>4629</v>
      </c>
      <c r="F304">
        <v>12.743710735110312</v>
      </c>
      <c r="H304">
        <v>1</v>
      </c>
      <c r="J304">
        <f t="shared" si="8"/>
        <v>3.6654871807828107</v>
      </c>
      <c r="K304" s="30">
        <f t="shared" si="9"/>
        <v>-1.8947040949887171</v>
      </c>
      <c r="L304" s="39">
        <f>VLOOKUP($A304,'Ub5 and Ub6 values'!$A$2:$F$7000,3,FALSE)</f>
        <v>7</v>
      </c>
      <c r="M304" s="39">
        <f>VLOOKUP($A304,'Ub5 and Ub6 values'!$A$2:$F$7000,4,FALSE)</f>
        <v>11</v>
      </c>
    </row>
    <row r="305" spans="1:13">
      <c r="A305" t="s">
        <v>5556</v>
      </c>
      <c r="B305" t="s">
        <v>6606</v>
      </c>
      <c r="C305">
        <v>303.322</v>
      </c>
      <c r="D305" t="s">
        <v>6630</v>
      </c>
      <c r="E305">
        <v>4000</v>
      </c>
      <c r="F305">
        <v>13.187305899341293</v>
      </c>
      <c r="H305">
        <v>1</v>
      </c>
      <c r="J305">
        <f t="shared" si="8"/>
        <v>3.6020599913279625</v>
      </c>
      <c r="K305" s="30">
        <f t="shared" si="9"/>
        <v>-1.8798439195830949</v>
      </c>
      <c r="L305" s="39">
        <f>VLOOKUP($A305,'Ub5 and Ub6 values'!$A$2:$F$7000,3,FALSE)</f>
        <v>8</v>
      </c>
      <c r="M305" s="39">
        <f>VLOOKUP($A305,'Ub5 and Ub6 values'!$A$2:$F$7000,4,FALSE)</f>
        <v>11</v>
      </c>
    </row>
    <row r="306" spans="1:13">
      <c r="A306" t="s">
        <v>8722</v>
      </c>
      <c r="B306" t="s">
        <v>6606</v>
      </c>
      <c r="C306">
        <v>254.24599999999998</v>
      </c>
      <c r="D306" t="s">
        <v>6631</v>
      </c>
      <c r="E306">
        <v>3400</v>
      </c>
      <c r="F306">
        <v>13.372875089480267</v>
      </c>
      <c r="H306">
        <v>1</v>
      </c>
      <c r="J306">
        <f t="shared" si="8"/>
        <v>3.5314789170422549</v>
      </c>
      <c r="K306" s="30">
        <f t="shared" si="9"/>
        <v>-1.8737752119405591</v>
      </c>
      <c r="L306" s="39">
        <f>VLOOKUP($A306,'Ub5 and Ub6 values'!$A$2:$F$7000,3,FALSE)</f>
        <v>9</v>
      </c>
      <c r="M306" s="39">
        <f>VLOOKUP($A306,'Ub5 and Ub6 values'!$A$2:$F$7000,4,FALSE)</f>
        <v>9</v>
      </c>
    </row>
    <row r="307" spans="1:13">
      <c r="A307" t="s">
        <v>3679</v>
      </c>
      <c r="B307" t="s">
        <v>6606</v>
      </c>
      <c r="C307">
        <v>224.3</v>
      </c>
      <c r="D307" t="s">
        <v>7003</v>
      </c>
      <c r="E307">
        <v>3050</v>
      </c>
      <c r="F307">
        <v>13.59786000891663</v>
      </c>
      <c r="H307">
        <v>1</v>
      </c>
      <c r="J307">
        <f t="shared" si="8"/>
        <v>3.4842998393467859</v>
      </c>
      <c r="K307" s="30">
        <f t="shared" si="9"/>
        <v>-1.8665294342361818</v>
      </c>
      <c r="L307" s="39">
        <f>VLOOKUP($A307,'Ub5 and Ub6 values'!$A$2:$F$7000,3,FALSE)</f>
        <v>8</v>
      </c>
      <c r="M307" s="39">
        <f>VLOOKUP($A307,'Ub5 and Ub6 values'!$A$2:$F$7000,4,FALSE)</f>
        <v>9</v>
      </c>
    </row>
    <row r="308" spans="1:13">
      <c r="A308" t="s">
        <v>2267</v>
      </c>
      <c r="B308" t="s">
        <v>6606</v>
      </c>
      <c r="C308">
        <v>303.29300000000001</v>
      </c>
      <c r="D308" t="s">
        <v>8436</v>
      </c>
      <c r="E308">
        <v>4300</v>
      </c>
      <c r="F308">
        <v>14.177709343769886</v>
      </c>
      <c r="H308">
        <v>1</v>
      </c>
      <c r="J308">
        <f t="shared" si="8"/>
        <v>3.6334684555795866</v>
      </c>
      <c r="K308" s="30">
        <f t="shared" si="9"/>
        <v>-1.8483939313335982</v>
      </c>
      <c r="L308" s="39">
        <f>VLOOKUP($A308,'Ub5 and Ub6 values'!$A$2:$F$7000,3,FALSE)</f>
        <v>6</v>
      </c>
      <c r="M308" s="39">
        <f>VLOOKUP($A308,'Ub5 and Ub6 values'!$A$2:$F$7000,4,FALSE)</f>
        <v>9</v>
      </c>
    </row>
    <row r="309" spans="1:13">
      <c r="A309" t="s">
        <v>6632</v>
      </c>
      <c r="B309" t="s">
        <v>6606</v>
      </c>
      <c r="C309">
        <v>232.239</v>
      </c>
      <c r="D309" t="s">
        <v>6633</v>
      </c>
      <c r="E309">
        <v>3300</v>
      </c>
      <c r="F309">
        <v>14.209499696433415</v>
      </c>
      <c r="H309">
        <v>1</v>
      </c>
      <c r="J309">
        <f t="shared" si="8"/>
        <v>3.5185139398778875</v>
      </c>
      <c r="K309" s="30">
        <f t="shared" si="9"/>
        <v>-1.847421212917238</v>
      </c>
      <c r="L309" s="39">
        <f>VLOOKUP($A309,'Ub5 and Ub6 values'!$A$2:$F$7000,3,FALSE)</f>
        <v>8</v>
      </c>
      <c r="M309" s="39">
        <f>VLOOKUP($A309,'Ub5 and Ub6 values'!$A$2:$F$7000,4,FALSE)</f>
        <v>10</v>
      </c>
    </row>
    <row r="310" spans="1:13">
      <c r="A310" t="s">
        <v>8430</v>
      </c>
      <c r="B310" t="s">
        <v>6606</v>
      </c>
      <c r="C310">
        <v>309.40600000000001</v>
      </c>
      <c r="D310" t="s">
        <v>8431</v>
      </c>
      <c r="E310">
        <v>4500</v>
      </c>
      <c r="F310">
        <v>14.543997207552536</v>
      </c>
      <c r="H310">
        <v>1</v>
      </c>
      <c r="J310">
        <f t="shared" si="8"/>
        <v>3.6532125137753435</v>
      </c>
      <c r="K310" s="30">
        <f t="shared" si="9"/>
        <v>-1.8373162175066402</v>
      </c>
      <c r="L310" s="39">
        <f>VLOOKUP($A310,'Ub5 and Ub6 values'!$A$2:$F$7000,3,FALSE)</f>
        <v>8</v>
      </c>
      <c r="M310" s="39">
        <f>VLOOKUP($A310,'Ub5 and Ub6 values'!$A$2:$F$7000,4,FALSE)</f>
        <v>9</v>
      </c>
    </row>
    <row r="311" spans="1:13">
      <c r="A311" t="s">
        <v>629</v>
      </c>
      <c r="B311" t="s">
        <v>6606</v>
      </c>
      <c r="C311">
        <v>361.37299999999999</v>
      </c>
      <c r="D311" t="s">
        <v>7001</v>
      </c>
      <c r="E311">
        <v>5370</v>
      </c>
      <c r="F311">
        <v>14.859992307117578</v>
      </c>
      <c r="H311">
        <v>1</v>
      </c>
      <c r="J311">
        <f t="shared" si="8"/>
        <v>3.7299742856995555</v>
      </c>
      <c r="K311" s="30">
        <f t="shared" si="9"/>
        <v>-1.8279814154056757</v>
      </c>
      <c r="L311" s="39">
        <f>VLOOKUP($A311,'Ub5 and Ub6 values'!$A$2:$F$7000,3,FALSE)</f>
        <v>8</v>
      </c>
      <c r="M311" s="39">
        <f>VLOOKUP($A311,'Ub5 and Ub6 values'!$A$2:$F$7000,4,FALSE)</f>
        <v>11</v>
      </c>
    </row>
    <row r="312" spans="1:13">
      <c r="A312" t="s">
        <v>8426</v>
      </c>
      <c r="B312" t="s">
        <v>6606</v>
      </c>
      <c r="C312">
        <v>236.274</v>
      </c>
      <c r="D312" t="s">
        <v>8427</v>
      </c>
      <c r="E312">
        <v>3750</v>
      </c>
      <c r="F312">
        <v>15.871403539957846</v>
      </c>
      <c r="H312">
        <v>1</v>
      </c>
      <c r="J312">
        <f t="shared" si="8"/>
        <v>3.5740312677277188</v>
      </c>
      <c r="K312" s="30">
        <f t="shared" si="9"/>
        <v>-1.7993846660172892</v>
      </c>
      <c r="L312" s="39">
        <f>VLOOKUP($A312,'Ub5 and Ub6 values'!$A$2:$F$7000,3,FALSE)</f>
        <v>6</v>
      </c>
      <c r="M312" s="39">
        <f>VLOOKUP($A312,'Ub5 and Ub6 values'!$A$2:$F$7000,4,FALSE)</f>
        <v>11</v>
      </c>
    </row>
    <row r="313" spans="1:13">
      <c r="A313" t="s">
        <v>5209</v>
      </c>
      <c r="B313" t="s">
        <v>6606</v>
      </c>
      <c r="C313">
        <v>310.32800000000003</v>
      </c>
      <c r="D313" t="s">
        <v>6634</v>
      </c>
      <c r="E313">
        <v>5200</v>
      </c>
      <c r="F313">
        <v>16.756464128277177</v>
      </c>
      <c r="H313">
        <v>1</v>
      </c>
      <c r="J313">
        <f t="shared" si="8"/>
        <v>3.716003343634799</v>
      </c>
      <c r="K313" s="30">
        <f t="shared" si="9"/>
        <v>-1.7758176188552153</v>
      </c>
      <c r="L313" s="39">
        <f>VLOOKUP($A313,'Ub5 and Ub6 values'!$A$2:$F$7000,3,FALSE)</f>
        <v>9</v>
      </c>
      <c r="M313" s="39">
        <f>VLOOKUP($A313,'Ub5 and Ub6 values'!$A$2:$F$7000,4,FALSE)</f>
        <v>12</v>
      </c>
    </row>
    <row r="314" spans="1:13">
      <c r="A314" t="s">
        <v>3776</v>
      </c>
      <c r="B314" t="s">
        <v>6606</v>
      </c>
      <c r="C314">
        <v>253.25799999999998</v>
      </c>
      <c r="D314" t="s">
        <v>4960</v>
      </c>
      <c r="E314">
        <v>4500</v>
      </c>
      <c r="F314">
        <v>17.768441668180277</v>
      </c>
      <c r="H314">
        <v>1</v>
      </c>
      <c r="J314">
        <f t="shared" si="8"/>
        <v>3.6532125137753435</v>
      </c>
      <c r="K314" s="30">
        <f t="shared" si="9"/>
        <v>-1.7503506591157307</v>
      </c>
      <c r="L314" s="39">
        <f>VLOOKUP($A314,'Ub5 and Ub6 values'!$A$2:$F$7000,3,FALSE)</f>
        <v>8</v>
      </c>
      <c r="M314" s="39">
        <f>VLOOKUP($A314,'Ub5 and Ub6 values'!$A$2:$F$7000,4,FALSE)</f>
        <v>8</v>
      </c>
    </row>
    <row r="315" spans="1:13">
      <c r="A315" t="s">
        <v>1484</v>
      </c>
      <c r="B315" t="s">
        <v>6606</v>
      </c>
      <c r="C315">
        <v>201.24699999999999</v>
      </c>
      <c r="D315" t="s">
        <v>7056</v>
      </c>
      <c r="E315">
        <v>3600</v>
      </c>
      <c r="F315">
        <v>17.888465418118034</v>
      </c>
      <c r="H315">
        <v>1</v>
      </c>
      <c r="J315">
        <f t="shared" si="8"/>
        <v>3.5563025007672873</v>
      </c>
      <c r="K315" s="30">
        <f t="shared" si="9"/>
        <v>-1.7474269142693555</v>
      </c>
      <c r="L315" s="39">
        <f>VLOOKUP($A315,'Ub5 and Ub6 values'!$A$2:$F$7000,3,FALSE)</f>
        <v>6</v>
      </c>
      <c r="M315" s="39">
        <f>VLOOKUP($A315,'Ub5 and Ub6 values'!$A$2:$F$7000,4,FALSE)</f>
        <v>8</v>
      </c>
    </row>
    <row r="316" spans="1:13">
      <c r="A316" t="s">
        <v>5215</v>
      </c>
      <c r="B316" t="s">
        <v>6606</v>
      </c>
      <c r="C316">
        <v>314.363</v>
      </c>
      <c r="D316" t="s">
        <v>6635</v>
      </c>
      <c r="E316">
        <v>5800</v>
      </c>
      <c r="F316">
        <v>18.450008429745232</v>
      </c>
      <c r="H316">
        <v>1</v>
      </c>
      <c r="J316">
        <f t="shared" si="8"/>
        <v>3.7634279935629373</v>
      </c>
      <c r="K316" s="30">
        <f t="shared" si="9"/>
        <v>-1.7340034310772243</v>
      </c>
      <c r="L316" s="39">
        <f>VLOOKUP($A316,'Ub5 and Ub6 values'!$A$2:$F$7000,3,FALSE)</f>
        <v>9</v>
      </c>
      <c r="M316" s="39">
        <f>VLOOKUP($A316,'Ub5 and Ub6 values'!$A$2:$F$7000,4,FALSE)</f>
        <v>12</v>
      </c>
    </row>
    <row r="317" spans="1:13">
      <c r="A317" t="s">
        <v>2647</v>
      </c>
      <c r="B317" t="s">
        <v>6606</v>
      </c>
      <c r="C317">
        <v>474.70499999999998</v>
      </c>
      <c r="D317" t="s">
        <v>6636</v>
      </c>
      <c r="E317">
        <v>9000</v>
      </c>
      <c r="F317">
        <v>18.959143046734287</v>
      </c>
      <c r="H317">
        <v>1</v>
      </c>
      <c r="J317">
        <f t="shared" si="8"/>
        <v>3.9542425094393248</v>
      </c>
      <c r="K317" s="30">
        <f t="shared" si="9"/>
        <v>-1.7221812966649075</v>
      </c>
      <c r="L317" s="39">
        <f>VLOOKUP($A317,'Ub5 and Ub6 values'!$A$2:$F$7000,3,FALSE)</f>
        <v>6</v>
      </c>
      <c r="M317" s="39">
        <f>VLOOKUP($A317,'Ub5 and Ub6 values'!$A$2:$F$7000,4,FALSE)</f>
        <v>8</v>
      </c>
    </row>
    <row r="318" spans="1:13">
      <c r="A318" t="s">
        <v>8720</v>
      </c>
      <c r="B318" t="s">
        <v>6606</v>
      </c>
      <c r="C318">
        <v>357.34</v>
      </c>
      <c r="D318" t="s">
        <v>6228</v>
      </c>
      <c r="E318">
        <v>7516.5</v>
      </c>
      <c r="F318">
        <v>21.034588906923375</v>
      </c>
      <c r="H318">
        <v>1</v>
      </c>
      <c r="J318">
        <f t="shared" si="8"/>
        <v>3.8760156617981578</v>
      </c>
      <c r="K318" s="30">
        <f t="shared" si="9"/>
        <v>-1.6770659712723395</v>
      </c>
      <c r="L318" s="39">
        <f>VLOOKUP($A318,'Ub5 and Ub6 values'!$A$2:$F$7000,3,FALSE)</f>
        <v>9</v>
      </c>
      <c r="M318" s="39">
        <f>VLOOKUP($A318,'Ub5 and Ub6 values'!$A$2:$F$7000,4,FALSE)</f>
        <v>11</v>
      </c>
    </row>
    <row r="319" spans="1:13">
      <c r="A319" t="s">
        <v>6637</v>
      </c>
      <c r="B319" t="s">
        <v>6606</v>
      </c>
      <c r="C319">
        <v>253.27599999999998</v>
      </c>
      <c r="D319" t="s">
        <v>6638</v>
      </c>
      <c r="E319">
        <v>5513</v>
      </c>
      <c r="F319">
        <v>21.76676826860816</v>
      </c>
      <c r="H319">
        <v>1</v>
      </c>
      <c r="J319">
        <f t="shared" si="8"/>
        <v>3.741387992479269</v>
      </c>
      <c r="K319" s="30">
        <f t="shared" si="9"/>
        <v>-1.6622060462596164</v>
      </c>
      <c r="L319" s="39">
        <f>VLOOKUP($A319,'Ub5 and Ub6 values'!$A$2:$F$7000,3,FALSE)</f>
        <v>9</v>
      </c>
      <c r="M319" s="39">
        <f>VLOOKUP($A319,'Ub5 and Ub6 values'!$A$2:$F$7000,4,FALSE)</f>
        <v>12</v>
      </c>
    </row>
    <row r="320" spans="1:13">
      <c r="A320" t="s">
        <v>4749</v>
      </c>
      <c r="B320" t="s">
        <v>6606</v>
      </c>
      <c r="C320">
        <v>172.202</v>
      </c>
      <c r="D320" t="s">
        <v>6639</v>
      </c>
      <c r="E320">
        <v>3800</v>
      </c>
      <c r="F320">
        <v>22.067107234526894</v>
      </c>
      <c r="H320">
        <v>1</v>
      </c>
      <c r="J320">
        <f t="shared" si="8"/>
        <v>3.5797835966168101</v>
      </c>
      <c r="K320" s="30">
        <f t="shared" si="9"/>
        <v>-1.6562545945421718</v>
      </c>
      <c r="L320" s="39">
        <f>VLOOKUP($A320,'Ub5 and Ub6 values'!$A$2:$F$7000,3,FALSE)</f>
        <v>8</v>
      </c>
      <c r="M320" s="39">
        <f>VLOOKUP($A320,'Ub5 and Ub6 values'!$A$2:$F$7000,4,FALSE)</f>
        <v>9</v>
      </c>
    </row>
    <row r="321" spans="1:13">
      <c r="A321" t="s">
        <v>1834</v>
      </c>
      <c r="B321" t="s">
        <v>6606</v>
      </c>
      <c r="C321">
        <v>154.125</v>
      </c>
      <c r="D321" t="s">
        <v>6640</v>
      </c>
      <c r="E321">
        <v>3500</v>
      </c>
      <c r="F321">
        <v>22.708840227088402</v>
      </c>
      <c r="H321">
        <v>1</v>
      </c>
      <c r="J321">
        <f t="shared" si="8"/>
        <v>3.5440680443502757</v>
      </c>
      <c r="K321" s="30">
        <f t="shared" si="9"/>
        <v>-1.6438050452535125</v>
      </c>
      <c r="L321" s="39">
        <f>VLOOKUP($A321,'Ub5 and Ub6 values'!$A$2:$F$7000,3,FALSE)</f>
        <v>6</v>
      </c>
      <c r="M321" s="39">
        <f>VLOOKUP($A321,'Ub5 and Ub6 values'!$A$2:$F$7000,4,FALSE)</f>
        <v>8</v>
      </c>
    </row>
    <row r="322" spans="1:13">
      <c r="A322" t="s">
        <v>6641</v>
      </c>
      <c r="B322" t="s">
        <v>6606</v>
      </c>
      <c r="C322">
        <v>290.32299999999998</v>
      </c>
      <c r="D322" t="s">
        <v>6642</v>
      </c>
      <c r="E322">
        <v>7000</v>
      </c>
      <c r="F322">
        <v>24.111076284000927</v>
      </c>
      <c r="H322">
        <v>1</v>
      </c>
      <c r="J322">
        <f t="shared" si="8"/>
        <v>3.8450980400142569</v>
      </c>
      <c r="K322" s="30">
        <f t="shared" si="9"/>
        <v>-1.6177834029045939</v>
      </c>
      <c r="L322" s="39">
        <f>VLOOKUP($A322,'Ub5 and Ub6 values'!$A$2:$F$7000,3,FALSE)</f>
        <v>7</v>
      </c>
      <c r="M322" s="39">
        <f>VLOOKUP($A322,'Ub5 and Ub6 values'!$A$2:$F$7000,4,FALSE)</f>
        <v>8</v>
      </c>
    </row>
    <row r="323" spans="1:13">
      <c r="A323" t="s">
        <v>3659</v>
      </c>
      <c r="B323" t="s">
        <v>6606</v>
      </c>
      <c r="C323">
        <v>211.34899999999999</v>
      </c>
      <c r="D323" t="s">
        <v>4962</v>
      </c>
      <c r="E323">
        <v>5300</v>
      </c>
      <c r="F323">
        <v>25.077005332412266</v>
      </c>
      <c r="H323">
        <v>1</v>
      </c>
      <c r="J323">
        <f t="shared" ref="J323:J386" si="10">IF($H323=1,LOG(E323),"")</f>
        <v>3.7242758696007892</v>
      </c>
      <c r="K323" s="30">
        <f t="shared" ref="K323:K386" si="11">LOG(F323)-3</f>
        <v>-1.6007243277002348</v>
      </c>
      <c r="L323" s="39">
        <f>VLOOKUP($A323,'Ub5 and Ub6 values'!$A$2:$F$7000,3,FALSE)</f>
        <v>4</v>
      </c>
      <c r="M323" s="39">
        <f>VLOOKUP($A323,'Ub5 and Ub6 values'!$A$2:$F$7000,4,FALSE)</f>
        <v>6</v>
      </c>
    </row>
    <row r="324" spans="1:13">
      <c r="A324" t="s">
        <v>5218</v>
      </c>
      <c r="B324" t="s">
        <v>6606</v>
      </c>
      <c r="C324">
        <v>267.303</v>
      </c>
      <c r="D324" t="s">
        <v>6643</v>
      </c>
      <c r="E324">
        <v>6800</v>
      </c>
      <c r="F324">
        <v>25.439295481158087</v>
      </c>
      <c r="H324">
        <v>1</v>
      </c>
      <c r="J324">
        <f t="shared" si="10"/>
        <v>3.8325089127062362</v>
      </c>
      <c r="K324" s="30">
        <f t="shared" si="11"/>
        <v>-1.594494920259558</v>
      </c>
      <c r="L324" s="39">
        <f>VLOOKUP($A324,'Ub5 and Ub6 values'!$A$2:$F$7000,3,FALSE)</f>
        <v>9</v>
      </c>
      <c r="M324" s="39">
        <f>VLOOKUP($A324,'Ub5 and Ub6 values'!$A$2:$F$7000,4,FALSE)</f>
        <v>12</v>
      </c>
    </row>
    <row r="325" spans="1:13">
      <c r="A325" t="s">
        <v>5574</v>
      </c>
      <c r="B325" t="s">
        <v>6606</v>
      </c>
      <c r="C325">
        <v>306.49</v>
      </c>
      <c r="D325" t="s">
        <v>3256</v>
      </c>
      <c r="E325">
        <v>8450</v>
      </c>
      <c r="F325">
        <v>27.570230676367913</v>
      </c>
      <c r="H325">
        <v>1</v>
      </c>
      <c r="J325">
        <f t="shared" si="10"/>
        <v>3.9268567089496922</v>
      </c>
      <c r="K325" s="30">
        <f t="shared" si="11"/>
        <v>-1.5595596001962</v>
      </c>
      <c r="L325" s="39">
        <f>VLOOKUP($A325,'Ub5 and Ub6 values'!$A$2:$F$7000,3,FALSE)</f>
        <v>5</v>
      </c>
      <c r="M325" s="39">
        <f>VLOOKUP($A325,'Ub5 and Ub6 values'!$A$2:$F$7000,4,FALSE)</f>
        <v>7</v>
      </c>
    </row>
    <row r="326" spans="1:13">
      <c r="A326" t="s">
        <v>1482</v>
      </c>
      <c r="B326" t="s">
        <v>6606</v>
      </c>
      <c r="C326">
        <v>420.85</v>
      </c>
      <c r="D326" t="s">
        <v>4914</v>
      </c>
      <c r="E326">
        <v>11700</v>
      </c>
      <c r="F326">
        <v>27.800879173102054</v>
      </c>
      <c r="H326">
        <v>1</v>
      </c>
      <c r="J326">
        <f t="shared" si="10"/>
        <v>4.0681858617461613</v>
      </c>
      <c r="K326" s="30">
        <f t="shared" si="11"/>
        <v>-1.5559414697657556</v>
      </c>
      <c r="L326" s="39">
        <f>VLOOKUP($A326,'Ub5 and Ub6 values'!$A$2:$F$7000,3,FALSE)</f>
        <v>9</v>
      </c>
      <c r="M326" s="39">
        <f>VLOOKUP($A326,'Ub5 and Ub6 values'!$A$2:$F$7000,4,FALSE)</f>
        <v>10</v>
      </c>
    </row>
    <row r="327" spans="1:13">
      <c r="A327" t="s">
        <v>5216</v>
      </c>
      <c r="B327" t="s">
        <v>6606</v>
      </c>
      <c r="C327">
        <v>249.28799999999998</v>
      </c>
      <c r="D327" t="s">
        <v>6644</v>
      </c>
      <c r="E327">
        <v>7500</v>
      </c>
      <c r="F327">
        <v>30.085684028112066</v>
      </c>
      <c r="H327">
        <v>1</v>
      </c>
      <c r="J327">
        <f t="shared" si="10"/>
        <v>3.8750612633917001</v>
      </c>
      <c r="K327" s="30">
        <f t="shared" si="11"/>
        <v>-1.5216401099407342</v>
      </c>
      <c r="L327" s="39">
        <f>VLOOKUP($A327,'Ub5 and Ub6 values'!$A$2:$F$7000,3,FALSE)</f>
        <v>9</v>
      </c>
      <c r="M327" s="39">
        <f>VLOOKUP($A327,'Ub5 and Ub6 values'!$A$2:$F$7000,4,FALSE)</f>
        <v>12</v>
      </c>
    </row>
    <row r="328" spans="1:13">
      <c r="A328" t="s">
        <v>1300</v>
      </c>
      <c r="B328" t="s">
        <v>6606</v>
      </c>
      <c r="C328">
        <v>242.27799999999999</v>
      </c>
      <c r="D328" t="s">
        <v>6645</v>
      </c>
      <c r="E328">
        <v>7500</v>
      </c>
      <c r="F328">
        <v>30.956174312153806</v>
      </c>
      <c r="H328">
        <v>1</v>
      </c>
      <c r="J328">
        <f t="shared" si="10"/>
        <v>3.8750612633917001</v>
      </c>
      <c r="K328" s="30">
        <f t="shared" si="11"/>
        <v>-1.509252716522179</v>
      </c>
      <c r="L328" s="39">
        <f>VLOOKUP($A328,'Ub5 and Ub6 values'!$A$2:$F$7000,3,FALSE)</f>
        <v>7</v>
      </c>
      <c r="M328" s="39">
        <f>VLOOKUP($A328,'Ub5 and Ub6 values'!$A$2:$F$7000,4,FALSE)</f>
        <v>9</v>
      </c>
    </row>
    <row r="329" spans="1:13">
      <c r="A329" t="s">
        <v>3667</v>
      </c>
      <c r="B329" t="s">
        <v>6606</v>
      </c>
      <c r="C329">
        <v>284.37400000000002</v>
      </c>
      <c r="D329" t="s">
        <v>3257</v>
      </c>
      <c r="E329">
        <v>9015</v>
      </c>
      <c r="F329">
        <v>31.701210377882646</v>
      </c>
      <c r="H329">
        <v>1</v>
      </c>
      <c r="J329">
        <f t="shared" si="10"/>
        <v>3.954965731058421</v>
      </c>
      <c r="K329" s="30">
        <f t="shared" si="11"/>
        <v>-1.4989241557506947</v>
      </c>
      <c r="L329" s="39">
        <f>VLOOKUP($A329,'Ub5 and Ub6 values'!$A$2:$F$7000,3,FALSE)</f>
        <v>6</v>
      </c>
      <c r="M329" s="39">
        <f>VLOOKUP($A329,'Ub5 and Ub6 values'!$A$2:$F$7000,4,FALSE)</f>
        <v>9</v>
      </c>
    </row>
    <row r="330" spans="1:13">
      <c r="A330" t="s">
        <v>1873</v>
      </c>
      <c r="B330" t="s">
        <v>6606</v>
      </c>
      <c r="C330">
        <v>233.26400000000001</v>
      </c>
      <c r="D330" t="s">
        <v>4916</v>
      </c>
      <c r="E330">
        <v>7616</v>
      </c>
      <c r="F330">
        <v>32.649701625625902</v>
      </c>
      <c r="H330">
        <v>1</v>
      </c>
      <c r="J330">
        <f t="shared" si="10"/>
        <v>3.8817269353764181</v>
      </c>
      <c r="K330" s="30">
        <f t="shared" si="11"/>
        <v>-1.4861207832384116</v>
      </c>
      <c r="L330" s="39">
        <f>VLOOKUP($A330,'Ub5 and Ub6 values'!$A$2:$F$7000,3,FALSE)</f>
        <v>5</v>
      </c>
      <c r="M330" s="39">
        <f>VLOOKUP($A330,'Ub5 and Ub6 values'!$A$2:$F$7000,4,FALSE)</f>
        <v>6</v>
      </c>
    </row>
    <row r="331" spans="1:13">
      <c r="A331" t="s">
        <v>3663</v>
      </c>
      <c r="B331" t="s">
        <v>6606</v>
      </c>
      <c r="C331">
        <v>300.786</v>
      </c>
      <c r="D331" t="s">
        <v>6646</v>
      </c>
      <c r="E331">
        <v>12000</v>
      </c>
      <c r="F331">
        <v>39.895473858490753</v>
      </c>
      <c r="H331">
        <v>1</v>
      </c>
      <c r="J331">
        <f t="shared" si="10"/>
        <v>4.0791812460476251</v>
      </c>
      <c r="K331" s="30">
        <f t="shared" si="11"/>
        <v>-1.3990763722275541</v>
      </c>
      <c r="L331" s="39">
        <f>VLOOKUP($A331,'Ub5 and Ub6 values'!$A$2:$F$7000,3,FALSE)</f>
        <v>8</v>
      </c>
      <c r="M331" s="39">
        <f>VLOOKUP($A331,'Ub5 and Ub6 values'!$A$2:$F$7000,4,FALSE)</f>
        <v>9</v>
      </c>
    </row>
    <row r="332" spans="1:13">
      <c r="A332" t="s">
        <v>6161</v>
      </c>
      <c r="B332" t="s">
        <v>6606</v>
      </c>
      <c r="C332">
        <v>142.18700000000001</v>
      </c>
      <c r="D332" t="s">
        <v>3253</v>
      </c>
      <c r="E332">
        <v>6102</v>
      </c>
      <c r="F332">
        <v>42.915315746165255</v>
      </c>
      <c r="H332">
        <v>1</v>
      </c>
      <c r="J332">
        <f t="shared" si="10"/>
        <v>3.7854722033063881</v>
      </c>
      <c r="K332" s="30">
        <f t="shared" si="11"/>
        <v>-1.3673876878387461</v>
      </c>
      <c r="L332" s="39">
        <f>VLOOKUP($A332,'Ub5 and Ub6 values'!$A$2:$F$7000,3,FALSE)</f>
        <v>5</v>
      </c>
      <c r="M332" s="39">
        <f>VLOOKUP($A332,'Ub5 and Ub6 values'!$A$2:$F$7000,4,FALSE)</f>
        <v>5</v>
      </c>
    </row>
    <row r="333" spans="1:13">
      <c r="A333" t="s">
        <v>1255</v>
      </c>
      <c r="B333" t="s">
        <v>6606</v>
      </c>
      <c r="C333">
        <v>162.14100000000002</v>
      </c>
      <c r="D333" t="s">
        <v>6647</v>
      </c>
      <c r="E333">
        <v>7330</v>
      </c>
      <c r="F333">
        <v>45.207566254062819</v>
      </c>
      <c r="H333">
        <v>1</v>
      </c>
      <c r="J333">
        <f t="shared" si="10"/>
        <v>3.8651039746411278</v>
      </c>
      <c r="K333" s="30">
        <f t="shared" si="11"/>
        <v>-1.3447888725472388</v>
      </c>
      <c r="L333" s="39">
        <f>VLOOKUP($A333,'Ub5 and Ub6 values'!$A$2:$F$7000,3,FALSE)</f>
        <v>4</v>
      </c>
      <c r="M333" s="39">
        <f>VLOOKUP($A333,'Ub5 and Ub6 values'!$A$2:$F$7000,4,FALSE)</f>
        <v>5</v>
      </c>
    </row>
    <row r="334" spans="1:13">
      <c r="A334" t="s">
        <v>5605</v>
      </c>
      <c r="B334" t="s">
        <v>4917</v>
      </c>
      <c r="C334">
        <v>291.25799999999998</v>
      </c>
      <c r="D334" t="s">
        <v>6648</v>
      </c>
      <c r="E334">
        <v>8.3000000000000007</v>
      </c>
      <c r="F334">
        <v>2.8497071325079483E-2</v>
      </c>
      <c r="H334">
        <v>1</v>
      </c>
      <c r="J334">
        <f t="shared" si="10"/>
        <v>0.91907809237607396</v>
      </c>
      <c r="K334" s="30">
        <f t="shared" si="11"/>
        <v>-4.545199770612987</v>
      </c>
      <c r="L334" s="39">
        <f>VLOOKUP($A334,'Ub5 and Ub6 values'!$A$2:$F$7000,3,FALSE)</f>
        <v>11</v>
      </c>
      <c r="M334" s="39">
        <f>VLOOKUP($A334,'Ub5 and Ub6 values'!$A$2:$F$7000,4,FALSE)</f>
        <v>12</v>
      </c>
    </row>
    <row r="335" spans="1:13">
      <c r="A335" t="s">
        <v>2285</v>
      </c>
      <c r="B335" t="s">
        <v>4917</v>
      </c>
      <c r="C335">
        <v>246.32299999999998</v>
      </c>
      <c r="D335" t="s">
        <v>6649</v>
      </c>
      <c r="E335">
        <v>14</v>
      </c>
      <c r="F335">
        <v>5.6835943050385071E-2</v>
      </c>
      <c r="H335">
        <v>1</v>
      </c>
      <c r="J335">
        <f t="shared" si="10"/>
        <v>1.146128035678238</v>
      </c>
      <c r="K335" s="30">
        <f t="shared" si="11"/>
        <v>-4.2453769295783506</v>
      </c>
      <c r="L335" s="39">
        <f>VLOOKUP($A335,'Ub5 and Ub6 values'!$A$2:$F$7000,3,FALSE)</f>
        <v>7</v>
      </c>
      <c r="M335" s="39">
        <f>VLOOKUP($A335,'Ub5 and Ub6 values'!$A$2:$F$7000,4,FALSE)</f>
        <v>7</v>
      </c>
    </row>
    <row r="336" spans="1:13">
      <c r="A336" t="s">
        <v>3583</v>
      </c>
      <c r="B336" t="s">
        <v>4917</v>
      </c>
      <c r="C336">
        <v>241.26</v>
      </c>
      <c r="D336" t="s">
        <v>4925</v>
      </c>
      <c r="E336">
        <v>18</v>
      </c>
      <c r="F336">
        <v>7.4608306391444904E-2</v>
      </c>
      <c r="H336">
        <v>1</v>
      </c>
      <c r="J336">
        <f t="shared" si="10"/>
        <v>1.255272505103306</v>
      </c>
      <c r="K336" s="30">
        <f t="shared" si="11"/>
        <v>-4.1272128183832493</v>
      </c>
      <c r="L336" s="39">
        <f>VLOOKUP($A336,'Ub5 and Ub6 values'!$A$2:$F$7000,3,FALSE)</f>
        <v>8</v>
      </c>
      <c r="M336" s="39">
        <f>VLOOKUP($A336,'Ub5 and Ub6 values'!$A$2:$F$7000,4,FALSE)</f>
        <v>8</v>
      </c>
    </row>
    <row r="337" spans="1:13">
      <c r="A337" t="s">
        <v>2589</v>
      </c>
      <c r="B337" t="s">
        <v>4917</v>
      </c>
      <c r="C337">
        <v>303.31600000000003</v>
      </c>
      <c r="D337" t="s">
        <v>3705</v>
      </c>
      <c r="E337">
        <v>46</v>
      </c>
      <c r="F337">
        <v>0.15165701776365242</v>
      </c>
      <c r="H337">
        <v>1</v>
      </c>
      <c r="J337">
        <f t="shared" si="10"/>
        <v>1.6627578316815741</v>
      </c>
      <c r="K337" s="30">
        <f t="shared" si="11"/>
        <v>-3.8191374883832405</v>
      </c>
      <c r="L337" s="39">
        <f>VLOOKUP($A337,'Ub5 and Ub6 values'!$A$2:$F$7000,3,FALSE)</f>
        <v>9</v>
      </c>
      <c r="M337" s="39">
        <f>VLOOKUP($A337,'Ub5 and Ub6 values'!$A$2:$F$7000,4,FALSE)</f>
        <v>9</v>
      </c>
    </row>
    <row r="338" spans="1:13">
      <c r="A338" t="s">
        <v>3730</v>
      </c>
      <c r="B338" t="s">
        <v>4917</v>
      </c>
      <c r="C338">
        <v>207.273</v>
      </c>
      <c r="D338" t="s">
        <v>2368</v>
      </c>
      <c r="E338">
        <v>39.5</v>
      </c>
      <c r="F338">
        <v>0.1905699246886956</v>
      </c>
      <c r="H338">
        <v>1</v>
      </c>
      <c r="J338">
        <f t="shared" si="10"/>
        <v>1.5965970956264601</v>
      </c>
      <c r="K338" s="30">
        <f t="shared" si="11"/>
        <v>-3.7199456376555005</v>
      </c>
      <c r="L338" s="39">
        <f>VLOOKUP($A338,'Ub5 and Ub6 values'!$A$2:$F$7000,3,FALSE)</f>
        <v>9</v>
      </c>
      <c r="M338" s="39">
        <f>VLOOKUP($A338,'Ub5 and Ub6 values'!$A$2:$F$7000,4,FALSE)</f>
        <v>9</v>
      </c>
    </row>
    <row r="339" spans="1:13">
      <c r="A339" t="s">
        <v>3741</v>
      </c>
      <c r="B339" t="s">
        <v>4917</v>
      </c>
      <c r="C339">
        <v>281.30700000000002</v>
      </c>
      <c r="D339" t="s">
        <v>5588</v>
      </c>
      <c r="E339">
        <v>82</v>
      </c>
      <c r="F339">
        <v>0.29149647893582453</v>
      </c>
      <c r="H339">
        <v>1</v>
      </c>
      <c r="J339">
        <f t="shared" si="10"/>
        <v>1.9138138523837167</v>
      </c>
      <c r="K339" s="30">
        <f t="shared" si="11"/>
        <v>-3.5353666868328486</v>
      </c>
      <c r="L339" s="39">
        <f>VLOOKUP($A339,'Ub5 and Ub6 values'!$A$2:$F$7000,3,FALSE)</f>
        <v>8</v>
      </c>
      <c r="M339" s="39">
        <f>VLOOKUP($A339,'Ub5 and Ub6 values'!$A$2:$F$7000,4,FALSE)</f>
        <v>11</v>
      </c>
    </row>
    <row r="340" spans="1:13">
      <c r="A340" t="s">
        <v>5569</v>
      </c>
      <c r="B340" t="s">
        <v>4917</v>
      </c>
      <c r="C340">
        <v>333.387</v>
      </c>
      <c r="D340" t="s">
        <v>5589</v>
      </c>
      <c r="E340">
        <v>105</v>
      </c>
      <c r="F340">
        <v>0.3149492931638006</v>
      </c>
      <c r="H340">
        <v>1</v>
      </c>
      <c r="J340">
        <f t="shared" si="10"/>
        <v>2.0211892990699383</v>
      </c>
      <c r="K340" s="30">
        <f t="shared" si="11"/>
        <v>-3.5017593619939165</v>
      </c>
      <c r="L340" s="39">
        <f>VLOOKUP($A340,'Ub5 and Ub6 values'!$A$2:$F$7000,3,FALSE)</f>
        <v>11</v>
      </c>
      <c r="M340" s="39">
        <f>VLOOKUP($A340,'Ub5 and Ub6 values'!$A$2:$F$7000,4,FALSE)</f>
        <v>12</v>
      </c>
    </row>
    <row r="341" spans="1:13">
      <c r="A341" t="s">
        <v>2771</v>
      </c>
      <c r="B341" t="s">
        <v>4917</v>
      </c>
      <c r="C341">
        <v>410.529</v>
      </c>
      <c r="D341" t="s">
        <v>2376</v>
      </c>
      <c r="E341">
        <v>138</v>
      </c>
      <c r="F341">
        <v>0.33615164823922306</v>
      </c>
      <c r="H341">
        <v>1</v>
      </c>
      <c r="J341">
        <f t="shared" si="10"/>
        <v>2.1398790864012365</v>
      </c>
      <c r="K341" s="30">
        <f t="shared" si="11"/>
        <v>-3.473464754944898</v>
      </c>
      <c r="L341" s="39">
        <f>VLOOKUP($A341,'Ub5 and Ub6 values'!$A$2:$F$7000,3,FALSE)</f>
        <v>9</v>
      </c>
      <c r="M341" s="39">
        <f>VLOOKUP($A341,'Ub5 and Ub6 values'!$A$2:$F$7000,4,FALSE)</f>
        <v>9</v>
      </c>
    </row>
    <row r="342" spans="1:13">
      <c r="A342" t="s">
        <v>1336</v>
      </c>
      <c r="B342" t="s">
        <v>4917</v>
      </c>
      <c r="C342">
        <v>386.58</v>
      </c>
      <c r="D342" t="s">
        <v>5590</v>
      </c>
      <c r="E342">
        <v>131</v>
      </c>
      <c r="F342">
        <v>0.33886905685757152</v>
      </c>
      <c r="H342">
        <v>1</v>
      </c>
      <c r="J342">
        <f t="shared" si="10"/>
        <v>2.1172712956557644</v>
      </c>
      <c r="K342" s="30">
        <f t="shared" si="11"/>
        <v>-3.4699680860742257</v>
      </c>
      <c r="L342" s="39">
        <f>VLOOKUP($A342,'Ub5 and Ub6 values'!$A$2:$F$7000,3,FALSE)</f>
        <v>8</v>
      </c>
      <c r="M342" s="39">
        <f>VLOOKUP($A342,'Ub5 and Ub6 values'!$A$2:$F$7000,4,FALSE)</f>
        <v>10</v>
      </c>
    </row>
    <row r="343" spans="1:13">
      <c r="A343" t="s">
        <v>5446</v>
      </c>
      <c r="B343" t="s">
        <v>4917</v>
      </c>
      <c r="C343">
        <v>158.06599999999997</v>
      </c>
      <c r="D343" t="s">
        <v>5591</v>
      </c>
      <c r="E343">
        <v>54</v>
      </c>
      <c r="F343">
        <v>0.34162944592765054</v>
      </c>
      <c r="H343">
        <v>1</v>
      </c>
      <c r="J343">
        <f t="shared" si="10"/>
        <v>1.7323937598229686</v>
      </c>
      <c r="K343" s="30">
        <f t="shared" si="11"/>
        <v>-3.4664447034023738</v>
      </c>
      <c r="L343" s="39">
        <f>VLOOKUP($A343,'Ub5 and Ub6 values'!$A$2:$F$7000,3,FALSE)</f>
        <v>5</v>
      </c>
      <c r="M343" s="39">
        <f>VLOOKUP($A343,'Ub5 and Ub6 values'!$A$2:$F$7000,4,FALSE)</f>
        <v>6</v>
      </c>
    </row>
    <row r="344" spans="1:13">
      <c r="A344" t="s">
        <v>2747</v>
      </c>
      <c r="B344" t="s">
        <v>4917</v>
      </c>
      <c r="C344">
        <v>276.91500000000002</v>
      </c>
      <c r="D344" t="s">
        <v>5592</v>
      </c>
      <c r="E344">
        <v>111</v>
      </c>
      <c r="F344">
        <v>0.40084502464655225</v>
      </c>
      <c r="H344">
        <v>1</v>
      </c>
      <c r="J344">
        <f t="shared" si="10"/>
        <v>2.0453229787866576</v>
      </c>
      <c r="K344" s="30">
        <f t="shared" si="11"/>
        <v>-3.3970235025666744</v>
      </c>
      <c r="L344" s="39">
        <f>VLOOKUP($A344,'Ub5 and Ub6 values'!$A$2:$F$7000,3,FALSE)</f>
        <v>5</v>
      </c>
      <c r="M344" s="39">
        <f>VLOOKUP($A344,'Ub5 and Ub6 values'!$A$2:$F$7000,4,FALSE)</f>
        <v>7</v>
      </c>
    </row>
    <row r="345" spans="1:13">
      <c r="A345" t="s">
        <v>8716</v>
      </c>
      <c r="B345" t="s">
        <v>4917</v>
      </c>
      <c r="C345">
        <v>237.643</v>
      </c>
      <c r="D345" t="s">
        <v>2379</v>
      </c>
      <c r="E345">
        <v>129</v>
      </c>
      <c r="F345">
        <v>0.54283105330264303</v>
      </c>
      <c r="H345">
        <v>1</v>
      </c>
      <c r="J345">
        <f t="shared" si="10"/>
        <v>2.1105897102992488</v>
      </c>
      <c r="K345" s="30">
        <f t="shared" si="11"/>
        <v>-3.2653353159639842</v>
      </c>
      <c r="L345" s="39">
        <f>VLOOKUP($A345,'Ub5 and Ub6 values'!$A$2:$F$7000,3,FALSE)</f>
        <v>7</v>
      </c>
      <c r="M345" s="39">
        <f>VLOOKUP($A345,'Ub5 and Ub6 values'!$A$2:$F$7000,4,FALSE)</f>
        <v>7</v>
      </c>
    </row>
    <row r="346" spans="1:13">
      <c r="A346" t="s">
        <v>5539</v>
      </c>
      <c r="B346" t="s">
        <v>4917</v>
      </c>
      <c r="C346">
        <v>367.79899999999998</v>
      </c>
      <c r="D346" t="s">
        <v>2374</v>
      </c>
      <c r="E346">
        <v>200</v>
      </c>
      <c r="F346">
        <v>0.54377526855701075</v>
      </c>
      <c r="H346">
        <v>1</v>
      </c>
      <c r="J346">
        <f t="shared" si="10"/>
        <v>2.3010299956639813</v>
      </c>
      <c r="K346" s="30">
        <f t="shared" si="11"/>
        <v>-3.2645805484466899</v>
      </c>
      <c r="L346" s="39">
        <f>VLOOKUP($A346,'Ub5 and Ub6 values'!$A$2:$F$7000,3,FALSE)</f>
        <v>11</v>
      </c>
      <c r="M346" s="39">
        <f>VLOOKUP($A346,'Ub5 and Ub6 values'!$A$2:$F$7000,4,FALSE)</f>
        <v>11</v>
      </c>
    </row>
    <row r="347" spans="1:13">
      <c r="A347" t="s">
        <v>2274</v>
      </c>
      <c r="B347" t="s">
        <v>4917</v>
      </c>
      <c r="C347">
        <v>376.17200000000003</v>
      </c>
      <c r="D347" t="s">
        <v>2370</v>
      </c>
      <c r="E347">
        <v>252.5</v>
      </c>
      <c r="F347">
        <v>0.67123549865487064</v>
      </c>
      <c r="H347">
        <v>1</v>
      </c>
      <c r="J347">
        <f t="shared" si="10"/>
        <v>2.4022613824546801</v>
      </c>
      <c r="K347" s="30">
        <f t="shared" si="11"/>
        <v>-3.1731250836718274</v>
      </c>
      <c r="L347" s="39">
        <f>VLOOKUP($A347,'Ub5 and Ub6 values'!$A$2:$F$7000,3,FALSE)</f>
        <v>7</v>
      </c>
      <c r="M347" s="39">
        <f>VLOOKUP($A347,'Ub5 and Ub6 values'!$A$2:$F$7000,4,FALSE)</f>
        <v>10</v>
      </c>
    </row>
    <row r="348" spans="1:13">
      <c r="A348" t="s">
        <v>1441</v>
      </c>
      <c r="B348" t="s">
        <v>4917</v>
      </c>
      <c r="C348">
        <v>222.67599999999999</v>
      </c>
      <c r="D348" t="s">
        <v>3820</v>
      </c>
      <c r="E348">
        <v>191</v>
      </c>
      <c r="F348">
        <v>0.85774847760872297</v>
      </c>
      <c r="H348">
        <v>1</v>
      </c>
      <c r="J348">
        <f t="shared" si="10"/>
        <v>2.2810333672477277</v>
      </c>
      <c r="K348" s="30">
        <f t="shared" si="11"/>
        <v>-3.0666400440869657</v>
      </c>
      <c r="L348" s="39">
        <f>VLOOKUP($A348,'Ub5 and Ub6 values'!$A$2:$F$7000,3,FALSE)</f>
        <v>6</v>
      </c>
      <c r="M348" s="39">
        <f>VLOOKUP($A348,'Ub5 and Ub6 values'!$A$2:$F$7000,4,FALSE)</f>
        <v>9</v>
      </c>
    </row>
    <row r="349" spans="1:13">
      <c r="A349" t="s">
        <v>2748</v>
      </c>
      <c r="B349" t="s">
        <v>4917</v>
      </c>
      <c r="C349">
        <v>377.06299999999999</v>
      </c>
      <c r="D349" t="s">
        <v>8271</v>
      </c>
      <c r="E349">
        <v>365</v>
      </c>
      <c r="F349">
        <v>0.96800799866335341</v>
      </c>
      <c r="H349">
        <v>1</v>
      </c>
      <c r="J349">
        <f t="shared" si="10"/>
        <v>2.5622928644564746</v>
      </c>
      <c r="K349" s="30">
        <f t="shared" si="11"/>
        <v>-3.0141210540955266</v>
      </c>
      <c r="L349" s="39">
        <f>VLOOKUP($A349,'Ub5 and Ub6 values'!$A$2:$F$7000,3,FALSE)</f>
        <v>8</v>
      </c>
      <c r="M349" s="39">
        <f>VLOOKUP($A349,'Ub5 and Ub6 values'!$A$2:$F$7000,4,FALSE)</f>
        <v>9</v>
      </c>
    </row>
    <row r="350" spans="1:13">
      <c r="A350" t="s">
        <v>2602</v>
      </c>
      <c r="B350" t="s">
        <v>4917</v>
      </c>
      <c r="C350">
        <v>434.28800000000001</v>
      </c>
      <c r="D350" t="s">
        <v>8261</v>
      </c>
      <c r="E350">
        <v>450</v>
      </c>
      <c r="F350">
        <v>1.0361787569539107</v>
      </c>
      <c r="H350">
        <v>1</v>
      </c>
      <c r="J350">
        <f t="shared" si="10"/>
        <v>2.6532125137753435</v>
      </c>
      <c r="K350" s="30">
        <f t="shared" si="11"/>
        <v>-2.9845653155735694</v>
      </c>
      <c r="L350" s="39">
        <f>VLOOKUP($A350,'Ub5 and Ub6 values'!$A$2:$F$7000,3,FALSE)</f>
        <v>6</v>
      </c>
      <c r="M350" s="39">
        <f>VLOOKUP($A350,'Ub5 and Ub6 values'!$A$2:$F$7000,4,FALSE)</f>
        <v>9</v>
      </c>
    </row>
    <row r="351" spans="1:13">
      <c r="A351" t="s">
        <v>6354</v>
      </c>
      <c r="B351" t="s">
        <v>4917</v>
      </c>
      <c r="C351">
        <v>162.26900000000001</v>
      </c>
      <c r="D351" t="s">
        <v>4569</v>
      </c>
      <c r="E351">
        <v>180</v>
      </c>
      <c r="F351">
        <v>1.1092691764908886</v>
      </c>
      <c r="H351">
        <v>1</v>
      </c>
      <c r="J351">
        <f t="shared" si="10"/>
        <v>2.255272505103306</v>
      </c>
      <c r="K351" s="30">
        <f t="shared" si="11"/>
        <v>-2.9549630546806549</v>
      </c>
      <c r="L351" s="39">
        <f>VLOOKUP($A351,'Ub5 and Ub6 values'!$A$2:$F$7000,3,FALSE)</f>
        <v>8</v>
      </c>
      <c r="M351" s="39">
        <f>VLOOKUP($A351,'Ub5 and Ub6 values'!$A$2:$F$7000,4,FALSE)</f>
        <v>8</v>
      </c>
    </row>
    <row r="352" spans="1:13">
      <c r="A352" t="s">
        <v>3669</v>
      </c>
      <c r="B352" t="s">
        <v>4917</v>
      </c>
      <c r="C352">
        <v>292.29000000000002</v>
      </c>
      <c r="D352" t="s">
        <v>6042</v>
      </c>
      <c r="E352">
        <v>437</v>
      </c>
      <c r="F352">
        <v>1.4950904923192718</v>
      </c>
      <c r="H352">
        <v>1</v>
      </c>
      <c r="J352">
        <f t="shared" si="10"/>
        <v>2.6404814369704219</v>
      </c>
      <c r="K352" s="30">
        <f t="shared" si="11"/>
        <v>-2.8253325202990576</v>
      </c>
      <c r="L352" s="39">
        <f>VLOOKUP($A352,'Ub5 and Ub6 values'!$A$2:$F$7000,3,FALSE)</f>
        <v>11</v>
      </c>
      <c r="M352" s="39">
        <f>VLOOKUP($A352,'Ub5 and Ub6 values'!$A$2:$F$7000,4,FALSE)</f>
        <v>12</v>
      </c>
    </row>
    <row r="353" spans="1:13">
      <c r="A353" t="s">
        <v>6208</v>
      </c>
      <c r="B353" t="s">
        <v>4917</v>
      </c>
      <c r="C353">
        <v>73.113</v>
      </c>
      <c r="D353" t="s">
        <v>8269</v>
      </c>
      <c r="E353">
        <v>110</v>
      </c>
      <c r="F353">
        <v>1.5045203999288772</v>
      </c>
      <c r="H353">
        <v>1</v>
      </c>
      <c r="J353">
        <f t="shared" si="10"/>
        <v>2.0413926851582249</v>
      </c>
      <c r="K353" s="30">
        <f t="shared" si="11"/>
        <v>-2.8226019192456167</v>
      </c>
      <c r="L353" s="39">
        <f>VLOOKUP($A353,'Ub5 and Ub6 values'!$A$2:$F$7000,3,FALSE)</f>
        <v>4</v>
      </c>
      <c r="M353" s="39">
        <f>VLOOKUP($A353,'Ub5 and Ub6 values'!$A$2:$F$7000,4,FALSE)</f>
        <v>4</v>
      </c>
    </row>
    <row r="354" spans="1:13">
      <c r="A354" t="s">
        <v>7945</v>
      </c>
      <c r="B354" t="s">
        <v>4917</v>
      </c>
      <c r="C354">
        <v>255.47499999999999</v>
      </c>
      <c r="D354" t="s">
        <v>8248</v>
      </c>
      <c r="E354">
        <v>389</v>
      </c>
      <c r="F354">
        <v>1.5226538800273999</v>
      </c>
      <c r="H354">
        <v>1</v>
      </c>
      <c r="J354">
        <f t="shared" si="10"/>
        <v>2.5899496013257077</v>
      </c>
      <c r="K354" s="30">
        <f t="shared" si="11"/>
        <v>-2.8173988064981965</v>
      </c>
      <c r="L354" s="39">
        <f>VLOOKUP($A354,'Ub5 and Ub6 values'!$A$2:$F$7000,3,FALSE)</f>
        <v>7</v>
      </c>
      <c r="M354" s="39">
        <f>VLOOKUP($A354,'Ub5 and Ub6 values'!$A$2:$F$7000,4,FALSE)</f>
        <v>8</v>
      </c>
    </row>
    <row r="355" spans="1:13">
      <c r="A355" t="s">
        <v>2588</v>
      </c>
      <c r="B355" t="s">
        <v>4917</v>
      </c>
      <c r="C355">
        <v>240.69499999999999</v>
      </c>
      <c r="D355" t="s">
        <v>3819</v>
      </c>
      <c r="E355">
        <v>380</v>
      </c>
      <c r="F355">
        <v>1.5787615031471365</v>
      </c>
      <c r="H355">
        <v>1</v>
      </c>
      <c r="J355">
        <f t="shared" si="10"/>
        <v>2.5797835966168101</v>
      </c>
      <c r="K355" s="30">
        <f t="shared" si="11"/>
        <v>-2.8016834720754882</v>
      </c>
      <c r="L355" s="39">
        <f>VLOOKUP($A355,'Ub5 and Ub6 values'!$A$2:$F$7000,3,FALSE)</f>
        <v>11</v>
      </c>
      <c r="M355" s="39">
        <f>VLOOKUP($A355,'Ub5 and Ub6 values'!$A$2:$F$7000,4,FALSE)</f>
        <v>12</v>
      </c>
    </row>
    <row r="356" spans="1:13">
      <c r="A356" t="s">
        <v>4972</v>
      </c>
      <c r="B356" t="s">
        <v>4917</v>
      </c>
      <c r="C356">
        <v>221.03300000000002</v>
      </c>
      <c r="D356" t="s">
        <v>5665</v>
      </c>
      <c r="E356">
        <v>368</v>
      </c>
      <c r="F356">
        <v>1.6649097646052851</v>
      </c>
      <c r="H356">
        <v>1</v>
      </c>
      <c r="J356">
        <f t="shared" si="10"/>
        <v>2.5658478186735176</v>
      </c>
      <c r="K356" s="30">
        <f t="shared" si="11"/>
        <v>-2.7786092995726528</v>
      </c>
      <c r="L356" s="39">
        <f>VLOOKUP($A356,'Ub5 and Ub6 values'!$A$2:$F$7000,3,FALSE)</f>
        <v>7</v>
      </c>
      <c r="M356" s="39">
        <f>VLOOKUP($A356,'Ub5 and Ub6 values'!$A$2:$F$7000,4,FALSE)</f>
        <v>8</v>
      </c>
    </row>
    <row r="357" spans="1:13">
      <c r="A357" t="s">
        <v>1895</v>
      </c>
      <c r="B357" t="s">
        <v>4917</v>
      </c>
      <c r="C357">
        <v>340.803</v>
      </c>
      <c r="D357" t="s">
        <v>2475</v>
      </c>
      <c r="E357">
        <v>631</v>
      </c>
      <c r="F357">
        <v>1.8515095230969212</v>
      </c>
      <c r="H357">
        <v>1</v>
      </c>
      <c r="J357">
        <f t="shared" si="10"/>
        <v>2.8000293592441343</v>
      </c>
      <c r="K357" s="30">
        <f t="shared" si="11"/>
        <v>-2.7324740498485069</v>
      </c>
      <c r="L357" s="39">
        <f>VLOOKUP($A357,'Ub5 and Ub6 values'!$A$2:$F$7000,3,FALSE)</f>
        <v>6</v>
      </c>
      <c r="M357" s="39">
        <f>VLOOKUP($A357,'Ub5 and Ub6 values'!$A$2:$F$7000,4,FALSE)</f>
        <v>9</v>
      </c>
    </row>
    <row r="358" spans="1:13">
      <c r="A358" t="s">
        <v>3586</v>
      </c>
      <c r="B358" t="s">
        <v>4917</v>
      </c>
      <c r="C358">
        <v>333.81600000000003</v>
      </c>
      <c r="D358" t="s">
        <v>5669</v>
      </c>
      <c r="E358">
        <v>695</v>
      </c>
      <c r="F358">
        <v>2.0819852853068754</v>
      </c>
      <c r="H358">
        <v>1</v>
      </c>
      <c r="J358">
        <f t="shared" si="10"/>
        <v>2.8419848045901137</v>
      </c>
      <c r="K358" s="30">
        <f t="shared" si="11"/>
        <v>-2.6815223442455642</v>
      </c>
      <c r="L358" s="39">
        <f>VLOOKUP($A358,'Ub5 and Ub6 values'!$A$2:$F$7000,3,FALSE)</f>
        <v>9</v>
      </c>
      <c r="M358" s="39">
        <f>VLOOKUP($A358,'Ub5 and Ub6 values'!$A$2:$F$7000,4,FALSE)</f>
        <v>9</v>
      </c>
    </row>
    <row r="359" spans="1:13">
      <c r="A359" t="s">
        <v>1812</v>
      </c>
      <c r="B359" t="s">
        <v>4917</v>
      </c>
      <c r="C359">
        <v>228.31399999999996</v>
      </c>
      <c r="D359" t="s">
        <v>8263</v>
      </c>
      <c r="E359">
        <v>579</v>
      </c>
      <c r="F359">
        <v>2.5359811487688013</v>
      </c>
      <c r="H359">
        <v>1</v>
      </c>
      <c r="J359">
        <f t="shared" si="10"/>
        <v>2.762678563727436</v>
      </c>
      <c r="K359" s="30">
        <f t="shared" si="11"/>
        <v>-2.5958539791089623</v>
      </c>
      <c r="L359" s="39">
        <f>VLOOKUP($A359,'Ub5 and Ub6 values'!$A$2:$F$7000,3,FALSE)</f>
        <v>8</v>
      </c>
      <c r="M359" s="39">
        <f>VLOOKUP($A359,'Ub5 and Ub6 values'!$A$2:$F$7000,4,FALSE)</f>
        <v>10</v>
      </c>
    </row>
    <row r="360" spans="1:13">
      <c r="A360" t="s">
        <v>6401</v>
      </c>
      <c r="B360" t="s">
        <v>4917</v>
      </c>
      <c r="C360">
        <v>333.21700000000004</v>
      </c>
      <c r="D360" t="s">
        <v>8268</v>
      </c>
      <c r="E360">
        <v>1000</v>
      </c>
      <c r="F360">
        <v>3.0010473655305696</v>
      </c>
      <c r="H360">
        <v>1</v>
      </c>
      <c r="J360">
        <f t="shared" si="10"/>
        <v>3</v>
      </c>
      <c r="K360" s="30">
        <f t="shared" si="11"/>
        <v>-2.5227271500512471</v>
      </c>
      <c r="L360" s="39">
        <f>VLOOKUP($A360,'Ub5 and Ub6 values'!$A$2:$F$7000,3,FALSE)</f>
        <v>8</v>
      </c>
      <c r="M360" s="39">
        <f>VLOOKUP($A360,'Ub5 and Ub6 values'!$A$2:$F$7000,4,FALSE)</f>
        <v>8</v>
      </c>
    </row>
    <row r="361" spans="1:13">
      <c r="A361" t="s">
        <v>573</v>
      </c>
      <c r="B361" t="s">
        <v>4917</v>
      </c>
      <c r="C361">
        <v>331.41199999999998</v>
      </c>
      <c r="D361" t="s">
        <v>4570</v>
      </c>
      <c r="E361">
        <v>1000</v>
      </c>
      <c r="F361">
        <v>3.0173922489227913</v>
      </c>
      <c r="H361">
        <v>1</v>
      </c>
      <c r="J361">
        <f t="shared" si="10"/>
        <v>3</v>
      </c>
      <c r="K361" s="30">
        <f t="shared" si="11"/>
        <v>-2.5203682296096614</v>
      </c>
      <c r="L361" s="39">
        <f>VLOOKUP($A361,'Ub5 and Ub6 values'!$A$2:$F$7000,3,FALSE)</f>
        <v>8</v>
      </c>
      <c r="M361" s="39">
        <f>VLOOKUP($A361,'Ub5 and Ub6 values'!$A$2:$F$7000,4,FALSE)</f>
        <v>9</v>
      </c>
    </row>
    <row r="362" spans="1:13">
      <c r="A362" t="s">
        <v>2684</v>
      </c>
      <c r="B362" t="s">
        <v>4917</v>
      </c>
      <c r="C362">
        <v>320.41500000000002</v>
      </c>
      <c r="D362" t="s">
        <v>4571</v>
      </c>
      <c r="E362">
        <v>970</v>
      </c>
      <c r="F362">
        <v>3.0273239392662643</v>
      </c>
      <c r="H362">
        <v>1</v>
      </c>
      <c r="J362">
        <f t="shared" si="10"/>
        <v>2.9867717342662448</v>
      </c>
      <c r="K362" s="30">
        <f t="shared" si="11"/>
        <v>-2.5189411048086963</v>
      </c>
      <c r="L362" s="39">
        <f>VLOOKUP($A362,'Ub5 and Ub6 values'!$A$2:$F$7000,3,FALSE)</f>
        <v>6</v>
      </c>
      <c r="M362" s="39">
        <f>VLOOKUP($A362,'Ub5 and Ub6 values'!$A$2:$F$7000,4,FALSE)</f>
        <v>9</v>
      </c>
    </row>
    <row r="363" spans="1:13">
      <c r="A363" t="s">
        <v>5608</v>
      </c>
      <c r="B363" t="s">
        <v>4917</v>
      </c>
      <c r="C363">
        <v>345.399</v>
      </c>
      <c r="D363" t="s">
        <v>8267</v>
      </c>
      <c r="E363">
        <v>1122.5</v>
      </c>
      <c r="F363">
        <v>3.2498646492896621</v>
      </c>
      <c r="H363">
        <v>1</v>
      </c>
      <c r="J363">
        <f t="shared" si="10"/>
        <v>3.0501863496753607</v>
      </c>
      <c r="K363" s="30">
        <f t="shared" si="11"/>
        <v>-2.4881347261874902</v>
      </c>
      <c r="L363" s="39">
        <f>VLOOKUP($A363,'Ub5 and Ub6 values'!$A$2:$F$7000,3,FALSE)</f>
        <v>7</v>
      </c>
      <c r="M363" s="39">
        <f>VLOOKUP($A363,'Ub5 and Ub6 values'!$A$2:$F$7000,4,FALSE)</f>
        <v>9</v>
      </c>
    </row>
    <row r="364" spans="1:13">
      <c r="A364" t="s">
        <v>2661</v>
      </c>
      <c r="B364" t="s">
        <v>4917</v>
      </c>
      <c r="C364">
        <v>329.44</v>
      </c>
      <c r="D364" t="s">
        <v>3997</v>
      </c>
      <c r="E364">
        <v>1165.5</v>
      </c>
      <c r="F364">
        <v>3.5378217581350171</v>
      </c>
      <c r="H364">
        <v>1</v>
      </c>
      <c r="J364">
        <f t="shared" si="10"/>
        <v>3.0665122778565954</v>
      </c>
      <c r="K364" s="30">
        <f t="shared" si="11"/>
        <v>-2.4512640514173607</v>
      </c>
      <c r="L364" s="39">
        <f>VLOOKUP($A364,'Ub5 and Ub6 values'!$A$2:$F$7000,3,FALSE)</f>
        <v>8</v>
      </c>
      <c r="M364" s="39">
        <f>VLOOKUP($A364,'Ub5 and Ub6 values'!$A$2:$F$7000,4,FALSE)</f>
        <v>9</v>
      </c>
    </row>
    <row r="365" spans="1:13">
      <c r="A365" t="s">
        <v>2656</v>
      </c>
      <c r="B365" t="s">
        <v>4917</v>
      </c>
      <c r="C365">
        <v>301.11799999999999</v>
      </c>
      <c r="D365" t="s">
        <v>8326</v>
      </c>
      <c r="E365">
        <v>1165</v>
      </c>
      <c r="F365">
        <v>3.8689151761103622</v>
      </c>
      <c r="H365">
        <v>1</v>
      </c>
      <c r="J365">
        <f t="shared" si="10"/>
        <v>3.0663259253620376</v>
      </c>
      <c r="K365" s="30">
        <f t="shared" si="11"/>
        <v>-2.4124107918479027</v>
      </c>
      <c r="L365" s="39">
        <f>VLOOKUP($A365,'Ub5 and Ub6 values'!$A$2:$F$7000,3,FALSE)</f>
        <v>10</v>
      </c>
      <c r="M365" s="39">
        <f>VLOOKUP($A365,'Ub5 and Ub6 values'!$A$2:$F$7000,4,FALSE)</f>
        <v>10</v>
      </c>
    </row>
    <row r="366" spans="1:13">
      <c r="A366" t="s">
        <v>8896</v>
      </c>
      <c r="B366" t="s">
        <v>4917</v>
      </c>
      <c r="C366">
        <v>168.58</v>
      </c>
      <c r="D366" t="s">
        <v>6003</v>
      </c>
      <c r="E366">
        <v>678</v>
      </c>
      <c r="F366">
        <v>4.0218293985051607</v>
      </c>
      <c r="H366">
        <v>1</v>
      </c>
      <c r="J366">
        <f t="shared" si="10"/>
        <v>2.8312296938670634</v>
      </c>
      <c r="K366" s="30">
        <f t="shared" si="11"/>
        <v>-2.395576355633664</v>
      </c>
      <c r="L366" s="39">
        <f>VLOOKUP($A366,'Ub5 and Ub6 values'!$A$2:$F$7000,3,FALSE)</f>
        <v>6</v>
      </c>
      <c r="M366" s="39">
        <f>VLOOKUP($A366,'Ub5 and Ub6 values'!$A$2:$F$7000,4,FALSE)</f>
        <v>8</v>
      </c>
    </row>
    <row r="367" spans="1:13">
      <c r="A367" t="s">
        <v>5469</v>
      </c>
      <c r="B367" t="s">
        <v>4917</v>
      </c>
      <c r="C367">
        <v>243.21700000000001</v>
      </c>
      <c r="D367" t="s">
        <v>4572</v>
      </c>
      <c r="E367">
        <v>1000</v>
      </c>
      <c r="F367">
        <v>4.1115547021795349</v>
      </c>
      <c r="H367">
        <v>1</v>
      </c>
      <c r="J367">
        <f t="shared" si="10"/>
        <v>3</v>
      </c>
      <c r="K367" s="30">
        <f t="shared" si="11"/>
        <v>-2.3859939272954485</v>
      </c>
      <c r="L367" s="39">
        <f>VLOOKUP($A367,'Ub5 and Ub6 values'!$A$2:$F$7000,3,FALSE)</f>
        <v>10</v>
      </c>
      <c r="M367" s="39">
        <f>VLOOKUP($A367,'Ub5 and Ub6 values'!$A$2:$F$7000,4,FALSE)</f>
        <v>10</v>
      </c>
    </row>
    <row r="368" spans="1:13">
      <c r="A368" t="s">
        <v>3118</v>
      </c>
      <c r="B368" t="s">
        <v>4917</v>
      </c>
      <c r="C368">
        <v>307.27999999999997</v>
      </c>
      <c r="D368" t="s">
        <v>4573</v>
      </c>
      <c r="E368">
        <v>1365</v>
      </c>
      <c r="F368">
        <v>4.4422025514189007</v>
      </c>
      <c r="H368">
        <v>1</v>
      </c>
      <c r="J368">
        <f t="shared" si="10"/>
        <v>3.1351326513767748</v>
      </c>
      <c r="K368" s="30">
        <f t="shared" si="11"/>
        <v>-2.3524016427803449</v>
      </c>
      <c r="L368" s="39">
        <f>VLOOKUP($A368,'Ub5 and Ub6 values'!$A$2:$F$7000,3,FALSE)</f>
        <v>10</v>
      </c>
      <c r="M368" s="39">
        <f>VLOOKUP($A368,'Ub5 and Ub6 values'!$A$2:$F$7000,4,FALSE)</f>
        <v>10</v>
      </c>
    </row>
    <row r="369" spans="1:13">
      <c r="A369" t="s">
        <v>2745</v>
      </c>
      <c r="B369" t="s">
        <v>4917</v>
      </c>
      <c r="C369">
        <v>365.98700000000002</v>
      </c>
      <c r="D369" t="s">
        <v>4574</v>
      </c>
      <c r="E369">
        <v>1665</v>
      </c>
      <c r="F369">
        <v>4.5493419165161599</v>
      </c>
      <c r="H369">
        <v>1</v>
      </c>
      <c r="J369">
        <f t="shared" si="10"/>
        <v>3.2214142378423385</v>
      </c>
      <c r="K369" s="30">
        <f t="shared" si="11"/>
        <v>-2.3420514215178247</v>
      </c>
      <c r="L369" s="39">
        <f>VLOOKUP($A369,'Ub5 and Ub6 values'!$A$2:$F$7000,3,FALSE)</f>
        <v>10</v>
      </c>
      <c r="M369" s="39">
        <f>VLOOKUP($A369,'Ub5 and Ub6 values'!$A$2:$F$7000,4,FALSE)</f>
        <v>10</v>
      </c>
    </row>
    <row r="370" spans="1:13">
      <c r="A370" t="s">
        <v>6157</v>
      </c>
      <c r="B370" t="s">
        <v>4917</v>
      </c>
      <c r="C370">
        <v>149.66199999999998</v>
      </c>
      <c r="D370" t="s">
        <v>4878</v>
      </c>
      <c r="E370">
        <v>780</v>
      </c>
      <c r="F370">
        <v>5.2117437960203663</v>
      </c>
      <c r="H370">
        <v>1</v>
      </c>
      <c r="J370">
        <f t="shared" si="10"/>
        <v>2.8920946026904804</v>
      </c>
      <c r="K370" s="30">
        <f t="shared" si="11"/>
        <v>-2.2830169419060109</v>
      </c>
      <c r="L370" s="39">
        <f>VLOOKUP($A370,'Ub5 and Ub6 values'!$A$2:$F$7000,3,FALSE)</f>
        <v>5</v>
      </c>
      <c r="M370" s="39">
        <f>VLOOKUP($A370,'Ub5 and Ub6 values'!$A$2:$F$7000,4,FALSE)</f>
        <v>6</v>
      </c>
    </row>
    <row r="371" spans="1:13">
      <c r="A371" t="s">
        <v>4114</v>
      </c>
      <c r="B371" t="s">
        <v>4917</v>
      </c>
      <c r="C371">
        <v>1168.239</v>
      </c>
      <c r="D371" t="s">
        <v>6041</v>
      </c>
      <c r="E371">
        <v>6800</v>
      </c>
      <c r="F371">
        <v>5.8207267519745525</v>
      </c>
      <c r="H371">
        <v>1</v>
      </c>
      <c r="J371">
        <f t="shared" si="10"/>
        <v>3.8325089127062362</v>
      </c>
      <c r="K371" s="30">
        <f t="shared" si="11"/>
        <v>-2.2350227877439841</v>
      </c>
      <c r="L371" s="39">
        <f>VLOOKUP($A371,'Ub5 and Ub6 values'!$A$2:$F$7000,3,FALSE)</f>
        <v>7</v>
      </c>
      <c r="M371" s="39">
        <f>VLOOKUP($A371,'Ub5 and Ub6 values'!$A$2:$F$7000,4,FALSE)</f>
        <v>9</v>
      </c>
    </row>
    <row r="372" spans="1:13">
      <c r="A372" t="s">
        <v>3789</v>
      </c>
      <c r="B372" t="s">
        <v>4917</v>
      </c>
      <c r="C372">
        <v>372.80500000000001</v>
      </c>
      <c r="D372" t="s">
        <v>6000</v>
      </c>
      <c r="E372">
        <v>2355</v>
      </c>
      <c r="F372">
        <v>6.3169753624549028</v>
      </c>
      <c r="H372">
        <v>1</v>
      </c>
      <c r="J372">
        <f t="shared" si="10"/>
        <v>3.3719909114649149</v>
      </c>
      <c r="K372" s="30">
        <f t="shared" si="11"/>
        <v>-2.1994908169430154</v>
      </c>
      <c r="L372" s="39">
        <f>VLOOKUP($A372,'Ub5 and Ub6 values'!$A$2:$F$7000,3,FALSE)</f>
        <v>7</v>
      </c>
      <c r="M372" s="39">
        <f>VLOOKUP($A372,'Ub5 and Ub6 values'!$A$2:$F$7000,4,FALSE)</f>
        <v>9</v>
      </c>
    </row>
    <row r="373" spans="1:13">
      <c r="A373" t="s">
        <v>2798</v>
      </c>
      <c r="B373" t="s">
        <v>4917</v>
      </c>
      <c r="C373">
        <v>212.24799999999999</v>
      </c>
      <c r="D373" t="s">
        <v>8167</v>
      </c>
      <c r="E373">
        <v>1400</v>
      </c>
      <c r="F373">
        <v>6.5960574422373828</v>
      </c>
      <c r="H373">
        <v>1</v>
      </c>
      <c r="J373">
        <f t="shared" si="10"/>
        <v>3.1461280356782382</v>
      </c>
      <c r="K373" s="30">
        <f t="shared" si="11"/>
        <v>-2.1807155709265338</v>
      </c>
      <c r="L373" s="39">
        <f>VLOOKUP($A373,'Ub5 and Ub6 values'!$A$2:$F$7000,3,FALSE)</f>
        <v>6</v>
      </c>
      <c r="M373" s="39">
        <f>VLOOKUP($A373,'Ub5 and Ub6 values'!$A$2:$F$7000,4,FALSE)</f>
        <v>9</v>
      </c>
    </row>
    <row r="374" spans="1:13">
      <c r="A374" t="s">
        <v>4067</v>
      </c>
      <c r="B374" t="s">
        <v>4917</v>
      </c>
      <c r="C374">
        <v>439.57100000000003</v>
      </c>
      <c r="D374" t="s">
        <v>8458</v>
      </c>
      <c r="E374">
        <v>3020</v>
      </c>
      <c r="F374">
        <v>6.8703349402030609</v>
      </c>
      <c r="H374">
        <v>1</v>
      </c>
      <c r="J374">
        <f t="shared" si="10"/>
        <v>3.4800069429571505</v>
      </c>
      <c r="K374" s="30">
        <f t="shared" si="11"/>
        <v>-2.1630220898493104</v>
      </c>
      <c r="L374" s="39">
        <f>VLOOKUP($A374,'Ub5 and Ub6 values'!$A$2:$F$7000,3,FALSE)</f>
        <v>7</v>
      </c>
      <c r="M374" s="39">
        <f>VLOOKUP($A374,'Ub5 and Ub6 values'!$A$2:$F$7000,4,FALSE)</f>
        <v>9</v>
      </c>
    </row>
    <row r="375" spans="1:13">
      <c r="A375" t="s">
        <v>4598</v>
      </c>
      <c r="B375" t="s">
        <v>4917</v>
      </c>
      <c r="C375">
        <v>246.31</v>
      </c>
      <c r="D375" t="s">
        <v>4575</v>
      </c>
      <c r="E375">
        <v>1766</v>
      </c>
      <c r="F375">
        <v>7.1698266412244731</v>
      </c>
      <c r="H375">
        <v>1</v>
      </c>
      <c r="J375">
        <f t="shared" si="10"/>
        <v>3.2469906992415498</v>
      </c>
      <c r="K375" s="30">
        <f t="shared" si="11"/>
        <v>-2.1444913449834964</v>
      </c>
      <c r="L375" s="39">
        <f>VLOOKUP($A375,'Ub5 and Ub6 values'!$A$2:$F$7000,3,FALSE)</f>
        <v>6</v>
      </c>
      <c r="M375" s="39">
        <f>VLOOKUP($A375,'Ub5 and Ub6 values'!$A$2:$F$7000,4,FALSE)</f>
        <v>11</v>
      </c>
    </row>
    <row r="376" spans="1:13">
      <c r="A376" t="s">
        <v>6163</v>
      </c>
      <c r="B376" t="s">
        <v>4917</v>
      </c>
      <c r="C376">
        <v>202.21700000000001</v>
      </c>
      <c r="D376" t="s">
        <v>8313</v>
      </c>
      <c r="E376">
        <v>1456.5</v>
      </c>
      <c r="F376">
        <v>7.2026585301928119</v>
      </c>
      <c r="H376">
        <v>1</v>
      </c>
      <c r="J376">
        <f t="shared" si="10"/>
        <v>3.1633104889636861</v>
      </c>
      <c r="K376" s="30">
        <f t="shared" si="11"/>
        <v>-2.1425071741401882</v>
      </c>
      <c r="L376" s="39">
        <f>VLOOKUP($A376,'Ub5 and Ub6 values'!$A$2:$F$7000,3,FALSE)</f>
        <v>8</v>
      </c>
      <c r="M376" s="39">
        <f>VLOOKUP($A376,'Ub5 and Ub6 values'!$A$2:$F$7000,4,FALSE)</f>
        <v>9</v>
      </c>
    </row>
    <row r="377" spans="1:13">
      <c r="A377" t="s">
        <v>6454</v>
      </c>
      <c r="B377" t="s">
        <v>4917</v>
      </c>
      <c r="C377">
        <v>210.22899999999998</v>
      </c>
      <c r="D377" t="s">
        <v>2628</v>
      </c>
      <c r="E377">
        <v>1630</v>
      </c>
      <c r="F377">
        <v>7.7534498094934579</v>
      </c>
      <c r="H377">
        <v>1</v>
      </c>
      <c r="J377">
        <f t="shared" si="10"/>
        <v>3.2121876044039577</v>
      </c>
      <c r="K377" s="30">
        <f t="shared" si="11"/>
        <v>-2.1105050200915936</v>
      </c>
      <c r="L377" s="39">
        <f>VLOOKUP($A377,'Ub5 and Ub6 values'!$A$2:$F$7000,3,FALSE)</f>
        <v>5</v>
      </c>
      <c r="M377" s="39">
        <f>VLOOKUP($A377,'Ub5 and Ub6 values'!$A$2:$F$7000,4,FALSE)</f>
        <v>7</v>
      </c>
    </row>
    <row r="378" spans="1:13">
      <c r="A378" t="s">
        <v>4108</v>
      </c>
      <c r="B378" t="s">
        <v>4917</v>
      </c>
      <c r="C378">
        <v>215.685</v>
      </c>
      <c r="D378" t="s">
        <v>4576</v>
      </c>
      <c r="E378">
        <v>1750</v>
      </c>
      <c r="F378">
        <v>8.1136843081345482</v>
      </c>
      <c r="H378">
        <v>1</v>
      </c>
      <c r="J378">
        <f t="shared" si="10"/>
        <v>3.2430380486862944</v>
      </c>
      <c r="K378" s="30">
        <f t="shared" si="11"/>
        <v>-2.0907818940808371</v>
      </c>
      <c r="L378" s="39">
        <f>VLOOKUP($A378,'Ub5 and Ub6 values'!$A$2:$F$7000,3,FALSE)</f>
        <v>11</v>
      </c>
      <c r="M378" s="39">
        <f>VLOOKUP($A378,'Ub5 and Ub6 values'!$A$2:$F$7000,4,FALSE)</f>
        <v>12</v>
      </c>
    </row>
    <row r="379" spans="1:13">
      <c r="A379" t="s">
        <v>4299</v>
      </c>
      <c r="B379" t="s">
        <v>4917</v>
      </c>
      <c r="C379">
        <v>310.39999999999998</v>
      </c>
      <c r="D379" t="s">
        <v>8170</v>
      </c>
      <c r="E379">
        <v>2629</v>
      </c>
      <c r="F379">
        <v>8.4697164948453612</v>
      </c>
      <c r="H379">
        <v>1</v>
      </c>
      <c r="J379">
        <f t="shared" si="10"/>
        <v>3.4197905861063629</v>
      </c>
      <c r="K379" s="30">
        <f t="shared" si="11"/>
        <v>-2.0721311264797881</v>
      </c>
      <c r="L379" s="39">
        <f>VLOOKUP($A379,'Ub5 and Ub6 values'!$A$2:$F$7000,3,FALSE)</f>
        <v>7</v>
      </c>
      <c r="M379" s="39">
        <f>VLOOKUP($A379,'Ub5 and Ub6 values'!$A$2:$F$7000,4,FALSE)</f>
        <v>10</v>
      </c>
    </row>
    <row r="380" spans="1:13">
      <c r="A380" t="s">
        <v>5418</v>
      </c>
      <c r="B380" t="s">
        <v>4917</v>
      </c>
      <c r="C380">
        <v>260.334</v>
      </c>
      <c r="D380" t="s">
        <v>2622</v>
      </c>
      <c r="E380">
        <v>2340</v>
      </c>
      <c r="F380">
        <v>8.9884532946138425</v>
      </c>
      <c r="H380">
        <v>1</v>
      </c>
      <c r="J380">
        <f t="shared" si="10"/>
        <v>3.369215857410143</v>
      </c>
      <c r="K380" s="30">
        <f t="shared" si="11"/>
        <v>-2.0463150338958327</v>
      </c>
      <c r="L380" s="39">
        <f>VLOOKUP($A380,'Ub5 and Ub6 values'!$A$2:$F$7000,3,FALSE)</f>
        <v>8</v>
      </c>
      <c r="M380" s="39">
        <f>VLOOKUP($A380,'Ub5 and Ub6 values'!$A$2:$F$7000,4,FALSE)</f>
        <v>10</v>
      </c>
    </row>
    <row r="381" spans="1:13">
      <c r="A381" t="s">
        <v>3605</v>
      </c>
      <c r="B381" t="s">
        <v>4917</v>
      </c>
      <c r="C381">
        <v>169.07300000000001</v>
      </c>
      <c r="D381" t="s">
        <v>8466</v>
      </c>
      <c r="E381">
        <v>1568</v>
      </c>
      <c r="F381">
        <v>9.2741005364546663</v>
      </c>
      <c r="H381">
        <v>1</v>
      </c>
      <c r="J381">
        <f t="shared" si="10"/>
        <v>3.1953460583484197</v>
      </c>
      <c r="K381" s="30">
        <f t="shared" si="11"/>
        <v>-2.032728200418775</v>
      </c>
      <c r="L381" s="39">
        <f>VLOOKUP($A381,'Ub5 and Ub6 values'!$A$2:$F$7000,3,FALSE)</f>
        <v>6</v>
      </c>
      <c r="M381" s="39">
        <f>VLOOKUP($A381,'Ub5 and Ub6 values'!$A$2:$F$7000,4,FALSE)</f>
        <v>7</v>
      </c>
    </row>
    <row r="382" spans="1:13">
      <c r="A382" t="s">
        <v>5223</v>
      </c>
      <c r="B382" t="s">
        <v>4917</v>
      </c>
      <c r="C382">
        <v>252.71200000000002</v>
      </c>
      <c r="D382" t="s">
        <v>4577</v>
      </c>
      <c r="E382">
        <v>2700</v>
      </c>
      <c r="F382">
        <v>10.684098895185032</v>
      </c>
      <c r="H382">
        <v>1</v>
      </c>
      <c r="J382">
        <f t="shared" si="10"/>
        <v>3.4313637641589874</v>
      </c>
      <c r="K382" s="30">
        <f t="shared" si="11"/>
        <v>-1.9712621006736553</v>
      </c>
      <c r="L382" s="39">
        <f>VLOOKUP($A382,'Ub5 and Ub6 values'!$A$2:$F$7000,3,FALSE)</f>
        <v>7</v>
      </c>
      <c r="M382" s="39">
        <f>VLOOKUP($A382,'Ub5 and Ub6 values'!$A$2:$F$7000,4,FALSE)</f>
        <v>9</v>
      </c>
    </row>
    <row r="383" spans="1:13">
      <c r="A383" t="s">
        <v>6224</v>
      </c>
      <c r="B383" t="s">
        <v>4917</v>
      </c>
      <c r="C383">
        <v>330.16500000000002</v>
      </c>
      <c r="D383" t="s">
        <v>8303</v>
      </c>
      <c r="E383">
        <v>4000</v>
      </c>
      <c r="F383">
        <v>12.11515454394015</v>
      </c>
      <c r="H383">
        <v>1</v>
      </c>
      <c r="J383">
        <f t="shared" si="10"/>
        <v>3.6020599913279625</v>
      </c>
      <c r="K383" s="30">
        <f t="shared" si="11"/>
        <v>-1.9166710415221553</v>
      </c>
      <c r="L383" s="39">
        <f>VLOOKUP($A383,'Ub5 and Ub6 values'!$A$2:$F$7000,3,FALSE)</f>
        <v>7</v>
      </c>
      <c r="M383" s="39">
        <f>VLOOKUP($A383,'Ub5 and Ub6 values'!$A$2:$F$7000,4,FALSE)</f>
        <v>10</v>
      </c>
    </row>
    <row r="384" spans="1:13">
      <c r="A384" t="s">
        <v>2655</v>
      </c>
      <c r="B384" t="s">
        <v>4917</v>
      </c>
      <c r="C384">
        <v>323.45399999999995</v>
      </c>
      <c r="D384" t="s">
        <v>8449</v>
      </c>
      <c r="E384">
        <v>4000</v>
      </c>
      <c r="F384">
        <v>12.366518886765972</v>
      </c>
      <c r="H384">
        <v>1</v>
      </c>
      <c r="J384">
        <f t="shared" si="10"/>
        <v>3.6020599913279625</v>
      </c>
      <c r="K384" s="30">
        <f t="shared" si="11"/>
        <v>-1.9077525348926663</v>
      </c>
      <c r="L384" s="39">
        <f>VLOOKUP($A384,'Ub5 and Ub6 values'!$A$2:$F$7000,3,FALSE)</f>
        <v>7</v>
      </c>
      <c r="M384" s="39">
        <f>VLOOKUP($A384,'Ub5 and Ub6 values'!$A$2:$F$7000,4,FALSE)</f>
        <v>10</v>
      </c>
    </row>
    <row r="385" spans="1:13">
      <c r="A385" t="s">
        <v>5544</v>
      </c>
      <c r="B385" t="s">
        <v>4917</v>
      </c>
      <c r="C385">
        <v>241.45200000000003</v>
      </c>
      <c r="D385" t="s">
        <v>8933</v>
      </c>
      <c r="E385">
        <v>3000</v>
      </c>
      <c r="F385">
        <v>12.424829779832015</v>
      </c>
      <c r="H385">
        <v>1</v>
      </c>
      <c r="J385">
        <f t="shared" si="10"/>
        <v>3.4771212547196626</v>
      </c>
      <c r="K385" s="30">
        <f t="shared" si="11"/>
        <v>-1.9057095523882763</v>
      </c>
      <c r="L385" s="39">
        <f>VLOOKUP($A385,'Ub5 and Ub6 values'!$A$2:$F$7000,3,FALSE)</f>
        <v>7</v>
      </c>
      <c r="M385" s="39">
        <f>VLOOKUP($A385,'Ub5 and Ub6 values'!$A$2:$F$7000,4,FALSE)</f>
        <v>9</v>
      </c>
    </row>
    <row r="386" spans="1:13">
      <c r="A386" t="s">
        <v>2733</v>
      </c>
      <c r="B386" t="s">
        <v>4917</v>
      </c>
      <c r="C386">
        <v>337.423</v>
      </c>
      <c r="D386" t="s">
        <v>4578</v>
      </c>
      <c r="E386">
        <v>4345</v>
      </c>
      <c r="F386">
        <v>12.87701194050198</v>
      </c>
      <c r="H386">
        <v>1</v>
      </c>
      <c r="J386">
        <f t="shared" si="10"/>
        <v>3.6379897807846855</v>
      </c>
      <c r="K386" s="30">
        <f t="shared" si="11"/>
        <v>-1.8901849015959855</v>
      </c>
      <c r="L386" s="39">
        <f>VLOOKUP($A386,'Ub5 and Ub6 values'!$A$2:$F$7000,3,FALSE)</f>
        <v>8</v>
      </c>
      <c r="M386" s="39">
        <f>VLOOKUP($A386,'Ub5 and Ub6 values'!$A$2:$F$7000,4,FALSE)</f>
        <v>10</v>
      </c>
    </row>
    <row r="387" spans="1:13">
      <c r="A387" t="s">
        <v>4297</v>
      </c>
      <c r="B387" t="s">
        <v>4917</v>
      </c>
      <c r="C387">
        <v>342.12800000000004</v>
      </c>
      <c r="D387" t="s">
        <v>4579</v>
      </c>
      <c r="E387">
        <v>4556</v>
      </c>
      <c r="F387">
        <v>13.316653416265256</v>
      </c>
      <c r="H387">
        <v>1</v>
      </c>
      <c r="J387">
        <f t="shared" ref="J387:J399" si="12">IF($H387=1,LOG(E387),"")</f>
        <v>3.6585837154070626</v>
      </c>
      <c r="K387" s="30">
        <f t="shared" ref="K387:K399" si="13">LOG(F387)-3</f>
        <v>-1.8756049032032502</v>
      </c>
      <c r="L387" s="39">
        <f>VLOOKUP($A387,'Ub5 and Ub6 values'!$A$2:$F$7000,3,FALSE)</f>
        <v>7</v>
      </c>
      <c r="M387" s="39">
        <f>VLOOKUP($A387,'Ub5 and Ub6 values'!$A$2:$F$7000,4,FALSE)</f>
        <v>9</v>
      </c>
    </row>
    <row r="388" spans="1:13">
      <c r="A388" t="s">
        <v>3681</v>
      </c>
      <c r="B388" t="s">
        <v>4917</v>
      </c>
      <c r="C388">
        <v>331.19599999999997</v>
      </c>
      <c r="D388" t="s">
        <v>8165</v>
      </c>
      <c r="E388">
        <v>4500</v>
      </c>
      <c r="F388">
        <v>13.587120617398762</v>
      </c>
      <c r="H388">
        <v>1</v>
      </c>
      <c r="J388">
        <f t="shared" si="12"/>
        <v>3.6532125137753435</v>
      </c>
      <c r="K388" s="30">
        <f t="shared" si="13"/>
        <v>-1.8668725692033867</v>
      </c>
      <c r="L388" s="39">
        <f>VLOOKUP($A388,'Ub5 and Ub6 values'!$A$2:$F$7000,3,FALSE)</f>
        <v>7</v>
      </c>
      <c r="M388" s="39">
        <f>VLOOKUP($A388,'Ub5 and Ub6 values'!$A$2:$F$7000,4,FALSE)</f>
        <v>9</v>
      </c>
    </row>
    <row r="389" spans="1:13">
      <c r="A389" t="s">
        <v>5414</v>
      </c>
      <c r="B389" t="s">
        <v>4917</v>
      </c>
      <c r="C389">
        <v>235.30099999999999</v>
      </c>
      <c r="D389" t="s">
        <v>5668</v>
      </c>
      <c r="E389">
        <v>3200</v>
      </c>
      <c r="F389">
        <v>13.599602211635311</v>
      </c>
      <c r="H389">
        <v>1</v>
      </c>
      <c r="J389">
        <f t="shared" si="12"/>
        <v>3.5051499783199058</v>
      </c>
      <c r="K389" s="30">
        <f t="shared" si="13"/>
        <v>-1.8664737945575987</v>
      </c>
      <c r="L389" s="39">
        <f>VLOOKUP($A389,'Ub5 and Ub6 values'!$A$2:$F$7000,3,FALSE)</f>
        <v>6</v>
      </c>
      <c r="M389" s="39">
        <f>VLOOKUP($A389,'Ub5 and Ub6 values'!$A$2:$F$7000,4,FALSE)</f>
        <v>10</v>
      </c>
    </row>
    <row r="390" spans="1:13">
      <c r="A390" t="s">
        <v>1317</v>
      </c>
      <c r="B390" t="s">
        <v>4917</v>
      </c>
      <c r="C390">
        <v>206.28900000000002</v>
      </c>
      <c r="D390" t="s">
        <v>8446</v>
      </c>
      <c r="E390">
        <v>3350</v>
      </c>
      <c r="F390">
        <v>16.239353528302527</v>
      </c>
      <c r="H390">
        <v>1</v>
      </c>
      <c r="J390">
        <f t="shared" si="12"/>
        <v>3.5250448070368452</v>
      </c>
      <c r="K390" s="30">
        <f t="shared" si="13"/>
        <v>-1.789431263560312</v>
      </c>
      <c r="L390" s="39">
        <f>VLOOKUP($A390,'Ub5 and Ub6 values'!$A$2:$F$7000,3,FALSE)</f>
        <v>6</v>
      </c>
      <c r="M390" s="39">
        <f>VLOOKUP($A390,'Ub5 and Ub6 values'!$A$2:$F$7000,4,FALSE)</f>
        <v>9</v>
      </c>
    </row>
    <row r="391" spans="1:13">
      <c r="A391" t="s">
        <v>4086</v>
      </c>
      <c r="B391" t="s">
        <v>4917</v>
      </c>
      <c r="C391">
        <v>256.30500000000001</v>
      </c>
      <c r="D391" t="s">
        <v>8447</v>
      </c>
      <c r="E391">
        <v>5000</v>
      </c>
      <c r="F391">
        <v>19.508008037299312</v>
      </c>
      <c r="H391">
        <v>1</v>
      </c>
      <c r="J391">
        <f t="shared" si="12"/>
        <v>3.6989700043360187</v>
      </c>
      <c r="K391" s="30">
        <f t="shared" si="13"/>
        <v>-1.7097870741511079</v>
      </c>
      <c r="L391" s="39">
        <f>VLOOKUP($A391,'Ub5 and Ub6 values'!$A$2:$F$7000,3,FALSE)</f>
        <v>7</v>
      </c>
      <c r="M391" s="39">
        <f>VLOOKUP($A391,'Ub5 and Ub6 values'!$A$2:$F$7000,4,FALSE)</f>
        <v>9</v>
      </c>
    </row>
    <row r="392" spans="1:13">
      <c r="A392" t="s">
        <v>4127</v>
      </c>
      <c r="B392" t="s">
        <v>4917</v>
      </c>
      <c r="C392">
        <v>144.49100000000001</v>
      </c>
      <c r="D392" t="s">
        <v>4580</v>
      </c>
      <c r="E392">
        <v>2850</v>
      </c>
      <c r="F392">
        <v>19.724411901087262</v>
      </c>
      <c r="H392">
        <v>1</v>
      </c>
      <c r="J392">
        <f t="shared" si="12"/>
        <v>3.4548448600085102</v>
      </c>
      <c r="K392" s="30">
        <f t="shared" si="13"/>
        <v>-1.7049959367583483</v>
      </c>
      <c r="L392" s="39">
        <f>VLOOKUP($A392,'Ub5 and Ub6 values'!$A$2:$F$7000,3,FALSE)</f>
        <v>7</v>
      </c>
      <c r="M392" s="39">
        <f>VLOOKUP($A392,'Ub5 and Ub6 values'!$A$2:$F$7000,4,FALSE)</f>
        <v>7</v>
      </c>
    </row>
    <row r="393" spans="1:13">
      <c r="A393" t="s">
        <v>2807</v>
      </c>
      <c r="B393" t="s">
        <v>4917</v>
      </c>
      <c r="C393">
        <v>246.23</v>
      </c>
      <c r="D393" t="s">
        <v>8931</v>
      </c>
      <c r="E393">
        <v>5100</v>
      </c>
      <c r="F393">
        <v>20.712342119156887</v>
      </c>
      <c r="H393">
        <v>1</v>
      </c>
      <c r="J393">
        <f t="shared" si="12"/>
        <v>3.7075701760979363</v>
      </c>
      <c r="K393" s="30">
        <f t="shared" si="13"/>
        <v>-1.6837707889909672</v>
      </c>
      <c r="L393" s="39">
        <f>VLOOKUP($A393,'Ub5 and Ub6 values'!$A$2:$F$7000,3,FALSE)</f>
        <v>7</v>
      </c>
      <c r="M393" s="39">
        <f>VLOOKUP($A393,'Ub5 and Ub6 values'!$A$2:$F$7000,4,FALSE)</f>
        <v>8</v>
      </c>
    </row>
    <row r="394" spans="1:13">
      <c r="A394" t="s">
        <v>1883</v>
      </c>
      <c r="B394" t="s">
        <v>4917</v>
      </c>
      <c r="C394">
        <v>99.089000000000013</v>
      </c>
      <c r="D394" t="s">
        <v>8937</v>
      </c>
      <c r="E394">
        <v>2058</v>
      </c>
      <c r="F394">
        <v>20.769207480144111</v>
      </c>
      <c r="H394">
        <v>1</v>
      </c>
      <c r="J394">
        <f t="shared" si="12"/>
        <v>3.3134453704264142</v>
      </c>
      <c r="K394" s="30">
        <f t="shared" si="13"/>
        <v>-1.6825800751339881</v>
      </c>
      <c r="L394" s="39">
        <f>VLOOKUP($A394,'Ub5 and Ub6 values'!$A$2:$F$7000,3,FALSE)</f>
        <v>7</v>
      </c>
      <c r="M394" s="39">
        <f>VLOOKUP($A394,'Ub5 and Ub6 values'!$A$2:$F$7000,4,FALSE)</f>
        <v>7</v>
      </c>
    </row>
    <row r="395" spans="1:13">
      <c r="A395" t="s">
        <v>2760</v>
      </c>
      <c r="B395" t="s">
        <v>4917</v>
      </c>
      <c r="C395">
        <v>305.44</v>
      </c>
      <c r="D395" t="s">
        <v>8465</v>
      </c>
      <c r="E395">
        <v>10000</v>
      </c>
      <c r="F395">
        <v>32.73965426925092</v>
      </c>
      <c r="H395">
        <v>1</v>
      </c>
      <c r="J395">
        <f t="shared" si="12"/>
        <v>4</v>
      </c>
      <c r="K395" s="30">
        <f t="shared" si="13"/>
        <v>-1.4849259110495916</v>
      </c>
      <c r="L395" s="39">
        <f>VLOOKUP($A395,'Ub5 and Ub6 values'!$A$2:$F$7000,3,FALSE)</f>
        <v>7</v>
      </c>
      <c r="M395" s="39">
        <f>VLOOKUP($A395,'Ub5 and Ub6 values'!$A$2:$F$7000,4,FALSE)</f>
        <v>9</v>
      </c>
    </row>
    <row r="396" spans="1:13">
      <c r="A396" t="s">
        <v>6399</v>
      </c>
      <c r="B396" t="s">
        <v>4917</v>
      </c>
      <c r="C396">
        <v>172.00800000000001</v>
      </c>
      <c r="D396" t="s">
        <v>8323</v>
      </c>
      <c r="E396">
        <v>6800</v>
      </c>
      <c r="F396">
        <v>39.533044974652341</v>
      </c>
      <c r="H396">
        <v>1</v>
      </c>
      <c r="J396">
        <f t="shared" si="12"/>
        <v>3.8325089127062362</v>
      </c>
      <c r="K396" s="30">
        <f t="shared" si="13"/>
        <v>-1.4030397334749101</v>
      </c>
      <c r="L396" s="39">
        <f>VLOOKUP($A396,'Ub5 and Ub6 values'!$A$2:$F$7000,3,FALSE)</f>
        <v>6</v>
      </c>
      <c r="M396" s="39">
        <f>VLOOKUP($A396,'Ub5 and Ub6 values'!$A$2:$F$7000,4,FALSE)</f>
        <v>7</v>
      </c>
    </row>
    <row r="397" spans="1:13">
      <c r="A397" t="s">
        <v>5362</v>
      </c>
      <c r="B397" t="s">
        <v>4917</v>
      </c>
      <c r="C397">
        <v>226.27200000000002</v>
      </c>
      <c r="D397" t="s">
        <v>8932</v>
      </c>
      <c r="E397">
        <v>11600</v>
      </c>
      <c r="F397">
        <v>51.265733276764244</v>
      </c>
      <c r="H397">
        <v>1</v>
      </c>
      <c r="J397">
        <f t="shared" si="12"/>
        <v>4.0644579892269181</v>
      </c>
      <c r="K397" s="30">
        <f t="shared" si="13"/>
        <v>-1.2901728263369738</v>
      </c>
      <c r="L397" s="39">
        <f>VLOOKUP($A397,'Ub5 and Ub6 values'!$A$2:$F$7000,3,FALSE)</f>
        <v>6</v>
      </c>
      <c r="M397" s="39">
        <f>VLOOKUP($A397,'Ub5 and Ub6 values'!$A$2:$F$7000,4,FALSE)</f>
        <v>8</v>
      </c>
    </row>
    <row r="398" spans="1:13">
      <c r="A398" t="s">
        <v>4076</v>
      </c>
      <c r="B398" t="s">
        <v>4917</v>
      </c>
      <c r="C398">
        <v>84.081999999999994</v>
      </c>
      <c r="D398" t="s">
        <v>8404</v>
      </c>
      <c r="E398">
        <v>14000</v>
      </c>
      <c r="F398">
        <v>166.50412692371734</v>
      </c>
      <c r="H398">
        <v>1</v>
      </c>
      <c r="J398">
        <f t="shared" si="12"/>
        <v>4.1461280356782382</v>
      </c>
      <c r="K398" s="30">
        <f t="shared" si="13"/>
        <v>-0.77857499772531424</v>
      </c>
      <c r="L398" s="39">
        <f>VLOOKUP($A398,'Ub5 and Ub6 values'!$A$2:$F$7000,3,FALSE)</f>
        <v>6</v>
      </c>
      <c r="M398" s="39">
        <f>VLOOKUP($A398,'Ub5 and Ub6 values'!$A$2:$F$7000,4,FALSE)</f>
        <v>6</v>
      </c>
    </row>
    <row r="399" spans="1:13">
      <c r="A399" t="s">
        <v>2812</v>
      </c>
      <c r="B399" t="s">
        <v>8405</v>
      </c>
      <c r="C399">
        <v>259.75200000000001</v>
      </c>
      <c r="D399" t="s">
        <v>8406</v>
      </c>
      <c r="E399">
        <v>2340</v>
      </c>
      <c r="F399">
        <v>9.008592811604915</v>
      </c>
      <c r="H399">
        <v>1</v>
      </c>
      <c r="J399">
        <f t="shared" si="12"/>
        <v>3.369215857410143</v>
      </c>
      <c r="K399" s="30">
        <f t="shared" si="13"/>
        <v>-2.0453430427483115</v>
      </c>
      <c r="L399" s="39">
        <f>VLOOKUP($A399,'Ub5 and Ub6 values'!$A$2:$F$7000,3,FALSE)</f>
        <v>8</v>
      </c>
      <c r="M399" s="39">
        <f>VLOOKUP($A399,'Ub5 and Ub6 values'!$A$2:$F$7000,4,FALSE)</f>
        <v>9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H171"/>
  <sheetViews>
    <sheetView zoomScale="75" workbookViewId="0">
      <selection activeCell="J1" sqref="J1:K1"/>
    </sheetView>
  </sheetViews>
  <sheetFormatPr defaultRowHeight="12.75"/>
  <cols>
    <col min="9" max="9" width="9.140625" style="30"/>
    <col min="10" max="11" width="9.140625" style="39"/>
  </cols>
  <sheetData>
    <row r="1" spans="1:34">
      <c r="A1" t="s">
        <v>3341</v>
      </c>
      <c r="B1" t="s">
        <v>4339</v>
      </c>
      <c r="C1" t="s">
        <v>4340</v>
      </c>
      <c r="D1" t="s">
        <v>4341</v>
      </c>
      <c r="E1" t="s">
        <v>4343</v>
      </c>
      <c r="F1" t="s">
        <v>4347</v>
      </c>
      <c r="I1" s="35" t="s">
        <v>14847</v>
      </c>
      <c r="J1" s="39" t="s">
        <v>7937</v>
      </c>
      <c r="K1" s="39" t="s">
        <v>7938</v>
      </c>
      <c r="P1" t="s">
        <v>14838</v>
      </c>
      <c r="V1" t="s">
        <v>14839</v>
      </c>
      <c r="AB1" t="s">
        <v>14840</v>
      </c>
    </row>
    <row r="2" spans="1:34">
      <c r="A2" t="s">
        <v>7061</v>
      </c>
      <c r="B2" t="s">
        <v>4350</v>
      </c>
      <c r="C2">
        <v>74.082999999999998</v>
      </c>
      <c r="D2" t="s">
        <v>4581</v>
      </c>
      <c r="E2">
        <v>34</v>
      </c>
      <c r="F2">
        <v>0.45894469716399172</v>
      </c>
      <c r="H2">
        <f>LOG(E2)</f>
        <v>1.5314789170422551</v>
      </c>
      <c r="I2" s="30">
        <f>LOG(F2)-3</f>
        <v>-3.338239643795029</v>
      </c>
      <c r="J2" s="39">
        <f>VLOOKUP($A2,'Ub5 and Ub6 values'!$A$2:$F$7000,3,FALSE)</f>
        <v>5</v>
      </c>
      <c r="K2" s="39">
        <f>VLOOKUP($A2,'Ub5 and Ub6 values'!$A$2:$F$7000,4,FALSE)</f>
        <v>5</v>
      </c>
      <c r="P2" s="26" t="s">
        <v>14841</v>
      </c>
      <c r="Q2" s="26" t="s">
        <v>14842</v>
      </c>
      <c r="R2" s="26" t="s">
        <v>14843</v>
      </c>
      <c r="S2" s="26" t="s">
        <v>14844</v>
      </c>
      <c r="T2" s="26" t="s">
        <v>14845</v>
      </c>
      <c r="U2" s="26" t="s">
        <v>14846</v>
      </c>
      <c r="V2" s="26" t="s">
        <v>14841</v>
      </c>
      <c r="W2" s="26" t="s">
        <v>14842</v>
      </c>
      <c r="X2" s="26" t="s">
        <v>14843</v>
      </c>
      <c r="Y2" s="26" t="s">
        <v>14844</v>
      </c>
      <c r="Z2" s="26" t="s">
        <v>14845</v>
      </c>
      <c r="AA2" s="26" t="s">
        <v>14846</v>
      </c>
      <c r="AB2" s="26" t="s">
        <v>14841</v>
      </c>
      <c r="AC2" s="26" t="s">
        <v>14842</v>
      </c>
      <c r="AD2" s="26" t="s">
        <v>14843</v>
      </c>
      <c r="AE2" s="26" t="s">
        <v>14844</v>
      </c>
      <c r="AF2" s="26" t="s">
        <v>14845</v>
      </c>
      <c r="AG2" s="26" t="s">
        <v>14846</v>
      </c>
      <c r="AH2" s="26" t="s">
        <v>14846</v>
      </c>
    </row>
    <row r="3" spans="1:34">
      <c r="A3" t="s">
        <v>8887</v>
      </c>
      <c r="B3" t="s">
        <v>4350</v>
      </c>
      <c r="C3">
        <v>154.59300000000002</v>
      </c>
      <c r="D3" t="s">
        <v>4362</v>
      </c>
      <c r="E3">
        <v>36</v>
      </c>
      <c r="F3">
        <v>0.23286953484310413</v>
      </c>
      <c r="H3">
        <f t="shared" ref="H3:H66" si="0">LOG(E3)</f>
        <v>1.5563025007672873</v>
      </c>
      <c r="I3" s="30">
        <f t="shared" ref="I3:I66" si="1">LOG(F3)-3</f>
        <v>-3.6328873243247242</v>
      </c>
      <c r="J3" s="39">
        <f>VLOOKUP($A3,'Ub5 and Ub6 values'!$A$2:$F$7000,3,FALSE)</f>
        <v>6</v>
      </c>
      <c r="K3" s="39">
        <f>VLOOKUP($A3,'Ub5 and Ub6 values'!$A$2:$F$7000,4,FALSE)</f>
        <v>8</v>
      </c>
      <c r="P3">
        <f>AVERAGE(I2:I3742)</f>
        <v>-3.0306301739154571</v>
      </c>
      <c r="Q3">
        <f>MEDIAN(I2:I3742)</f>
        <v>-2.8811159529611619</v>
      </c>
      <c r="R3">
        <f>STDEV(I2:I3742)</f>
        <v>0.86131402143022961</v>
      </c>
      <c r="S3">
        <f>SKEW(I2:I3742)</f>
        <v>-0.66270755101601309</v>
      </c>
      <c r="T3">
        <f>MAX(I2:I3742)</f>
        <v>-0.89773316848120599</v>
      </c>
      <c r="U3">
        <f>MIN(I2:I3742)</f>
        <v>-5.6113388512354536</v>
      </c>
      <c r="V3">
        <f>AVERAGE(J2:J5440)</f>
        <v>6.8470588235294114</v>
      </c>
      <c r="W3">
        <f>MEDIAN(J2:J542)</f>
        <v>7</v>
      </c>
      <c r="X3">
        <f>STDEV(J2:J542)</f>
        <v>1.350046086024155</v>
      </c>
      <c r="Y3">
        <f>SKEW(J2:J542)</f>
        <v>0.23831545926361036</v>
      </c>
      <c r="Z3">
        <f>MAX(J2:J542)</f>
        <v>11</v>
      </c>
      <c r="AA3">
        <f>MIN(J2:J542)</f>
        <v>3</v>
      </c>
      <c r="AB3">
        <f>AVERAGE(K2:K5406)</f>
        <v>8.6352941176470583</v>
      </c>
      <c r="AC3">
        <f>MEDIAN(K2:K5406)</f>
        <v>9</v>
      </c>
      <c r="AD3">
        <f>STDEV(K2:K5406)</f>
        <v>1.7051752678384815</v>
      </c>
      <c r="AE3">
        <f>SKEW(K2:K5406)</f>
        <v>-0.30688754740692187</v>
      </c>
      <c r="AF3">
        <f>MAX(K2:K5406)</f>
        <v>12</v>
      </c>
      <c r="AG3">
        <f>MIN(K2:K5406)</f>
        <v>3</v>
      </c>
      <c r="AH3">
        <f>MIN(L2:L5406)</f>
        <v>0</v>
      </c>
    </row>
    <row r="4" spans="1:34">
      <c r="A4" t="s">
        <v>1977</v>
      </c>
      <c r="B4" t="s">
        <v>4350</v>
      </c>
      <c r="C4">
        <v>108.14400000000001</v>
      </c>
      <c r="D4" t="s">
        <v>1977</v>
      </c>
      <c r="E4">
        <v>37</v>
      </c>
      <c r="F4">
        <v>0.34213641071164369</v>
      </c>
      <c r="H4">
        <f t="shared" si="0"/>
        <v>1.568201724066995</v>
      </c>
      <c r="I4" s="30">
        <f t="shared" si="1"/>
        <v>-3.4658007050324233</v>
      </c>
      <c r="J4" s="39">
        <f>VLOOKUP($A4,'Ub5 and Ub6 values'!$A$2:$F$7000,3,FALSE)</f>
        <v>6</v>
      </c>
      <c r="K4" s="39">
        <f>VLOOKUP($A4,'Ub5 and Ub6 values'!$A$2:$F$7000,4,FALSE)</f>
        <v>7</v>
      </c>
    </row>
    <row r="5" spans="1:34">
      <c r="A5" t="s">
        <v>7166</v>
      </c>
      <c r="B5" t="s">
        <v>4350</v>
      </c>
      <c r="C5">
        <v>188.61399999999998</v>
      </c>
      <c r="D5" t="s">
        <v>4582</v>
      </c>
      <c r="E5">
        <v>48</v>
      </c>
      <c r="F5">
        <v>0.25448800195107474</v>
      </c>
      <c r="H5">
        <f t="shared" si="0"/>
        <v>1.6812412373755872</v>
      </c>
      <c r="I5" s="30">
        <f t="shared" si="1"/>
        <v>-3.5943326880198394</v>
      </c>
      <c r="J5" s="39">
        <f>VLOOKUP($A5,'Ub5 and Ub6 values'!$A$2:$F$7000,3,FALSE)</f>
        <v>6</v>
      </c>
      <c r="K5" s="39">
        <f>VLOOKUP($A5,'Ub5 and Ub6 values'!$A$2:$F$7000,4,FALSE)</f>
        <v>9</v>
      </c>
    </row>
    <row r="6" spans="1:34">
      <c r="A6" t="s">
        <v>4139</v>
      </c>
      <c r="B6" t="s">
        <v>4350</v>
      </c>
      <c r="C6">
        <v>121.18299999999999</v>
      </c>
      <c r="D6" t="s">
        <v>4384</v>
      </c>
      <c r="E6">
        <v>180</v>
      </c>
      <c r="F6">
        <v>1.4853568569848907</v>
      </c>
      <c r="H6">
        <f t="shared" si="0"/>
        <v>2.255272505103306</v>
      </c>
      <c r="I6" s="30">
        <f t="shared" si="1"/>
        <v>-2.8281691945617315</v>
      </c>
      <c r="J6" s="39">
        <f>VLOOKUP($A6,'Ub5 and Ub6 values'!$A$2:$F$7000,3,FALSE)</f>
        <v>5</v>
      </c>
      <c r="K6" s="39">
        <f>VLOOKUP($A6,'Ub5 and Ub6 values'!$A$2:$F$7000,4,FALSE)</f>
        <v>7</v>
      </c>
    </row>
    <row r="7" spans="1:34">
      <c r="A7" t="s">
        <v>3628</v>
      </c>
      <c r="B7" t="s">
        <v>4350</v>
      </c>
      <c r="C7">
        <v>260.74400000000003</v>
      </c>
      <c r="D7" t="s">
        <v>4366</v>
      </c>
      <c r="E7">
        <v>195.5</v>
      </c>
      <c r="F7">
        <v>0.74977755959868675</v>
      </c>
      <c r="H7">
        <f t="shared" si="0"/>
        <v>2.2911467617318855</v>
      </c>
      <c r="I7" s="30">
        <f t="shared" si="1"/>
        <v>-3.1250675618983341</v>
      </c>
      <c r="J7" s="39">
        <f>VLOOKUP($A7,'Ub5 and Ub6 values'!$A$2:$F$7000,3,FALSE)</f>
        <v>7</v>
      </c>
      <c r="K7" s="39">
        <f>VLOOKUP($A7,'Ub5 and Ub6 values'!$A$2:$F$7000,4,FALSE)</f>
        <v>7</v>
      </c>
    </row>
    <row r="8" spans="1:34">
      <c r="A8" t="s">
        <v>1238</v>
      </c>
      <c r="B8" t="s">
        <v>4350</v>
      </c>
      <c r="C8">
        <v>108.14400000000001</v>
      </c>
      <c r="D8" t="s">
        <v>1238</v>
      </c>
      <c r="E8">
        <v>283</v>
      </c>
      <c r="F8">
        <v>2.6168811954431126</v>
      </c>
      <c r="H8">
        <f t="shared" si="0"/>
        <v>2.4517864355242902</v>
      </c>
      <c r="I8" s="30">
        <f t="shared" si="1"/>
        <v>-2.5822159935751277</v>
      </c>
      <c r="J8" s="39">
        <f>VLOOKUP($A8,'Ub5 and Ub6 values'!$A$2:$F$7000,3,FALSE)</f>
        <v>5</v>
      </c>
      <c r="K8" s="39">
        <f>VLOOKUP($A8,'Ub5 and Ub6 values'!$A$2:$F$7000,4,FALSE)</f>
        <v>7</v>
      </c>
    </row>
    <row r="9" spans="1:34">
      <c r="A9" t="s">
        <v>5422</v>
      </c>
      <c r="B9" t="s">
        <v>4350</v>
      </c>
      <c r="C9">
        <v>201.19600000000003</v>
      </c>
      <c r="D9" t="s">
        <v>4583</v>
      </c>
      <c r="E9">
        <v>350</v>
      </c>
      <c r="F9">
        <v>1.7395972086920215</v>
      </c>
      <c r="H9">
        <f t="shared" si="0"/>
        <v>2.5440680443502757</v>
      </c>
      <c r="I9" s="30">
        <f t="shared" si="1"/>
        <v>-2.75955129786266</v>
      </c>
      <c r="J9" s="39">
        <f>VLOOKUP($A9,'Ub5 and Ub6 values'!$A$2:$F$7000,3,FALSE)</f>
        <v>8</v>
      </c>
      <c r="K9" s="39">
        <f>VLOOKUP($A9,'Ub5 and Ub6 values'!$A$2:$F$7000,4,FALSE)</f>
        <v>9</v>
      </c>
    </row>
    <row r="10" spans="1:34">
      <c r="A10" t="s">
        <v>1251</v>
      </c>
      <c r="B10" t="s">
        <v>4350</v>
      </c>
      <c r="C10">
        <v>214.64500000000001</v>
      </c>
      <c r="D10" t="s">
        <v>6463</v>
      </c>
      <c r="E10">
        <v>402</v>
      </c>
      <c r="F10">
        <v>1.8728598383377206</v>
      </c>
      <c r="H10">
        <f t="shared" si="0"/>
        <v>2.6042260530844699</v>
      </c>
      <c r="I10" s="30">
        <f t="shared" si="1"/>
        <v>-2.7274947232730291</v>
      </c>
      <c r="J10" s="39">
        <f>VLOOKUP($A10,'Ub5 and Ub6 values'!$A$2:$F$7000,3,FALSE)</f>
        <v>7</v>
      </c>
      <c r="K10" s="39">
        <f>VLOOKUP($A10,'Ub5 and Ub6 values'!$A$2:$F$7000,4,FALSE)</f>
        <v>8</v>
      </c>
    </row>
    <row r="11" spans="1:34">
      <c r="A11" t="s">
        <v>7175</v>
      </c>
      <c r="B11" t="s">
        <v>4350</v>
      </c>
      <c r="C11">
        <v>108.14400000000001</v>
      </c>
      <c r="D11" t="s">
        <v>7175</v>
      </c>
      <c r="E11">
        <v>516</v>
      </c>
      <c r="F11">
        <v>4.7714158899245449</v>
      </c>
      <c r="H11">
        <f t="shared" si="0"/>
        <v>2.7126497016272113</v>
      </c>
      <c r="I11" s="30">
        <f t="shared" si="1"/>
        <v>-2.3213527274722066</v>
      </c>
      <c r="J11" s="39">
        <f>VLOOKUP($A11,'Ub5 and Ub6 values'!$A$2:$F$7000,3,FALSE)</f>
        <v>5</v>
      </c>
      <c r="K11" s="39">
        <f>VLOOKUP($A11,'Ub5 and Ub6 values'!$A$2:$F$7000,4,FALSE)</f>
        <v>7</v>
      </c>
    </row>
    <row r="12" spans="1:34">
      <c r="A12" t="s">
        <v>2718</v>
      </c>
      <c r="B12" t="s">
        <v>4350</v>
      </c>
      <c r="C12">
        <v>184.27899999999997</v>
      </c>
      <c r="D12" t="s">
        <v>6582</v>
      </c>
      <c r="E12">
        <v>960</v>
      </c>
      <c r="F12">
        <v>5.2094921287829878</v>
      </c>
      <c r="H12">
        <f t="shared" si="0"/>
        <v>2.9822712330395684</v>
      </c>
      <c r="I12" s="30">
        <f t="shared" si="1"/>
        <v>-2.2832046138248794</v>
      </c>
      <c r="J12" s="39">
        <f>VLOOKUP($A12,'Ub5 and Ub6 values'!$A$2:$F$7000,3,FALSE)</f>
        <v>4</v>
      </c>
      <c r="K12" s="39">
        <f>VLOOKUP($A12,'Ub5 and Ub6 values'!$A$2:$F$7000,4,FALSE)</f>
        <v>5</v>
      </c>
    </row>
    <row r="13" spans="1:34">
      <c r="A13" t="s">
        <v>3024</v>
      </c>
      <c r="B13" t="s">
        <v>4350</v>
      </c>
      <c r="C13">
        <v>75.111000000000004</v>
      </c>
      <c r="D13" t="s">
        <v>3024</v>
      </c>
      <c r="E13">
        <v>1330</v>
      </c>
      <c r="F13">
        <v>17.707126785690509</v>
      </c>
      <c r="H13">
        <f t="shared" si="0"/>
        <v>3.1238516409670858</v>
      </c>
      <c r="I13" s="30">
        <f t="shared" si="1"/>
        <v>-1.7518519030872917</v>
      </c>
      <c r="J13" s="39">
        <f>VLOOKUP($A13,'Ub5 and Ub6 values'!$A$2:$F$7000,3,FALSE)</f>
        <v>4</v>
      </c>
      <c r="K13" s="39">
        <f>VLOOKUP($A13,'Ub5 and Ub6 values'!$A$2:$F$7000,4,FALSE)</f>
        <v>5</v>
      </c>
    </row>
    <row r="14" spans="1:34">
      <c r="A14" t="s">
        <v>2779</v>
      </c>
      <c r="B14" t="s">
        <v>4350</v>
      </c>
      <c r="C14">
        <v>230.26599999999999</v>
      </c>
      <c r="D14" t="s">
        <v>4584</v>
      </c>
      <c r="E14">
        <v>1500</v>
      </c>
      <c r="F14">
        <v>6.5142053103801691</v>
      </c>
      <c r="H14">
        <f t="shared" si="0"/>
        <v>3.1760912590556813</v>
      </c>
      <c r="I14" s="30">
        <f t="shared" si="1"/>
        <v>-2.1861385577514887</v>
      </c>
      <c r="J14" s="39">
        <f>VLOOKUP($A14,'Ub5 and Ub6 values'!$A$2:$F$7000,3,FALSE)</f>
        <v>7</v>
      </c>
      <c r="K14" s="39">
        <f>VLOOKUP($A14,'Ub5 and Ub6 values'!$A$2:$F$7000,4,FALSE)</f>
        <v>10</v>
      </c>
    </row>
    <row r="15" spans="1:34">
      <c r="A15" t="s">
        <v>4254</v>
      </c>
      <c r="B15" t="s">
        <v>4350</v>
      </c>
      <c r="C15">
        <v>99.132999999999996</v>
      </c>
      <c r="D15" t="s">
        <v>6575</v>
      </c>
      <c r="E15">
        <v>2260</v>
      </c>
      <c r="F15">
        <v>22.797655674699648</v>
      </c>
      <c r="H15">
        <f t="shared" si="0"/>
        <v>3.3541084391474008</v>
      </c>
      <c r="I15" s="30">
        <f t="shared" si="1"/>
        <v>-1.6421098100121738</v>
      </c>
      <c r="J15" s="39">
        <f>VLOOKUP($A15,'Ub5 and Ub6 values'!$A$2:$F$7000,3,FALSE)</f>
        <v>5</v>
      </c>
      <c r="K15" s="39">
        <f>VLOOKUP($A15,'Ub5 and Ub6 values'!$A$2:$F$7000,4,FALSE)</f>
        <v>6</v>
      </c>
    </row>
    <row r="16" spans="1:34">
      <c r="A16" t="s">
        <v>1311</v>
      </c>
      <c r="B16" t="s">
        <v>4350</v>
      </c>
      <c r="C16">
        <v>132.15899999999999</v>
      </c>
      <c r="D16" t="s">
        <v>6592</v>
      </c>
      <c r="E16">
        <v>3000</v>
      </c>
      <c r="F16">
        <v>22.699929630218147</v>
      </c>
      <c r="H16">
        <f t="shared" si="0"/>
        <v>3.4771212547196626</v>
      </c>
      <c r="I16" s="30">
        <f t="shared" si="1"/>
        <v>-1.6439754891176843</v>
      </c>
      <c r="J16" s="39">
        <f>VLOOKUP($A16,'Ub5 and Ub6 values'!$A$2:$F$7000,3,FALSE)</f>
        <v>6</v>
      </c>
      <c r="K16" s="39">
        <f>VLOOKUP($A16,'Ub5 and Ub6 values'!$A$2:$F$7000,4,FALSE)</f>
        <v>7</v>
      </c>
    </row>
    <row r="17" spans="1:11">
      <c r="A17" t="s">
        <v>7941</v>
      </c>
      <c r="B17" t="s">
        <v>4350</v>
      </c>
      <c r="C17">
        <v>73.094999999999999</v>
      </c>
      <c r="D17" t="s">
        <v>4458</v>
      </c>
      <c r="E17">
        <v>4439</v>
      </c>
      <c r="F17">
        <v>60.729188042957794</v>
      </c>
      <c r="H17">
        <f t="shared" si="0"/>
        <v>3.6472851450253665</v>
      </c>
      <c r="I17" s="30">
        <f t="shared" si="1"/>
        <v>-1.2166025254116093</v>
      </c>
      <c r="J17" s="39">
        <f>VLOOKUP($A17,'Ub5 and Ub6 values'!$A$2:$F$7000,3,FALSE)</f>
        <v>5</v>
      </c>
      <c r="K17" s="39">
        <f>VLOOKUP($A17,'Ub5 and Ub6 values'!$A$2:$F$7000,4,FALSE)</f>
        <v>5</v>
      </c>
    </row>
    <row r="18" spans="1:11">
      <c r="A18" t="s">
        <v>2287</v>
      </c>
      <c r="B18" t="s">
        <v>4350</v>
      </c>
      <c r="C18">
        <v>45.040999999999997</v>
      </c>
      <c r="D18" t="s">
        <v>2287</v>
      </c>
      <c r="E18">
        <v>5700</v>
      </c>
      <c r="F18">
        <v>126.55136431251528</v>
      </c>
      <c r="H18">
        <f t="shared" si="0"/>
        <v>3.7558748556724915</v>
      </c>
      <c r="I18" s="30">
        <f t="shared" si="1"/>
        <v>-0.89773316848120599</v>
      </c>
      <c r="J18" s="39">
        <f>VLOOKUP($A18,'Ub5 and Ub6 values'!$A$2:$F$7000,3,FALSE)</f>
        <v>3</v>
      </c>
      <c r="K18" s="39">
        <f>VLOOKUP($A18,'Ub5 and Ub6 values'!$A$2:$F$7000,4,FALSE)</f>
        <v>3</v>
      </c>
    </row>
    <row r="19" spans="1:11">
      <c r="A19" t="s">
        <v>8725</v>
      </c>
      <c r="B19" t="s">
        <v>4350</v>
      </c>
      <c r="C19">
        <v>131.17500000000001</v>
      </c>
      <c r="D19" t="s">
        <v>4585</v>
      </c>
      <c r="E19">
        <v>7000</v>
      </c>
      <c r="F19">
        <v>53.363826948732601</v>
      </c>
      <c r="H19">
        <f t="shared" si="0"/>
        <v>3.8450980400142569</v>
      </c>
      <c r="I19" s="30">
        <f t="shared" si="1"/>
        <v>-1.2727530328561198</v>
      </c>
      <c r="J19" s="39">
        <f>VLOOKUP($A19,'Ub5 and Ub6 values'!$A$2:$F$7000,3,FALSE)</f>
        <v>4</v>
      </c>
      <c r="K19" s="39">
        <f>VLOOKUP($A19,'Ub5 and Ub6 values'!$A$2:$F$7000,4,FALSE)</f>
        <v>5</v>
      </c>
    </row>
    <row r="20" spans="1:11">
      <c r="A20" t="s">
        <v>764</v>
      </c>
      <c r="B20" t="s">
        <v>4539</v>
      </c>
      <c r="C20">
        <v>466.52699999999999</v>
      </c>
      <c r="D20" t="s">
        <v>4540</v>
      </c>
      <c r="E20">
        <v>1.3</v>
      </c>
      <c r="F20">
        <v>2.7865482598006118E-3</v>
      </c>
      <c r="H20">
        <f t="shared" si="0"/>
        <v>0.11394335230683679</v>
      </c>
      <c r="I20" s="30">
        <f t="shared" si="1"/>
        <v>-5.5549334310633309</v>
      </c>
      <c r="J20" s="39">
        <f>VLOOKUP($A20,'Ub5 and Ub6 values'!$A$2:$F$7000,3,FALSE)</f>
        <v>6</v>
      </c>
      <c r="K20" s="39">
        <f>VLOOKUP($A20,'Ub5 and Ub6 values'!$A$2:$F$7000,4,FALSE)</f>
        <v>9</v>
      </c>
    </row>
    <row r="21" spans="1:11">
      <c r="A21" t="s">
        <v>4449</v>
      </c>
      <c r="B21" t="s">
        <v>4539</v>
      </c>
      <c r="C21">
        <v>114.104</v>
      </c>
      <c r="D21" t="s">
        <v>4434</v>
      </c>
      <c r="E21">
        <v>2.5</v>
      </c>
      <c r="F21">
        <v>2.1909836640258012E-2</v>
      </c>
      <c r="H21">
        <f t="shared" si="0"/>
        <v>0.3979400086720376</v>
      </c>
      <c r="I21" s="30">
        <f t="shared" si="1"/>
        <v>-4.6593608605268804</v>
      </c>
      <c r="J21" s="39">
        <f>VLOOKUP($A21,'Ub5 and Ub6 values'!$A$2:$F$7000,3,FALSE)</f>
        <v>8</v>
      </c>
      <c r="K21" s="39">
        <f>VLOOKUP($A21,'Ub5 and Ub6 values'!$A$2:$F$7000,4,FALSE)</f>
        <v>8</v>
      </c>
    </row>
    <row r="22" spans="1:11">
      <c r="A22" t="s">
        <v>6049</v>
      </c>
      <c r="B22" t="s">
        <v>4539</v>
      </c>
      <c r="C22">
        <v>258.36099999999999</v>
      </c>
      <c r="D22" t="s">
        <v>4586</v>
      </c>
      <c r="E22">
        <v>2.94</v>
      </c>
      <c r="F22">
        <v>1.1379426461424131E-2</v>
      </c>
      <c r="H22">
        <f t="shared" si="0"/>
        <v>0.46834733041215726</v>
      </c>
      <c r="I22" s="30">
        <f t="shared" si="1"/>
        <v>-4.9438796264221123</v>
      </c>
      <c r="J22" s="39">
        <f>VLOOKUP($A22,'Ub5 and Ub6 values'!$A$2:$F$7000,3,FALSE)</f>
        <v>6</v>
      </c>
      <c r="K22" s="39">
        <f>VLOOKUP($A22,'Ub5 and Ub6 values'!$A$2:$F$7000,4,FALSE)</f>
        <v>6</v>
      </c>
    </row>
    <row r="23" spans="1:11">
      <c r="A23" t="s">
        <v>6338</v>
      </c>
      <c r="B23" t="s">
        <v>4539</v>
      </c>
      <c r="C23">
        <v>190.24599999999998</v>
      </c>
      <c r="D23" t="s">
        <v>3206</v>
      </c>
      <c r="E23">
        <v>9.4</v>
      </c>
      <c r="F23">
        <v>4.9409711636512733E-2</v>
      </c>
      <c r="H23">
        <f t="shared" si="0"/>
        <v>0.97312785359969867</v>
      </c>
      <c r="I23" s="30">
        <f t="shared" si="1"/>
        <v>-4.3061876807197059</v>
      </c>
      <c r="J23" s="39">
        <f>VLOOKUP($A23,'Ub5 and Ub6 values'!$A$2:$F$7000,3,FALSE)</f>
        <v>8</v>
      </c>
      <c r="K23" s="39">
        <f>VLOOKUP($A23,'Ub5 and Ub6 values'!$A$2:$F$7000,4,FALSE)</f>
        <v>8</v>
      </c>
    </row>
    <row r="24" spans="1:11">
      <c r="A24" t="s">
        <v>3833</v>
      </c>
      <c r="B24" t="s">
        <v>4539</v>
      </c>
      <c r="C24">
        <v>166.22</v>
      </c>
      <c r="D24" t="s">
        <v>4587</v>
      </c>
      <c r="E24">
        <v>10</v>
      </c>
      <c r="F24">
        <v>6.016123210203346E-2</v>
      </c>
      <c r="H24">
        <f t="shared" si="0"/>
        <v>1</v>
      </c>
      <c r="I24" s="30">
        <f t="shared" si="1"/>
        <v>-4.2206832779743451</v>
      </c>
      <c r="J24" s="39">
        <f>VLOOKUP($A24,'Ub5 and Ub6 values'!$A$2:$F$7000,3,FALSE)</f>
        <v>6</v>
      </c>
      <c r="K24" s="39">
        <f>VLOOKUP($A24,'Ub5 and Ub6 values'!$A$2:$F$7000,4,FALSE)</f>
        <v>8</v>
      </c>
    </row>
    <row r="25" spans="1:11">
      <c r="A25" t="s">
        <v>8729</v>
      </c>
      <c r="B25" t="s">
        <v>4539</v>
      </c>
      <c r="C25">
        <v>466.62199999999996</v>
      </c>
      <c r="D25" t="s">
        <v>4588</v>
      </c>
      <c r="E25">
        <v>12.1</v>
      </c>
      <c r="F25">
        <v>2.5931053400825511E-2</v>
      </c>
      <c r="H25">
        <f t="shared" si="0"/>
        <v>1.0827853703164501</v>
      </c>
      <c r="I25" s="30">
        <f t="shared" si="1"/>
        <v>-4.5861798404665386</v>
      </c>
      <c r="J25" s="39">
        <f>VLOOKUP($A25,'Ub5 and Ub6 values'!$A$2:$F$7000,3,FALSE)</f>
        <v>7</v>
      </c>
      <c r="K25" s="39">
        <f>VLOOKUP($A25,'Ub5 and Ub6 values'!$A$2:$F$7000,4,FALSE)</f>
        <v>9</v>
      </c>
    </row>
    <row r="26" spans="1:11">
      <c r="A26" t="s">
        <v>3710</v>
      </c>
      <c r="B26" t="s">
        <v>4539</v>
      </c>
      <c r="C26">
        <v>414.41</v>
      </c>
      <c r="D26" t="s">
        <v>4589</v>
      </c>
      <c r="E26">
        <v>15</v>
      </c>
      <c r="F26">
        <v>3.6196037740402018E-2</v>
      </c>
      <c r="H26">
        <f t="shared" si="0"/>
        <v>1.1760912590556813</v>
      </c>
      <c r="I26" s="30">
        <f t="shared" si="1"/>
        <v>-4.4413389676342447</v>
      </c>
      <c r="J26" s="39">
        <f>VLOOKUP($A26,'Ub5 and Ub6 values'!$A$2:$F$7000,3,FALSE)</f>
        <v>7</v>
      </c>
      <c r="K26" s="39">
        <f>VLOOKUP($A26,'Ub5 and Ub6 values'!$A$2:$F$7000,4,FALSE)</f>
        <v>9</v>
      </c>
    </row>
    <row r="27" spans="1:11">
      <c r="A27" t="s">
        <v>5486</v>
      </c>
      <c r="B27" t="s">
        <v>4539</v>
      </c>
      <c r="C27">
        <v>250.25</v>
      </c>
      <c r="D27" t="s">
        <v>6873</v>
      </c>
      <c r="E27">
        <v>67</v>
      </c>
      <c r="F27">
        <v>0.26773226773226771</v>
      </c>
      <c r="H27">
        <f t="shared" si="0"/>
        <v>1.8260748027008264</v>
      </c>
      <c r="I27" s="30">
        <f t="shared" si="1"/>
        <v>-3.5722992834505298</v>
      </c>
      <c r="J27" s="39">
        <f>VLOOKUP($A27,'Ub5 and Ub6 values'!$A$2:$F$7000,3,FALSE)</f>
        <v>6</v>
      </c>
      <c r="K27" s="39">
        <f>VLOOKUP($A27,'Ub5 and Ub6 values'!$A$2:$F$7000,4,FALSE)</f>
        <v>7</v>
      </c>
    </row>
    <row r="28" spans="1:11">
      <c r="A28" t="s">
        <v>5431</v>
      </c>
      <c r="B28" t="s">
        <v>4539</v>
      </c>
      <c r="C28">
        <v>509.64</v>
      </c>
      <c r="D28" t="s">
        <v>6874</v>
      </c>
      <c r="E28">
        <v>87</v>
      </c>
      <c r="F28">
        <v>0.17070873557805513</v>
      </c>
      <c r="H28">
        <f t="shared" si="0"/>
        <v>1.9395192526186185</v>
      </c>
      <c r="I28" s="30">
        <f t="shared" si="1"/>
        <v>-3.7677442544196857</v>
      </c>
      <c r="J28" s="39">
        <f>VLOOKUP($A28,'Ub5 and Ub6 values'!$A$2:$F$7000,3,FALSE)</f>
        <v>6</v>
      </c>
      <c r="K28" s="39">
        <f>VLOOKUP($A28,'Ub5 and Ub6 values'!$A$2:$F$7000,4,FALSE)</f>
        <v>7</v>
      </c>
    </row>
    <row r="29" spans="1:11">
      <c r="A29" t="s">
        <v>4088</v>
      </c>
      <c r="B29" t="s">
        <v>4539</v>
      </c>
      <c r="C29">
        <v>148.20500000000001</v>
      </c>
      <c r="D29" t="s">
        <v>6875</v>
      </c>
      <c r="E29">
        <v>93</v>
      </c>
      <c r="F29">
        <v>0.62750919334705313</v>
      </c>
      <c r="H29">
        <f t="shared" si="0"/>
        <v>1.968482948553935</v>
      </c>
      <c r="I29" s="30">
        <f t="shared" si="1"/>
        <v>-3.2023799071526642</v>
      </c>
      <c r="J29" s="39">
        <f>VLOOKUP($A29,'Ub5 and Ub6 values'!$A$2:$F$7000,3,FALSE)</f>
        <v>6</v>
      </c>
      <c r="K29" s="39">
        <f>VLOOKUP($A29,'Ub5 and Ub6 values'!$A$2:$F$7000,4,FALSE)</f>
        <v>8</v>
      </c>
    </row>
    <row r="30" spans="1:11">
      <c r="A30" t="s">
        <v>5473</v>
      </c>
      <c r="B30" t="s">
        <v>4539</v>
      </c>
      <c r="C30">
        <v>294.39799999999997</v>
      </c>
      <c r="D30" t="s">
        <v>6876</v>
      </c>
      <c r="E30">
        <v>152</v>
      </c>
      <c r="F30">
        <v>0.5163078553522783</v>
      </c>
      <c r="H30">
        <f t="shared" si="0"/>
        <v>2.1818435879447726</v>
      </c>
      <c r="I30" s="30">
        <f t="shared" si="1"/>
        <v>-3.2870912673405455</v>
      </c>
      <c r="J30" s="39">
        <f>VLOOKUP($A30,'Ub5 and Ub6 values'!$A$2:$F$7000,3,FALSE)</f>
        <v>6</v>
      </c>
      <c r="K30" s="39">
        <f>VLOOKUP($A30,'Ub5 and Ub6 values'!$A$2:$F$7000,4,FALSE)</f>
        <v>10</v>
      </c>
    </row>
    <row r="31" spans="1:11">
      <c r="A31" t="s">
        <v>5472</v>
      </c>
      <c r="B31" t="s">
        <v>4539</v>
      </c>
      <c r="C31">
        <v>294.39799999999997</v>
      </c>
      <c r="D31" t="s">
        <v>6877</v>
      </c>
      <c r="E31">
        <v>206</v>
      </c>
      <c r="F31">
        <v>0.69973301449058767</v>
      </c>
      <c r="H31">
        <f t="shared" si="0"/>
        <v>2.3138672203691533</v>
      </c>
      <c r="I31" s="30">
        <f t="shared" si="1"/>
        <v>-3.1550676349161644</v>
      </c>
      <c r="J31" s="39">
        <f>VLOOKUP($A31,'Ub5 and Ub6 values'!$A$2:$F$7000,3,FALSE)</f>
        <v>6</v>
      </c>
      <c r="K31" s="39">
        <f>VLOOKUP($A31,'Ub5 and Ub6 values'!$A$2:$F$7000,4,FALSE)</f>
        <v>10</v>
      </c>
    </row>
    <row r="32" spans="1:11">
      <c r="A32" t="s">
        <v>6160</v>
      </c>
      <c r="B32" t="s">
        <v>4539</v>
      </c>
      <c r="C32">
        <v>211.26099999999997</v>
      </c>
      <c r="D32" t="s">
        <v>6878</v>
      </c>
      <c r="E32">
        <v>370</v>
      </c>
      <c r="F32">
        <v>1.7513880934010539</v>
      </c>
      <c r="H32">
        <f t="shared" si="0"/>
        <v>2.568201724066995</v>
      </c>
      <c r="I32" s="30">
        <f t="shared" si="1"/>
        <v>-2.7566176071165214</v>
      </c>
      <c r="J32" s="39">
        <f>VLOOKUP($A32,'Ub5 and Ub6 values'!$A$2:$F$7000,3,FALSE)</f>
        <v>7</v>
      </c>
      <c r="K32" s="39">
        <f>VLOOKUP($A32,'Ub5 and Ub6 values'!$A$2:$F$7000,4,FALSE)</f>
        <v>7</v>
      </c>
    </row>
    <row r="33" spans="1:11">
      <c r="A33" t="s">
        <v>6603</v>
      </c>
      <c r="B33" t="s">
        <v>4539</v>
      </c>
      <c r="C33">
        <v>139.62299999999999</v>
      </c>
      <c r="D33" t="s">
        <v>6604</v>
      </c>
      <c r="E33">
        <v>400</v>
      </c>
      <c r="F33">
        <v>2.8648575091496387</v>
      </c>
      <c r="H33">
        <f t="shared" si="0"/>
        <v>2.6020599913279625</v>
      </c>
      <c r="I33" s="30">
        <f t="shared" si="1"/>
        <v>-2.5428969738812199</v>
      </c>
      <c r="J33" s="39">
        <f>VLOOKUP($A33,'Ub5 and Ub6 values'!$A$2:$F$7000,3,FALSE)</f>
        <v>5</v>
      </c>
      <c r="K33" s="39">
        <f>VLOOKUP($A33,'Ub5 and Ub6 values'!$A$2:$F$7000,4,FALSE)</f>
        <v>5</v>
      </c>
    </row>
    <row r="34" spans="1:11">
      <c r="A34" t="s">
        <v>7358</v>
      </c>
      <c r="B34" t="s">
        <v>4539</v>
      </c>
      <c r="C34">
        <v>357.49399999999997</v>
      </c>
      <c r="D34" t="s">
        <v>8469</v>
      </c>
      <c r="E34">
        <v>407.5</v>
      </c>
      <c r="F34">
        <v>1.1398792707010468</v>
      </c>
      <c r="H34">
        <f t="shared" si="0"/>
        <v>2.6101276130759956</v>
      </c>
      <c r="I34" s="30">
        <f t="shared" si="1"/>
        <v>-2.9431411441415003</v>
      </c>
      <c r="J34" s="39">
        <f>VLOOKUP($A34,'Ub5 and Ub6 values'!$A$2:$F$7000,3,FALSE)</f>
        <v>5</v>
      </c>
      <c r="K34" s="39">
        <f>VLOOKUP($A34,'Ub5 and Ub6 values'!$A$2:$F$7000,4,FALSE)</f>
        <v>7</v>
      </c>
    </row>
    <row r="35" spans="1:11">
      <c r="A35" t="s">
        <v>3591</v>
      </c>
      <c r="B35" t="s">
        <v>4539</v>
      </c>
      <c r="C35">
        <v>398.54</v>
      </c>
      <c r="D35" t="s">
        <v>3219</v>
      </c>
      <c r="E35">
        <v>540</v>
      </c>
      <c r="F35">
        <v>1.3549455512621069</v>
      </c>
      <c r="H35">
        <f t="shared" si="0"/>
        <v>2.7323937598229686</v>
      </c>
      <c r="I35" s="30">
        <f t="shared" si="1"/>
        <v>-2.8680781566431048</v>
      </c>
      <c r="J35" s="39">
        <f>VLOOKUP($A35,'Ub5 and Ub6 values'!$A$2:$F$7000,3,FALSE)</f>
        <v>8</v>
      </c>
      <c r="K35" s="39">
        <f>VLOOKUP($A35,'Ub5 and Ub6 values'!$A$2:$F$7000,4,FALSE)</f>
        <v>9</v>
      </c>
    </row>
    <row r="36" spans="1:11">
      <c r="A36" t="s">
        <v>3802</v>
      </c>
      <c r="B36" t="s">
        <v>4539</v>
      </c>
      <c r="C36">
        <v>376.36899999999997</v>
      </c>
      <c r="D36" t="s">
        <v>6879</v>
      </c>
      <c r="E36">
        <v>560</v>
      </c>
      <c r="F36">
        <v>1.4879015009206391</v>
      </c>
      <c r="H36">
        <f t="shared" si="0"/>
        <v>2.7481880270062002</v>
      </c>
      <c r="I36" s="30">
        <f t="shared" si="1"/>
        <v>-2.8274258181332494</v>
      </c>
      <c r="J36" s="39">
        <f>VLOOKUP($A36,'Ub5 and Ub6 values'!$A$2:$F$7000,3,FALSE)</f>
        <v>8</v>
      </c>
      <c r="K36" s="39">
        <f>VLOOKUP($A36,'Ub5 and Ub6 values'!$A$2:$F$7000,4,FALSE)</f>
        <v>10</v>
      </c>
    </row>
    <row r="37" spans="1:11">
      <c r="A37" t="s">
        <v>2490</v>
      </c>
      <c r="B37" t="s">
        <v>4539</v>
      </c>
      <c r="C37">
        <v>197.19</v>
      </c>
      <c r="D37" t="s">
        <v>8474</v>
      </c>
      <c r="E37">
        <v>643.5</v>
      </c>
      <c r="F37">
        <v>3.2633500684618904</v>
      </c>
      <c r="H37">
        <f t="shared" si="0"/>
        <v>2.8085485512404054</v>
      </c>
      <c r="I37" s="30">
        <f t="shared" si="1"/>
        <v>-2.4863363357596246</v>
      </c>
      <c r="J37" s="39">
        <f>VLOOKUP($A37,'Ub5 and Ub6 values'!$A$2:$F$7000,3,FALSE)</f>
        <v>5</v>
      </c>
      <c r="K37" s="39">
        <f>VLOOKUP($A37,'Ub5 and Ub6 values'!$A$2:$F$7000,4,FALSE)</f>
        <v>9</v>
      </c>
    </row>
    <row r="38" spans="1:11">
      <c r="A38" t="s">
        <v>1842</v>
      </c>
      <c r="B38" t="s">
        <v>4539</v>
      </c>
      <c r="C38">
        <v>314.33799999999997</v>
      </c>
      <c r="D38" t="s">
        <v>6880</v>
      </c>
      <c r="E38">
        <v>1500</v>
      </c>
      <c r="F38">
        <v>4.7719333965349406</v>
      </c>
      <c r="H38">
        <f t="shared" si="0"/>
        <v>3.1760912590556813</v>
      </c>
      <c r="I38" s="30">
        <f t="shared" si="1"/>
        <v>-2.3213056265522432</v>
      </c>
      <c r="J38" s="39">
        <f>VLOOKUP($A38,'Ub5 and Ub6 values'!$A$2:$F$7000,3,FALSE)</f>
        <v>6</v>
      </c>
      <c r="K38" s="39">
        <f>VLOOKUP($A38,'Ub5 and Ub6 values'!$A$2:$F$7000,4,FALSE)</f>
        <v>8</v>
      </c>
    </row>
    <row r="39" spans="1:11">
      <c r="A39" t="s">
        <v>1455</v>
      </c>
      <c r="B39" t="s">
        <v>4539</v>
      </c>
      <c r="C39">
        <v>181.66</v>
      </c>
      <c r="D39" t="s">
        <v>3931</v>
      </c>
      <c r="E39">
        <v>2500</v>
      </c>
      <c r="F39">
        <v>13.761972916437298</v>
      </c>
      <c r="H39">
        <f t="shared" si="0"/>
        <v>3.3979400086720375</v>
      </c>
      <c r="I39" s="30">
        <f t="shared" si="1"/>
        <v>-1.8613193011803257</v>
      </c>
      <c r="J39" s="39">
        <f>VLOOKUP($A39,'Ub5 and Ub6 values'!$A$2:$F$7000,3,FALSE)</f>
        <v>6</v>
      </c>
      <c r="K39" s="39">
        <f>VLOOKUP($A39,'Ub5 and Ub6 values'!$A$2:$F$7000,4,FALSE)</f>
        <v>7</v>
      </c>
    </row>
    <row r="40" spans="1:11">
      <c r="A40" t="s">
        <v>848</v>
      </c>
      <c r="B40" t="s">
        <v>6606</v>
      </c>
      <c r="C40">
        <v>171.62800000000001</v>
      </c>
      <c r="D40" t="s">
        <v>4724</v>
      </c>
      <c r="E40">
        <v>0.42</v>
      </c>
      <c r="F40">
        <v>2.4471531451744468E-3</v>
      </c>
      <c r="H40">
        <f t="shared" si="0"/>
        <v>-0.37675070960209955</v>
      </c>
      <c r="I40" s="30">
        <f t="shared" si="1"/>
        <v>-5.6113388512354536</v>
      </c>
      <c r="J40" s="39">
        <f>VLOOKUP($A40,'Ub5 and Ub6 values'!$A$2:$F$7000,3,FALSE)</f>
        <v>9</v>
      </c>
      <c r="K40" s="39">
        <f>VLOOKUP($A40,'Ub5 and Ub6 values'!$A$2:$F$7000,4,FALSE)</f>
        <v>9</v>
      </c>
    </row>
    <row r="41" spans="1:11">
      <c r="A41" t="s">
        <v>2689</v>
      </c>
      <c r="B41" t="s">
        <v>6606</v>
      </c>
      <c r="C41">
        <v>204.23699999999999</v>
      </c>
      <c r="D41" t="s">
        <v>4730</v>
      </c>
      <c r="E41">
        <v>1</v>
      </c>
      <c r="F41">
        <v>4.896272467770287E-3</v>
      </c>
      <c r="H41">
        <f t="shared" si="0"/>
        <v>0</v>
      </c>
      <c r="I41" s="30">
        <f t="shared" si="1"/>
        <v>-5.3101344225707017</v>
      </c>
      <c r="J41" s="39">
        <f>VLOOKUP($A41,'Ub5 and Ub6 values'!$A$2:$F$7000,3,FALSE)</f>
        <v>11</v>
      </c>
      <c r="K41" s="39">
        <f>VLOOKUP($A41,'Ub5 and Ub6 values'!$A$2:$F$7000,4,FALSE)</f>
        <v>12</v>
      </c>
    </row>
    <row r="42" spans="1:11">
      <c r="A42" t="s">
        <v>5412</v>
      </c>
      <c r="B42" t="s">
        <v>6606</v>
      </c>
      <c r="C42">
        <v>321.33299999999997</v>
      </c>
      <c r="D42" t="s">
        <v>6978</v>
      </c>
      <c r="E42">
        <v>3.16</v>
      </c>
      <c r="F42">
        <v>9.8340350975467828E-3</v>
      </c>
      <c r="H42">
        <f t="shared" si="0"/>
        <v>0.49968708261840383</v>
      </c>
      <c r="I42" s="30">
        <f t="shared" si="1"/>
        <v>-5.0072682460515825</v>
      </c>
      <c r="J42" s="39">
        <f>VLOOKUP($A42,'Ub5 and Ub6 values'!$A$2:$F$7000,3,FALSE)</f>
        <v>7</v>
      </c>
      <c r="K42" s="39">
        <f>VLOOKUP($A42,'Ub5 and Ub6 values'!$A$2:$F$7000,4,FALSE)</f>
        <v>8</v>
      </c>
    </row>
    <row r="43" spans="1:11">
      <c r="A43" t="s">
        <v>1260</v>
      </c>
      <c r="B43" t="s">
        <v>6606</v>
      </c>
      <c r="C43">
        <v>305.19900000000001</v>
      </c>
      <c r="D43" t="s">
        <v>3932</v>
      </c>
      <c r="E43">
        <v>4.3</v>
      </c>
      <c r="F43">
        <v>1.408916805100934E-2</v>
      </c>
      <c r="H43">
        <f t="shared" si="0"/>
        <v>0.63346845557958653</v>
      </c>
      <c r="I43" s="30">
        <f t="shared" si="1"/>
        <v>-4.8511146507176948</v>
      </c>
      <c r="J43" s="39">
        <f>VLOOKUP($A43,'Ub5 and Ub6 values'!$A$2:$F$7000,3,FALSE)</f>
        <v>5</v>
      </c>
      <c r="K43" s="39">
        <f>VLOOKUP($A43,'Ub5 and Ub6 values'!$A$2:$F$7000,4,FALSE)</f>
        <v>10</v>
      </c>
    </row>
    <row r="44" spans="1:11">
      <c r="A44" t="s">
        <v>6060</v>
      </c>
      <c r="B44" t="s">
        <v>6606</v>
      </c>
      <c r="C44">
        <v>306.50799999999998</v>
      </c>
      <c r="D44" t="s">
        <v>3933</v>
      </c>
      <c r="E44">
        <v>5</v>
      </c>
      <c r="F44">
        <v>1.6312787920706801E-2</v>
      </c>
      <c r="H44">
        <f t="shared" si="0"/>
        <v>0.69897000433601886</v>
      </c>
      <c r="I44" s="30">
        <f t="shared" si="1"/>
        <v>-4.7874718099523914</v>
      </c>
      <c r="J44" s="39">
        <f>VLOOKUP($A44,'Ub5 and Ub6 values'!$A$2:$F$7000,3,FALSE)</f>
        <v>5</v>
      </c>
      <c r="K44" s="39">
        <f>VLOOKUP($A44,'Ub5 and Ub6 values'!$A$2:$F$7000,4,FALSE)</f>
        <v>6</v>
      </c>
    </row>
    <row r="45" spans="1:11">
      <c r="A45" t="s">
        <v>6442</v>
      </c>
      <c r="B45" t="s">
        <v>6606</v>
      </c>
      <c r="C45">
        <v>154.125</v>
      </c>
      <c r="D45" t="s">
        <v>4728</v>
      </c>
      <c r="E45">
        <v>5</v>
      </c>
      <c r="F45">
        <v>3.2441200324412001E-2</v>
      </c>
      <c r="H45">
        <f t="shared" si="0"/>
        <v>0.69897000433601886</v>
      </c>
      <c r="I45" s="30">
        <f t="shared" si="1"/>
        <v>-4.4889030852677694</v>
      </c>
      <c r="J45" s="39">
        <f>VLOOKUP($A45,'Ub5 and Ub6 values'!$A$2:$F$7000,3,FALSE)</f>
        <v>7</v>
      </c>
      <c r="K45" s="39">
        <f>VLOOKUP($A45,'Ub5 and Ub6 values'!$A$2:$F$7000,4,FALSE)</f>
        <v>7</v>
      </c>
    </row>
    <row r="46" spans="1:11">
      <c r="A46" t="s">
        <v>4744</v>
      </c>
      <c r="B46" t="s">
        <v>6606</v>
      </c>
      <c r="C46">
        <v>511.58099999999996</v>
      </c>
      <c r="D46" t="s">
        <v>3934</v>
      </c>
      <c r="E46">
        <v>5.3</v>
      </c>
      <c r="F46">
        <v>1.0360040736462066E-2</v>
      </c>
      <c r="H46">
        <f t="shared" si="0"/>
        <v>0.72427586960078905</v>
      </c>
      <c r="I46" s="30">
        <f t="shared" si="1"/>
        <v>-4.9846385369087489</v>
      </c>
      <c r="J46" s="39">
        <f>VLOOKUP($A46,'Ub5 and Ub6 values'!$A$2:$F$7000,3,FALSE)</f>
        <v>6</v>
      </c>
      <c r="K46" s="39">
        <f>VLOOKUP($A46,'Ub5 and Ub6 values'!$A$2:$F$7000,4,FALSE)</f>
        <v>9</v>
      </c>
    </row>
    <row r="47" spans="1:11">
      <c r="A47" t="s">
        <v>3935</v>
      </c>
      <c r="B47" t="s">
        <v>6606</v>
      </c>
      <c r="C47">
        <v>527.52599999999995</v>
      </c>
      <c r="D47" t="s">
        <v>3936</v>
      </c>
      <c r="E47">
        <v>8</v>
      </c>
      <c r="F47">
        <v>1.516512930168371E-2</v>
      </c>
      <c r="H47">
        <f t="shared" si="0"/>
        <v>0.90308998699194354</v>
      </c>
      <c r="I47" s="30">
        <f t="shared" si="1"/>
        <v>-4.8191538824342057</v>
      </c>
      <c r="J47" s="39">
        <f>VLOOKUP($A47,'Ub5 and Ub6 values'!$A$2:$F$7000,3,FALSE)</f>
        <v>8</v>
      </c>
      <c r="K47" s="39">
        <f>VLOOKUP($A47,'Ub5 and Ub6 values'!$A$2:$F$7000,4,FALSE)</f>
        <v>9</v>
      </c>
    </row>
    <row r="48" spans="1:11">
      <c r="A48" t="s">
        <v>1899</v>
      </c>
      <c r="B48" t="s">
        <v>6606</v>
      </c>
      <c r="C48">
        <v>357.79</v>
      </c>
      <c r="D48" t="s">
        <v>3937</v>
      </c>
      <c r="E48">
        <v>13</v>
      </c>
      <c r="F48">
        <v>3.6334162497554438E-2</v>
      </c>
      <c r="H48">
        <f t="shared" si="0"/>
        <v>1.1139433523068367</v>
      </c>
      <c r="I48" s="30">
        <f t="shared" si="1"/>
        <v>-4.4396848458431597</v>
      </c>
      <c r="J48" s="39">
        <f>VLOOKUP($A48,'Ub5 and Ub6 values'!$A$2:$F$7000,3,FALSE)</f>
        <v>8</v>
      </c>
      <c r="K48" s="39">
        <f>VLOOKUP($A48,'Ub5 and Ub6 values'!$A$2:$F$7000,4,FALSE)</f>
        <v>10</v>
      </c>
    </row>
    <row r="49" spans="1:11">
      <c r="A49" t="s">
        <v>5520</v>
      </c>
      <c r="B49" t="s">
        <v>6606</v>
      </c>
      <c r="C49">
        <v>167.20799999999997</v>
      </c>
      <c r="D49" t="s">
        <v>3938</v>
      </c>
      <c r="E49">
        <v>17</v>
      </c>
      <c r="F49">
        <v>0.10166977656571458</v>
      </c>
      <c r="H49">
        <f t="shared" si="0"/>
        <v>1.2304489213782739</v>
      </c>
      <c r="I49" s="30">
        <f t="shared" si="1"/>
        <v>-3.9928081308679015</v>
      </c>
      <c r="J49" s="39">
        <f>VLOOKUP($A49,'Ub5 and Ub6 values'!$A$2:$F$7000,3,FALSE)</f>
        <v>5</v>
      </c>
      <c r="K49" s="39">
        <f>VLOOKUP($A49,'Ub5 and Ub6 values'!$A$2:$F$7000,4,FALSE)</f>
        <v>8</v>
      </c>
    </row>
    <row r="50" spans="1:11">
      <c r="A50" t="s">
        <v>2697</v>
      </c>
      <c r="B50" t="s">
        <v>6606</v>
      </c>
      <c r="C50">
        <v>378.553</v>
      </c>
      <c r="D50" t="s">
        <v>4729</v>
      </c>
      <c r="E50">
        <v>21</v>
      </c>
      <c r="F50">
        <v>5.5474398565062227E-2</v>
      </c>
      <c r="H50">
        <f t="shared" si="0"/>
        <v>1.3222192947339193</v>
      </c>
      <c r="I50" s="30">
        <f t="shared" si="1"/>
        <v>-4.2559073975464381</v>
      </c>
      <c r="J50" s="39">
        <f>VLOOKUP($A50,'Ub5 and Ub6 values'!$A$2:$F$7000,3,FALSE)</f>
        <v>5</v>
      </c>
      <c r="K50" s="39">
        <f>VLOOKUP($A50,'Ub5 and Ub6 values'!$A$2:$F$7000,4,FALSE)</f>
        <v>6</v>
      </c>
    </row>
    <row r="51" spans="1:11">
      <c r="A51" t="s">
        <v>2767</v>
      </c>
      <c r="B51" t="s">
        <v>6606</v>
      </c>
      <c r="C51">
        <v>155.197</v>
      </c>
      <c r="D51" t="s">
        <v>3939</v>
      </c>
      <c r="E51">
        <v>23.5</v>
      </c>
      <c r="F51">
        <v>0.15142045271493651</v>
      </c>
      <c r="H51">
        <f t="shared" si="0"/>
        <v>1.3710678622717363</v>
      </c>
      <c r="I51" s="30">
        <f t="shared" si="1"/>
        <v>-3.8198154597017338</v>
      </c>
      <c r="J51" s="39">
        <f>VLOOKUP($A51,'Ub5 and Ub6 values'!$A$2:$F$7000,3,FALSE)</f>
        <v>5</v>
      </c>
      <c r="K51" s="39">
        <f>VLOOKUP($A51,'Ub5 and Ub6 values'!$A$2:$F$7000,4,FALSE)</f>
        <v>6</v>
      </c>
    </row>
    <row r="52" spans="1:11">
      <c r="A52" t="s">
        <v>4121</v>
      </c>
      <c r="B52" t="s">
        <v>6606</v>
      </c>
      <c r="C52">
        <v>223.27199999999999</v>
      </c>
      <c r="D52" t="s">
        <v>3940</v>
      </c>
      <c r="E52">
        <v>28</v>
      </c>
      <c r="F52">
        <v>0.1254075746175069</v>
      </c>
      <c r="H52">
        <f t="shared" si="0"/>
        <v>1.4471580313422192</v>
      </c>
      <c r="I52" s="30">
        <f t="shared" si="1"/>
        <v>-3.9016762313263755</v>
      </c>
      <c r="J52" s="39">
        <f>VLOOKUP($A52,'Ub5 and Ub6 values'!$A$2:$F$7000,3,FALSE)</f>
        <v>6</v>
      </c>
      <c r="K52" s="39">
        <f>VLOOKUP($A52,'Ub5 and Ub6 values'!$A$2:$F$7000,4,FALSE)</f>
        <v>9</v>
      </c>
    </row>
    <row r="53" spans="1:11">
      <c r="A53" t="s">
        <v>6416</v>
      </c>
      <c r="B53" t="s">
        <v>6606</v>
      </c>
      <c r="C53">
        <v>171.19599999999997</v>
      </c>
      <c r="D53" t="s">
        <v>4567</v>
      </c>
      <c r="E53">
        <v>31.6</v>
      </c>
      <c r="F53">
        <v>0.18458375195682147</v>
      </c>
      <c r="H53">
        <f t="shared" si="0"/>
        <v>1.4996870826184039</v>
      </c>
      <c r="I53" s="30">
        <f t="shared" si="1"/>
        <v>-3.733806530536854</v>
      </c>
      <c r="J53" s="39">
        <f>VLOOKUP($A53,'Ub5 and Ub6 values'!$A$2:$F$7000,3,FALSE)</f>
        <v>8</v>
      </c>
      <c r="K53" s="39">
        <f>VLOOKUP($A53,'Ub5 and Ub6 values'!$A$2:$F$7000,4,FALSE)</f>
        <v>8</v>
      </c>
    </row>
    <row r="54" spans="1:11">
      <c r="A54" t="s">
        <v>6122</v>
      </c>
      <c r="B54" t="s">
        <v>6606</v>
      </c>
      <c r="C54">
        <v>437.13900000000001</v>
      </c>
      <c r="D54" t="s">
        <v>6988</v>
      </c>
      <c r="E54">
        <v>32</v>
      </c>
      <c r="F54">
        <v>7.3203260290205172E-2</v>
      </c>
      <c r="H54">
        <f t="shared" si="0"/>
        <v>1.505149978319906</v>
      </c>
      <c r="I54" s="30">
        <f t="shared" si="1"/>
        <v>-4.1354695761203768</v>
      </c>
      <c r="J54" s="39">
        <f>VLOOKUP($A54,'Ub5 and Ub6 values'!$A$2:$F$7000,3,FALSE)</f>
        <v>8</v>
      </c>
      <c r="K54" s="39">
        <f>VLOOKUP($A54,'Ub5 and Ub6 values'!$A$2:$F$7000,4,FALSE)</f>
        <v>9</v>
      </c>
    </row>
    <row r="55" spans="1:11">
      <c r="A55" t="s">
        <v>1431</v>
      </c>
      <c r="B55" t="s">
        <v>6606</v>
      </c>
      <c r="C55">
        <v>415.82600000000002</v>
      </c>
      <c r="D55" t="s">
        <v>4731</v>
      </c>
      <c r="E55">
        <v>33.200000000000003</v>
      </c>
      <c r="F55">
        <v>7.9841087377893638E-2</v>
      </c>
      <c r="H55">
        <f t="shared" si="0"/>
        <v>1.5211380837040362</v>
      </c>
      <c r="I55" s="30">
        <f t="shared" si="1"/>
        <v>-4.0977735569035119</v>
      </c>
      <c r="J55" s="39">
        <f>VLOOKUP($A55,'Ub5 and Ub6 values'!$A$2:$F$7000,3,FALSE)</f>
        <v>8</v>
      </c>
      <c r="K55" s="39">
        <f>VLOOKUP($A55,'Ub5 and Ub6 values'!$A$2:$F$7000,4,FALSE)</f>
        <v>10</v>
      </c>
    </row>
    <row r="56" spans="1:11">
      <c r="A56" t="s">
        <v>2647</v>
      </c>
      <c r="B56" t="s">
        <v>6606</v>
      </c>
      <c r="C56">
        <v>474.70499999999998</v>
      </c>
      <c r="D56" t="s">
        <v>6636</v>
      </c>
      <c r="E56">
        <v>35</v>
      </c>
      <c r="F56">
        <v>7.3730000737300003E-2</v>
      </c>
      <c r="H56">
        <f t="shared" si="0"/>
        <v>1.5440680443502757</v>
      </c>
      <c r="I56" s="30">
        <f t="shared" si="1"/>
        <v>-4.1323557617539564</v>
      </c>
      <c r="J56" s="39">
        <f>VLOOKUP($A56,'Ub5 and Ub6 values'!$A$2:$F$7000,3,FALSE)</f>
        <v>6</v>
      </c>
      <c r="K56" s="39">
        <f>VLOOKUP($A56,'Ub5 and Ub6 values'!$A$2:$F$7000,4,FALSE)</f>
        <v>8</v>
      </c>
    </row>
    <row r="57" spans="1:11">
      <c r="A57" t="s">
        <v>3068</v>
      </c>
      <c r="B57" t="s">
        <v>6606</v>
      </c>
      <c r="C57">
        <v>160.18</v>
      </c>
      <c r="D57" t="s">
        <v>3069</v>
      </c>
      <c r="E57">
        <v>40</v>
      </c>
      <c r="F57">
        <v>0.24971906605069299</v>
      </c>
      <c r="H57">
        <f t="shared" si="0"/>
        <v>1.6020599913279623</v>
      </c>
      <c r="I57" s="30">
        <f t="shared" si="1"/>
        <v>-3.6025482979990731</v>
      </c>
      <c r="J57" s="39">
        <f>VLOOKUP($A57,'Ub5 and Ub6 values'!$A$2:$F$7000,3,FALSE)</f>
        <v>7</v>
      </c>
      <c r="K57" s="39">
        <f>VLOOKUP($A57,'Ub5 and Ub6 values'!$A$2:$F$7000,4,FALSE)</f>
        <v>8</v>
      </c>
    </row>
    <row r="58" spans="1:11">
      <c r="A58" t="s">
        <v>3792</v>
      </c>
      <c r="B58" t="s">
        <v>6606</v>
      </c>
      <c r="C58">
        <v>327.71799999999996</v>
      </c>
      <c r="D58" t="s">
        <v>6984</v>
      </c>
      <c r="E58">
        <v>42</v>
      </c>
      <c r="F58">
        <v>0.1281589659402291</v>
      </c>
      <c r="H58">
        <f t="shared" si="0"/>
        <v>1.6232492903979006</v>
      </c>
      <c r="I58" s="30">
        <f t="shared" si="1"/>
        <v>-3.8922510053817492</v>
      </c>
      <c r="J58" s="39">
        <f>VLOOKUP($A58,'Ub5 and Ub6 values'!$A$2:$F$7000,3,FALSE)</f>
        <v>7</v>
      </c>
      <c r="K58" s="39">
        <f>VLOOKUP($A58,'Ub5 and Ub6 values'!$A$2:$F$7000,4,FALSE)</f>
        <v>8</v>
      </c>
    </row>
    <row r="59" spans="1:11">
      <c r="A59" t="s">
        <v>1806</v>
      </c>
      <c r="B59" t="s">
        <v>6606</v>
      </c>
      <c r="C59">
        <v>363.50199999999995</v>
      </c>
      <c r="D59" t="s">
        <v>5714</v>
      </c>
      <c r="E59">
        <v>54.3</v>
      </c>
      <c r="F59">
        <v>0.1493801959824155</v>
      </c>
      <c r="H59">
        <f t="shared" si="0"/>
        <v>1.7347998295888469</v>
      </c>
      <c r="I59" s="30">
        <f t="shared" si="1"/>
        <v>-3.825706975115355</v>
      </c>
      <c r="J59" s="39">
        <f>VLOOKUP($A59,'Ub5 and Ub6 values'!$A$2:$F$7000,3,FALSE)</f>
        <v>8</v>
      </c>
      <c r="K59" s="39">
        <f>VLOOKUP($A59,'Ub5 and Ub6 values'!$A$2:$F$7000,4,FALSE)</f>
        <v>9</v>
      </c>
    </row>
    <row r="60" spans="1:11">
      <c r="A60" t="s">
        <v>5434</v>
      </c>
      <c r="B60" t="s">
        <v>6606</v>
      </c>
      <c r="C60">
        <v>304.21100000000001</v>
      </c>
      <c r="D60" t="s">
        <v>3941</v>
      </c>
      <c r="E60">
        <v>58.2</v>
      </c>
      <c r="F60">
        <v>0.19131458099805726</v>
      </c>
      <c r="H60">
        <f t="shared" si="0"/>
        <v>1.7649229846498886</v>
      </c>
      <c r="I60" s="30">
        <f t="shared" si="1"/>
        <v>-3.7182519290543676</v>
      </c>
      <c r="J60" s="39">
        <f>VLOOKUP($A60,'Ub5 and Ub6 values'!$A$2:$F$7000,3,FALSE)</f>
        <v>5</v>
      </c>
      <c r="K60" s="39">
        <f>VLOOKUP($A60,'Ub5 and Ub6 values'!$A$2:$F$7000,4,FALSE)</f>
        <v>10</v>
      </c>
    </row>
    <row r="61" spans="1:11">
      <c r="A61" t="s">
        <v>3827</v>
      </c>
      <c r="B61" t="s">
        <v>6606</v>
      </c>
      <c r="C61">
        <v>138.17400000000001</v>
      </c>
      <c r="D61" t="s">
        <v>3942</v>
      </c>
      <c r="E61">
        <v>62</v>
      </c>
      <c r="F61">
        <v>0.44870959804304716</v>
      </c>
      <c r="H61">
        <f t="shared" si="0"/>
        <v>1.7923916894982539</v>
      </c>
      <c r="I61" s="30">
        <f t="shared" si="1"/>
        <v>-3.3480346406685064</v>
      </c>
      <c r="J61" s="39">
        <f>VLOOKUP($A61,'Ub5 and Ub6 values'!$A$2:$F$7000,3,FALSE)</f>
        <v>7</v>
      </c>
      <c r="K61" s="39">
        <f>VLOOKUP($A61,'Ub5 and Ub6 values'!$A$2:$F$7000,4,FALSE)</f>
        <v>8</v>
      </c>
    </row>
    <row r="62" spans="1:11">
      <c r="A62" t="s">
        <v>7324</v>
      </c>
      <c r="B62" t="s">
        <v>6606</v>
      </c>
      <c r="C62">
        <v>193.155</v>
      </c>
      <c r="D62" t="s">
        <v>3081</v>
      </c>
      <c r="E62">
        <v>66</v>
      </c>
      <c r="F62">
        <v>0.34169449405917529</v>
      </c>
      <c r="H62">
        <f t="shared" si="0"/>
        <v>1.8195439355418688</v>
      </c>
      <c r="I62" s="30">
        <f t="shared" si="1"/>
        <v>-3.4663620192082116</v>
      </c>
      <c r="J62" s="39">
        <f>VLOOKUP($A62,'Ub5 and Ub6 values'!$A$2:$F$7000,3,FALSE)</f>
        <v>7</v>
      </c>
      <c r="K62" s="39">
        <f>VLOOKUP($A62,'Ub5 and Ub6 values'!$A$2:$F$7000,4,FALSE)</f>
        <v>9</v>
      </c>
    </row>
    <row r="63" spans="1:11">
      <c r="A63" t="s">
        <v>8237</v>
      </c>
      <c r="B63" t="s">
        <v>6606</v>
      </c>
      <c r="C63">
        <v>398.548</v>
      </c>
      <c r="D63" t="s">
        <v>3086</v>
      </c>
      <c r="E63">
        <v>80</v>
      </c>
      <c r="F63">
        <v>0.20072864498128204</v>
      </c>
      <c r="H63">
        <f t="shared" si="0"/>
        <v>1.9030899869919435</v>
      </c>
      <c r="I63" s="30">
        <f t="shared" si="1"/>
        <v>-3.6973906470959115</v>
      </c>
      <c r="J63" s="39">
        <f>VLOOKUP($A63,'Ub5 and Ub6 values'!$A$2:$F$7000,3,FALSE)</f>
        <v>7</v>
      </c>
      <c r="K63" s="39">
        <f>VLOOKUP($A63,'Ub5 and Ub6 values'!$A$2:$F$7000,4,FALSE)</f>
        <v>10</v>
      </c>
    </row>
    <row r="64" spans="1:11">
      <c r="A64" t="s">
        <v>8895</v>
      </c>
      <c r="B64" t="s">
        <v>6606</v>
      </c>
      <c r="C64">
        <v>331.858</v>
      </c>
      <c r="D64" t="s">
        <v>3129</v>
      </c>
      <c r="E64">
        <v>97</v>
      </c>
      <c r="F64">
        <v>0.29229369188026205</v>
      </c>
      <c r="H64">
        <f t="shared" si="0"/>
        <v>1.9867717342662448</v>
      </c>
      <c r="I64" s="30">
        <f t="shared" si="1"/>
        <v>-3.5341805572431628</v>
      </c>
      <c r="J64" s="39">
        <f>VLOOKUP($A64,'Ub5 and Ub6 values'!$A$2:$F$7000,3,FALSE)</f>
        <v>7</v>
      </c>
      <c r="K64" s="39">
        <f>VLOOKUP($A64,'Ub5 and Ub6 values'!$A$2:$F$7000,4,FALSE)</f>
        <v>9</v>
      </c>
    </row>
    <row r="65" spans="1:11">
      <c r="A65" t="s">
        <v>2665</v>
      </c>
      <c r="B65" t="s">
        <v>6606</v>
      </c>
      <c r="C65">
        <v>205.26499999999999</v>
      </c>
      <c r="D65" t="s">
        <v>3092</v>
      </c>
      <c r="E65">
        <v>100</v>
      </c>
      <c r="F65">
        <v>0.48717511509512096</v>
      </c>
      <c r="H65">
        <f t="shared" si="0"/>
        <v>2</v>
      </c>
      <c r="I65" s="30">
        <f t="shared" si="1"/>
        <v>-3.3123149035707629</v>
      </c>
      <c r="J65" s="39">
        <f>VLOOKUP($A65,'Ub5 and Ub6 values'!$A$2:$F$7000,3,FALSE)</f>
        <v>9</v>
      </c>
      <c r="K65" s="39">
        <f>VLOOKUP($A65,'Ub5 and Ub6 values'!$A$2:$F$7000,4,FALSE)</f>
        <v>11</v>
      </c>
    </row>
    <row r="66" spans="1:11">
      <c r="A66" t="s">
        <v>2288</v>
      </c>
      <c r="B66" t="s">
        <v>6606</v>
      </c>
      <c r="C66">
        <v>344.45099999999996</v>
      </c>
      <c r="D66" t="s">
        <v>3943</v>
      </c>
      <c r="E66">
        <v>104</v>
      </c>
      <c r="F66">
        <v>0.30192973746628698</v>
      </c>
      <c r="H66">
        <f t="shared" si="0"/>
        <v>2.0170333392987803</v>
      </c>
      <c r="I66" s="30">
        <f t="shared" si="1"/>
        <v>-3.5200941106221673</v>
      </c>
      <c r="J66" s="39">
        <f>VLOOKUP($A66,'Ub5 and Ub6 values'!$A$2:$F$7000,3,FALSE)</f>
        <v>5</v>
      </c>
      <c r="K66" s="39">
        <f>VLOOKUP($A66,'Ub5 and Ub6 values'!$A$2:$F$7000,4,FALSE)</f>
        <v>7</v>
      </c>
    </row>
    <row r="67" spans="1:11">
      <c r="A67" t="s">
        <v>8699</v>
      </c>
      <c r="B67" t="s">
        <v>6606</v>
      </c>
      <c r="C67">
        <v>557.07400000000007</v>
      </c>
      <c r="D67" t="s">
        <v>4561</v>
      </c>
      <c r="E67">
        <v>105</v>
      </c>
      <c r="F67">
        <v>0.18848483325375082</v>
      </c>
      <c r="H67">
        <f t="shared" ref="H67:H130" si="2">LOG(E67)</f>
        <v>2.0211892990699383</v>
      </c>
      <c r="I67" s="30">
        <f t="shared" ref="I67:I130" si="3">LOG(F67)-3</f>
        <v>-3.7247235902815712</v>
      </c>
      <c r="J67" s="39">
        <f>VLOOKUP($A67,'Ub5 and Ub6 values'!$A$2:$F$7000,3,FALSE)</f>
        <v>7</v>
      </c>
      <c r="K67" s="39">
        <f>VLOOKUP($A67,'Ub5 and Ub6 values'!$A$2:$F$7000,4,FALSE)</f>
        <v>9</v>
      </c>
    </row>
    <row r="68" spans="1:11">
      <c r="A68" t="s">
        <v>1468</v>
      </c>
      <c r="B68" t="s">
        <v>6606</v>
      </c>
      <c r="C68">
        <v>208.21699999999998</v>
      </c>
      <c r="D68" t="s">
        <v>3944</v>
      </c>
      <c r="E68">
        <v>127.3</v>
      </c>
      <c r="F68">
        <v>0.61138139537117531</v>
      </c>
      <c r="H68">
        <f t="shared" si="2"/>
        <v>2.1048284036536553</v>
      </c>
      <c r="I68" s="30">
        <f t="shared" si="3"/>
        <v>-3.2136877811980433</v>
      </c>
      <c r="J68" s="39">
        <f>VLOOKUP($A68,'Ub5 and Ub6 values'!$A$2:$F$7000,3,FALSE)</f>
        <v>7</v>
      </c>
      <c r="K68" s="39">
        <f>VLOOKUP($A68,'Ub5 and Ub6 values'!$A$2:$F$7000,4,FALSE)</f>
        <v>7</v>
      </c>
    </row>
    <row r="69" spans="1:11">
      <c r="A69" t="s">
        <v>5563</v>
      </c>
      <c r="B69" t="s">
        <v>6606</v>
      </c>
      <c r="C69">
        <v>351.44599999999997</v>
      </c>
      <c r="D69" t="s">
        <v>2503</v>
      </c>
      <c r="E69">
        <v>130</v>
      </c>
      <c r="F69">
        <v>0.36990035453526293</v>
      </c>
      <c r="H69">
        <f t="shared" si="2"/>
        <v>2.1139433523068369</v>
      </c>
      <c r="I69" s="30">
        <f t="shared" si="3"/>
        <v>-3.4319152524298491</v>
      </c>
      <c r="J69" s="39">
        <f>VLOOKUP($A69,'Ub5 and Ub6 values'!$A$2:$F$7000,3,FALSE)</f>
        <v>7</v>
      </c>
      <c r="K69" s="39">
        <f>VLOOKUP($A69,'Ub5 and Ub6 values'!$A$2:$F$7000,4,FALSE)</f>
        <v>10</v>
      </c>
    </row>
    <row r="70" spans="1:11">
      <c r="A70" t="s">
        <v>3830</v>
      </c>
      <c r="B70" t="s">
        <v>6606</v>
      </c>
      <c r="C70">
        <v>293.08100000000002</v>
      </c>
      <c r="D70" t="s">
        <v>3945</v>
      </c>
      <c r="E70">
        <v>131</v>
      </c>
      <c r="F70">
        <v>0.44697540952842385</v>
      </c>
      <c r="H70">
        <f t="shared" si="2"/>
        <v>2.1172712956557644</v>
      </c>
      <c r="I70" s="30">
        <f t="shared" si="3"/>
        <v>-3.3497163690378073</v>
      </c>
      <c r="J70" s="39">
        <f>VLOOKUP($A70,'Ub5 and Ub6 values'!$A$2:$F$7000,3,FALSE)</f>
        <v>6</v>
      </c>
      <c r="K70" s="39">
        <f>VLOOKUP($A70,'Ub5 and Ub6 values'!$A$2:$F$7000,4,FALSE)</f>
        <v>9</v>
      </c>
    </row>
    <row r="71" spans="1:11">
      <c r="A71" t="s">
        <v>8879</v>
      </c>
      <c r="B71" t="s">
        <v>6606</v>
      </c>
      <c r="C71">
        <v>350.46199999999999</v>
      </c>
      <c r="D71" t="s">
        <v>3132</v>
      </c>
      <c r="E71">
        <v>133.80000000000001</v>
      </c>
      <c r="F71">
        <v>0.38178176235939992</v>
      </c>
      <c r="H71">
        <f t="shared" si="2"/>
        <v>2.1264561134318045</v>
      </c>
      <c r="I71" s="30">
        <f t="shared" si="3"/>
        <v>-3.4181848216098563</v>
      </c>
      <c r="J71" s="39">
        <f>VLOOKUP($A71,'Ub5 and Ub6 values'!$A$2:$F$7000,3,FALSE)</f>
        <v>8</v>
      </c>
      <c r="K71" s="39">
        <f>VLOOKUP($A71,'Ub5 and Ub6 values'!$A$2:$F$7000,4,FALSE)</f>
        <v>10</v>
      </c>
    </row>
    <row r="72" spans="1:11">
      <c r="A72" t="s">
        <v>3331</v>
      </c>
      <c r="B72" t="s">
        <v>6606</v>
      </c>
      <c r="C72">
        <v>262.69300000000004</v>
      </c>
      <c r="D72" t="s">
        <v>3124</v>
      </c>
      <c r="E72">
        <v>148</v>
      </c>
      <c r="F72">
        <v>0.56339529412660394</v>
      </c>
      <c r="H72">
        <f t="shared" si="2"/>
        <v>2.1702617153949575</v>
      </c>
      <c r="I72" s="30">
        <f t="shared" si="3"/>
        <v>-3.2491867848677884</v>
      </c>
      <c r="J72" s="39">
        <f>VLOOKUP($A72,'Ub5 and Ub6 values'!$A$2:$F$7000,3,FALSE)</f>
        <v>6</v>
      </c>
      <c r="K72" s="39">
        <f>VLOOKUP($A72,'Ub5 and Ub6 values'!$A$2:$F$7000,4,FALSE)</f>
        <v>9</v>
      </c>
    </row>
    <row r="73" spans="1:11">
      <c r="A73" t="s">
        <v>4608</v>
      </c>
      <c r="B73" t="s">
        <v>6606</v>
      </c>
      <c r="C73">
        <v>282.221</v>
      </c>
      <c r="D73" t="s">
        <v>3125</v>
      </c>
      <c r="E73">
        <v>155</v>
      </c>
      <c r="F73">
        <v>0.54921497691525434</v>
      </c>
      <c r="H73">
        <f t="shared" si="2"/>
        <v>2.1903316981702914</v>
      </c>
      <c r="I73" s="30">
        <f t="shared" si="3"/>
        <v>-3.2602576282033748</v>
      </c>
      <c r="J73" s="39">
        <f>VLOOKUP($A73,'Ub5 and Ub6 values'!$A$2:$F$7000,3,FALSE)</f>
        <v>7</v>
      </c>
      <c r="K73" s="39">
        <f>VLOOKUP($A73,'Ub5 and Ub6 values'!$A$2:$F$7000,4,FALSE)</f>
        <v>10</v>
      </c>
    </row>
    <row r="74" spans="1:11">
      <c r="A74" t="s">
        <v>1891</v>
      </c>
      <c r="B74" t="s">
        <v>6606</v>
      </c>
      <c r="C74">
        <v>261.08299999999997</v>
      </c>
      <c r="D74" t="s">
        <v>3946</v>
      </c>
      <c r="E74">
        <v>160</v>
      </c>
      <c r="F74">
        <v>0.61283193467211583</v>
      </c>
      <c r="H74">
        <f t="shared" si="2"/>
        <v>2.2041199826559246</v>
      </c>
      <c r="I74" s="30">
        <f t="shared" si="3"/>
        <v>-3.2126586117003271</v>
      </c>
      <c r="J74" s="39">
        <f>VLOOKUP($A74,'Ub5 and Ub6 values'!$A$2:$F$7000,3,FALSE)</f>
        <v>6</v>
      </c>
      <c r="K74" s="39">
        <f>VLOOKUP($A74,'Ub5 and Ub6 values'!$A$2:$F$7000,4,FALSE)</f>
        <v>8</v>
      </c>
    </row>
    <row r="75" spans="1:11">
      <c r="A75" t="s">
        <v>8712</v>
      </c>
      <c r="B75" t="s">
        <v>6606</v>
      </c>
      <c r="C75">
        <v>279.38299999999998</v>
      </c>
      <c r="D75" t="s">
        <v>3067</v>
      </c>
      <c r="E75">
        <v>182</v>
      </c>
      <c r="F75">
        <v>0.6514354846214695</v>
      </c>
      <c r="H75">
        <f t="shared" si="2"/>
        <v>2.2600713879850747</v>
      </c>
      <c r="I75" s="30">
        <f t="shared" si="3"/>
        <v>-3.1861285884859667</v>
      </c>
      <c r="J75" s="39">
        <f>VLOOKUP($A75,'Ub5 and Ub6 values'!$A$2:$F$7000,3,FALSE)</f>
        <v>7</v>
      </c>
      <c r="K75" s="39">
        <f>VLOOKUP($A75,'Ub5 and Ub6 values'!$A$2:$F$7000,4,FALSE)</f>
        <v>8</v>
      </c>
    </row>
    <row r="76" spans="1:11">
      <c r="A76" t="s">
        <v>6434</v>
      </c>
      <c r="B76" t="s">
        <v>6606</v>
      </c>
      <c r="C76">
        <v>334.42299999999994</v>
      </c>
      <c r="D76" t="s">
        <v>3138</v>
      </c>
      <c r="E76">
        <v>186</v>
      </c>
      <c r="F76">
        <v>0.55618184155994066</v>
      </c>
      <c r="H76">
        <f t="shared" si="2"/>
        <v>2.2695129442179165</v>
      </c>
      <c r="I76" s="30">
        <f t="shared" si="3"/>
        <v>-3.2547831942547623</v>
      </c>
      <c r="J76" s="39">
        <f>VLOOKUP($A76,'Ub5 and Ub6 values'!$A$2:$F$7000,3,FALSE)</f>
        <v>8</v>
      </c>
      <c r="K76" s="39">
        <f>VLOOKUP($A76,'Ub5 and Ub6 values'!$A$2:$F$7000,4,FALSE)</f>
        <v>10</v>
      </c>
    </row>
    <row r="77" spans="1:11">
      <c r="A77" t="s">
        <v>3604</v>
      </c>
      <c r="B77" t="s">
        <v>6606</v>
      </c>
      <c r="C77">
        <v>398.34099999999995</v>
      </c>
      <c r="D77" t="s">
        <v>5705</v>
      </c>
      <c r="E77">
        <v>196</v>
      </c>
      <c r="F77">
        <v>0.49204073896485678</v>
      </c>
      <c r="H77">
        <f t="shared" si="2"/>
        <v>2.2922560713564759</v>
      </c>
      <c r="I77" s="30">
        <f t="shared" si="3"/>
        <v>-3.3079989379335064</v>
      </c>
      <c r="J77" s="39">
        <f>VLOOKUP($A77,'Ub5 and Ub6 values'!$A$2:$F$7000,3,FALSE)</f>
        <v>7</v>
      </c>
      <c r="K77" s="39">
        <f>VLOOKUP($A77,'Ub5 and Ub6 values'!$A$2:$F$7000,4,FALSE)</f>
        <v>10</v>
      </c>
    </row>
    <row r="78" spans="1:11">
      <c r="A78" t="s">
        <v>3740</v>
      </c>
      <c r="B78" t="s">
        <v>6606</v>
      </c>
      <c r="C78">
        <v>306.36599999999999</v>
      </c>
      <c r="D78" t="s">
        <v>3927</v>
      </c>
      <c r="E78">
        <v>197.5</v>
      </c>
      <c r="F78">
        <v>0.64465378011920382</v>
      </c>
      <c r="H78">
        <f t="shared" si="2"/>
        <v>2.2955670999624789</v>
      </c>
      <c r="I78" s="30">
        <f t="shared" si="3"/>
        <v>-3.1906734663776288</v>
      </c>
      <c r="J78" s="39">
        <f>VLOOKUP($A78,'Ub5 and Ub6 values'!$A$2:$F$7000,3,FALSE)</f>
        <v>9</v>
      </c>
      <c r="K78" s="39">
        <f>VLOOKUP($A78,'Ub5 and Ub6 values'!$A$2:$F$7000,4,FALSE)</f>
        <v>9</v>
      </c>
    </row>
    <row r="79" spans="1:11">
      <c r="A79" t="s">
        <v>6438</v>
      </c>
      <c r="B79" t="s">
        <v>6606</v>
      </c>
      <c r="C79">
        <v>190.21</v>
      </c>
      <c r="D79" t="s">
        <v>3947</v>
      </c>
      <c r="E79">
        <v>208.1</v>
      </c>
      <c r="F79">
        <v>1.0940539403816834</v>
      </c>
      <c r="H79">
        <f t="shared" si="2"/>
        <v>2.318272080211627</v>
      </c>
      <c r="I79" s="30">
        <f t="shared" si="3"/>
        <v>-2.9609612653585127</v>
      </c>
      <c r="J79" s="39">
        <f>VLOOKUP($A79,'Ub5 and Ub6 values'!$A$2:$F$7000,3,FALSE)</f>
        <v>7</v>
      </c>
      <c r="K79" s="39">
        <f>VLOOKUP($A79,'Ub5 and Ub6 values'!$A$2:$F$7000,4,FALSE)</f>
        <v>8</v>
      </c>
    </row>
    <row r="80" spans="1:11">
      <c r="A80" t="s">
        <v>7184</v>
      </c>
      <c r="B80" t="s">
        <v>6606</v>
      </c>
      <c r="C80">
        <v>359.20699999999999</v>
      </c>
      <c r="D80" t="s">
        <v>3948</v>
      </c>
      <c r="E80">
        <v>225</v>
      </c>
      <c r="F80">
        <v>0.62637977544981027</v>
      </c>
      <c r="H80">
        <f t="shared" si="2"/>
        <v>2.3521825181113627</v>
      </c>
      <c r="I80" s="30">
        <f t="shared" si="3"/>
        <v>-3.2031622732239704</v>
      </c>
      <c r="J80" s="39">
        <f>VLOOKUP($A80,'Ub5 and Ub6 values'!$A$2:$F$7000,3,FALSE)</f>
        <v>6</v>
      </c>
      <c r="K80" s="39">
        <f>VLOOKUP($A80,'Ub5 and Ub6 values'!$A$2:$F$7000,4,FALSE)</f>
        <v>8</v>
      </c>
    </row>
    <row r="81" spans="1:11">
      <c r="A81" t="s">
        <v>4611</v>
      </c>
      <c r="B81" t="s">
        <v>6606</v>
      </c>
      <c r="C81">
        <v>178.23500000000001</v>
      </c>
      <c r="D81" t="s">
        <v>3949</v>
      </c>
      <c r="E81">
        <v>272</v>
      </c>
      <c r="F81">
        <v>1.5260751255365108</v>
      </c>
      <c r="H81">
        <f t="shared" si="2"/>
        <v>2.4345689040341987</v>
      </c>
      <c r="I81" s="30">
        <f t="shared" si="3"/>
        <v>-2.8164240864316801</v>
      </c>
      <c r="J81" s="39">
        <f>VLOOKUP($A81,'Ub5 and Ub6 values'!$A$2:$F$7000,3,FALSE)</f>
        <v>7</v>
      </c>
      <c r="K81" s="39">
        <f>VLOOKUP($A81,'Ub5 and Ub6 values'!$A$2:$F$7000,4,FALSE)</f>
        <v>9</v>
      </c>
    </row>
    <row r="82" spans="1:11">
      <c r="A82" t="s">
        <v>6154</v>
      </c>
      <c r="B82" t="s">
        <v>6606</v>
      </c>
      <c r="C82">
        <v>182.21899999999997</v>
      </c>
      <c r="D82" t="s">
        <v>6235</v>
      </c>
      <c r="E82">
        <v>283</v>
      </c>
      <c r="F82">
        <v>1.5530762434213778</v>
      </c>
      <c r="H82">
        <f t="shared" si="2"/>
        <v>2.4517864355242902</v>
      </c>
      <c r="I82" s="30">
        <f t="shared" si="3"/>
        <v>-2.8088072234186372</v>
      </c>
      <c r="J82" s="39">
        <f>VLOOKUP($A82,'Ub5 and Ub6 values'!$A$2:$F$7000,3,FALSE)</f>
        <v>8</v>
      </c>
      <c r="K82" s="39">
        <f>VLOOKUP($A82,'Ub5 and Ub6 values'!$A$2:$F$7000,4,FALSE)</f>
        <v>9</v>
      </c>
    </row>
    <row r="83" spans="1:11">
      <c r="A83" t="s">
        <v>2591</v>
      </c>
      <c r="B83" t="s">
        <v>6606</v>
      </c>
      <c r="C83">
        <v>236.27100000000002</v>
      </c>
      <c r="D83" t="s">
        <v>3950</v>
      </c>
      <c r="E83">
        <v>290</v>
      </c>
      <c r="F83">
        <v>1.2274041249243453</v>
      </c>
      <c r="H83">
        <f t="shared" si="2"/>
        <v>2.4623979978989561</v>
      </c>
      <c r="I83" s="30">
        <f t="shared" si="3"/>
        <v>-2.9110124215206619</v>
      </c>
      <c r="J83" s="39">
        <f>VLOOKUP($A83,'Ub5 and Ub6 values'!$A$2:$F$7000,3,FALSE)</f>
        <v>7</v>
      </c>
      <c r="K83" s="39">
        <f>VLOOKUP($A83,'Ub5 and Ub6 values'!$A$2:$F$7000,4,FALSE)</f>
        <v>7</v>
      </c>
    </row>
    <row r="84" spans="1:11">
      <c r="A84" t="s">
        <v>2770</v>
      </c>
      <c r="B84" t="s">
        <v>6606</v>
      </c>
      <c r="C84">
        <v>282.29900000000004</v>
      </c>
      <c r="D84" t="s">
        <v>2502</v>
      </c>
      <c r="E84">
        <v>304</v>
      </c>
      <c r="F84">
        <v>1.0768723941636349</v>
      </c>
      <c r="H84">
        <f t="shared" si="2"/>
        <v>2.4828735836087539</v>
      </c>
      <c r="I84" s="30">
        <f t="shared" si="3"/>
        <v>-2.9678357561206981</v>
      </c>
      <c r="J84" s="39">
        <f>VLOOKUP($A84,'Ub5 and Ub6 values'!$A$2:$F$7000,3,FALSE)</f>
        <v>8</v>
      </c>
      <c r="K84" s="39">
        <f>VLOOKUP($A84,'Ub5 and Ub6 values'!$A$2:$F$7000,4,FALSE)</f>
        <v>9</v>
      </c>
    </row>
    <row r="85" spans="1:11">
      <c r="A85" t="s">
        <v>2712</v>
      </c>
      <c r="B85" t="s">
        <v>6606</v>
      </c>
      <c r="C85">
        <v>294.351</v>
      </c>
      <c r="D85" t="s">
        <v>8287</v>
      </c>
      <c r="E85">
        <v>340</v>
      </c>
      <c r="F85">
        <v>1.1550835567061093</v>
      </c>
      <c r="H85">
        <f t="shared" si="2"/>
        <v>2.5314789170422549</v>
      </c>
      <c r="I85" s="30">
        <f t="shared" si="3"/>
        <v>-2.9373865985390708</v>
      </c>
      <c r="J85" s="39">
        <f>VLOOKUP($A85,'Ub5 and Ub6 values'!$A$2:$F$7000,3,FALSE)</f>
        <v>7</v>
      </c>
      <c r="K85" s="39">
        <f>VLOOKUP($A85,'Ub5 and Ub6 values'!$A$2:$F$7000,4,FALSE)</f>
        <v>12</v>
      </c>
    </row>
    <row r="86" spans="1:11">
      <c r="A86" t="s">
        <v>3671</v>
      </c>
      <c r="B86" t="s">
        <v>6606</v>
      </c>
      <c r="C86">
        <v>278.21600000000001</v>
      </c>
      <c r="D86" t="s">
        <v>6234</v>
      </c>
      <c r="E86">
        <v>355</v>
      </c>
      <c r="F86">
        <v>1.2759870029042182</v>
      </c>
      <c r="H86">
        <f t="shared" si="2"/>
        <v>2.5502283530550942</v>
      </c>
      <c r="I86" s="30">
        <f t="shared" si="3"/>
        <v>-2.8941537492792189</v>
      </c>
      <c r="J86" s="39">
        <f>VLOOKUP($A86,'Ub5 and Ub6 values'!$A$2:$F$7000,3,FALSE)</f>
        <v>7</v>
      </c>
      <c r="K86" s="39">
        <f>VLOOKUP($A86,'Ub5 and Ub6 values'!$A$2:$F$7000,4,FALSE)</f>
        <v>8</v>
      </c>
    </row>
    <row r="87" spans="1:11">
      <c r="A87" t="s">
        <v>1773</v>
      </c>
      <c r="B87" t="s">
        <v>6606</v>
      </c>
      <c r="C87">
        <v>339.34700000000004</v>
      </c>
      <c r="D87" t="s">
        <v>5696</v>
      </c>
      <c r="E87">
        <v>360</v>
      </c>
      <c r="F87">
        <v>1.060861006580285</v>
      </c>
      <c r="H87">
        <f t="shared" si="2"/>
        <v>2.5563025007672873</v>
      </c>
      <c r="I87" s="30">
        <f t="shared" si="3"/>
        <v>-2.974341513393159</v>
      </c>
      <c r="J87" s="39">
        <f>VLOOKUP($A87,'Ub5 and Ub6 values'!$A$2:$F$7000,3,FALSE)</f>
        <v>7</v>
      </c>
      <c r="K87" s="39">
        <f>VLOOKUP($A87,'Ub5 and Ub6 values'!$A$2:$F$7000,4,FALSE)</f>
        <v>9</v>
      </c>
    </row>
    <row r="88" spans="1:11">
      <c r="A88" t="s">
        <v>5115</v>
      </c>
      <c r="B88" t="s">
        <v>6606</v>
      </c>
      <c r="C88">
        <v>416.57600000000002</v>
      </c>
      <c r="D88" t="s">
        <v>3951</v>
      </c>
      <c r="E88">
        <v>360</v>
      </c>
      <c r="F88">
        <v>0.8641880473190966</v>
      </c>
      <c r="H88">
        <f t="shared" si="2"/>
        <v>2.5563025007672873</v>
      </c>
      <c r="I88" s="30">
        <f t="shared" si="3"/>
        <v>-3.0633917447584831</v>
      </c>
      <c r="J88" s="39">
        <f>VLOOKUP($A88,'Ub5 and Ub6 values'!$A$2:$F$7000,3,FALSE)</f>
        <v>6</v>
      </c>
      <c r="K88" s="39">
        <f>VLOOKUP($A88,'Ub5 and Ub6 values'!$A$2:$F$7000,4,FALSE)</f>
        <v>8</v>
      </c>
    </row>
    <row r="89" spans="1:11">
      <c r="A89" t="s">
        <v>3665</v>
      </c>
      <c r="B89" t="s">
        <v>6606</v>
      </c>
      <c r="C89">
        <v>369.339</v>
      </c>
      <c r="D89" t="s">
        <v>3088</v>
      </c>
      <c r="E89">
        <v>385</v>
      </c>
      <c r="F89">
        <v>1.0424027790187336</v>
      </c>
      <c r="H89">
        <f t="shared" si="2"/>
        <v>2.5854607295085006</v>
      </c>
      <c r="I89" s="30">
        <f t="shared" si="3"/>
        <v>-2.98196443947612</v>
      </c>
      <c r="J89" s="39">
        <f>VLOOKUP($A89,'Ub5 and Ub6 values'!$A$2:$F$7000,3,FALSE)</f>
        <v>7</v>
      </c>
      <c r="K89" s="39">
        <f>VLOOKUP($A89,'Ub5 and Ub6 values'!$A$2:$F$7000,4,FALSE)</f>
        <v>11</v>
      </c>
    </row>
    <row r="90" spans="1:11">
      <c r="A90" t="s">
        <v>2264</v>
      </c>
      <c r="B90" t="s">
        <v>6606</v>
      </c>
      <c r="C90">
        <v>320.392</v>
      </c>
      <c r="D90" t="s">
        <v>6847</v>
      </c>
      <c r="E90">
        <v>386.4</v>
      </c>
      <c r="F90">
        <v>1.2060226222876975</v>
      </c>
      <c r="H90">
        <f t="shared" si="2"/>
        <v>2.5870371177434559</v>
      </c>
      <c r="I90" s="30">
        <f t="shared" si="3"/>
        <v>-2.9186445457260755</v>
      </c>
      <c r="J90" s="39">
        <f>VLOOKUP($A90,'Ub5 and Ub6 values'!$A$2:$F$7000,3,FALSE)</f>
        <v>8</v>
      </c>
      <c r="K90" s="39">
        <f>VLOOKUP($A90,'Ub5 and Ub6 values'!$A$2:$F$7000,4,FALSE)</f>
        <v>8</v>
      </c>
    </row>
    <row r="91" spans="1:11">
      <c r="A91" t="s">
        <v>2662</v>
      </c>
      <c r="B91" t="s">
        <v>6606</v>
      </c>
      <c r="C91">
        <v>327.33600000000001</v>
      </c>
      <c r="D91" t="s">
        <v>2498</v>
      </c>
      <c r="E91">
        <v>400</v>
      </c>
      <c r="F91">
        <v>1.2219859716010459</v>
      </c>
      <c r="H91">
        <f t="shared" si="2"/>
        <v>2.6020599913279625</v>
      </c>
      <c r="I91" s="30">
        <f t="shared" si="3"/>
        <v>-2.9129337797654991</v>
      </c>
      <c r="J91" s="39">
        <f>VLOOKUP($A91,'Ub5 and Ub6 values'!$A$2:$F$7000,3,FALSE)</f>
        <v>7</v>
      </c>
      <c r="K91" s="39">
        <f>VLOOKUP($A91,'Ub5 and Ub6 values'!$A$2:$F$7000,4,FALSE)</f>
        <v>10</v>
      </c>
    </row>
    <row r="92" spans="1:11">
      <c r="A92" t="s">
        <v>3679</v>
      </c>
      <c r="B92" t="s">
        <v>6606</v>
      </c>
      <c r="C92">
        <v>224.3</v>
      </c>
      <c r="D92" t="s">
        <v>7003</v>
      </c>
      <c r="E92">
        <v>400</v>
      </c>
      <c r="F92">
        <v>1.7833259028087385</v>
      </c>
      <c r="H92">
        <f t="shared" si="2"/>
        <v>2.6020599913279625</v>
      </c>
      <c r="I92" s="30">
        <f t="shared" si="3"/>
        <v>-2.7487692822550054</v>
      </c>
      <c r="J92" s="39">
        <f>VLOOKUP($A92,'Ub5 and Ub6 values'!$A$2:$F$7000,3,FALSE)</f>
        <v>8</v>
      </c>
      <c r="K92" s="39">
        <f>VLOOKUP($A92,'Ub5 and Ub6 values'!$A$2:$F$7000,4,FALSE)</f>
        <v>9</v>
      </c>
    </row>
    <row r="93" spans="1:11">
      <c r="A93" t="s">
        <v>5470</v>
      </c>
      <c r="B93" t="s">
        <v>6606</v>
      </c>
      <c r="C93">
        <v>492.52799999999996</v>
      </c>
      <c r="D93" t="s">
        <v>6996</v>
      </c>
      <c r="E93">
        <v>433.5</v>
      </c>
      <c r="F93">
        <v>0.88015300652957806</v>
      </c>
      <c r="H93">
        <f t="shared" si="2"/>
        <v>2.6369891018122291</v>
      </c>
      <c r="I93" s="30">
        <f t="shared" si="3"/>
        <v>-3.0554418231733496</v>
      </c>
      <c r="J93" s="39">
        <f>VLOOKUP($A93,'Ub5 and Ub6 values'!$A$2:$F$7000,3,FALSE)</f>
        <v>7</v>
      </c>
      <c r="K93" s="39">
        <f>VLOOKUP($A93,'Ub5 and Ub6 values'!$A$2:$F$7000,4,FALSE)</f>
        <v>9</v>
      </c>
    </row>
    <row r="94" spans="1:11">
      <c r="A94" t="s">
        <v>8714</v>
      </c>
      <c r="B94" t="s">
        <v>6606</v>
      </c>
      <c r="C94">
        <v>266.25700000000001</v>
      </c>
      <c r="D94" t="s">
        <v>2495</v>
      </c>
      <c r="E94">
        <v>445</v>
      </c>
      <c r="F94">
        <v>1.6713175616040141</v>
      </c>
      <c r="H94">
        <f t="shared" si="2"/>
        <v>2.6483600109809315</v>
      </c>
      <c r="I94" s="30">
        <f t="shared" si="3"/>
        <v>-2.7769410233866543</v>
      </c>
      <c r="J94" s="39">
        <f>VLOOKUP($A94,'Ub5 and Ub6 values'!$A$2:$F$7000,3,FALSE)</f>
        <v>9</v>
      </c>
      <c r="K94" s="39">
        <f>VLOOKUP($A94,'Ub5 and Ub6 values'!$A$2:$F$7000,4,FALSE)</f>
        <v>11</v>
      </c>
    </row>
    <row r="95" spans="1:11">
      <c r="A95" t="s">
        <v>5555</v>
      </c>
      <c r="B95" t="s">
        <v>6606</v>
      </c>
      <c r="C95">
        <v>762.71299999999997</v>
      </c>
      <c r="D95" t="s">
        <v>3952</v>
      </c>
      <c r="E95">
        <v>449.6</v>
      </c>
      <c r="F95">
        <v>0.58947467789325747</v>
      </c>
      <c r="H95">
        <f t="shared" si="2"/>
        <v>2.6528263025610048</v>
      </c>
      <c r="I95" s="30">
        <f t="shared" si="3"/>
        <v>-3.2295348461879421</v>
      </c>
      <c r="J95" s="39">
        <f>VLOOKUP($A95,'Ub5 and Ub6 values'!$A$2:$F$7000,3,FALSE)</f>
        <v>6</v>
      </c>
      <c r="K95" s="39">
        <f>VLOOKUP($A95,'Ub5 and Ub6 values'!$A$2:$F$7000,4,FALSE)</f>
        <v>9</v>
      </c>
    </row>
    <row r="96" spans="1:11">
      <c r="A96" t="s">
        <v>6181</v>
      </c>
      <c r="B96" t="s">
        <v>6606</v>
      </c>
      <c r="C96">
        <v>216.19200000000001</v>
      </c>
      <c r="D96" t="s">
        <v>3953</v>
      </c>
      <c r="E96">
        <v>470</v>
      </c>
      <c r="F96">
        <v>2.1739934872705744</v>
      </c>
      <c r="H96">
        <f t="shared" si="2"/>
        <v>2.6720978579357175</v>
      </c>
      <c r="I96" s="30">
        <f t="shared" si="3"/>
        <v>-2.6627417612831596</v>
      </c>
      <c r="J96" s="39">
        <f>VLOOKUP($A96,'Ub5 and Ub6 values'!$A$2:$F$7000,3,FALSE)</f>
        <v>6</v>
      </c>
      <c r="K96" s="39">
        <f>VLOOKUP($A96,'Ub5 and Ub6 values'!$A$2:$F$7000,4,FALSE)</f>
        <v>11</v>
      </c>
    </row>
    <row r="97" spans="1:11">
      <c r="A97" t="s">
        <v>1771</v>
      </c>
      <c r="B97" t="s">
        <v>6606</v>
      </c>
      <c r="C97">
        <v>307.96600000000001</v>
      </c>
      <c r="D97" t="s">
        <v>8289</v>
      </c>
      <c r="E97">
        <v>470</v>
      </c>
      <c r="F97">
        <v>1.526142496249586</v>
      </c>
      <c r="H97">
        <f t="shared" si="2"/>
        <v>2.6720978579357175</v>
      </c>
      <c r="I97" s="30">
        <f t="shared" si="3"/>
        <v>-2.8164049143197531</v>
      </c>
      <c r="J97" s="39">
        <f>VLOOKUP($A97,'Ub5 and Ub6 values'!$A$2:$F$7000,3,FALSE)</f>
        <v>5</v>
      </c>
      <c r="K97" s="39">
        <f>VLOOKUP($A97,'Ub5 and Ub6 values'!$A$2:$F$7000,4,FALSE)</f>
        <v>6</v>
      </c>
    </row>
    <row r="98" spans="1:11">
      <c r="A98" t="s">
        <v>1220</v>
      </c>
      <c r="B98" t="s">
        <v>6606</v>
      </c>
      <c r="C98">
        <v>321.15699999999998</v>
      </c>
      <c r="D98" t="s">
        <v>6236</v>
      </c>
      <c r="E98">
        <v>525</v>
      </c>
      <c r="F98">
        <v>1.6347144854385862</v>
      </c>
      <c r="H98">
        <f t="shared" si="2"/>
        <v>2.720159303405957</v>
      </c>
      <c r="I98" s="30">
        <f t="shared" si="3"/>
        <v>-2.7865580890137318</v>
      </c>
      <c r="J98" s="39">
        <f>VLOOKUP($A98,'Ub5 and Ub6 values'!$A$2:$F$7000,3,FALSE)</f>
        <v>8</v>
      </c>
      <c r="K98" s="39">
        <f>VLOOKUP($A98,'Ub5 and Ub6 values'!$A$2:$F$7000,4,FALSE)</f>
        <v>9</v>
      </c>
    </row>
    <row r="99" spans="1:11">
      <c r="A99" t="s">
        <v>1459</v>
      </c>
      <c r="B99" t="s">
        <v>6606</v>
      </c>
      <c r="C99">
        <v>226.65599999999998</v>
      </c>
      <c r="D99" t="s">
        <v>8291</v>
      </c>
      <c r="E99">
        <v>530</v>
      </c>
      <c r="F99">
        <v>2.338345333898066</v>
      </c>
      <c r="H99">
        <f t="shared" si="2"/>
        <v>2.7242758696007892</v>
      </c>
      <c r="I99" s="30">
        <f t="shared" si="3"/>
        <v>-2.6310913505175062</v>
      </c>
      <c r="J99" s="39">
        <f>VLOOKUP($A99,'Ub5 and Ub6 values'!$A$2:$F$7000,3,FALSE)</f>
        <v>7</v>
      </c>
      <c r="K99" s="39">
        <f>VLOOKUP($A99,'Ub5 and Ub6 values'!$A$2:$F$7000,4,FALSE)</f>
        <v>9</v>
      </c>
    </row>
    <row r="100" spans="1:11">
      <c r="A100" t="s">
        <v>3803</v>
      </c>
      <c r="B100" t="s">
        <v>6606</v>
      </c>
      <c r="C100">
        <v>810.93799999999987</v>
      </c>
      <c r="D100" t="s">
        <v>3803</v>
      </c>
      <c r="E100">
        <v>535</v>
      </c>
      <c r="F100">
        <v>0.65972984371184984</v>
      </c>
      <c r="H100">
        <f t="shared" si="2"/>
        <v>2.7283537820212285</v>
      </c>
      <c r="I100" s="30">
        <f t="shared" si="3"/>
        <v>-3.1806338696163508</v>
      </c>
      <c r="J100" s="39">
        <f>VLOOKUP($A100,'Ub5 and Ub6 values'!$A$2:$F$7000,3,FALSE)</f>
        <v>8</v>
      </c>
      <c r="K100" s="39">
        <f>VLOOKUP($A100,'Ub5 and Ub6 values'!$A$2:$F$7000,4,FALSE)</f>
        <v>10</v>
      </c>
    </row>
    <row r="101" spans="1:11">
      <c r="A101" t="s">
        <v>8953</v>
      </c>
      <c r="B101" t="s">
        <v>6606</v>
      </c>
      <c r="C101">
        <v>838.99599999999987</v>
      </c>
      <c r="D101" t="s">
        <v>8953</v>
      </c>
      <c r="E101">
        <v>550</v>
      </c>
      <c r="F101">
        <v>0.65554543764213424</v>
      </c>
      <c r="H101">
        <f t="shared" si="2"/>
        <v>2.7403626894942437</v>
      </c>
      <c r="I101" s="30">
        <f t="shared" si="3"/>
        <v>-3.1833972007956381</v>
      </c>
      <c r="J101" s="39">
        <f>VLOOKUP($A101,'Ub5 and Ub6 values'!$A$2:$F$7000,3,FALSE)</f>
        <v>8</v>
      </c>
      <c r="K101" s="39">
        <f>VLOOKUP($A101,'Ub5 and Ub6 values'!$A$2:$F$7000,4,FALSE)</f>
        <v>10</v>
      </c>
    </row>
    <row r="102" spans="1:11">
      <c r="A102" t="s">
        <v>6053</v>
      </c>
      <c r="B102" t="s">
        <v>6606</v>
      </c>
      <c r="C102">
        <v>241.29</v>
      </c>
      <c r="D102" t="s">
        <v>3954</v>
      </c>
      <c r="E102">
        <v>575</v>
      </c>
      <c r="F102">
        <v>2.3830245762360645</v>
      </c>
      <c r="H102">
        <f t="shared" si="2"/>
        <v>2.7596678446896306</v>
      </c>
      <c r="I102" s="30">
        <f t="shared" si="3"/>
        <v>-2.622871478732574</v>
      </c>
      <c r="J102" s="39">
        <f>VLOOKUP($A102,'Ub5 and Ub6 values'!$A$2:$F$7000,3,FALSE)</f>
        <v>6</v>
      </c>
      <c r="K102" s="39">
        <f>VLOOKUP($A102,'Ub5 and Ub6 values'!$A$2:$F$7000,4,FALSE)</f>
        <v>8</v>
      </c>
    </row>
    <row r="103" spans="1:11">
      <c r="A103" t="s">
        <v>8959</v>
      </c>
      <c r="B103" t="s">
        <v>6606</v>
      </c>
      <c r="C103">
        <v>230.26300000000001</v>
      </c>
      <c r="D103" t="s">
        <v>8960</v>
      </c>
      <c r="E103">
        <v>575</v>
      </c>
      <c r="F103">
        <v>2.4971445694705618</v>
      </c>
      <c r="H103">
        <f t="shared" si="2"/>
        <v>2.7596678446896306</v>
      </c>
      <c r="I103" s="30">
        <f t="shared" si="3"/>
        <v>-2.6025563139138401</v>
      </c>
      <c r="J103" s="39">
        <f>VLOOKUP($A103,'Ub5 and Ub6 values'!$A$2:$F$7000,3,FALSE)</f>
        <v>6</v>
      </c>
      <c r="K103" s="39">
        <f>VLOOKUP($A103,'Ub5 and Ub6 values'!$A$2:$F$7000,4,FALSE)</f>
        <v>10</v>
      </c>
    </row>
    <row r="104" spans="1:11">
      <c r="A104" t="s">
        <v>5464</v>
      </c>
      <c r="B104" t="s">
        <v>6606</v>
      </c>
      <c r="C104">
        <v>276.73500000000001</v>
      </c>
      <c r="D104" t="s">
        <v>5809</v>
      </c>
      <c r="E104">
        <v>580</v>
      </c>
      <c r="F104">
        <v>2.0958678880517465</v>
      </c>
      <c r="H104">
        <f t="shared" si="2"/>
        <v>2.7634279935629373</v>
      </c>
      <c r="I104" s="30">
        <f t="shared" si="3"/>
        <v>-2.6786360963535776</v>
      </c>
      <c r="J104" s="39">
        <f>VLOOKUP($A104,'Ub5 and Ub6 values'!$A$2:$F$7000,3,FALSE)</f>
        <v>9</v>
      </c>
      <c r="K104" s="39">
        <f>VLOOKUP($A104,'Ub5 and Ub6 values'!$A$2:$F$7000,4,FALSE)</f>
        <v>12</v>
      </c>
    </row>
    <row r="105" spans="1:11">
      <c r="A105" t="s">
        <v>8711</v>
      </c>
      <c r="B105" t="s">
        <v>6606</v>
      </c>
      <c r="C105">
        <v>348.75799999999998</v>
      </c>
      <c r="D105" t="s">
        <v>6242</v>
      </c>
      <c r="E105">
        <v>586</v>
      </c>
      <c r="F105">
        <v>1.6802481950234833</v>
      </c>
      <c r="H105">
        <f t="shared" si="2"/>
        <v>2.7678976160180908</v>
      </c>
      <c r="I105" s="30">
        <f t="shared" si="3"/>
        <v>-2.7746265624599982</v>
      </c>
      <c r="J105" s="39">
        <f>VLOOKUP($A105,'Ub5 and Ub6 values'!$A$2:$F$7000,3,FALSE)</f>
        <v>7</v>
      </c>
      <c r="K105" s="39">
        <f>VLOOKUP($A105,'Ub5 and Ub6 values'!$A$2:$F$7000,4,FALSE)</f>
        <v>10</v>
      </c>
    </row>
    <row r="106" spans="1:11">
      <c r="A106" t="s">
        <v>5475</v>
      </c>
      <c r="B106" t="s">
        <v>6606</v>
      </c>
      <c r="C106">
        <v>349.38599999999997</v>
      </c>
      <c r="D106" t="s">
        <v>5707</v>
      </c>
      <c r="E106">
        <v>590</v>
      </c>
      <c r="F106">
        <v>1.6886767071376645</v>
      </c>
      <c r="H106">
        <f t="shared" si="2"/>
        <v>2.7708520116421442</v>
      </c>
      <c r="I106" s="30">
        <f t="shared" si="3"/>
        <v>-2.77245348704552</v>
      </c>
      <c r="J106" s="39">
        <f>VLOOKUP($A106,'Ub5 and Ub6 values'!$A$2:$F$7000,3,FALSE)</f>
        <v>8</v>
      </c>
      <c r="K106" s="39">
        <f>VLOOKUP($A106,'Ub5 and Ub6 values'!$A$2:$F$7000,4,FALSE)</f>
        <v>10</v>
      </c>
    </row>
    <row r="107" spans="1:11">
      <c r="A107" t="s">
        <v>6845</v>
      </c>
      <c r="B107" t="s">
        <v>6606</v>
      </c>
      <c r="C107">
        <v>308.76899999999995</v>
      </c>
      <c r="D107" t="s">
        <v>6846</v>
      </c>
      <c r="E107">
        <v>610</v>
      </c>
      <c r="F107">
        <v>1.9755869274441413</v>
      </c>
      <c r="H107">
        <f t="shared" si="2"/>
        <v>2.7853298350107671</v>
      </c>
      <c r="I107" s="30">
        <f t="shared" si="3"/>
        <v>-2.7043038562489272</v>
      </c>
      <c r="J107" s="39">
        <f>VLOOKUP($A107,'Ub5 and Ub6 values'!$A$2:$F$7000,3,FALSE)</f>
        <v>8</v>
      </c>
      <c r="K107" s="39">
        <f>VLOOKUP($A107,'Ub5 and Ub6 values'!$A$2:$F$7000,4,FALSE)</f>
        <v>8</v>
      </c>
    </row>
    <row r="108" spans="1:11">
      <c r="A108" t="s">
        <v>5553</v>
      </c>
      <c r="B108" t="s">
        <v>6606</v>
      </c>
      <c r="C108">
        <v>308.76499999999999</v>
      </c>
      <c r="D108" t="s">
        <v>8433</v>
      </c>
      <c r="E108">
        <v>622</v>
      </c>
      <c r="F108">
        <v>2.0144770294560588</v>
      </c>
      <c r="H108">
        <f t="shared" si="2"/>
        <v>2.7937903846908188</v>
      </c>
      <c r="I108" s="30">
        <f t="shared" si="3"/>
        <v>-2.6958376803914419</v>
      </c>
      <c r="J108" s="39">
        <f>VLOOKUP($A108,'Ub5 and Ub6 values'!$A$2:$F$7000,3,FALSE)</f>
        <v>7</v>
      </c>
      <c r="K108" s="39">
        <f>VLOOKUP($A108,'Ub5 and Ub6 values'!$A$2:$F$7000,4,FALSE)</f>
        <v>10</v>
      </c>
    </row>
    <row r="109" spans="1:11">
      <c r="A109" t="s">
        <v>1886</v>
      </c>
      <c r="B109" t="s">
        <v>6606</v>
      </c>
      <c r="C109">
        <v>206.285</v>
      </c>
      <c r="D109" t="s">
        <v>6233</v>
      </c>
      <c r="E109">
        <v>626</v>
      </c>
      <c r="F109">
        <v>3.0346365465254381</v>
      </c>
      <c r="H109">
        <f t="shared" si="2"/>
        <v>2.7965743332104296</v>
      </c>
      <c r="I109" s="30">
        <f t="shared" si="3"/>
        <v>-2.5178933162165729</v>
      </c>
      <c r="J109" s="39">
        <f>VLOOKUP($A109,'Ub5 and Ub6 values'!$A$2:$F$7000,3,FALSE)</f>
        <v>6</v>
      </c>
      <c r="K109" s="39">
        <f>VLOOKUP($A109,'Ub5 and Ub6 values'!$A$2:$F$7000,4,FALSE)</f>
        <v>9</v>
      </c>
    </row>
    <row r="110" spans="1:11">
      <c r="A110" t="s">
        <v>5471</v>
      </c>
      <c r="B110" t="s">
        <v>6606</v>
      </c>
      <c r="C110">
        <v>252.34</v>
      </c>
      <c r="D110" t="s">
        <v>8437</v>
      </c>
      <c r="E110">
        <v>650</v>
      </c>
      <c r="F110">
        <v>2.5758896726638665</v>
      </c>
      <c r="H110">
        <f t="shared" si="2"/>
        <v>2.8129133566428557</v>
      </c>
      <c r="I110" s="30">
        <f t="shared" si="3"/>
        <v>-2.5890727420806181</v>
      </c>
      <c r="J110" s="39">
        <f>VLOOKUP($A110,'Ub5 and Ub6 values'!$A$2:$F$7000,3,FALSE)</f>
        <v>6</v>
      </c>
      <c r="K110" s="39">
        <f>VLOOKUP($A110,'Ub5 and Ub6 values'!$A$2:$F$7000,4,FALSE)</f>
        <v>7</v>
      </c>
    </row>
    <row r="111" spans="1:11">
      <c r="A111" t="s">
        <v>6362</v>
      </c>
      <c r="B111" t="s">
        <v>6606</v>
      </c>
      <c r="C111">
        <v>139.154</v>
      </c>
      <c r="D111" t="s">
        <v>5810</v>
      </c>
      <c r="E111">
        <v>650</v>
      </c>
      <c r="F111">
        <v>4.6710838351754171</v>
      </c>
      <c r="H111">
        <f t="shared" si="2"/>
        <v>2.8129133566428557</v>
      </c>
      <c r="I111" s="30">
        <f t="shared" si="3"/>
        <v>-2.3305823380585369</v>
      </c>
      <c r="J111" s="39">
        <f>VLOOKUP($A111,'Ub5 and Ub6 values'!$A$2:$F$7000,3,FALSE)</f>
        <v>7</v>
      </c>
      <c r="K111" s="39">
        <f>VLOOKUP($A111,'Ub5 and Ub6 values'!$A$2:$F$7000,4,FALSE)</f>
        <v>8</v>
      </c>
    </row>
    <row r="112" spans="1:11">
      <c r="A112" t="s">
        <v>9373</v>
      </c>
      <c r="B112" t="s">
        <v>6606</v>
      </c>
      <c r="C112">
        <v>733.9369999999999</v>
      </c>
      <c r="D112" t="s">
        <v>2500</v>
      </c>
      <c r="E112">
        <v>711</v>
      </c>
      <c r="F112">
        <v>0.96874799880643725</v>
      </c>
      <c r="H112">
        <f t="shared" si="2"/>
        <v>2.8518696007297661</v>
      </c>
      <c r="I112" s="30">
        <f t="shared" si="3"/>
        <v>-3.0137891816296016</v>
      </c>
      <c r="J112" s="39">
        <f>VLOOKUP($A112,'Ub5 and Ub6 values'!$A$2:$F$7000,3,FALSE)</f>
        <v>8</v>
      </c>
      <c r="K112" s="39">
        <f>VLOOKUP($A112,'Ub5 and Ub6 values'!$A$2:$F$7000,4,FALSE)</f>
        <v>8</v>
      </c>
    </row>
    <row r="113" spans="1:11">
      <c r="A113" t="s">
        <v>7317</v>
      </c>
      <c r="B113" t="s">
        <v>6606</v>
      </c>
      <c r="C113">
        <v>286.75600000000003</v>
      </c>
      <c r="D113" t="s">
        <v>6239</v>
      </c>
      <c r="E113">
        <v>720</v>
      </c>
      <c r="F113">
        <v>2.5108454574620929</v>
      </c>
      <c r="H113">
        <f t="shared" si="2"/>
        <v>2.8573324964312685</v>
      </c>
      <c r="I113" s="30">
        <f t="shared" si="3"/>
        <v>-2.6001800172898313</v>
      </c>
      <c r="J113" s="39">
        <f>VLOOKUP($A113,'Ub5 and Ub6 values'!$A$2:$F$7000,3,FALSE)</f>
        <v>8</v>
      </c>
      <c r="K113" s="39">
        <f>VLOOKUP($A113,'Ub5 and Ub6 values'!$A$2:$F$7000,4,FALSE)</f>
        <v>8</v>
      </c>
    </row>
    <row r="114" spans="1:11">
      <c r="A114" t="s">
        <v>7352</v>
      </c>
      <c r="B114" t="s">
        <v>6606</v>
      </c>
      <c r="C114">
        <v>514.53200000000004</v>
      </c>
      <c r="D114" t="s">
        <v>5811</v>
      </c>
      <c r="E114">
        <v>722</v>
      </c>
      <c r="F114">
        <v>1.4032169039049076</v>
      </c>
      <c r="H114">
        <f t="shared" si="2"/>
        <v>2.858537197569639</v>
      </c>
      <c r="I114" s="30">
        <f t="shared" si="3"/>
        <v>-2.8528751922018052</v>
      </c>
      <c r="J114" s="39">
        <f>VLOOKUP($A114,'Ub5 and Ub6 values'!$A$2:$F$7000,3,FALSE)</f>
        <v>8</v>
      </c>
      <c r="K114" s="39">
        <f>VLOOKUP($A114,'Ub5 and Ub6 values'!$A$2:$F$7000,4,FALSE)</f>
        <v>12</v>
      </c>
    </row>
    <row r="115" spans="1:11">
      <c r="A115" t="s">
        <v>8894</v>
      </c>
      <c r="B115" t="s">
        <v>6606</v>
      </c>
      <c r="C115">
        <v>212.22299999999998</v>
      </c>
      <c r="D115" t="s">
        <v>6998</v>
      </c>
      <c r="E115">
        <v>733</v>
      </c>
      <c r="F115">
        <v>3.4539140432469622</v>
      </c>
      <c r="H115">
        <f t="shared" si="2"/>
        <v>2.8651039746411278</v>
      </c>
      <c r="I115" s="30">
        <f t="shared" si="3"/>
        <v>-2.4616884748195274</v>
      </c>
      <c r="J115" s="39">
        <f>VLOOKUP($A115,'Ub5 and Ub6 values'!$A$2:$F$7000,3,FALSE)</f>
        <v>6</v>
      </c>
      <c r="K115" s="39">
        <f>VLOOKUP($A115,'Ub5 and Ub6 values'!$A$2:$F$7000,4,FALSE)</f>
        <v>8</v>
      </c>
    </row>
    <row r="116" spans="1:11">
      <c r="A116" t="s">
        <v>4601</v>
      </c>
      <c r="B116" t="s">
        <v>6606</v>
      </c>
      <c r="C116">
        <v>298.346</v>
      </c>
      <c r="D116" t="s">
        <v>6240</v>
      </c>
      <c r="E116">
        <v>760</v>
      </c>
      <c r="F116">
        <v>2.5473778766935036</v>
      </c>
      <c r="H116">
        <f t="shared" si="2"/>
        <v>2.8808135922807914</v>
      </c>
      <c r="I116" s="30">
        <f t="shared" si="3"/>
        <v>-2.5939066272428049</v>
      </c>
      <c r="J116" s="39">
        <f>VLOOKUP($A116,'Ub5 and Ub6 values'!$A$2:$F$7000,3,FALSE)</f>
        <v>7</v>
      </c>
      <c r="K116" s="39">
        <f>VLOOKUP($A116,'Ub5 and Ub6 values'!$A$2:$F$7000,4,FALSE)</f>
        <v>10</v>
      </c>
    </row>
    <row r="117" spans="1:11">
      <c r="A117" t="s">
        <v>3798</v>
      </c>
      <c r="B117" t="s">
        <v>6606</v>
      </c>
      <c r="C117">
        <v>300.44199999999995</v>
      </c>
      <c r="D117" t="s">
        <v>6619</v>
      </c>
      <c r="E117">
        <v>790</v>
      </c>
      <c r="F117">
        <v>2.6294592633519951</v>
      </c>
      <c r="H117">
        <f t="shared" si="2"/>
        <v>2.8976270912904414</v>
      </c>
      <c r="I117" s="30">
        <f t="shared" si="3"/>
        <v>-2.580133553064436</v>
      </c>
      <c r="J117" s="39">
        <f>VLOOKUP($A117,'Ub5 and Ub6 values'!$A$2:$F$7000,3,FALSE)</f>
        <v>9</v>
      </c>
      <c r="K117" s="39">
        <f>VLOOKUP($A117,'Ub5 and Ub6 values'!$A$2:$F$7000,4,FALSE)</f>
        <v>7</v>
      </c>
    </row>
    <row r="118" spans="1:11">
      <c r="A118" t="s">
        <v>3664</v>
      </c>
      <c r="B118" t="s">
        <v>6606</v>
      </c>
      <c r="C118">
        <v>342.84500000000003</v>
      </c>
      <c r="D118" t="s">
        <v>7002</v>
      </c>
      <c r="E118">
        <v>845</v>
      </c>
      <c r="F118">
        <v>2.4646706237512577</v>
      </c>
      <c r="H118">
        <f t="shared" si="2"/>
        <v>2.9268567089496922</v>
      </c>
      <c r="I118" s="30">
        <f t="shared" si="3"/>
        <v>-2.6082411112123731</v>
      </c>
      <c r="J118" s="39">
        <f>VLOOKUP($A118,'Ub5 and Ub6 values'!$A$2:$F$7000,3,FALSE)</f>
        <v>8</v>
      </c>
      <c r="K118" s="39">
        <f>VLOOKUP($A118,'Ub5 and Ub6 values'!$A$2:$F$7000,4,FALSE)</f>
        <v>11</v>
      </c>
    </row>
    <row r="119" spans="1:11">
      <c r="A119" t="s">
        <v>3829</v>
      </c>
      <c r="B119" t="s">
        <v>6606</v>
      </c>
      <c r="C119">
        <v>685.904</v>
      </c>
      <c r="D119" t="s">
        <v>5812</v>
      </c>
      <c r="E119">
        <v>875</v>
      </c>
      <c r="F119">
        <v>1.275688726119107</v>
      </c>
      <c r="H119">
        <f t="shared" si="2"/>
        <v>2.9420080530223132</v>
      </c>
      <c r="I119" s="30">
        <f t="shared" si="3"/>
        <v>-2.8942552825273271</v>
      </c>
      <c r="J119" s="39">
        <f>VLOOKUP($A119,'Ub5 and Ub6 values'!$A$2:$F$7000,3,FALSE)</f>
        <v>7</v>
      </c>
      <c r="K119" s="39">
        <f>VLOOKUP($A119,'Ub5 and Ub6 values'!$A$2:$F$7000,4,FALSE)</f>
        <v>12</v>
      </c>
    </row>
    <row r="120" spans="1:11">
      <c r="A120" t="s">
        <v>8726</v>
      </c>
      <c r="B120" t="s">
        <v>6606</v>
      </c>
      <c r="C120">
        <v>156.185</v>
      </c>
      <c r="D120" t="s">
        <v>8422</v>
      </c>
      <c r="E120">
        <v>900</v>
      </c>
      <c r="F120">
        <v>5.7623971572174026</v>
      </c>
      <c r="H120">
        <f t="shared" si="2"/>
        <v>2.9542425094393248</v>
      </c>
      <c r="I120" s="30">
        <f t="shared" si="3"/>
        <v>-2.2393968124832582</v>
      </c>
      <c r="J120" s="39">
        <f>VLOOKUP($A120,'Ub5 and Ub6 values'!$A$2:$F$7000,3,FALSE)</f>
        <v>5</v>
      </c>
      <c r="K120" s="39">
        <f>VLOOKUP($A120,'Ub5 and Ub6 values'!$A$2:$F$7000,4,FALSE)</f>
        <v>7</v>
      </c>
    </row>
    <row r="121" spans="1:11">
      <c r="A121" t="s">
        <v>1320</v>
      </c>
      <c r="B121" t="s">
        <v>6606</v>
      </c>
      <c r="C121">
        <v>300.44199999999995</v>
      </c>
      <c r="D121" t="s">
        <v>2045</v>
      </c>
      <c r="E121">
        <v>901</v>
      </c>
      <c r="F121">
        <v>2.9989149320001869</v>
      </c>
      <c r="H121">
        <f t="shared" si="2"/>
        <v>2.9547247909790628</v>
      </c>
      <c r="I121" s="30">
        <f t="shared" si="3"/>
        <v>-2.5230358533758146</v>
      </c>
      <c r="J121" s="39">
        <f>VLOOKUP($A121,'Ub5 and Ub6 values'!$A$2:$F$7000,3,FALSE)</f>
        <v>9</v>
      </c>
      <c r="K121" s="39">
        <f>VLOOKUP($A121,'Ub5 and Ub6 values'!$A$2:$F$7000,4,FALSE)</f>
        <v>7</v>
      </c>
    </row>
    <row r="122" spans="1:11">
      <c r="A122" t="s">
        <v>4613</v>
      </c>
      <c r="B122" t="s">
        <v>6606</v>
      </c>
      <c r="C122">
        <v>295.29799999999994</v>
      </c>
      <c r="D122" t="s">
        <v>2493</v>
      </c>
      <c r="E122">
        <v>975</v>
      </c>
      <c r="F122">
        <v>3.3017494192307439</v>
      </c>
      <c r="H122">
        <f t="shared" si="2"/>
        <v>2.989004615698537</v>
      </c>
      <c r="I122" s="30">
        <f t="shared" si="3"/>
        <v>-2.4812558898784438</v>
      </c>
      <c r="J122" s="39">
        <f>VLOOKUP($A122,'Ub5 and Ub6 values'!$A$2:$F$7000,3,FALSE)</f>
        <v>7</v>
      </c>
      <c r="K122" s="39">
        <f>VLOOKUP($A122,'Ub5 and Ub6 values'!$A$2:$F$7000,4,FALSE)</f>
        <v>10</v>
      </c>
    </row>
    <row r="123" spans="1:11">
      <c r="A123" t="s">
        <v>2750</v>
      </c>
      <c r="B123" t="s">
        <v>6606</v>
      </c>
      <c r="C123">
        <v>393.68699999999995</v>
      </c>
      <c r="D123" t="s">
        <v>3959</v>
      </c>
      <c r="E123">
        <v>1000</v>
      </c>
      <c r="F123">
        <v>2.5400889539151663</v>
      </c>
      <c r="H123">
        <f t="shared" si="2"/>
        <v>3</v>
      </c>
      <c r="I123" s="30">
        <f t="shared" si="3"/>
        <v>-2.5951510741209898</v>
      </c>
      <c r="J123" s="39">
        <f>VLOOKUP($A123,'Ub5 and Ub6 values'!$A$2:$F$7000,3,FALSE)</f>
        <v>8</v>
      </c>
      <c r="K123" s="39">
        <f>VLOOKUP($A123,'Ub5 and Ub6 values'!$A$2:$F$7000,4,FALSE)</f>
        <v>11</v>
      </c>
    </row>
    <row r="124" spans="1:11">
      <c r="A124" t="s">
        <v>6093</v>
      </c>
      <c r="B124" t="s">
        <v>6606</v>
      </c>
      <c r="C124">
        <v>408.36199999999997</v>
      </c>
      <c r="D124" t="s">
        <v>3074</v>
      </c>
      <c r="E124">
        <v>1100</v>
      </c>
      <c r="F124">
        <v>2.6936884430970562</v>
      </c>
      <c r="H124">
        <f t="shared" si="2"/>
        <v>3.0413926851582249</v>
      </c>
      <c r="I124" s="30">
        <f t="shared" si="3"/>
        <v>-2.5696526369977395</v>
      </c>
      <c r="J124" s="39">
        <f>VLOOKUP($A124,'Ub5 and Ub6 values'!$A$2:$F$7000,3,FALSE)</f>
        <v>8</v>
      </c>
      <c r="K124" s="39">
        <f>VLOOKUP($A124,'Ub5 and Ub6 values'!$A$2:$F$7000,4,FALSE)</f>
        <v>10</v>
      </c>
    </row>
    <row r="125" spans="1:11">
      <c r="A125" t="s">
        <v>4083</v>
      </c>
      <c r="B125" t="s">
        <v>6606</v>
      </c>
      <c r="C125">
        <v>420.46499999999997</v>
      </c>
      <c r="D125" t="s">
        <v>3928</v>
      </c>
      <c r="E125">
        <v>1100</v>
      </c>
      <c r="F125">
        <v>2.6161511659710079</v>
      </c>
      <c r="H125">
        <f t="shared" si="2"/>
        <v>3.0413926851582249</v>
      </c>
      <c r="I125" s="30">
        <f t="shared" si="3"/>
        <v>-2.5823371652979539</v>
      </c>
      <c r="J125" s="39">
        <f>VLOOKUP($A125,'Ub5 and Ub6 values'!$A$2:$F$7000,3,FALSE)</f>
        <v>7</v>
      </c>
      <c r="K125" s="39">
        <f>VLOOKUP($A125,'Ub5 and Ub6 values'!$A$2:$F$7000,4,FALSE)</f>
        <v>9</v>
      </c>
    </row>
    <row r="126" spans="1:11">
      <c r="A126" t="s">
        <v>2722</v>
      </c>
      <c r="B126" t="s">
        <v>6606</v>
      </c>
      <c r="C126">
        <v>392.58</v>
      </c>
      <c r="D126" t="s">
        <v>3960</v>
      </c>
      <c r="E126">
        <v>1200</v>
      </c>
      <c r="F126">
        <v>3.0567018187375821</v>
      </c>
      <c r="H126">
        <f t="shared" si="2"/>
        <v>3.0791812460476247</v>
      </c>
      <c r="I126" s="30">
        <f t="shared" si="3"/>
        <v>-2.5147469246343817</v>
      </c>
      <c r="J126" s="39">
        <f>VLOOKUP($A126,'Ub5 and Ub6 values'!$A$2:$F$7000,3,FALSE)</f>
        <v>4</v>
      </c>
      <c r="K126" s="39">
        <f>VLOOKUP($A126,'Ub5 and Ub6 values'!$A$2:$F$7000,4,FALSE)</f>
        <v>5</v>
      </c>
    </row>
    <row r="127" spans="1:11">
      <c r="A127" t="s">
        <v>3961</v>
      </c>
      <c r="B127" t="s">
        <v>6606</v>
      </c>
      <c r="C127">
        <v>445.53800000000001</v>
      </c>
      <c r="D127" t="s">
        <v>3962</v>
      </c>
      <c r="E127">
        <v>1200</v>
      </c>
      <c r="F127">
        <v>2.6933729558421504</v>
      </c>
      <c r="H127">
        <f t="shared" si="2"/>
        <v>3.0791812460476247</v>
      </c>
      <c r="I127" s="30">
        <f t="shared" si="3"/>
        <v>-2.5697035049437034</v>
      </c>
      <c r="J127" s="39">
        <f>VLOOKUP($A127,'Ub5 and Ub6 values'!$A$2:$F$7000,3,FALSE)</f>
        <v>9</v>
      </c>
      <c r="K127" s="39">
        <f>VLOOKUP($A127,'Ub5 and Ub6 values'!$A$2:$F$7000,4,FALSE)</f>
        <v>12</v>
      </c>
    </row>
    <row r="128" spans="1:11">
      <c r="A128" t="s">
        <v>168</v>
      </c>
      <c r="B128" t="s">
        <v>6606</v>
      </c>
      <c r="C128">
        <v>243.24299999999999</v>
      </c>
      <c r="D128" t="s">
        <v>8290</v>
      </c>
      <c r="E128">
        <v>1250</v>
      </c>
      <c r="F128">
        <v>5.1388940277829169</v>
      </c>
      <c r="H128">
        <f t="shared" si="2"/>
        <v>3.0969100130080562</v>
      </c>
      <c r="I128" s="30">
        <f t="shared" si="3"/>
        <v>-2.2891303380695742</v>
      </c>
      <c r="J128" s="39">
        <f>VLOOKUP($A128,'Ub5 and Ub6 values'!$A$2:$F$7000,3,FALSE)</f>
        <v>6</v>
      </c>
      <c r="K128" s="39">
        <f>VLOOKUP($A128,'Ub5 and Ub6 values'!$A$2:$F$7000,4,FALSE)</f>
        <v>6</v>
      </c>
    </row>
    <row r="129" spans="1:11">
      <c r="A129" t="s">
        <v>2650</v>
      </c>
      <c r="B129" t="s">
        <v>6606</v>
      </c>
      <c r="C129">
        <v>316.41900000000004</v>
      </c>
      <c r="D129" t="s">
        <v>8428</v>
      </c>
      <c r="E129">
        <v>1250</v>
      </c>
      <c r="F129">
        <v>3.9504580951207098</v>
      </c>
      <c r="H129">
        <f t="shared" si="2"/>
        <v>3.0969100130080562</v>
      </c>
      <c r="I129" s="30">
        <f t="shared" si="3"/>
        <v>-2.4033525406652743</v>
      </c>
      <c r="J129" s="39">
        <f>VLOOKUP($A129,'Ub5 and Ub6 values'!$A$2:$F$7000,3,FALSE)</f>
        <v>7</v>
      </c>
      <c r="K129" s="39">
        <f>VLOOKUP($A129,'Ub5 and Ub6 values'!$A$2:$F$7000,4,FALSE)</f>
        <v>9</v>
      </c>
    </row>
    <row r="130" spans="1:11">
      <c r="A130" t="s">
        <v>2280</v>
      </c>
      <c r="B130" t="s">
        <v>6606</v>
      </c>
      <c r="C130">
        <v>346.38</v>
      </c>
      <c r="D130" t="s">
        <v>5706</v>
      </c>
      <c r="E130">
        <v>1262.5</v>
      </c>
      <c r="F130">
        <v>3.6448409261504713</v>
      </c>
      <c r="H130">
        <f t="shared" si="2"/>
        <v>3.1012313867906989</v>
      </c>
      <c r="I130" s="30">
        <f t="shared" si="3"/>
        <v>-2.4383214210915756</v>
      </c>
      <c r="J130" s="39">
        <f>VLOOKUP($A130,'Ub5 and Ub6 values'!$A$2:$F$7000,3,FALSE)</f>
        <v>7</v>
      </c>
      <c r="K130" s="39">
        <f>VLOOKUP($A130,'Ub5 and Ub6 values'!$A$2:$F$7000,4,FALSE)</f>
        <v>8</v>
      </c>
    </row>
    <row r="131" spans="1:11">
      <c r="A131" t="s">
        <v>2267</v>
      </c>
      <c r="B131" t="s">
        <v>6606</v>
      </c>
      <c r="C131">
        <v>303.29300000000001</v>
      </c>
      <c r="D131" t="s">
        <v>8436</v>
      </c>
      <c r="E131">
        <v>1360</v>
      </c>
      <c r="F131">
        <v>4.4841127226807078</v>
      </c>
      <c r="H131">
        <f t="shared" ref="H131:H171" si="4">LOG(E131)</f>
        <v>3.1335389083702174</v>
      </c>
      <c r="I131" s="30">
        <f t="shared" ref="I131:I171" si="5">LOG(F131)-3</f>
        <v>-2.3483234785429672</v>
      </c>
      <c r="J131" s="39">
        <f>VLOOKUP($A131,'Ub5 and Ub6 values'!$A$2:$F$7000,3,FALSE)</f>
        <v>6</v>
      </c>
      <c r="K131" s="39">
        <f>VLOOKUP($A131,'Ub5 and Ub6 values'!$A$2:$F$7000,4,FALSE)</f>
        <v>9</v>
      </c>
    </row>
    <row r="132" spans="1:11">
      <c r="A132" t="s">
        <v>6161</v>
      </c>
      <c r="B132" t="s">
        <v>6606</v>
      </c>
      <c r="C132">
        <v>142.18700000000001</v>
      </c>
      <c r="D132" t="s">
        <v>3253</v>
      </c>
      <c r="E132">
        <v>1390</v>
      </c>
      <c r="F132">
        <v>9.7758585524696358</v>
      </c>
      <c r="H132">
        <f t="shared" si="4"/>
        <v>3.143014800254095</v>
      </c>
      <c r="I132" s="30">
        <f t="shared" si="5"/>
        <v>-2.009845090891039</v>
      </c>
      <c r="J132" s="39">
        <f>VLOOKUP($A132,'Ub5 and Ub6 values'!$A$2:$F$7000,3,FALSE)</f>
        <v>5</v>
      </c>
      <c r="K132" s="39">
        <f>VLOOKUP($A132,'Ub5 and Ub6 values'!$A$2:$F$7000,4,FALSE)</f>
        <v>5</v>
      </c>
    </row>
    <row r="133" spans="1:11">
      <c r="A133" t="s">
        <v>6436</v>
      </c>
      <c r="B133" t="s">
        <v>6606</v>
      </c>
      <c r="C133">
        <v>288.35000000000002</v>
      </c>
      <c r="D133" t="s">
        <v>6622</v>
      </c>
      <c r="E133">
        <v>1396</v>
      </c>
      <c r="F133">
        <v>4.8413386509450325</v>
      </c>
      <c r="H133">
        <f t="shared" si="4"/>
        <v>3.1448854182871422</v>
      </c>
      <c r="I133" s="30">
        <f t="shared" si="5"/>
        <v>-2.3150345374597738</v>
      </c>
      <c r="J133" s="39">
        <f>VLOOKUP($A133,'Ub5 and Ub6 values'!$A$2:$F$7000,3,FALSE)</f>
        <v>7</v>
      </c>
      <c r="K133" s="39">
        <f>VLOOKUP($A133,'Ub5 and Ub6 values'!$A$2:$F$7000,4,FALSE)</f>
        <v>10</v>
      </c>
    </row>
    <row r="134" spans="1:11">
      <c r="A134" t="s">
        <v>5607</v>
      </c>
      <c r="B134" t="s">
        <v>6606</v>
      </c>
      <c r="C134">
        <v>333.363</v>
      </c>
      <c r="D134" t="s">
        <v>6244</v>
      </c>
      <c r="E134">
        <v>1500</v>
      </c>
      <c r="F134">
        <v>4.4995995356413276</v>
      </c>
      <c r="H134">
        <f t="shared" si="4"/>
        <v>3.1760912590556813</v>
      </c>
      <c r="I134" s="30">
        <f t="shared" si="5"/>
        <v>-2.3468261367136245</v>
      </c>
      <c r="J134" s="39">
        <f>VLOOKUP($A134,'Ub5 and Ub6 values'!$A$2:$F$7000,3,FALSE)</f>
        <v>8</v>
      </c>
      <c r="K134" s="39">
        <f>VLOOKUP($A134,'Ub5 and Ub6 values'!$A$2:$F$7000,4,FALSE)</f>
        <v>11</v>
      </c>
    </row>
    <row r="135" spans="1:11">
      <c r="A135" t="s">
        <v>1873</v>
      </c>
      <c r="B135" t="s">
        <v>6606</v>
      </c>
      <c r="C135">
        <v>233.26400000000001</v>
      </c>
      <c r="D135" t="s">
        <v>4916</v>
      </c>
      <c r="E135">
        <v>1516.5</v>
      </c>
      <c r="F135">
        <v>6.5012175046299472</v>
      </c>
      <c r="H135">
        <f t="shared" si="4"/>
        <v>3.1808424146466825</v>
      </c>
      <c r="I135" s="30">
        <f t="shared" si="5"/>
        <v>-2.1870053039681472</v>
      </c>
      <c r="J135" s="39">
        <f>VLOOKUP($A135,'Ub5 and Ub6 values'!$A$2:$F$7000,3,FALSE)</f>
        <v>5</v>
      </c>
      <c r="K135" s="39">
        <f>VLOOKUP($A135,'Ub5 and Ub6 values'!$A$2:$F$7000,4,FALSE)</f>
        <v>6</v>
      </c>
    </row>
    <row r="136" spans="1:11">
      <c r="A136" t="s">
        <v>3667</v>
      </c>
      <c r="B136" t="s">
        <v>6606</v>
      </c>
      <c r="C136">
        <v>284.37400000000002</v>
      </c>
      <c r="D136" t="s">
        <v>3257</v>
      </c>
      <c r="E136">
        <v>1575</v>
      </c>
      <c r="F136">
        <v>5.538481014438732</v>
      </c>
      <c r="H136">
        <f t="shared" si="4"/>
        <v>3.1972805581256192</v>
      </c>
      <c r="I136" s="30">
        <f t="shared" si="5"/>
        <v>-2.2566093286834965</v>
      </c>
      <c r="J136" s="39">
        <f>VLOOKUP($A136,'Ub5 and Ub6 values'!$A$2:$F$7000,3,FALSE)</f>
        <v>6</v>
      </c>
      <c r="K136" s="39">
        <f>VLOOKUP($A136,'Ub5 and Ub6 values'!$A$2:$F$7000,4,FALSE)</f>
        <v>9</v>
      </c>
    </row>
    <row r="137" spans="1:11">
      <c r="A137" t="s">
        <v>2773</v>
      </c>
      <c r="B137" t="s">
        <v>6606</v>
      </c>
      <c r="C137">
        <v>313.30899999999997</v>
      </c>
      <c r="D137" t="s">
        <v>3252</v>
      </c>
      <c r="E137">
        <v>1830</v>
      </c>
      <c r="F137">
        <v>5.8408791321028124</v>
      </c>
      <c r="H137">
        <f t="shared" si="4"/>
        <v>3.2624510897304293</v>
      </c>
      <c r="I137" s="30">
        <f t="shared" si="5"/>
        <v>-2.2335217807152636</v>
      </c>
      <c r="J137" s="39">
        <f>VLOOKUP($A137,'Ub5 and Ub6 values'!$A$2:$F$7000,3,FALSE)</f>
        <v>7</v>
      </c>
      <c r="K137" s="39">
        <f>VLOOKUP($A137,'Ub5 and Ub6 values'!$A$2:$F$7000,4,FALSE)</f>
        <v>8</v>
      </c>
    </row>
    <row r="138" spans="1:11">
      <c r="A138" t="s">
        <v>5214</v>
      </c>
      <c r="B138" t="s">
        <v>6606</v>
      </c>
      <c r="C138">
        <v>267.303</v>
      </c>
      <c r="D138" t="s">
        <v>3963</v>
      </c>
      <c r="E138">
        <v>2000</v>
      </c>
      <c r="F138">
        <v>7.4821457297523786</v>
      </c>
      <c r="H138">
        <f t="shared" si="4"/>
        <v>3.3010299956639813</v>
      </c>
      <c r="I138" s="30">
        <f t="shared" si="5"/>
        <v>-2.1259738373018129</v>
      </c>
      <c r="J138" s="39">
        <f>VLOOKUP($A138,'Ub5 and Ub6 values'!$A$2:$F$7000,3,FALSE)</f>
        <v>9</v>
      </c>
      <c r="K138" s="39">
        <f>VLOOKUP($A138,'Ub5 and Ub6 values'!$A$2:$F$7000,4,FALSE)</f>
        <v>12</v>
      </c>
    </row>
    <row r="139" spans="1:11">
      <c r="A139" t="s">
        <v>2653</v>
      </c>
      <c r="B139" t="s">
        <v>6606</v>
      </c>
      <c r="C139">
        <v>311.39999999999998</v>
      </c>
      <c r="D139" t="s">
        <v>3964</v>
      </c>
      <c r="E139">
        <v>2239</v>
      </c>
      <c r="F139">
        <v>7.1901091843288381</v>
      </c>
      <c r="H139">
        <f t="shared" si="4"/>
        <v>3.3500540935790304</v>
      </c>
      <c r="I139" s="30">
        <f t="shared" si="5"/>
        <v>-2.1432645146530711</v>
      </c>
      <c r="J139" s="39">
        <f>VLOOKUP($A139,'Ub5 and Ub6 values'!$A$2:$F$7000,3,FALSE)</f>
        <v>9</v>
      </c>
      <c r="K139" s="39">
        <f>VLOOKUP($A139,'Ub5 and Ub6 values'!$A$2:$F$7000,4,FALSE)</f>
        <v>12</v>
      </c>
    </row>
    <row r="140" spans="1:11">
      <c r="A140" t="s">
        <v>2278</v>
      </c>
      <c r="B140" t="s">
        <v>6606</v>
      </c>
      <c r="C140">
        <v>342.79799999999994</v>
      </c>
      <c r="D140" t="s">
        <v>3255</v>
      </c>
      <c r="E140">
        <v>2345</v>
      </c>
      <c r="F140">
        <v>6.8407633650137996</v>
      </c>
      <c r="H140">
        <f t="shared" si="4"/>
        <v>3.3701428470511021</v>
      </c>
      <c r="I140" s="30">
        <f t="shared" si="5"/>
        <v>-2.164895432385888</v>
      </c>
      <c r="J140" s="39">
        <f>VLOOKUP($A140,'Ub5 and Ub6 values'!$A$2:$F$7000,3,FALSE)</f>
        <v>7</v>
      </c>
      <c r="K140" s="39">
        <f>VLOOKUP($A140,'Ub5 and Ub6 values'!$A$2:$F$7000,4,FALSE)</f>
        <v>10</v>
      </c>
    </row>
    <row r="141" spans="1:11">
      <c r="A141" t="s">
        <v>5396</v>
      </c>
      <c r="B141" t="s">
        <v>6606</v>
      </c>
      <c r="C141">
        <v>325.36100000000005</v>
      </c>
      <c r="D141" t="s">
        <v>3965</v>
      </c>
      <c r="E141">
        <v>2500</v>
      </c>
      <c r="F141">
        <v>7.6837727939119924</v>
      </c>
      <c r="H141">
        <f t="shared" si="4"/>
        <v>3.3979400086720375</v>
      </c>
      <c r="I141" s="30">
        <f t="shared" si="5"/>
        <v>-2.1144254855345945</v>
      </c>
      <c r="J141" s="39">
        <f>VLOOKUP($A141,'Ub5 and Ub6 values'!$A$2:$F$7000,3,FALSE)</f>
        <v>7</v>
      </c>
      <c r="K141" s="39">
        <f>VLOOKUP($A141,'Ub5 and Ub6 values'!$A$2:$F$7000,4,FALSE)</f>
        <v>9</v>
      </c>
    </row>
    <row r="142" spans="1:11">
      <c r="A142" t="s">
        <v>3784</v>
      </c>
      <c r="B142" t="s">
        <v>6606</v>
      </c>
      <c r="C142">
        <v>386.791</v>
      </c>
      <c r="D142" t="s">
        <v>3966</v>
      </c>
      <c r="E142">
        <v>2910.5</v>
      </c>
      <c r="F142">
        <v>7.5247355807141325</v>
      </c>
      <c r="H142">
        <f t="shared" si="4"/>
        <v>3.4639676036208993</v>
      </c>
      <c r="I142" s="30">
        <f t="shared" si="5"/>
        <v>-2.1235087565785582</v>
      </c>
      <c r="J142" s="39">
        <f>VLOOKUP($A142,'Ub5 and Ub6 values'!$A$2:$F$7000,3,FALSE)</f>
        <v>7</v>
      </c>
      <c r="K142" s="39">
        <f>VLOOKUP($A142,'Ub5 and Ub6 values'!$A$2:$F$7000,4,FALSE)</f>
        <v>9</v>
      </c>
    </row>
    <row r="143" spans="1:11">
      <c r="A143" t="s">
        <v>8728</v>
      </c>
      <c r="B143" t="s">
        <v>6606</v>
      </c>
      <c r="C143">
        <v>324.33199999999994</v>
      </c>
      <c r="D143" t="s">
        <v>3967</v>
      </c>
      <c r="E143">
        <v>3200</v>
      </c>
      <c r="F143">
        <v>9.8664331610818561</v>
      </c>
      <c r="H143">
        <f t="shared" si="4"/>
        <v>3.5051499783199058</v>
      </c>
      <c r="I143" s="30">
        <f t="shared" si="5"/>
        <v>-2.0058398218418376</v>
      </c>
      <c r="J143" s="39">
        <f>VLOOKUP($A143,'Ub5 and Ub6 values'!$A$2:$F$7000,3,FALSE)</f>
        <v>7</v>
      </c>
      <c r="K143" s="39">
        <f>VLOOKUP($A143,'Ub5 and Ub6 values'!$A$2:$F$7000,4,FALSE)</f>
        <v>9</v>
      </c>
    </row>
    <row r="144" spans="1:11">
      <c r="A144" t="s">
        <v>2754</v>
      </c>
      <c r="B144" t="s">
        <v>6606</v>
      </c>
      <c r="C144">
        <v>240.31</v>
      </c>
      <c r="D144" t="s">
        <v>8384</v>
      </c>
      <c r="E144">
        <v>3570</v>
      </c>
      <c r="F144">
        <v>14.855811243810079</v>
      </c>
      <c r="H144">
        <f t="shared" si="4"/>
        <v>3.5526682161121932</v>
      </c>
      <c r="I144" s="30">
        <f t="shared" si="5"/>
        <v>-1.8281036273278137</v>
      </c>
      <c r="J144" s="39">
        <f>VLOOKUP($A144,'Ub5 and Ub6 values'!$A$2:$F$7000,3,FALSE)</f>
        <v>7</v>
      </c>
      <c r="K144" s="39">
        <f>VLOOKUP($A144,'Ub5 and Ub6 values'!$A$2:$F$7000,4,FALSE)</f>
        <v>8</v>
      </c>
    </row>
    <row r="145" spans="1:11">
      <c r="A145" t="s">
        <v>5425</v>
      </c>
      <c r="B145" t="s">
        <v>6606</v>
      </c>
      <c r="C145">
        <v>462.49900000000002</v>
      </c>
      <c r="D145" t="s">
        <v>3968</v>
      </c>
      <c r="E145">
        <v>4325</v>
      </c>
      <c r="F145">
        <v>9.3513715705331251</v>
      </c>
      <c r="H145">
        <f t="shared" si="4"/>
        <v>3.635986111800833</v>
      </c>
      <c r="I145" s="30">
        <f t="shared" si="5"/>
        <v>-2.0291246862581072</v>
      </c>
      <c r="J145" s="39">
        <f>VLOOKUP($A145,'Ub5 and Ub6 values'!$A$2:$F$7000,3,FALSE)</f>
        <v>7</v>
      </c>
      <c r="K145" s="39">
        <f>VLOOKUP($A145,'Ub5 and Ub6 values'!$A$2:$F$7000,4,FALSE)</f>
        <v>9</v>
      </c>
    </row>
    <row r="146" spans="1:11">
      <c r="A146" t="s">
        <v>5426</v>
      </c>
      <c r="B146" t="s">
        <v>6606</v>
      </c>
      <c r="C146">
        <v>514.57500000000005</v>
      </c>
      <c r="D146" t="s">
        <v>3969</v>
      </c>
      <c r="E146">
        <v>6100</v>
      </c>
      <c r="F146">
        <v>11.854442986930961</v>
      </c>
      <c r="H146">
        <f t="shared" si="4"/>
        <v>3.7853298350107671</v>
      </c>
      <c r="I146" s="30">
        <f t="shared" si="5"/>
        <v>-1.9261188477073441</v>
      </c>
      <c r="J146" s="39">
        <f>VLOOKUP($A146,'Ub5 and Ub6 values'!$A$2:$F$7000,3,FALSE)</f>
        <v>7</v>
      </c>
      <c r="K146" s="39">
        <f>VLOOKUP($A146,'Ub5 and Ub6 values'!$A$2:$F$7000,4,FALSE)</f>
        <v>9</v>
      </c>
    </row>
    <row r="147" spans="1:11">
      <c r="A147" t="s">
        <v>1906</v>
      </c>
      <c r="B147" t="s">
        <v>6606</v>
      </c>
      <c r="C147">
        <v>694.3839999999999</v>
      </c>
      <c r="D147" t="s">
        <v>3970</v>
      </c>
      <c r="E147">
        <v>19000</v>
      </c>
      <c r="F147">
        <v>27.362381621696358</v>
      </c>
      <c r="H147">
        <f t="shared" si="4"/>
        <v>4.2787536009528289</v>
      </c>
      <c r="I147" s="30">
        <f t="shared" si="5"/>
        <v>-1.5628461043150219</v>
      </c>
      <c r="J147" s="39">
        <f>VLOOKUP($A147,'Ub5 and Ub6 values'!$A$2:$F$7000,3,FALSE)</f>
        <v>5</v>
      </c>
      <c r="K147" s="39">
        <f>VLOOKUP($A147,'Ub5 and Ub6 values'!$A$2:$F$7000,4,FALSE)</f>
        <v>9</v>
      </c>
    </row>
    <row r="148" spans="1:11">
      <c r="A148" t="s">
        <v>3691</v>
      </c>
      <c r="B148" t="s">
        <v>4917</v>
      </c>
      <c r="C148">
        <v>308.34700000000004</v>
      </c>
      <c r="D148" t="s">
        <v>4924</v>
      </c>
      <c r="E148">
        <v>3.5</v>
      </c>
      <c r="F148">
        <v>1.1350848232672928E-2</v>
      </c>
      <c r="H148">
        <f t="shared" si="4"/>
        <v>0.54406804435027567</v>
      </c>
      <c r="I148" s="30">
        <f t="shared" si="5"/>
        <v>-4.9449716830519579</v>
      </c>
      <c r="J148" s="39">
        <f>VLOOKUP($A148,'Ub5 and Ub6 values'!$A$2:$F$7000,3,FALSE)</f>
        <v>11</v>
      </c>
      <c r="K148" s="39">
        <f>VLOOKUP($A148,'Ub5 and Ub6 values'!$A$2:$F$7000,4,FALSE)</f>
        <v>12</v>
      </c>
    </row>
    <row r="149" spans="1:11">
      <c r="A149" t="s">
        <v>7195</v>
      </c>
      <c r="B149" t="s">
        <v>4917</v>
      </c>
      <c r="C149">
        <v>219.25900000000001</v>
      </c>
      <c r="D149" t="s">
        <v>3971</v>
      </c>
      <c r="E149">
        <v>5</v>
      </c>
      <c r="F149">
        <v>2.2804081018339039E-2</v>
      </c>
      <c r="H149">
        <f t="shared" si="4"/>
        <v>0.69897000433601886</v>
      </c>
      <c r="I149" s="30">
        <f t="shared" si="5"/>
        <v>-4.6419874247037294</v>
      </c>
      <c r="J149" s="39">
        <f>VLOOKUP($A149,'Ub5 and Ub6 values'!$A$2:$F$7000,3,FALSE)</f>
        <v>9</v>
      </c>
      <c r="K149" s="39">
        <f>VLOOKUP($A149,'Ub5 and Ub6 values'!$A$2:$F$7000,4,FALSE)</f>
        <v>9</v>
      </c>
    </row>
    <row r="150" spans="1:11">
      <c r="A150" t="s">
        <v>8727</v>
      </c>
      <c r="B150" t="s">
        <v>4917</v>
      </c>
      <c r="C150">
        <v>310.36599999999999</v>
      </c>
      <c r="D150" t="s">
        <v>3972</v>
      </c>
      <c r="E150">
        <v>66.5</v>
      </c>
      <c r="F150">
        <v>0.2142631602688439</v>
      </c>
      <c r="H150">
        <f t="shared" si="4"/>
        <v>1.8228216453031045</v>
      </c>
      <c r="I150" s="30">
        <f t="shared" si="5"/>
        <v>-3.6690524937613023</v>
      </c>
      <c r="J150" s="39">
        <f>VLOOKUP($A150,'Ub5 and Ub6 values'!$A$2:$F$7000,3,FALSE)</f>
        <v>6</v>
      </c>
      <c r="K150" s="39">
        <f>VLOOKUP($A150,'Ub5 and Ub6 values'!$A$2:$F$7000,4,FALSE)</f>
        <v>6</v>
      </c>
    </row>
    <row r="151" spans="1:11">
      <c r="A151" t="s">
        <v>3783</v>
      </c>
      <c r="B151" t="s">
        <v>4917</v>
      </c>
      <c r="C151">
        <v>257.07</v>
      </c>
      <c r="D151" t="s">
        <v>3973</v>
      </c>
      <c r="E151">
        <v>68</v>
      </c>
      <c r="F151">
        <v>0.26451939160539933</v>
      </c>
      <c r="H151">
        <f t="shared" si="4"/>
        <v>1.8325089127062364</v>
      </c>
      <c r="I151" s="30">
        <f t="shared" si="5"/>
        <v>-3.5775424848442157</v>
      </c>
      <c r="J151" s="39">
        <f>VLOOKUP($A151,'Ub5 and Ub6 values'!$A$2:$F$7000,3,FALSE)</f>
        <v>7</v>
      </c>
      <c r="K151" s="39">
        <f>VLOOKUP($A151,'Ub5 and Ub6 values'!$A$2:$F$7000,4,FALSE)</f>
        <v>10</v>
      </c>
    </row>
    <row r="152" spans="1:11">
      <c r="A152" t="s">
        <v>6354</v>
      </c>
      <c r="B152" t="s">
        <v>4917</v>
      </c>
      <c r="C152">
        <v>162.26900000000001</v>
      </c>
      <c r="D152" t="s">
        <v>4569</v>
      </c>
      <c r="E152">
        <v>87</v>
      </c>
      <c r="F152">
        <v>0.53614676863726285</v>
      </c>
      <c r="H152">
        <f t="shared" si="4"/>
        <v>1.9395192526186185</v>
      </c>
      <c r="I152" s="30">
        <f t="shared" si="5"/>
        <v>-3.2707163071653422</v>
      </c>
      <c r="J152" s="39">
        <f>VLOOKUP($A152,'Ub5 and Ub6 values'!$A$2:$F$7000,3,FALSE)</f>
        <v>8</v>
      </c>
      <c r="K152" s="39">
        <f>VLOOKUP($A152,'Ub5 and Ub6 values'!$A$2:$F$7000,4,FALSE)</f>
        <v>8</v>
      </c>
    </row>
    <row r="153" spans="1:11">
      <c r="A153" t="s">
        <v>8896</v>
      </c>
      <c r="B153" t="s">
        <v>4917</v>
      </c>
      <c r="C153">
        <v>168.58</v>
      </c>
      <c r="D153" t="s">
        <v>6003</v>
      </c>
      <c r="E153">
        <v>102</v>
      </c>
      <c r="F153">
        <v>0.60505398030608604</v>
      </c>
      <c r="H153">
        <f t="shared" si="4"/>
        <v>2.0086001717619175</v>
      </c>
      <c r="I153" s="30">
        <f t="shared" si="5"/>
        <v>-3.2182058777388098</v>
      </c>
      <c r="J153" s="39">
        <f>VLOOKUP($A153,'Ub5 and Ub6 values'!$A$2:$F$7000,3,FALSE)</f>
        <v>6</v>
      </c>
      <c r="K153" s="39">
        <f>VLOOKUP($A153,'Ub5 and Ub6 values'!$A$2:$F$7000,4,FALSE)</f>
        <v>8</v>
      </c>
    </row>
    <row r="154" spans="1:11">
      <c r="A154" t="s">
        <v>2672</v>
      </c>
      <c r="B154" t="s">
        <v>4917</v>
      </c>
      <c r="C154">
        <v>313.31199999999995</v>
      </c>
      <c r="D154" t="s">
        <v>2364</v>
      </c>
      <c r="E154">
        <v>107</v>
      </c>
      <c r="F154">
        <v>0.34151261362475749</v>
      </c>
      <c r="H154">
        <f t="shared" si="4"/>
        <v>2.0293837776852097</v>
      </c>
      <c r="I154" s="30">
        <f t="shared" si="5"/>
        <v>-3.4665932512021751</v>
      </c>
      <c r="J154" s="39">
        <f>VLOOKUP($A154,'Ub5 and Ub6 values'!$A$2:$F$7000,3,FALSE)</f>
        <v>11</v>
      </c>
      <c r="K154" s="39">
        <f>VLOOKUP($A154,'Ub5 and Ub6 values'!$A$2:$F$7000,4,FALSE)</f>
        <v>12</v>
      </c>
    </row>
    <row r="155" spans="1:11">
      <c r="A155" t="s">
        <v>5440</v>
      </c>
      <c r="B155" t="s">
        <v>4917</v>
      </c>
      <c r="C155">
        <v>196.678</v>
      </c>
      <c r="D155" t="s">
        <v>3974</v>
      </c>
      <c r="E155">
        <v>238</v>
      </c>
      <c r="F155">
        <v>1.210099756963158</v>
      </c>
      <c r="H155">
        <f t="shared" si="4"/>
        <v>2.3765769570565118</v>
      </c>
      <c r="I155" s="30">
        <f t="shared" si="5"/>
        <v>-2.9171788262845118</v>
      </c>
      <c r="J155" s="39">
        <f>VLOOKUP($A155,'Ub5 and Ub6 values'!$A$2:$F$7000,3,FALSE)</f>
        <v>5</v>
      </c>
      <c r="K155" s="39">
        <f>VLOOKUP($A155,'Ub5 and Ub6 values'!$A$2:$F$7000,4,FALSE)</f>
        <v>7</v>
      </c>
    </row>
    <row r="156" spans="1:11">
      <c r="A156" t="s">
        <v>6445</v>
      </c>
      <c r="B156" t="s">
        <v>4917</v>
      </c>
      <c r="C156">
        <v>387.86</v>
      </c>
      <c r="D156" t="s">
        <v>6073</v>
      </c>
      <c r="E156">
        <v>321</v>
      </c>
      <c r="F156">
        <v>0.8276182127571805</v>
      </c>
      <c r="H156">
        <f t="shared" si="4"/>
        <v>2.5065050324048719</v>
      </c>
      <c r="I156" s="30">
        <f t="shared" si="5"/>
        <v>-3.0821699607166559</v>
      </c>
      <c r="J156" s="39">
        <f>VLOOKUP($A156,'Ub5 and Ub6 values'!$A$2:$F$7000,3,FALSE)</f>
        <v>7</v>
      </c>
      <c r="K156" s="39">
        <f>VLOOKUP($A156,'Ub5 and Ub6 values'!$A$2:$F$7000,4,FALSE)</f>
        <v>10</v>
      </c>
    </row>
    <row r="157" spans="1:11">
      <c r="A157" t="s">
        <v>5436</v>
      </c>
      <c r="B157" t="s">
        <v>4917</v>
      </c>
      <c r="C157">
        <v>409.75800000000004</v>
      </c>
      <c r="D157" t="s">
        <v>3975</v>
      </c>
      <c r="E157">
        <v>343</v>
      </c>
      <c r="F157">
        <v>0.83707944689304414</v>
      </c>
      <c r="H157">
        <f t="shared" si="4"/>
        <v>2.5352941200427703</v>
      </c>
      <c r="I157" s="30">
        <f t="shared" si="5"/>
        <v>-3.0772333213259135</v>
      </c>
      <c r="J157" s="39">
        <f>VLOOKUP($A157,'Ub5 and Ub6 values'!$A$2:$F$7000,3,FALSE)</f>
        <v>8</v>
      </c>
      <c r="K157" s="39">
        <f>VLOOKUP($A157,'Ub5 and Ub6 values'!$A$2:$F$7000,4,FALSE)</f>
        <v>11</v>
      </c>
    </row>
    <row r="158" spans="1:11">
      <c r="A158" t="s">
        <v>4114</v>
      </c>
      <c r="B158" t="s">
        <v>4917</v>
      </c>
      <c r="C158">
        <v>1168.239</v>
      </c>
      <c r="D158" t="s">
        <v>6041</v>
      </c>
      <c r="E158">
        <v>355</v>
      </c>
      <c r="F158">
        <v>0.30387617602220096</v>
      </c>
      <c r="H158">
        <f t="shared" si="4"/>
        <v>2.5502283530550942</v>
      </c>
      <c r="I158" s="30">
        <f t="shared" si="5"/>
        <v>-3.5173033473951265</v>
      </c>
      <c r="J158" s="39">
        <f>VLOOKUP($A158,'Ub5 and Ub6 values'!$A$2:$F$7000,3,FALSE)</f>
        <v>7</v>
      </c>
      <c r="K158" s="39">
        <f>VLOOKUP($A158,'Ub5 and Ub6 values'!$A$2:$F$7000,4,FALSE)</f>
        <v>9</v>
      </c>
    </row>
    <row r="159" spans="1:11">
      <c r="A159" t="s">
        <v>3976</v>
      </c>
      <c r="B159" t="s">
        <v>4917</v>
      </c>
      <c r="C159">
        <v>212.20099999999999</v>
      </c>
      <c r="D159" t="s">
        <v>3977</v>
      </c>
      <c r="E159">
        <v>380</v>
      </c>
      <c r="F159">
        <v>1.7907549917295396</v>
      </c>
      <c r="H159">
        <f t="shared" si="4"/>
        <v>2.5797835966168101</v>
      </c>
      <c r="I159" s="30">
        <f t="shared" si="5"/>
        <v>-2.7469638295717851</v>
      </c>
      <c r="J159" s="39">
        <f>VLOOKUP($A159,'Ub5 and Ub6 values'!$A$2:$F$7000,3,FALSE)</f>
        <v>6</v>
      </c>
      <c r="K159" s="39">
        <f>VLOOKUP($A159,'Ub5 and Ub6 values'!$A$2:$F$7000,4,FALSE)</f>
        <v>9</v>
      </c>
    </row>
    <row r="160" spans="1:11">
      <c r="A160" t="s">
        <v>6166</v>
      </c>
      <c r="B160" t="s">
        <v>4917</v>
      </c>
      <c r="C160">
        <v>221.27799999999999</v>
      </c>
      <c r="D160" t="s">
        <v>3978</v>
      </c>
      <c r="E160">
        <v>427.5</v>
      </c>
      <c r="F160">
        <v>1.9319588933377925</v>
      </c>
      <c r="H160">
        <f t="shared" si="4"/>
        <v>2.6309361190641916</v>
      </c>
      <c r="I160" s="30">
        <f t="shared" si="5"/>
        <v>-2.7140021183897227</v>
      </c>
      <c r="J160" s="39">
        <f>VLOOKUP($A160,'Ub5 and Ub6 values'!$A$2:$F$7000,3,FALSE)</f>
        <v>8</v>
      </c>
      <c r="K160" s="39">
        <f>VLOOKUP($A160,'Ub5 and Ub6 values'!$A$2:$F$7000,4,FALSE)</f>
        <v>10</v>
      </c>
    </row>
    <row r="161" spans="1:11">
      <c r="A161" t="s">
        <v>5418</v>
      </c>
      <c r="B161" t="s">
        <v>4917</v>
      </c>
      <c r="C161">
        <v>260.334</v>
      </c>
      <c r="D161" t="s">
        <v>2622</v>
      </c>
      <c r="E161">
        <v>450</v>
      </c>
      <c r="F161">
        <v>1.728548710502662</v>
      </c>
      <c r="H161">
        <f t="shared" si="4"/>
        <v>2.6532125137753435</v>
      </c>
      <c r="I161" s="30">
        <f t="shared" si="5"/>
        <v>-2.7623183775306317</v>
      </c>
      <c r="J161" s="39">
        <f>VLOOKUP($A161,'Ub5 and Ub6 values'!$A$2:$F$7000,3,FALSE)</f>
        <v>8</v>
      </c>
      <c r="K161" s="39">
        <f>VLOOKUP($A161,'Ub5 and Ub6 values'!$A$2:$F$7000,4,FALSE)</f>
        <v>10</v>
      </c>
    </row>
    <row r="162" spans="1:11">
      <c r="A162" t="s">
        <v>2275</v>
      </c>
      <c r="B162" t="s">
        <v>4917</v>
      </c>
      <c r="C162">
        <v>255.02600000000001</v>
      </c>
      <c r="D162" t="s">
        <v>6068</v>
      </c>
      <c r="E162">
        <v>488.5</v>
      </c>
      <c r="F162">
        <v>1.9154909695482027</v>
      </c>
      <c r="H162">
        <f t="shared" si="4"/>
        <v>2.6888645680547918</v>
      </c>
      <c r="I162" s="30">
        <f t="shared" si="5"/>
        <v>-2.7177198911278517</v>
      </c>
      <c r="J162" s="39">
        <f>VLOOKUP($A162,'Ub5 and Ub6 values'!$A$2:$F$7000,3,FALSE)</f>
        <v>8</v>
      </c>
      <c r="K162" s="39">
        <f>VLOOKUP($A162,'Ub5 and Ub6 values'!$A$2:$F$7000,4,FALSE)</f>
        <v>9</v>
      </c>
    </row>
    <row r="163" spans="1:11">
      <c r="A163" t="s">
        <v>3727</v>
      </c>
      <c r="B163" t="s">
        <v>4917</v>
      </c>
      <c r="C163">
        <v>376.66199999999998</v>
      </c>
      <c r="D163" t="s">
        <v>6001</v>
      </c>
      <c r="E163">
        <v>600</v>
      </c>
      <c r="F163">
        <v>1.5929400895232331</v>
      </c>
      <c r="H163">
        <f t="shared" si="4"/>
        <v>2.7781512503836434</v>
      </c>
      <c r="I163" s="30">
        <f t="shared" si="5"/>
        <v>-2.7978005577071832</v>
      </c>
      <c r="J163" s="39">
        <f>VLOOKUP($A163,'Ub5 and Ub6 values'!$A$2:$F$7000,3,FALSE)</f>
        <v>7</v>
      </c>
      <c r="K163" s="39">
        <f>VLOOKUP($A163,'Ub5 and Ub6 values'!$A$2:$F$7000,4,FALSE)</f>
        <v>9</v>
      </c>
    </row>
    <row r="164" spans="1:11">
      <c r="A164" t="s">
        <v>3685</v>
      </c>
      <c r="B164" t="s">
        <v>4917</v>
      </c>
      <c r="C164">
        <v>361.77799999999996</v>
      </c>
      <c r="D164" t="s">
        <v>8159</v>
      </c>
      <c r="E164">
        <v>801.5</v>
      </c>
      <c r="F164">
        <v>2.2154470421086967</v>
      </c>
      <c r="H164">
        <f t="shared" si="4"/>
        <v>2.9039035266901636</v>
      </c>
      <c r="I164" s="30">
        <f t="shared" si="5"/>
        <v>-2.6545386268532454</v>
      </c>
      <c r="J164" s="39">
        <f>VLOOKUP($A164,'Ub5 and Ub6 values'!$A$2:$F$7000,3,FALSE)</f>
        <v>7</v>
      </c>
      <c r="K164" s="39">
        <f>VLOOKUP($A164,'Ub5 and Ub6 values'!$A$2:$F$7000,4,FALSE)</f>
        <v>8</v>
      </c>
    </row>
    <row r="165" spans="1:11">
      <c r="A165" t="s">
        <v>2807</v>
      </c>
      <c r="B165" t="s">
        <v>4917</v>
      </c>
      <c r="C165">
        <v>246.23</v>
      </c>
      <c r="D165" t="s">
        <v>8931</v>
      </c>
      <c r="E165">
        <v>860</v>
      </c>
      <c r="F165">
        <v>3.4926694553872397</v>
      </c>
      <c r="H165">
        <f t="shared" si="4"/>
        <v>2.9344984512435679</v>
      </c>
      <c r="I165" s="30">
        <f t="shared" si="5"/>
        <v>-2.456842513845336</v>
      </c>
      <c r="J165" s="39">
        <f>VLOOKUP($A165,'Ub5 and Ub6 values'!$A$2:$F$7000,3,FALSE)</f>
        <v>7</v>
      </c>
      <c r="K165" s="39">
        <f>VLOOKUP($A165,'Ub5 and Ub6 values'!$A$2:$F$7000,4,FALSE)</f>
        <v>8</v>
      </c>
    </row>
    <row r="166" spans="1:11">
      <c r="A166" t="s">
        <v>3777</v>
      </c>
      <c r="B166" t="s">
        <v>4917</v>
      </c>
      <c r="C166">
        <v>295.16300000000001</v>
      </c>
      <c r="D166" t="s">
        <v>6071</v>
      </c>
      <c r="E166">
        <v>950</v>
      </c>
      <c r="F166">
        <v>3.218560591944112</v>
      </c>
      <c r="H166">
        <f t="shared" si="4"/>
        <v>2.9777236052888476</v>
      </c>
      <c r="I166" s="30">
        <f t="shared" si="5"/>
        <v>-2.492338310521566</v>
      </c>
      <c r="J166" s="39">
        <f>VLOOKUP($A166,'Ub5 and Ub6 values'!$A$2:$F$7000,3,FALSE)</f>
        <v>6</v>
      </c>
      <c r="K166" s="39">
        <f>VLOOKUP($A166,'Ub5 and Ub6 values'!$A$2:$F$7000,4,FALSE)</f>
        <v>10</v>
      </c>
    </row>
    <row r="167" spans="1:11">
      <c r="A167" t="s">
        <v>2769</v>
      </c>
      <c r="B167" t="s">
        <v>4917</v>
      </c>
      <c r="C167">
        <v>325.40800000000002</v>
      </c>
      <c r="D167" t="s">
        <v>8314</v>
      </c>
      <c r="E167">
        <v>1100</v>
      </c>
      <c r="F167">
        <v>3.3803717179663684</v>
      </c>
      <c r="H167">
        <f t="shared" si="4"/>
        <v>3.0413926851582249</v>
      </c>
      <c r="I167" s="30">
        <f t="shared" si="5"/>
        <v>-2.4710355404959254</v>
      </c>
      <c r="J167" s="39">
        <f>VLOOKUP($A167,'Ub5 and Ub6 values'!$A$2:$F$7000,3,FALSE)</f>
        <v>6</v>
      </c>
      <c r="K167" s="39">
        <f>VLOOKUP($A167,'Ub5 and Ub6 values'!$A$2:$F$7000,4,FALSE)</f>
        <v>9</v>
      </c>
    </row>
    <row r="168" spans="1:11">
      <c r="A168" t="s">
        <v>6410</v>
      </c>
      <c r="B168" t="s">
        <v>4917</v>
      </c>
      <c r="C168">
        <v>370.47500000000002</v>
      </c>
      <c r="D168" t="s">
        <v>4007</v>
      </c>
      <c r="E168">
        <v>1150</v>
      </c>
      <c r="F168">
        <v>3.104123085228423</v>
      </c>
      <c r="H168">
        <f t="shared" si="4"/>
        <v>3.0606978403536118</v>
      </c>
      <c r="I168" s="30">
        <f t="shared" si="5"/>
        <v>-2.5080610663520946</v>
      </c>
      <c r="J168" s="39">
        <f>VLOOKUP($A168,'Ub5 and Ub6 values'!$A$2:$F$7000,3,FALSE)</f>
        <v>7</v>
      </c>
      <c r="K168" s="39">
        <f>VLOOKUP($A168,'Ub5 and Ub6 values'!$A$2:$F$7000,4,FALSE)</f>
        <v>9</v>
      </c>
    </row>
    <row r="169" spans="1:11">
      <c r="A169" t="s">
        <v>5463</v>
      </c>
      <c r="B169" t="s">
        <v>4917</v>
      </c>
      <c r="C169">
        <v>399.22399999999999</v>
      </c>
      <c r="D169" t="s">
        <v>3979</v>
      </c>
      <c r="E169">
        <v>2000</v>
      </c>
      <c r="F169">
        <v>5.0097188545778808</v>
      </c>
      <c r="H169">
        <f t="shared" si="4"/>
        <v>3.3010299956639813</v>
      </c>
      <c r="I169" s="30">
        <f t="shared" si="5"/>
        <v>-2.3001866460552089</v>
      </c>
      <c r="J169" s="39">
        <f>VLOOKUP($A169,'Ub5 and Ub6 values'!$A$2:$F$7000,3,FALSE)</f>
        <v>7</v>
      </c>
      <c r="K169" s="39">
        <f>VLOOKUP($A169,'Ub5 and Ub6 values'!$A$2:$F$7000,4,FALSE)</f>
        <v>9</v>
      </c>
    </row>
    <row r="170" spans="1:11">
      <c r="A170" t="s">
        <v>2656</v>
      </c>
      <c r="B170" t="s">
        <v>4917</v>
      </c>
      <c r="C170">
        <v>301.11799999999999</v>
      </c>
      <c r="D170" t="s">
        <v>8326</v>
      </c>
      <c r="E170">
        <v>4950</v>
      </c>
      <c r="F170">
        <v>16.438738301928147</v>
      </c>
      <c r="H170">
        <f t="shared" si="4"/>
        <v>3.6946051989335689</v>
      </c>
      <c r="I170" s="30">
        <f t="shared" si="5"/>
        <v>-1.784131518276372</v>
      </c>
      <c r="J170" s="39">
        <f>VLOOKUP($A170,'Ub5 and Ub6 values'!$A$2:$F$7000,3,FALSE)</f>
        <v>10</v>
      </c>
      <c r="K170" s="39">
        <f>VLOOKUP($A170,'Ub5 and Ub6 values'!$A$2:$F$7000,4,FALSE)</f>
        <v>10</v>
      </c>
    </row>
    <row r="171" spans="1:11">
      <c r="A171" t="s">
        <v>3686</v>
      </c>
      <c r="B171" t="s">
        <v>4917</v>
      </c>
      <c r="C171">
        <v>301.34199999999998</v>
      </c>
      <c r="D171" t="s">
        <v>8400</v>
      </c>
      <c r="E171">
        <v>9220</v>
      </c>
      <c r="F171">
        <v>30.596465145913946</v>
      </c>
      <c r="H171">
        <f t="shared" si="4"/>
        <v>3.9647309210536292</v>
      </c>
      <c r="I171" s="30">
        <f t="shared" si="5"/>
        <v>-1.5143287452929484</v>
      </c>
      <c r="J171" s="39">
        <f>VLOOKUP($A171,'Ub5 and Ub6 values'!$A$2:$F$7000,3,FALSE)</f>
        <v>7</v>
      </c>
      <c r="K171" s="39">
        <f>VLOOKUP($A171,'Ub5 and Ub6 values'!$A$2:$F$7000,4,FALSE)</f>
        <v>8</v>
      </c>
    </row>
  </sheetData>
  <phoneticPr fontId="0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H291"/>
  <sheetViews>
    <sheetView zoomScale="75" workbookViewId="0">
      <selection activeCell="J1" sqref="J1:K1"/>
    </sheetView>
  </sheetViews>
  <sheetFormatPr defaultRowHeight="12.75"/>
  <cols>
    <col min="1" max="1" width="27" customWidth="1"/>
    <col min="9" max="9" width="9.140625" style="30"/>
    <col min="10" max="11" width="9.140625" style="39"/>
  </cols>
  <sheetData>
    <row r="1" spans="1:34">
      <c r="A1" t="s">
        <v>3341</v>
      </c>
      <c r="B1" t="s">
        <v>4339</v>
      </c>
      <c r="C1" t="s">
        <v>4340</v>
      </c>
      <c r="D1" t="s">
        <v>4341</v>
      </c>
      <c r="E1" t="s">
        <v>4342</v>
      </c>
      <c r="F1" t="s">
        <v>4346</v>
      </c>
      <c r="I1" s="35" t="s">
        <v>14847</v>
      </c>
      <c r="J1" s="39" t="s">
        <v>7937</v>
      </c>
      <c r="K1" s="39" t="s">
        <v>7938</v>
      </c>
      <c r="P1" t="s">
        <v>14838</v>
      </c>
      <c r="V1" t="s">
        <v>14839</v>
      </c>
      <c r="AB1" t="s">
        <v>14840</v>
      </c>
    </row>
    <row r="2" spans="1:34">
      <c r="A2" t="s">
        <v>1336</v>
      </c>
      <c r="B2" t="s">
        <v>4917</v>
      </c>
      <c r="C2">
        <v>386.58</v>
      </c>
      <c r="D2" t="s">
        <v>5590</v>
      </c>
      <c r="E2">
        <v>2.2999999999999998</v>
      </c>
      <c r="F2">
        <v>5.9496093952092696E-3</v>
      </c>
      <c r="H2">
        <f>LOG(E2)</f>
        <v>0.36172783601759284</v>
      </c>
      <c r="I2" s="30">
        <f>LOG(F2)-3</f>
        <v>-5.2255115457123971</v>
      </c>
      <c r="J2" s="39">
        <f>VLOOKUP($A2,'Ub5 and Ub6 values'!$A$2:$F$7000,3,FALSE)</f>
        <v>8</v>
      </c>
      <c r="K2" s="39">
        <f>VLOOKUP($A2,'Ub5 and Ub6 values'!$A$2:$F$7000,4,FALSE)</f>
        <v>10</v>
      </c>
      <c r="P2" s="26" t="s">
        <v>14841</v>
      </c>
      <c r="Q2" s="26" t="s">
        <v>14842</v>
      </c>
      <c r="R2" s="26" t="s">
        <v>14843</v>
      </c>
      <c r="S2" s="26" t="s">
        <v>14844</v>
      </c>
      <c r="T2" s="26" t="s">
        <v>14845</v>
      </c>
      <c r="U2" s="26" t="s">
        <v>14846</v>
      </c>
      <c r="V2" s="26" t="s">
        <v>14841</v>
      </c>
      <c r="W2" s="26" t="s">
        <v>14842</v>
      </c>
      <c r="X2" s="26" t="s">
        <v>14843</v>
      </c>
      <c r="Y2" s="26" t="s">
        <v>14844</v>
      </c>
      <c r="Z2" s="26" t="s">
        <v>14845</v>
      </c>
      <c r="AA2" s="26" t="s">
        <v>14846</v>
      </c>
      <c r="AB2" s="26" t="s">
        <v>14841</v>
      </c>
      <c r="AC2" s="26" t="s">
        <v>14842</v>
      </c>
      <c r="AD2" s="26" t="s">
        <v>14843</v>
      </c>
      <c r="AE2" s="26" t="s">
        <v>14844</v>
      </c>
      <c r="AF2" s="26" t="s">
        <v>14845</v>
      </c>
      <c r="AG2" s="26" t="s">
        <v>14846</v>
      </c>
      <c r="AH2" s="26" t="s">
        <v>14846</v>
      </c>
    </row>
    <row r="3" spans="1:34">
      <c r="A3" t="s">
        <v>2285</v>
      </c>
      <c r="B3" t="s">
        <v>4917</v>
      </c>
      <c r="C3">
        <v>246.32299999999998</v>
      </c>
      <c r="D3" t="s">
        <v>6649</v>
      </c>
      <c r="E3">
        <v>4.8</v>
      </c>
      <c r="F3">
        <v>1.9486609045846308E-2</v>
      </c>
      <c r="H3">
        <f t="shared" ref="H3:H66" si="0">LOG(E3)</f>
        <v>0.68124123737558717</v>
      </c>
      <c r="I3" s="30">
        <f t="shared" ref="I3:I66" si="1">LOG(F3)-3</f>
        <v>-4.710263727881002</v>
      </c>
      <c r="J3" s="39">
        <f>VLOOKUP($A3,'Ub5 and Ub6 values'!$A$2:$F$7000,3,FALSE)</f>
        <v>7</v>
      </c>
      <c r="K3" s="39">
        <f>VLOOKUP($A3,'Ub5 and Ub6 values'!$A$2:$F$7000,4,FALSE)</f>
        <v>7</v>
      </c>
      <c r="P3">
        <f>AVERAGE(I2:I3742)</f>
        <v>-3.2131846517866989</v>
      </c>
      <c r="Q3">
        <f>MEDIAN(I2:I3742)</f>
        <v>-3.0234284776904428</v>
      </c>
      <c r="R3">
        <f>STDEV(I2:I3742)</f>
        <v>1.0442416199636475</v>
      </c>
      <c r="S3">
        <f>SKEW(I2:I3742)</f>
        <v>-0.92788508335261377</v>
      </c>
      <c r="T3">
        <f>MAX(I2:I3742)</f>
        <v>-0.99085019247212358</v>
      </c>
      <c r="U3">
        <f>MIN(I2:I3742)</f>
        <v>-7.5041581122551948</v>
      </c>
      <c r="V3">
        <f>AVERAGE(J2:J5440)</f>
        <v>6.8482758620689657</v>
      </c>
      <c r="W3">
        <f>MEDIAN(J2:J542)</f>
        <v>7</v>
      </c>
      <c r="X3">
        <f>STDEV(J2:J542)</f>
        <v>1.4472550535661586</v>
      </c>
      <c r="Y3">
        <f>SKEW(J2:J542)</f>
        <v>-9.1331887636742909E-2</v>
      </c>
      <c r="Z3">
        <f>MAX(J2:J542)</f>
        <v>11</v>
      </c>
      <c r="AA3">
        <f>MIN(J2:J542)</f>
        <v>2</v>
      </c>
      <c r="AB3">
        <f>AVERAGE(K2:K5406)</f>
        <v>8.5034482758620697</v>
      </c>
      <c r="AC3">
        <f>MEDIAN(K2:K5406)</f>
        <v>9</v>
      </c>
      <c r="AD3">
        <f>STDEV(K2:K5406)</f>
        <v>1.9830567364063743</v>
      </c>
      <c r="AE3">
        <f>SKEW(K2:K5406)</f>
        <v>-0.46354641886571396</v>
      </c>
      <c r="AF3">
        <f>MAX(K2:K5406)</f>
        <v>12</v>
      </c>
      <c r="AG3">
        <f>MIN(K2:K5406)</f>
        <v>2</v>
      </c>
      <c r="AH3">
        <f>MIN(L2:L5406)</f>
        <v>0</v>
      </c>
    </row>
    <row r="4" spans="1:34">
      <c r="A4" t="s">
        <v>3691</v>
      </c>
      <c r="B4" t="s">
        <v>4917</v>
      </c>
      <c r="C4">
        <v>308.34700000000004</v>
      </c>
      <c r="D4" t="s">
        <v>4924</v>
      </c>
      <c r="E4">
        <v>8.75</v>
      </c>
      <c r="F4">
        <v>2.8377120581682319E-2</v>
      </c>
      <c r="H4">
        <f t="shared" si="0"/>
        <v>0.94200805302231327</v>
      </c>
      <c r="I4" s="30">
        <f t="shared" si="1"/>
        <v>-4.5470316743799204</v>
      </c>
      <c r="J4" s="39">
        <f>VLOOKUP($A4,'Ub5 and Ub6 values'!$A$2:$F$7000,3,FALSE)</f>
        <v>11</v>
      </c>
      <c r="K4" s="39">
        <f>VLOOKUP($A4,'Ub5 and Ub6 values'!$A$2:$F$7000,4,FALSE)</f>
        <v>12</v>
      </c>
    </row>
    <row r="5" spans="1:34">
      <c r="A5" t="s">
        <v>4610</v>
      </c>
      <c r="B5" t="s">
        <v>4917</v>
      </c>
      <c r="C5">
        <v>724.97299999999996</v>
      </c>
      <c r="D5" t="s">
        <v>3980</v>
      </c>
      <c r="E5">
        <v>10</v>
      </c>
      <c r="F5">
        <v>1.3793617141603895E-2</v>
      </c>
      <c r="H5">
        <f t="shared" si="0"/>
        <v>1</v>
      </c>
      <c r="I5" s="30">
        <f t="shared" si="1"/>
        <v>-4.8603218325442876</v>
      </c>
      <c r="J5" s="39">
        <f>VLOOKUP($A5,'Ub5 and Ub6 values'!$A$2:$F$7000,3,FALSE)</f>
        <v>8</v>
      </c>
      <c r="K5" s="39">
        <f>VLOOKUP($A5,'Ub5 and Ub6 values'!$A$2:$F$7000,4,FALSE)</f>
        <v>12</v>
      </c>
    </row>
    <row r="6" spans="1:34">
      <c r="A6" t="s">
        <v>4748</v>
      </c>
      <c r="B6" t="s">
        <v>4917</v>
      </c>
      <c r="C6">
        <v>148.209</v>
      </c>
      <c r="D6" t="s">
        <v>3981</v>
      </c>
      <c r="E6">
        <v>21.7</v>
      </c>
      <c r="F6">
        <v>0.14641486009621546</v>
      </c>
      <c r="H6">
        <f t="shared" si="0"/>
        <v>1.3364597338485296</v>
      </c>
      <c r="I6" s="30">
        <f t="shared" si="1"/>
        <v>-3.8344148431527976</v>
      </c>
      <c r="J6" s="39">
        <f>VLOOKUP($A6,'Ub5 and Ub6 values'!$A$2:$F$7000,3,FALSE)</f>
        <v>6</v>
      </c>
      <c r="K6" s="39">
        <f>VLOOKUP($A6,'Ub5 and Ub6 values'!$A$2:$F$7000,4,FALSE)</f>
        <v>9</v>
      </c>
    </row>
    <row r="7" spans="1:34">
      <c r="A7" t="s">
        <v>8727</v>
      </c>
      <c r="B7" t="s">
        <v>4917</v>
      </c>
      <c r="C7">
        <v>310.36599999999999</v>
      </c>
      <c r="D7" t="s">
        <v>3972</v>
      </c>
      <c r="E7">
        <v>25.5</v>
      </c>
      <c r="F7">
        <v>8.2161061456473977E-2</v>
      </c>
      <c r="H7">
        <f t="shared" si="0"/>
        <v>1.4065401804339552</v>
      </c>
      <c r="I7" s="30">
        <f t="shared" si="1"/>
        <v>-4.0853339586304518</v>
      </c>
      <c r="J7" s="39">
        <f>VLOOKUP($A7,'Ub5 and Ub6 values'!$A$2:$F$7000,3,FALSE)</f>
        <v>6</v>
      </c>
      <c r="K7" s="39">
        <f>VLOOKUP($A7,'Ub5 and Ub6 values'!$A$2:$F$7000,4,FALSE)</f>
        <v>6</v>
      </c>
    </row>
    <row r="8" spans="1:34">
      <c r="A8" t="s">
        <v>2589</v>
      </c>
      <c r="B8" t="s">
        <v>4917</v>
      </c>
      <c r="C8">
        <v>303.31600000000003</v>
      </c>
      <c r="D8" t="s">
        <v>3705</v>
      </c>
      <c r="E8">
        <v>45</v>
      </c>
      <c r="F8">
        <v>0.14836012607313823</v>
      </c>
      <c r="H8">
        <f t="shared" si="0"/>
        <v>1.6532125137753437</v>
      </c>
      <c r="I8" s="30">
        <f t="shared" si="1"/>
        <v>-3.8286828062894709</v>
      </c>
      <c r="J8" s="39">
        <f>VLOOKUP($A8,'Ub5 and Ub6 values'!$A$2:$F$7000,3,FALSE)</f>
        <v>9</v>
      </c>
      <c r="K8" s="39">
        <f>VLOOKUP($A8,'Ub5 and Ub6 values'!$A$2:$F$7000,4,FALSE)</f>
        <v>9</v>
      </c>
    </row>
    <row r="9" spans="1:34">
      <c r="A9" t="s">
        <v>2272</v>
      </c>
      <c r="B9" t="s">
        <v>4917</v>
      </c>
      <c r="C9">
        <v>77.057999999999993</v>
      </c>
      <c r="D9" t="s">
        <v>3982</v>
      </c>
      <c r="E9">
        <v>85</v>
      </c>
      <c r="F9">
        <v>1.1030652235978096</v>
      </c>
      <c r="H9">
        <f t="shared" si="0"/>
        <v>1.9294189257142926</v>
      </c>
      <c r="I9" s="30">
        <f t="shared" si="1"/>
        <v>-2.9573988072233228</v>
      </c>
      <c r="J9" s="39">
        <f>VLOOKUP($A9,'Ub5 and Ub6 values'!$A$2:$F$7000,3,FALSE)</f>
        <v>5</v>
      </c>
      <c r="K9" s="39">
        <f>VLOOKUP($A9,'Ub5 and Ub6 values'!$A$2:$F$7000,4,FALSE)</f>
        <v>5</v>
      </c>
    </row>
    <row r="10" spans="1:34">
      <c r="A10" t="s">
        <v>1897</v>
      </c>
      <c r="B10" t="s">
        <v>4917</v>
      </c>
      <c r="C10">
        <v>203.24099999999999</v>
      </c>
      <c r="D10" t="s">
        <v>3983</v>
      </c>
      <c r="E10">
        <v>100</v>
      </c>
      <c r="F10">
        <v>0.4920267072096674</v>
      </c>
      <c r="H10">
        <f t="shared" si="0"/>
        <v>2</v>
      </c>
      <c r="I10" s="30">
        <f t="shared" si="1"/>
        <v>-3.3080113230883539</v>
      </c>
      <c r="J10" s="39">
        <f>VLOOKUP($A10,'Ub5 and Ub6 values'!$A$2:$F$7000,3,FALSE)</f>
        <v>6</v>
      </c>
      <c r="K10" s="39">
        <f>VLOOKUP($A10,'Ub5 and Ub6 values'!$A$2:$F$7000,4,FALSE)</f>
        <v>9</v>
      </c>
    </row>
    <row r="11" spans="1:34">
      <c r="A11" t="s">
        <v>7322</v>
      </c>
      <c r="B11" t="s">
        <v>4917</v>
      </c>
      <c r="C11">
        <v>581.74699999999996</v>
      </c>
      <c r="D11" t="s">
        <v>3984</v>
      </c>
      <c r="E11">
        <v>350</v>
      </c>
      <c r="F11">
        <v>0.60163610641739451</v>
      </c>
      <c r="H11">
        <f t="shared" si="0"/>
        <v>2.5440680443502757</v>
      </c>
      <c r="I11" s="30">
        <f t="shared" si="1"/>
        <v>-3.2206661080093424</v>
      </c>
      <c r="J11" s="39">
        <f>VLOOKUP($A11,'Ub5 and Ub6 values'!$A$2:$F$7000,3,FALSE)</f>
        <v>8</v>
      </c>
      <c r="K11" s="39">
        <f>VLOOKUP($A11,'Ub5 and Ub6 values'!$A$2:$F$7000,4,FALSE)</f>
        <v>8</v>
      </c>
    </row>
    <row r="12" spans="1:34">
      <c r="A12" t="s">
        <v>4114</v>
      </c>
      <c r="B12" t="s">
        <v>4917</v>
      </c>
      <c r="C12">
        <v>1168.239</v>
      </c>
      <c r="D12" t="s">
        <v>6041</v>
      </c>
      <c r="E12">
        <v>360</v>
      </c>
      <c r="F12">
        <v>0.30815612216335869</v>
      </c>
      <c r="H12">
        <f t="shared" si="0"/>
        <v>2.5563025007672873</v>
      </c>
      <c r="I12" s="30">
        <f t="shared" si="1"/>
        <v>-3.5112291996829335</v>
      </c>
      <c r="J12" s="39">
        <f>VLOOKUP($A12,'Ub5 and Ub6 values'!$A$2:$F$7000,3,FALSE)</f>
        <v>7</v>
      </c>
      <c r="K12" s="39">
        <f>VLOOKUP($A12,'Ub5 and Ub6 values'!$A$2:$F$7000,4,FALSE)</f>
        <v>9</v>
      </c>
    </row>
    <row r="13" spans="1:34">
      <c r="A13" t="s">
        <v>8896</v>
      </c>
      <c r="B13" t="s">
        <v>4917</v>
      </c>
      <c r="C13">
        <v>168.58</v>
      </c>
      <c r="D13" t="s">
        <v>6003</v>
      </c>
      <c r="E13">
        <v>376</v>
      </c>
      <c r="F13">
        <v>2.2303950646577291</v>
      </c>
      <c r="H13">
        <f t="shared" si="0"/>
        <v>2.5751878449276608</v>
      </c>
      <c r="I13" s="30">
        <f t="shared" si="1"/>
        <v>-2.6516182045730665</v>
      </c>
      <c r="J13" s="39">
        <f>VLOOKUP($A13,'Ub5 and Ub6 values'!$A$2:$F$7000,3,FALSE)</f>
        <v>6</v>
      </c>
      <c r="K13" s="39">
        <f>VLOOKUP($A13,'Ub5 and Ub6 values'!$A$2:$F$7000,4,FALSE)</f>
        <v>8</v>
      </c>
    </row>
    <row r="14" spans="1:34">
      <c r="A14" t="s">
        <v>2807</v>
      </c>
      <c r="B14" t="s">
        <v>4917</v>
      </c>
      <c r="C14">
        <v>246.23</v>
      </c>
      <c r="D14" t="s">
        <v>8931</v>
      </c>
      <c r="E14">
        <v>590</v>
      </c>
      <c r="F14">
        <v>2.3961336961377575</v>
      </c>
      <c r="H14">
        <f t="shared" si="0"/>
        <v>2.7708520116421442</v>
      </c>
      <c r="I14" s="30">
        <f t="shared" si="1"/>
        <v>-2.6204889534467593</v>
      </c>
      <c r="J14" s="39">
        <f>VLOOKUP($A14,'Ub5 and Ub6 values'!$A$2:$F$7000,3,FALSE)</f>
        <v>7</v>
      </c>
      <c r="K14" s="39">
        <f>VLOOKUP($A14,'Ub5 and Ub6 values'!$A$2:$F$7000,4,FALSE)</f>
        <v>8</v>
      </c>
    </row>
    <row r="15" spans="1:34">
      <c r="A15" t="s">
        <v>5469</v>
      </c>
      <c r="B15" t="s">
        <v>4917</v>
      </c>
      <c r="C15">
        <v>243.21700000000001</v>
      </c>
      <c r="D15" t="s">
        <v>4572</v>
      </c>
      <c r="E15">
        <v>880</v>
      </c>
      <c r="F15">
        <v>3.6181681379179906</v>
      </c>
      <c r="H15">
        <f t="shared" si="0"/>
        <v>2.9444826721501687</v>
      </c>
      <c r="I15" s="30">
        <f t="shared" si="1"/>
        <v>-2.4415112551452798</v>
      </c>
      <c r="J15" s="39">
        <f>VLOOKUP($A15,'Ub5 and Ub6 values'!$A$2:$F$7000,3,FALSE)</f>
        <v>10</v>
      </c>
      <c r="K15" s="39">
        <f>VLOOKUP($A15,'Ub5 and Ub6 values'!$A$2:$F$7000,4,FALSE)</f>
        <v>10</v>
      </c>
    </row>
    <row r="16" spans="1:34">
      <c r="A16" t="s">
        <v>5418</v>
      </c>
      <c r="B16" t="s">
        <v>4917</v>
      </c>
      <c r="C16">
        <v>260.334</v>
      </c>
      <c r="D16" t="s">
        <v>2622</v>
      </c>
      <c r="E16">
        <v>980</v>
      </c>
      <c r="F16">
        <v>3.7643949695391306</v>
      </c>
      <c r="H16">
        <f t="shared" si="0"/>
        <v>2.9912260756924947</v>
      </c>
      <c r="I16" s="30">
        <f t="shared" si="1"/>
        <v>-2.4243048156134805</v>
      </c>
      <c r="J16" s="39">
        <f>VLOOKUP($A16,'Ub5 and Ub6 values'!$A$2:$F$7000,3,FALSE)</f>
        <v>8</v>
      </c>
      <c r="K16" s="39">
        <f>VLOOKUP($A16,'Ub5 and Ub6 values'!$A$2:$F$7000,4,FALSE)</f>
        <v>10</v>
      </c>
    </row>
    <row r="17" spans="1:11">
      <c r="A17" t="s">
        <v>2656</v>
      </c>
      <c r="B17" t="s">
        <v>4917</v>
      </c>
      <c r="C17">
        <v>301.11799999999999</v>
      </c>
      <c r="D17" t="s">
        <v>8326</v>
      </c>
      <c r="E17">
        <v>1165</v>
      </c>
      <c r="F17">
        <v>3.8689151761103622</v>
      </c>
      <c r="H17">
        <f t="shared" si="0"/>
        <v>3.0663259253620376</v>
      </c>
      <c r="I17" s="30">
        <f t="shared" si="1"/>
        <v>-2.4124107918479027</v>
      </c>
      <c r="J17" s="39">
        <f>VLOOKUP($A17,'Ub5 and Ub6 values'!$A$2:$F$7000,3,FALSE)</f>
        <v>10</v>
      </c>
      <c r="K17" s="39">
        <f>VLOOKUP($A17,'Ub5 and Ub6 values'!$A$2:$F$7000,4,FALSE)</f>
        <v>10</v>
      </c>
    </row>
    <row r="18" spans="1:11">
      <c r="A18" t="s">
        <v>3689</v>
      </c>
      <c r="B18" t="s">
        <v>4917</v>
      </c>
      <c r="C18">
        <v>303.49</v>
      </c>
      <c r="D18" t="s">
        <v>8306</v>
      </c>
      <c r="E18">
        <v>1225</v>
      </c>
      <c r="F18">
        <v>4.0363768163695672</v>
      </c>
      <c r="H18">
        <f t="shared" si="0"/>
        <v>3.0881360887005513</v>
      </c>
      <c r="I18" s="30">
        <f t="shared" si="1"/>
        <v>-2.3940082969368595</v>
      </c>
      <c r="J18" s="39">
        <f>VLOOKUP($A18,'Ub5 and Ub6 values'!$A$2:$F$7000,3,FALSE)</f>
        <v>5</v>
      </c>
      <c r="K18" s="39">
        <f>VLOOKUP($A18,'Ub5 and Ub6 values'!$A$2:$F$7000,4,FALSE)</f>
        <v>9</v>
      </c>
    </row>
    <row r="19" spans="1:11">
      <c r="A19" t="s">
        <v>5601</v>
      </c>
      <c r="B19" t="s">
        <v>6606</v>
      </c>
      <c r="C19">
        <v>732.68299999999999</v>
      </c>
      <c r="D19" t="s">
        <v>8479</v>
      </c>
      <c r="E19">
        <v>0.152</v>
      </c>
      <c r="F19">
        <v>2.0745670364946369E-4</v>
      </c>
      <c r="H19">
        <f t="shared" si="0"/>
        <v>-0.81815641205522749</v>
      </c>
      <c r="I19" s="30">
        <f t="shared" si="1"/>
        <v>-6.6830725270392399</v>
      </c>
      <c r="J19" s="39">
        <f>VLOOKUP($A19,'Ub5 and Ub6 values'!$A$2:$F$7000,3,FALSE)</f>
        <v>6</v>
      </c>
      <c r="K19" s="39">
        <f>VLOOKUP($A19,'Ub5 and Ub6 values'!$A$2:$F$7000,4,FALSE)</f>
        <v>8</v>
      </c>
    </row>
    <row r="20" spans="1:11">
      <c r="A20" t="s">
        <v>848</v>
      </c>
      <c r="B20" t="s">
        <v>6606</v>
      </c>
      <c r="C20">
        <v>171.62800000000001</v>
      </c>
      <c r="D20" t="s">
        <v>4724</v>
      </c>
      <c r="E20">
        <v>0.42</v>
      </c>
      <c r="F20">
        <v>2.4471531451744468E-3</v>
      </c>
      <c r="H20">
        <f t="shared" si="0"/>
        <v>-0.37675070960209955</v>
      </c>
      <c r="I20" s="30">
        <f t="shared" si="1"/>
        <v>-5.6113388512354536</v>
      </c>
      <c r="J20" s="39">
        <f>VLOOKUP($A20,'Ub5 and Ub6 values'!$A$2:$F$7000,3,FALSE)</f>
        <v>9</v>
      </c>
      <c r="K20" s="39">
        <f>VLOOKUP($A20,'Ub5 and Ub6 values'!$A$2:$F$7000,4,FALSE)</f>
        <v>9</v>
      </c>
    </row>
    <row r="21" spans="1:11">
      <c r="A21" t="s">
        <v>7338</v>
      </c>
      <c r="B21" t="s">
        <v>6606</v>
      </c>
      <c r="C21">
        <v>140.09400000000002</v>
      </c>
      <c r="D21" t="s">
        <v>3985</v>
      </c>
      <c r="E21">
        <v>0.42</v>
      </c>
      <c r="F21">
        <v>2.9979870658272297E-3</v>
      </c>
      <c r="H21">
        <f t="shared" si="0"/>
        <v>-0.37675070960209955</v>
      </c>
      <c r="I21" s="30">
        <f t="shared" si="1"/>
        <v>-5.5231702451541764</v>
      </c>
      <c r="J21" s="39">
        <f>VLOOKUP($A21,'Ub5 and Ub6 values'!$A$2:$F$7000,3,FALSE)</f>
        <v>8</v>
      </c>
      <c r="K21" s="39">
        <f>VLOOKUP($A21,'Ub5 and Ub6 values'!$A$2:$F$7000,4,FALSE)</f>
        <v>8</v>
      </c>
    </row>
    <row r="22" spans="1:11">
      <c r="A22" t="s">
        <v>767</v>
      </c>
      <c r="B22" t="s">
        <v>6606</v>
      </c>
      <c r="C22">
        <v>162.12899999999999</v>
      </c>
      <c r="D22" t="s">
        <v>3986</v>
      </c>
      <c r="E22">
        <v>0.6</v>
      </c>
      <c r="F22">
        <v>3.7007568047665749E-3</v>
      </c>
      <c r="H22">
        <f t="shared" si="0"/>
        <v>-0.22184874961635639</v>
      </c>
      <c r="I22" s="30">
        <f t="shared" si="1"/>
        <v>-5.4317094536290655</v>
      </c>
      <c r="J22" s="39">
        <f>VLOOKUP($A22,'Ub5 and Ub6 values'!$A$2:$F$7000,3,FALSE)</f>
        <v>7</v>
      </c>
      <c r="K22" s="39">
        <f>VLOOKUP($A22,'Ub5 and Ub6 values'!$A$2:$F$7000,4,FALSE)</f>
        <v>7</v>
      </c>
    </row>
    <row r="23" spans="1:11">
      <c r="A23" t="s">
        <v>7357</v>
      </c>
      <c r="B23" t="s">
        <v>6606</v>
      </c>
      <c r="C23">
        <v>182.17500000000001</v>
      </c>
      <c r="D23" t="s">
        <v>3987</v>
      </c>
      <c r="E23">
        <v>0.62</v>
      </c>
      <c r="F23">
        <v>3.4033209825717029E-3</v>
      </c>
      <c r="H23">
        <f t="shared" si="0"/>
        <v>-0.20760831050174613</v>
      </c>
      <c r="I23" s="30">
        <f t="shared" si="1"/>
        <v>-5.4680970886985767</v>
      </c>
      <c r="J23" s="39">
        <f>VLOOKUP($A23,'Ub5 and Ub6 values'!$A$2:$F$7000,3,FALSE)</f>
        <v>8</v>
      </c>
      <c r="K23" s="39">
        <f>VLOOKUP($A23,'Ub5 and Ub6 values'!$A$2:$F$7000,4,FALSE)</f>
        <v>8</v>
      </c>
    </row>
    <row r="24" spans="1:11">
      <c r="A24" t="s">
        <v>6060</v>
      </c>
      <c r="B24" t="s">
        <v>6606</v>
      </c>
      <c r="C24">
        <v>306.50799999999998</v>
      </c>
      <c r="D24" t="s">
        <v>3933</v>
      </c>
      <c r="E24">
        <v>1</v>
      </c>
      <c r="F24">
        <v>3.2625575841413604E-3</v>
      </c>
      <c r="H24">
        <f t="shared" si="0"/>
        <v>0</v>
      </c>
      <c r="I24" s="30">
        <f t="shared" si="1"/>
        <v>-5.4864418142884102</v>
      </c>
      <c r="J24" s="39">
        <f>VLOOKUP($A24,'Ub5 and Ub6 values'!$A$2:$F$7000,3,FALSE)</f>
        <v>5</v>
      </c>
      <c r="K24" s="39">
        <f>VLOOKUP($A24,'Ub5 and Ub6 values'!$A$2:$F$7000,4,FALSE)</f>
        <v>6</v>
      </c>
    </row>
    <row r="25" spans="1:11">
      <c r="A25" t="s">
        <v>2689</v>
      </c>
      <c r="B25" t="s">
        <v>6606</v>
      </c>
      <c r="C25">
        <v>204.23699999999999</v>
      </c>
      <c r="D25" t="s">
        <v>4730</v>
      </c>
      <c r="E25">
        <v>2.8</v>
      </c>
      <c r="F25">
        <v>1.3709562909756801E-2</v>
      </c>
      <c r="H25">
        <f t="shared" si="0"/>
        <v>0.44715803134221921</v>
      </c>
      <c r="I25" s="30">
        <f t="shared" si="1"/>
        <v>-4.8629763912284822</v>
      </c>
      <c r="J25" s="39">
        <f>VLOOKUP($A25,'Ub5 and Ub6 values'!$A$2:$F$7000,3,FALSE)</f>
        <v>11</v>
      </c>
      <c r="K25" s="39">
        <f>VLOOKUP($A25,'Ub5 and Ub6 values'!$A$2:$F$7000,4,FALSE)</f>
        <v>12</v>
      </c>
    </row>
    <row r="26" spans="1:11">
      <c r="A26" t="s">
        <v>5412</v>
      </c>
      <c r="B26" t="s">
        <v>6606</v>
      </c>
      <c r="C26">
        <v>321.33299999999997</v>
      </c>
      <c r="D26" t="s">
        <v>6978</v>
      </c>
      <c r="E26">
        <v>3.84</v>
      </c>
      <c r="F26">
        <v>1.1950219865373306E-2</v>
      </c>
      <c r="H26">
        <f t="shared" si="0"/>
        <v>0.58433122436753082</v>
      </c>
      <c r="I26" s="30">
        <f t="shared" si="1"/>
        <v>-4.9226241043024555</v>
      </c>
      <c r="J26" s="39">
        <f>VLOOKUP($A26,'Ub5 and Ub6 values'!$A$2:$F$7000,3,FALSE)</f>
        <v>7</v>
      </c>
      <c r="K26" s="39">
        <f>VLOOKUP($A26,'Ub5 and Ub6 values'!$A$2:$F$7000,4,FALSE)</f>
        <v>8</v>
      </c>
    </row>
    <row r="27" spans="1:11">
      <c r="A27" t="s">
        <v>6058</v>
      </c>
      <c r="B27" t="s">
        <v>6606</v>
      </c>
      <c r="C27">
        <v>183.20699999999999</v>
      </c>
      <c r="D27" t="s">
        <v>3988</v>
      </c>
      <c r="E27">
        <v>4</v>
      </c>
      <c r="F27">
        <v>2.1833226896352215E-2</v>
      </c>
      <c r="H27">
        <f t="shared" si="0"/>
        <v>0.6020599913279624</v>
      </c>
      <c r="I27" s="30">
        <f t="shared" si="1"/>
        <v>-4.6608820719083184</v>
      </c>
      <c r="J27" s="39">
        <f>VLOOKUP($A27,'Ub5 and Ub6 values'!$A$2:$F$7000,3,FALSE)</f>
        <v>5</v>
      </c>
      <c r="K27" s="39">
        <f>VLOOKUP($A27,'Ub5 and Ub6 values'!$A$2:$F$7000,4,FALSE)</f>
        <v>8</v>
      </c>
    </row>
    <row r="28" spans="1:11">
      <c r="A28" t="s">
        <v>1240</v>
      </c>
      <c r="B28" t="s">
        <v>6606</v>
      </c>
      <c r="C28">
        <v>364.91699999999997</v>
      </c>
      <c r="D28" t="s">
        <v>7276</v>
      </c>
      <c r="E28">
        <v>4.2</v>
      </c>
      <c r="F28">
        <v>1.1509466536226047E-2</v>
      </c>
      <c r="H28">
        <f t="shared" si="0"/>
        <v>0.62324929039790045</v>
      </c>
      <c r="I28" s="30">
        <f t="shared" si="1"/>
        <v>-4.938944805452957</v>
      </c>
      <c r="J28" s="39">
        <f>VLOOKUP($A28,'Ub5 and Ub6 values'!$A$2:$F$7000,3,FALSE)</f>
        <v>7</v>
      </c>
      <c r="K28" s="39">
        <f>VLOOKUP($A28,'Ub5 and Ub6 values'!$A$2:$F$7000,4,FALSE)</f>
        <v>9</v>
      </c>
    </row>
    <row r="29" spans="1:11">
      <c r="A29" t="s">
        <v>4737</v>
      </c>
      <c r="B29" t="s">
        <v>6606</v>
      </c>
      <c r="C29">
        <v>785.84</v>
      </c>
      <c r="D29" t="s">
        <v>3989</v>
      </c>
      <c r="E29">
        <v>4.79</v>
      </c>
      <c r="F29">
        <v>6.0953883742237607E-3</v>
      </c>
      <c r="H29">
        <f t="shared" si="0"/>
        <v>0.68033551341456322</v>
      </c>
      <c r="I29" s="30">
        <f t="shared" si="1"/>
        <v>-5.2149986176241523</v>
      </c>
      <c r="J29" s="39">
        <f>VLOOKUP($A29,'Ub5 and Ub6 values'!$A$2:$F$7000,3,FALSE)</f>
        <v>10</v>
      </c>
      <c r="K29" s="39">
        <f>VLOOKUP($A29,'Ub5 and Ub6 values'!$A$2:$F$7000,4,FALSE)</f>
        <v>10</v>
      </c>
    </row>
    <row r="30" spans="1:11">
      <c r="A30" t="s">
        <v>3935</v>
      </c>
      <c r="B30" t="s">
        <v>6606</v>
      </c>
      <c r="C30">
        <v>527.52599999999995</v>
      </c>
      <c r="D30" t="s">
        <v>3936</v>
      </c>
      <c r="E30">
        <v>5</v>
      </c>
      <c r="F30">
        <v>9.4782058135523192E-3</v>
      </c>
      <c r="H30">
        <f t="shared" si="0"/>
        <v>0.69897000433601886</v>
      </c>
      <c r="I30" s="30">
        <f t="shared" si="1"/>
        <v>-5.0232738650901299</v>
      </c>
      <c r="J30" s="39">
        <f>VLOOKUP($A30,'Ub5 and Ub6 values'!$A$2:$F$7000,3,FALSE)</f>
        <v>8</v>
      </c>
      <c r="K30" s="39">
        <f>VLOOKUP($A30,'Ub5 and Ub6 values'!$A$2:$F$7000,4,FALSE)</f>
        <v>9</v>
      </c>
    </row>
    <row r="31" spans="1:11">
      <c r="A31" t="s">
        <v>4595</v>
      </c>
      <c r="B31" t="s">
        <v>6606</v>
      </c>
      <c r="C31">
        <v>751.01099999999997</v>
      </c>
      <c r="D31" t="s">
        <v>3990</v>
      </c>
      <c r="E31">
        <v>7.15</v>
      </c>
      <c r="F31">
        <v>9.5204996997380869E-3</v>
      </c>
      <c r="H31">
        <f t="shared" si="0"/>
        <v>0.85430604180108061</v>
      </c>
      <c r="I31" s="30">
        <f t="shared" si="1"/>
        <v>-5.0213402563273419</v>
      </c>
      <c r="J31" s="39">
        <f>VLOOKUP($A31,'Ub5 and Ub6 values'!$A$2:$F$7000,3,FALSE)</f>
        <v>8</v>
      </c>
      <c r="K31" s="39">
        <f>VLOOKUP($A31,'Ub5 and Ub6 values'!$A$2:$F$7000,4,FALSE)</f>
        <v>10</v>
      </c>
    </row>
    <row r="32" spans="1:11">
      <c r="A32" t="s">
        <v>4101</v>
      </c>
      <c r="B32" t="s">
        <v>6606</v>
      </c>
      <c r="C32">
        <v>388.37600000000003</v>
      </c>
      <c r="D32" t="s">
        <v>8288</v>
      </c>
      <c r="E32">
        <v>8.1999999999999993</v>
      </c>
      <c r="F32">
        <v>2.1113560055204234E-2</v>
      </c>
      <c r="H32">
        <f t="shared" si="0"/>
        <v>0.91381385238371671</v>
      </c>
      <c r="I32" s="30">
        <f t="shared" si="1"/>
        <v>-4.6754385321127812</v>
      </c>
      <c r="J32" s="39">
        <f>VLOOKUP($A32,'Ub5 and Ub6 values'!$A$2:$F$7000,3,FALSE)</f>
        <v>7</v>
      </c>
      <c r="K32" s="39">
        <f>VLOOKUP($A32,'Ub5 and Ub6 values'!$A$2:$F$7000,4,FALSE)</f>
        <v>9</v>
      </c>
    </row>
    <row r="33" spans="1:11">
      <c r="A33" t="s">
        <v>7337</v>
      </c>
      <c r="B33" t="s">
        <v>6606</v>
      </c>
      <c r="C33">
        <v>751.01099999999997</v>
      </c>
      <c r="D33" t="s">
        <v>7337</v>
      </c>
      <c r="E33">
        <v>18</v>
      </c>
      <c r="F33">
        <v>2.3967691551788191E-2</v>
      </c>
      <c r="H33">
        <f t="shared" si="0"/>
        <v>1.255272505103306</v>
      </c>
      <c r="I33" s="30">
        <f t="shared" si="1"/>
        <v>-4.6203737930251165</v>
      </c>
      <c r="J33" s="39">
        <f>VLOOKUP($A33,'Ub5 and Ub6 values'!$A$2:$F$7000,3,FALSE)</f>
        <v>8</v>
      </c>
      <c r="K33" s="39">
        <f>VLOOKUP($A33,'Ub5 and Ub6 values'!$A$2:$F$7000,4,FALSE)</f>
        <v>10</v>
      </c>
    </row>
    <row r="34" spans="1:11">
      <c r="A34" t="s">
        <v>5419</v>
      </c>
      <c r="B34" t="s">
        <v>6606</v>
      </c>
      <c r="C34">
        <v>214.04599999999999</v>
      </c>
      <c r="D34" t="s">
        <v>6982</v>
      </c>
      <c r="E34">
        <v>26</v>
      </c>
      <c r="F34">
        <v>0.12146921689730246</v>
      </c>
      <c r="H34">
        <f t="shared" si="0"/>
        <v>1.414973347970818</v>
      </c>
      <c r="I34" s="30">
        <f t="shared" si="1"/>
        <v>-3.9155337683660165</v>
      </c>
      <c r="J34" s="39">
        <f>VLOOKUP($A34,'Ub5 and Ub6 values'!$A$2:$F$7000,3,FALSE)</f>
        <v>7</v>
      </c>
      <c r="K34" s="39">
        <f>VLOOKUP($A34,'Ub5 and Ub6 values'!$A$2:$F$7000,4,FALSE)</f>
        <v>8</v>
      </c>
    </row>
    <row r="35" spans="1:11">
      <c r="A35" t="s">
        <v>1328</v>
      </c>
      <c r="B35" t="s">
        <v>6606</v>
      </c>
      <c r="C35">
        <v>363.88199999999995</v>
      </c>
      <c r="D35" t="s">
        <v>7277</v>
      </c>
      <c r="E35">
        <v>40</v>
      </c>
      <c r="F35">
        <v>0.10992574515914501</v>
      </c>
      <c r="H35">
        <f t="shared" si="0"/>
        <v>1.6020599913279623</v>
      </c>
      <c r="I35" s="30">
        <f t="shared" si="1"/>
        <v>-3.9589005817245586</v>
      </c>
      <c r="J35" s="39">
        <f>VLOOKUP($A35,'Ub5 and Ub6 values'!$A$2:$F$7000,3,FALSE)</f>
        <v>7</v>
      </c>
      <c r="K35" s="39">
        <f>VLOOKUP($A35,'Ub5 and Ub6 values'!$A$2:$F$7000,4,FALSE)</f>
        <v>10</v>
      </c>
    </row>
    <row r="36" spans="1:11">
      <c r="A36" t="s">
        <v>8895</v>
      </c>
      <c r="B36" t="s">
        <v>6606</v>
      </c>
      <c r="C36">
        <v>331.858</v>
      </c>
      <c r="D36" t="s">
        <v>3129</v>
      </c>
      <c r="E36">
        <v>40</v>
      </c>
      <c r="F36">
        <v>0.12053348118773692</v>
      </c>
      <c r="H36">
        <f t="shared" si="0"/>
        <v>1.6020599913279623</v>
      </c>
      <c r="I36" s="30">
        <f t="shared" si="1"/>
        <v>-3.9188923001814455</v>
      </c>
      <c r="J36" s="39">
        <f>VLOOKUP($A36,'Ub5 and Ub6 values'!$A$2:$F$7000,3,FALSE)</f>
        <v>7</v>
      </c>
      <c r="K36" s="39">
        <f>VLOOKUP($A36,'Ub5 and Ub6 values'!$A$2:$F$7000,4,FALSE)</f>
        <v>9</v>
      </c>
    </row>
    <row r="37" spans="1:11">
      <c r="A37" t="s">
        <v>2647</v>
      </c>
      <c r="B37" t="s">
        <v>6606</v>
      </c>
      <c r="C37">
        <v>474.70499999999998</v>
      </c>
      <c r="D37" t="s">
        <v>6636</v>
      </c>
      <c r="E37">
        <v>42</v>
      </c>
      <c r="F37">
        <v>8.847600088476E-2</v>
      </c>
      <c r="H37">
        <f t="shared" si="0"/>
        <v>1.6232492903979006</v>
      </c>
      <c r="I37" s="30">
        <f t="shared" si="1"/>
        <v>-4.0531745157063321</v>
      </c>
      <c r="J37" s="39">
        <f>VLOOKUP($A37,'Ub5 and Ub6 values'!$A$2:$F$7000,3,FALSE)</f>
        <v>6</v>
      </c>
      <c r="K37" s="39">
        <f>VLOOKUP($A37,'Ub5 and Ub6 values'!$A$2:$F$7000,4,FALSE)</f>
        <v>8</v>
      </c>
    </row>
    <row r="38" spans="1:11">
      <c r="A38" t="s">
        <v>1431</v>
      </c>
      <c r="B38" t="s">
        <v>6606</v>
      </c>
      <c r="C38">
        <v>415.82600000000002</v>
      </c>
      <c r="D38" t="s">
        <v>4731</v>
      </c>
      <c r="E38">
        <v>42.6</v>
      </c>
      <c r="F38">
        <v>0.10244669645476714</v>
      </c>
      <c r="H38">
        <f t="shared" si="0"/>
        <v>1.6294095991027189</v>
      </c>
      <c r="I38" s="30">
        <f t="shared" si="1"/>
        <v>-3.9895020415048292</v>
      </c>
      <c r="J38" s="39">
        <f>VLOOKUP($A38,'Ub5 and Ub6 values'!$A$2:$F$7000,3,FALSE)</f>
        <v>8</v>
      </c>
      <c r="K38" s="39">
        <f>VLOOKUP($A38,'Ub5 and Ub6 values'!$A$2:$F$7000,4,FALSE)</f>
        <v>10</v>
      </c>
    </row>
    <row r="39" spans="1:11">
      <c r="A39" t="s">
        <v>3721</v>
      </c>
      <c r="B39" t="s">
        <v>6606</v>
      </c>
      <c r="C39">
        <v>386.37699999999995</v>
      </c>
      <c r="D39" t="s">
        <v>7416</v>
      </c>
      <c r="E39">
        <v>43</v>
      </c>
      <c r="F39">
        <v>0.11129026831307248</v>
      </c>
      <c r="H39">
        <f t="shared" si="0"/>
        <v>1.6334684555795864</v>
      </c>
      <c r="I39" s="30">
        <f t="shared" si="1"/>
        <v>-3.9535428105324497</v>
      </c>
      <c r="J39" s="39">
        <f>VLOOKUP($A39,'Ub5 and Ub6 values'!$A$2:$F$7000,3,FALSE)</f>
        <v>7</v>
      </c>
      <c r="K39" s="39">
        <f>VLOOKUP($A39,'Ub5 and Ub6 values'!$A$2:$F$7000,4,FALSE)</f>
        <v>10</v>
      </c>
    </row>
    <row r="40" spans="1:11">
      <c r="A40" t="s">
        <v>7316</v>
      </c>
      <c r="B40" t="s">
        <v>6606</v>
      </c>
      <c r="C40">
        <v>234.19499999999999</v>
      </c>
      <c r="D40" t="s">
        <v>7278</v>
      </c>
      <c r="E40">
        <v>46</v>
      </c>
      <c r="F40">
        <v>0.19641751531843124</v>
      </c>
      <c r="H40">
        <f t="shared" si="0"/>
        <v>1.6627578316815741</v>
      </c>
      <c r="I40" s="30">
        <f t="shared" si="1"/>
        <v>-3.70681978708385</v>
      </c>
      <c r="J40" s="39">
        <f>VLOOKUP($A40,'Ub5 and Ub6 values'!$A$2:$F$7000,3,FALSE)</f>
        <v>7</v>
      </c>
      <c r="K40" s="39">
        <f>VLOOKUP($A40,'Ub5 and Ub6 values'!$A$2:$F$7000,4,FALSE)</f>
        <v>8</v>
      </c>
    </row>
    <row r="41" spans="1:11">
      <c r="A41" t="s">
        <v>754</v>
      </c>
      <c r="B41" t="s">
        <v>6606</v>
      </c>
      <c r="C41">
        <v>145.161</v>
      </c>
      <c r="D41" t="s">
        <v>754</v>
      </c>
      <c r="E41">
        <v>48</v>
      </c>
      <c r="F41">
        <v>0.33066732800132265</v>
      </c>
      <c r="H41">
        <f t="shared" si="0"/>
        <v>1.6812412373755872</v>
      </c>
      <c r="I41" s="30">
        <f t="shared" si="1"/>
        <v>-3.4806087139756512</v>
      </c>
      <c r="J41" s="39">
        <f>VLOOKUP($A41,'Ub5 and Ub6 values'!$A$2:$F$7000,3,FALSE)</f>
        <v>6</v>
      </c>
      <c r="K41" s="39">
        <f>VLOOKUP($A41,'Ub5 and Ub6 values'!$A$2:$F$7000,4,FALSE)</f>
        <v>10</v>
      </c>
    </row>
    <row r="42" spans="1:11">
      <c r="A42" t="s">
        <v>5573</v>
      </c>
      <c r="B42" t="s">
        <v>6606</v>
      </c>
      <c r="C42">
        <v>656.10699999999997</v>
      </c>
      <c r="D42" t="s">
        <v>8379</v>
      </c>
      <c r="E42">
        <v>48.7</v>
      </c>
      <c r="F42">
        <v>7.4225697942561203E-2</v>
      </c>
      <c r="H42">
        <f t="shared" si="0"/>
        <v>1.6875289612146342</v>
      </c>
      <c r="I42" s="30">
        <f t="shared" si="1"/>
        <v>-4.129445710051515</v>
      </c>
      <c r="J42" s="39">
        <f>VLOOKUP($A42,'Ub5 and Ub6 values'!$A$2:$F$7000,3,FALSE)</f>
        <v>7</v>
      </c>
      <c r="K42" s="39">
        <f>VLOOKUP($A42,'Ub5 and Ub6 values'!$A$2:$F$7000,4,FALSE)</f>
        <v>10</v>
      </c>
    </row>
    <row r="43" spans="1:11">
      <c r="A43" t="s">
        <v>6416</v>
      </c>
      <c r="B43" t="s">
        <v>6606</v>
      </c>
      <c r="C43">
        <v>171.19599999999997</v>
      </c>
      <c r="D43" t="s">
        <v>4567</v>
      </c>
      <c r="E43">
        <v>52</v>
      </c>
      <c r="F43">
        <v>0.30374541461249099</v>
      </c>
      <c r="H43">
        <f t="shared" si="0"/>
        <v>1.7160033436347992</v>
      </c>
      <c r="I43" s="30">
        <f t="shared" si="1"/>
        <v>-3.5174902695204588</v>
      </c>
      <c r="J43" s="39">
        <f>VLOOKUP($A43,'Ub5 and Ub6 values'!$A$2:$F$7000,3,FALSE)</f>
        <v>8</v>
      </c>
      <c r="K43" s="39">
        <f>VLOOKUP($A43,'Ub5 and Ub6 values'!$A$2:$F$7000,4,FALSE)</f>
        <v>8</v>
      </c>
    </row>
    <row r="44" spans="1:11">
      <c r="A44" t="s">
        <v>1219</v>
      </c>
      <c r="B44" t="s">
        <v>6606</v>
      </c>
      <c r="C44">
        <v>233.69599999999997</v>
      </c>
      <c r="D44" t="s">
        <v>7275</v>
      </c>
      <c r="E44">
        <v>56</v>
      </c>
      <c r="F44">
        <v>0.23962755032178559</v>
      </c>
      <c r="H44">
        <f t="shared" si="0"/>
        <v>1.7481880270062005</v>
      </c>
      <c r="I44" s="30">
        <f t="shared" si="1"/>
        <v>-3.6204632519551554</v>
      </c>
      <c r="J44" s="39">
        <f>VLOOKUP($A44,'Ub5 and Ub6 values'!$A$2:$F$7000,3,FALSE)</f>
        <v>7</v>
      </c>
      <c r="K44" s="39">
        <f>VLOOKUP($A44,'Ub5 and Ub6 values'!$A$2:$F$7000,4,FALSE)</f>
        <v>8</v>
      </c>
    </row>
    <row r="45" spans="1:11">
      <c r="A45" t="s">
        <v>3991</v>
      </c>
      <c r="B45" t="s">
        <v>6606</v>
      </c>
      <c r="C45">
        <v>393.46099999999996</v>
      </c>
      <c r="D45" t="s">
        <v>3992</v>
      </c>
      <c r="E45">
        <v>60</v>
      </c>
      <c r="F45">
        <v>0.15249287731185557</v>
      </c>
      <c r="H45">
        <f t="shared" si="0"/>
        <v>1.7781512503836436</v>
      </c>
      <c r="I45" s="30">
        <f t="shared" si="1"/>
        <v>-3.8167504410148925</v>
      </c>
      <c r="J45" s="39">
        <f>VLOOKUP($A45,'Ub5 and Ub6 values'!$A$2:$F$7000,3,FALSE)</f>
        <v>9</v>
      </c>
      <c r="K45" s="39">
        <f>VLOOKUP($A45,'Ub5 and Ub6 values'!$A$2:$F$7000,4,FALSE)</f>
        <v>11</v>
      </c>
    </row>
    <row r="46" spans="1:11">
      <c r="A46" t="s">
        <v>6699</v>
      </c>
      <c r="B46" t="s">
        <v>6606</v>
      </c>
      <c r="C46">
        <v>375.86800000000005</v>
      </c>
      <c r="D46" t="s">
        <v>3064</v>
      </c>
      <c r="E46">
        <v>60</v>
      </c>
      <c r="F46">
        <v>0.15963050858280031</v>
      </c>
      <c r="H46">
        <f t="shared" si="0"/>
        <v>1.7781512503836436</v>
      </c>
      <c r="I46" s="30">
        <f t="shared" si="1"/>
        <v>-3.7968841026911919</v>
      </c>
      <c r="J46" s="39">
        <f>VLOOKUP($A46,'Ub5 and Ub6 values'!$A$2:$F$7000,3,FALSE)</f>
        <v>6</v>
      </c>
      <c r="K46" s="39">
        <f>VLOOKUP($A46,'Ub5 and Ub6 values'!$A$2:$F$7000,4,FALSE)</f>
        <v>9</v>
      </c>
    </row>
    <row r="47" spans="1:11">
      <c r="A47" t="s">
        <v>1319</v>
      </c>
      <c r="B47" t="s">
        <v>6606</v>
      </c>
      <c r="C47">
        <v>285.40899999999999</v>
      </c>
      <c r="D47" t="s">
        <v>7415</v>
      </c>
      <c r="E47">
        <v>65</v>
      </c>
      <c r="F47">
        <v>0.22774334376281058</v>
      </c>
      <c r="H47">
        <f t="shared" si="0"/>
        <v>1.8129133566428555</v>
      </c>
      <c r="I47" s="30">
        <f t="shared" si="1"/>
        <v>-3.6425543072608928</v>
      </c>
      <c r="J47" s="39">
        <f>VLOOKUP($A47,'Ub5 and Ub6 values'!$A$2:$F$7000,3,FALSE)</f>
        <v>8</v>
      </c>
      <c r="K47" s="39">
        <f>VLOOKUP($A47,'Ub5 and Ub6 values'!$A$2:$F$7000,4,FALSE)</f>
        <v>10</v>
      </c>
    </row>
    <row r="48" spans="1:11">
      <c r="A48" t="s">
        <v>1829</v>
      </c>
      <c r="B48" t="s">
        <v>6606</v>
      </c>
      <c r="C48">
        <v>264.36899999999997</v>
      </c>
      <c r="D48" t="s">
        <v>3993</v>
      </c>
      <c r="E48">
        <v>70</v>
      </c>
      <c r="F48">
        <v>0.26478142293536688</v>
      </c>
      <c r="H48">
        <f t="shared" si="0"/>
        <v>1.8450980400142569</v>
      </c>
      <c r="I48" s="30">
        <f t="shared" si="1"/>
        <v>-3.5771124882643468</v>
      </c>
      <c r="J48" s="39">
        <f>VLOOKUP($A48,'Ub5 and Ub6 values'!$A$2:$F$7000,3,FALSE)</f>
        <v>6</v>
      </c>
      <c r="K48" s="39">
        <f>VLOOKUP($A48,'Ub5 and Ub6 values'!$A$2:$F$7000,4,FALSE)</f>
        <v>9</v>
      </c>
    </row>
    <row r="49" spans="1:11">
      <c r="A49" t="s">
        <v>2697</v>
      </c>
      <c r="B49" t="s">
        <v>6606</v>
      </c>
      <c r="C49">
        <v>378.553</v>
      </c>
      <c r="D49" t="s">
        <v>4729</v>
      </c>
      <c r="E49">
        <v>70</v>
      </c>
      <c r="F49">
        <v>0.18491466188354075</v>
      </c>
      <c r="H49">
        <f t="shared" si="0"/>
        <v>1.8450980400142569</v>
      </c>
      <c r="I49" s="30">
        <f t="shared" si="1"/>
        <v>-3.7330286522661007</v>
      </c>
      <c r="J49" s="39">
        <f>VLOOKUP($A49,'Ub5 and Ub6 values'!$A$2:$F$7000,3,FALSE)</f>
        <v>5</v>
      </c>
      <c r="K49" s="39">
        <f>VLOOKUP($A49,'Ub5 and Ub6 values'!$A$2:$F$7000,4,FALSE)</f>
        <v>6</v>
      </c>
    </row>
    <row r="50" spans="1:11">
      <c r="A50" t="s">
        <v>5555</v>
      </c>
      <c r="B50" t="s">
        <v>6606</v>
      </c>
      <c r="C50">
        <v>762.71299999999997</v>
      </c>
      <c r="D50" t="s">
        <v>3952</v>
      </c>
      <c r="E50">
        <v>70.599999999999994</v>
      </c>
      <c r="F50">
        <v>9.25643066264768E-2</v>
      </c>
      <c r="H50">
        <f t="shared" si="0"/>
        <v>1.8488047010518038</v>
      </c>
      <c r="I50" s="30">
        <f t="shared" si="1"/>
        <v>-4.0335564476971433</v>
      </c>
      <c r="J50" s="39">
        <f>VLOOKUP($A50,'Ub5 and Ub6 values'!$A$2:$F$7000,3,FALSE)</f>
        <v>6</v>
      </c>
      <c r="K50" s="39">
        <f>VLOOKUP($A50,'Ub5 and Ub6 values'!$A$2:$F$7000,4,FALSE)</f>
        <v>9</v>
      </c>
    </row>
    <row r="51" spans="1:11">
      <c r="A51" t="s">
        <v>6158</v>
      </c>
      <c r="B51" t="s">
        <v>6606</v>
      </c>
      <c r="C51">
        <v>323.392</v>
      </c>
      <c r="D51" t="s">
        <v>3994</v>
      </c>
      <c r="E51">
        <v>71</v>
      </c>
      <c r="F51">
        <v>0.2195477933900653</v>
      </c>
      <c r="H51">
        <f t="shared" si="0"/>
        <v>1.8512583487190752</v>
      </c>
      <c r="I51" s="30">
        <f t="shared" si="1"/>
        <v>-3.6584709235030424</v>
      </c>
      <c r="J51" s="39">
        <f>VLOOKUP($A51,'Ub5 and Ub6 values'!$A$2:$F$7000,3,FALSE)</f>
        <v>7</v>
      </c>
      <c r="K51" s="39">
        <f>VLOOKUP($A51,'Ub5 and Ub6 values'!$A$2:$F$7000,4,FALSE)</f>
        <v>11</v>
      </c>
    </row>
    <row r="52" spans="1:11">
      <c r="A52" t="s">
        <v>4473</v>
      </c>
      <c r="B52" t="s">
        <v>6606</v>
      </c>
      <c r="C52">
        <v>440.37800000000004</v>
      </c>
      <c r="D52" t="s">
        <v>3236</v>
      </c>
      <c r="E52">
        <v>74</v>
      </c>
      <c r="F52">
        <v>0.16803745872863765</v>
      </c>
      <c r="H52">
        <f t="shared" si="0"/>
        <v>1.8692317197309762</v>
      </c>
      <c r="I52" s="30">
        <f t="shared" si="1"/>
        <v>-3.7745938950254709</v>
      </c>
      <c r="J52" s="39">
        <f>VLOOKUP($A52,'Ub5 and Ub6 values'!$A$2:$F$7000,3,FALSE)</f>
        <v>7</v>
      </c>
      <c r="K52" s="39">
        <f>VLOOKUP($A52,'Ub5 and Ub6 values'!$A$2:$F$7000,4,FALSE)</f>
        <v>9</v>
      </c>
    </row>
    <row r="53" spans="1:11">
      <c r="A53" t="s">
        <v>1806</v>
      </c>
      <c r="B53" t="s">
        <v>6606</v>
      </c>
      <c r="C53">
        <v>363.50199999999995</v>
      </c>
      <c r="D53" t="s">
        <v>5714</v>
      </c>
      <c r="E53">
        <v>74.7</v>
      </c>
      <c r="F53">
        <v>0.20550093259459373</v>
      </c>
      <c r="H53">
        <f t="shared" si="0"/>
        <v>1.8733206018153987</v>
      </c>
      <c r="I53" s="30">
        <f t="shared" si="1"/>
        <v>-3.6871862028888032</v>
      </c>
      <c r="J53" s="39">
        <f>VLOOKUP($A53,'Ub5 and Ub6 values'!$A$2:$F$7000,3,FALSE)</f>
        <v>8</v>
      </c>
      <c r="K53" s="39">
        <f>VLOOKUP($A53,'Ub5 and Ub6 values'!$A$2:$F$7000,4,FALSE)</f>
        <v>9</v>
      </c>
    </row>
    <row r="54" spans="1:11">
      <c r="A54" t="s">
        <v>6171</v>
      </c>
      <c r="B54" t="s">
        <v>6606</v>
      </c>
      <c r="C54">
        <v>420.34699999999998</v>
      </c>
      <c r="D54" t="s">
        <v>3995</v>
      </c>
      <c r="E54">
        <v>76</v>
      </c>
      <c r="F54">
        <v>0.18080300323304319</v>
      </c>
      <c r="H54">
        <f t="shared" si="0"/>
        <v>1.8808135922807914</v>
      </c>
      <c r="I54" s="30">
        <f t="shared" si="1"/>
        <v>-3.7427943599408211</v>
      </c>
      <c r="J54" s="39">
        <f>VLOOKUP($A54,'Ub5 and Ub6 values'!$A$2:$F$7000,3,FALSE)</f>
        <v>7</v>
      </c>
      <c r="K54" s="39">
        <f>VLOOKUP($A54,'Ub5 and Ub6 values'!$A$2:$F$7000,4,FALSE)</f>
        <v>9</v>
      </c>
    </row>
    <row r="55" spans="1:11">
      <c r="A55" t="s">
        <v>7351</v>
      </c>
      <c r="B55" t="s">
        <v>6606</v>
      </c>
      <c r="C55">
        <v>390.40600000000001</v>
      </c>
      <c r="D55" t="s">
        <v>3996</v>
      </c>
      <c r="E55">
        <v>77</v>
      </c>
      <c r="F55">
        <v>0.1972305753497641</v>
      </c>
      <c r="H55">
        <f t="shared" si="0"/>
        <v>1.8864907251724818</v>
      </c>
      <c r="I55" s="30">
        <f t="shared" si="1"/>
        <v>-3.7050257583786985</v>
      </c>
      <c r="J55" s="39">
        <f>VLOOKUP($A55,'Ub5 and Ub6 values'!$A$2:$F$7000,3,FALSE)</f>
        <v>6</v>
      </c>
      <c r="K55" s="39">
        <f>VLOOKUP($A55,'Ub5 and Ub6 values'!$A$2:$F$7000,4,FALSE)</f>
        <v>7</v>
      </c>
    </row>
    <row r="56" spans="1:11">
      <c r="A56" t="s">
        <v>8712</v>
      </c>
      <c r="B56" t="s">
        <v>6606</v>
      </c>
      <c r="C56">
        <v>279.38299999999998</v>
      </c>
      <c r="D56" t="s">
        <v>3067</v>
      </c>
      <c r="E56">
        <v>79</v>
      </c>
      <c r="F56">
        <v>0.2827659521159126</v>
      </c>
      <c r="H56">
        <f t="shared" si="0"/>
        <v>1.8976270912904414</v>
      </c>
      <c r="I56" s="30">
        <f t="shared" si="1"/>
        <v>-3.5485728851806</v>
      </c>
      <c r="J56" s="39">
        <f>VLOOKUP($A56,'Ub5 and Ub6 values'!$A$2:$F$7000,3,FALSE)</f>
        <v>7</v>
      </c>
      <c r="K56" s="39">
        <f>VLOOKUP($A56,'Ub5 and Ub6 values'!$A$2:$F$7000,4,FALSE)</f>
        <v>8</v>
      </c>
    </row>
    <row r="57" spans="1:11">
      <c r="A57" t="s">
        <v>3610</v>
      </c>
      <c r="B57" t="s">
        <v>6606</v>
      </c>
      <c r="C57">
        <v>323.43299999999999</v>
      </c>
      <c r="D57" t="s">
        <v>7480</v>
      </c>
      <c r="E57">
        <v>82</v>
      </c>
      <c r="F57">
        <v>0.25353009742357768</v>
      </c>
      <c r="H57">
        <f t="shared" si="0"/>
        <v>1.9138138523837167</v>
      </c>
      <c r="I57" s="30">
        <f t="shared" si="1"/>
        <v>-3.5959704766892706</v>
      </c>
      <c r="J57" s="39">
        <f>VLOOKUP($A57,'Ub5 and Ub6 values'!$A$2:$F$7000,3,FALSE)</f>
        <v>7</v>
      </c>
      <c r="K57" s="39">
        <f>VLOOKUP($A57,'Ub5 and Ub6 values'!$A$2:$F$7000,4,FALSE)</f>
        <v>10</v>
      </c>
    </row>
    <row r="58" spans="1:11">
      <c r="A58" t="s">
        <v>8710</v>
      </c>
      <c r="B58" t="s">
        <v>6606</v>
      </c>
      <c r="C58">
        <v>327.11400000000003</v>
      </c>
      <c r="D58" t="s">
        <v>7412</v>
      </c>
      <c r="E58">
        <v>84</v>
      </c>
      <c r="F58">
        <v>0.25679121040371244</v>
      </c>
      <c r="H58">
        <f t="shared" si="0"/>
        <v>1.9242792860618816</v>
      </c>
      <c r="I58" s="30">
        <f t="shared" si="1"/>
        <v>-3.5904198456284764</v>
      </c>
      <c r="J58" s="39">
        <f>VLOOKUP($A58,'Ub5 and Ub6 values'!$A$2:$F$7000,3,FALSE)</f>
        <v>6</v>
      </c>
      <c r="K58" s="39">
        <f>VLOOKUP($A58,'Ub5 and Ub6 values'!$A$2:$F$7000,4,FALSE)</f>
        <v>7</v>
      </c>
    </row>
    <row r="59" spans="1:11">
      <c r="A59" t="s">
        <v>6165</v>
      </c>
      <c r="B59" t="s">
        <v>6606</v>
      </c>
      <c r="C59">
        <v>403.52599999999995</v>
      </c>
      <c r="D59" t="s">
        <v>7423</v>
      </c>
      <c r="E59">
        <v>85</v>
      </c>
      <c r="F59">
        <v>0.21064318036508184</v>
      </c>
      <c r="H59">
        <f t="shared" si="0"/>
        <v>1.9294189257142926</v>
      </c>
      <c r="I59" s="30">
        <f t="shared" si="1"/>
        <v>-3.6764525967211186</v>
      </c>
      <c r="J59" s="39">
        <f>VLOOKUP($A59,'Ub5 and Ub6 values'!$A$2:$F$7000,3,FALSE)</f>
        <v>8</v>
      </c>
      <c r="K59" s="39">
        <f>VLOOKUP($A59,'Ub5 and Ub6 values'!$A$2:$F$7000,4,FALSE)</f>
        <v>9</v>
      </c>
    </row>
    <row r="60" spans="1:11">
      <c r="A60" t="s">
        <v>1486</v>
      </c>
      <c r="B60" t="s">
        <v>6606</v>
      </c>
      <c r="C60">
        <v>291.471</v>
      </c>
      <c r="D60" t="s">
        <v>7481</v>
      </c>
      <c r="E60">
        <v>90</v>
      </c>
      <c r="F60">
        <v>0.30877857488395072</v>
      </c>
      <c r="H60">
        <f t="shared" si="0"/>
        <v>1.954242509439325</v>
      </c>
      <c r="I60" s="30">
        <f t="shared" si="1"/>
        <v>-3.5103528415373435</v>
      </c>
      <c r="J60" s="39">
        <f>VLOOKUP($A60,'Ub5 and Ub6 values'!$A$2:$F$7000,3,FALSE)</f>
        <v>7</v>
      </c>
      <c r="K60" s="39">
        <f>VLOOKUP($A60,'Ub5 and Ub6 values'!$A$2:$F$7000,4,FALSE)</f>
        <v>11</v>
      </c>
    </row>
    <row r="61" spans="1:11">
      <c r="A61" t="s">
        <v>3068</v>
      </c>
      <c r="B61" t="s">
        <v>6606</v>
      </c>
      <c r="C61">
        <v>160.18</v>
      </c>
      <c r="D61" t="s">
        <v>3069</v>
      </c>
      <c r="E61">
        <v>101</v>
      </c>
      <c r="F61">
        <v>0.63054064177799984</v>
      </c>
      <c r="H61">
        <f t="shared" si="0"/>
        <v>2.0043213737826426</v>
      </c>
      <c r="I61" s="30">
        <f t="shared" si="1"/>
        <v>-3.2002869155443929</v>
      </c>
      <c r="J61" s="39">
        <f>VLOOKUP($A61,'Ub5 and Ub6 values'!$A$2:$F$7000,3,FALSE)</f>
        <v>7</v>
      </c>
      <c r="K61" s="39">
        <f>VLOOKUP($A61,'Ub5 and Ub6 values'!$A$2:$F$7000,4,FALSE)</f>
        <v>8</v>
      </c>
    </row>
    <row r="62" spans="1:11">
      <c r="A62" t="s">
        <v>8699</v>
      </c>
      <c r="B62" t="s">
        <v>6606</v>
      </c>
      <c r="C62">
        <v>557.07400000000007</v>
      </c>
      <c r="D62" t="s">
        <v>4561</v>
      </c>
      <c r="E62">
        <v>107</v>
      </c>
      <c r="F62">
        <v>0.19207502055382228</v>
      </c>
      <c r="H62">
        <f t="shared" si="0"/>
        <v>2.0293837776852097</v>
      </c>
      <c r="I62" s="30">
        <f t="shared" si="1"/>
        <v>-3.7165291116662993</v>
      </c>
      <c r="J62" s="39">
        <f>VLOOKUP($A62,'Ub5 and Ub6 values'!$A$2:$F$7000,3,FALSE)</f>
        <v>7</v>
      </c>
      <c r="K62" s="39">
        <f>VLOOKUP($A62,'Ub5 and Ub6 values'!$A$2:$F$7000,4,FALSE)</f>
        <v>9</v>
      </c>
    </row>
    <row r="63" spans="1:11">
      <c r="A63" t="s">
        <v>3604</v>
      </c>
      <c r="B63" t="s">
        <v>6606</v>
      </c>
      <c r="C63">
        <v>398.34099999999995</v>
      </c>
      <c r="D63" t="s">
        <v>5705</v>
      </c>
      <c r="E63">
        <v>107</v>
      </c>
      <c r="F63">
        <v>0.2686140768838759</v>
      </c>
      <c r="H63">
        <f t="shared" si="0"/>
        <v>2.0293837776852097</v>
      </c>
      <c r="I63" s="30">
        <f t="shared" si="1"/>
        <v>-3.570871231604773</v>
      </c>
      <c r="J63" s="39">
        <f>VLOOKUP($A63,'Ub5 and Ub6 values'!$A$2:$F$7000,3,FALSE)</f>
        <v>7</v>
      </c>
      <c r="K63" s="39">
        <f>VLOOKUP($A63,'Ub5 and Ub6 values'!$A$2:$F$7000,4,FALSE)</f>
        <v>10</v>
      </c>
    </row>
    <row r="64" spans="1:11">
      <c r="A64" t="s">
        <v>5562</v>
      </c>
      <c r="B64" t="s">
        <v>6606</v>
      </c>
      <c r="C64">
        <v>475.66600000000005</v>
      </c>
      <c r="D64" t="s">
        <v>7417</v>
      </c>
      <c r="E64">
        <v>108</v>
      </c>
      <c r="F64">
        <v>0.22705007295034749</v>
      </c>
      <c r="H64">
        <f t="shared" si="0"/>
        <v>2.0334237554869499</v>
      </c>
      <c r="I64" s="30">
        <f t="shared" si="1"/>
        <v>-3.6438783542257838</v>
      </c>
      <c r="J64" s="39">
        <f>VLOOKUP($A64,'Ub5 and Ub6 values'!$A$2:$F$7000,3,FALSE)</f>
        <v>9</v>
      </c>
      <c r="K64" s="39">
        <f>VLOOKUP($A64,'Ub5 and Ub6 values'!$A$2:$F$7000,4,FALSE)</f>
        <v>11</v>
      </c>
    </row>
    <row r="65" spans="1:11">
      <c r="A65" t="s">
        <v>2806</v>
      </c>
      <c r="B65" t="s">
        <v>6606</v>
      </c>
      <c r="C65">
        <v>244.20699999999999</v>
      </c>
      <c r="D65" t="s">
        <v>5578</v>
      </c>
      <c r="E65">
        <v>115.9</v>
      </c>
      <c r="F65">
        <v>0.47459737026375171</v>
      </c>
      <c r="H65">
        <f t="shared" si="0"/>
        <v>2.064083435963596</v>
      </c>
      <c r="I65" s="30">
        <f t="shared" si="1"/>
        <v>-3.3236746725306174</v>
      </c>
      <c r="J65" s="39">
        <f>VLOOKUP($A65,'Ub5 and Ub6 values'!$A$2:$F$7000,3,FALSE)</f>
        <v>8</v>
      </c>
      <c r="K65" s="39">
        <f>VLOOKUP($A65,'Ub5 and Ub6 values'!$A$2:$F$7000,4,FALSE)</f>
        <v>9</v>
      </c>
    </row>
    <row r="66" spans="1:11">
      <c r="A66" t="s">
        <v>2756</v>
      </c>
      <c r="B66" t="s">
        <v>6606</v>
      </c>
      <c r="C66">
        <v>326.48399999999998</v>
      </c>
      <c r="D66" t="s">
        <v>7482</v>
      </c>
      <c r="E66">
        <v>122</v>
      </c>
      <c r="F66">
        <v>0.37367834258340382</v>
      </c>
      <c r="H66">
        <f t="shared" si="0"/>
        <v>2.0863598306747484</v>
      </c>
      <c r="I66" s="30">
        <f t="shared" si="1"/>
        <v>-3.4275020719900184</v>
      </c>
      <c r="J66" s="39">
        <f>VLOOKUP($A66,'Ub5 and Ub6 values'!$A$2:$F$7000,3,FALSE)</f>
        <v>6</v>
      </c>
      <c r="K66" s="39">
        <f>VLOOKUP($A66,'Ub5 and Ub6 values'!$A$2:$F$7000,4,FALSE)</f>
        <v>12</v>
      </c>
    </row>
    <row r="67" spans="1:11">
      <c r="A67" t="s">
        <v>4600</v>
      </c>
      <c r="B67" t="s">
        <v>6606</v>
      </c>
      <c r="C67">
        <v>475.58699999999999</v>
      </c>
      <c r="D67" t="s">
        <v>7483</v>
      </c>
      <c r="E67">
        <v>125</v>
      </c>
      <c r="F67">
        <v>0.26283308837289499</v>
      </c>
      <c r="H67">
        <f t="shared" ref="H67:H130" si="2">LOG(E67)</f>
        <v>2.0969100130080562</v>
      </c>
      <c r="I67" s="30">
        <f t="shared" ref="I67:I130" si="3">LOG(F67)-3</f>
        <v>-3.5803199618170094</v>
      </c>
      <c r="J67" s="39">
        <f>VLOOKUP($A67,'Ub5 and Ub6 values'!$A$2:$F$7000,3,FALSE)</f>
        <v>8</v>
      </c>
      <c r="K67" s="39">
        <f>VLOOKUP($A67,'Ub5 and Ub6 values'!$A$2:$F$7000,4,FALSE)</f>
        <v>8</v>
      </c>
    </row>
    <row r="68" spans="1:11">
      <c r="A68" t="s">
        <v>5563</v>
      </c>
      <c r="B68" t="s">
        <v>6606</v>
      </c>
      <c r="C68">
        <v>351.44599999999997</v>
      </c>
      <c r="D68" t="s">
        <v>2503</v>
      </c>
      <c r="E68">
        <v>130</v>
      </c>
      <c r="F68">
        <v>0.36990035453526293</v>
      </c>
      <c r="H68">
        <f t="shared" si="2"/>
        <v>2.1139433523068369</v>
      </c>
      <c r="I68" s="30">
        <f t="shared" si="3"/>
        <v>-3.4319152524298491</v>
      </c>
      <c r="J68" s="39">
        <f>VLOOKUP($A68,'Ub5 and Ub6 values'!$A$2:$F$7000,3,FALSE)</f>
        <v>7</v>
      </c>
      <c r="K68" s="39">
        <f>VLOOKUP($A68,'Ub5 and Ub6 values'!$A$2:$F$7000,4,FALSE)</f>
        <v>10</v>
      </c>
    </row>
    <row r="69" spans="1:11">
      <c r="A69" t="s">
        <v>4453</v>
      </c>
      <c r="B69" t="s">
        <v>6606</v>
      </c>
      <c r="C69">
        <v>258.233</v>
      </c>
      <c r="D69" t="s">
        <v>7484</v>
      </c>
      <c r="E69">
        <v>133</v>
      </c>
      <c r="F69">
        <v>0.51503874407995875</v>
      </c>
      <c r="H69">
        <f t="shared" si="2"/>
        <v>2.1238516409670858</v>
      </c>
      <c r="I69" s="30">
        <f t="shared" si="3"/>
        <v>-3.2881600996826319</v>
      </c>
      <c r="J69" s="39">
        <f>VLOOKUP($A69,'Ub5 and Ub6 values'!$A$2:$F$7000,3,FALSE)</f>
        <v>7</v>
      </c>
      <c r="K69" s="39">
        <f>VLOOKUP($A69,'Ub5 and Ub6 values'!$A$2:$F$7000,4,FALSE)</f>
        <v>11</v>
      </c>
    </row>
    <row r="70" spans="1:11">
      <c r="A70" t="s">
        <v>7485</v>
      </c>
      <c r="B70" t="s">
        <v>6606</v>
      </c>
      <c r="C70">
        <v>231.26100000000002</v>
      </c>
      <c r="D70" t="s">
        <v>7486</v>
      </c>
      <c r="E70">
        <v>144</v>
      </c>
      <c r="F70">
        <v>0.6226730836587232</v>
      </c>
      <c r="H70">
        <f t="shared" si="2"/>
        <v>2.1583624920952498</v>
      </c>
      <c r="I70" s="30">
        <f t="shared" si="3"/>
        <v>-3.2057399071566151</v>
      </c>
      <c r="J70" s="39">
        <f>VLOOKUP($A70,'Ub5 and Ub6 values'!$A$2:$F$7000,3,FALSE)</f>
        <v>7</v>
      </c>
      <c r="K70" s="39">
        <f>VLOOKUP($A70,'Ub5 and Ub6 values'!$A$2:$F$7000,4,FALSE)</f>
        <v>9</v>
      </c>
    </row>
    <row r="71" spans="1:11">
      <c r="A71" t="s">
        <v>2640</v>
      </c>
      <c r="B71" t="s">
        <v>6606</v>
      </c>
      <c r="C71">
        <v>241.32899999999998</v>
      </c>
      <c r="D71" t="s">
        <v>7487</v>
      </c>
      <c r="E71">
        <v>149</v>
      </c>
      <c r="F71">
        <v>0.61741440108731238</v>
      </c>
      <c r="H71">
        <f t="shared" si="2"/>
        <v>2.173186268412274</v>
      </c>
      <c r="I71" s="30">
        <f t="shared" si="3"/>
        <v>-3.209423244889861</v>
      </c>
      <c r="J71" s="39">
        <f>VLOOKUP($A71,'Ub5 and Ub6 values'!$A$2:$F$7000,3,FALSE)</f>
        <v>7</v>
      </c>
      <c r="K71" s="39">
        <f>VLOOKUP($A71,'Ub5 and Ub6 values'!$A$2:$F$7000,4,FALSE)</f>
        <v>7</v>
      </c>
    </row>
    <row r="72" spans="1:11">
      <c r="A72" t="s">
        <v>3612</v>
      </c>
      <c r="B72" t="s">
        <v>6606</v>
      </c>
      <c r="C72">
        <v>454.96299999999997</v>
      </c>
      <c r="D72" t="s">
        <v>7488</v>
      </c>
      <c r="E72">
        <v>150</v>
      </c>
      <c r="F72">
        <v>0.32969714020700586</v>
      </c>
      <c r="H72">
        <f t="shared" si="2"/>
        <v>2.1760912590556813</v>
      </c>
      <c r="I72" s="30">
        <f t="shared" si="3"/>
        <v>-3.4818848199108454</v>
      </c>
      <c r="J72" s="39">
        <f>VLOOKUP($A72,'Ub5 and Ub6 values'!$A$2:$F$7000,3,FALSE)</f>
        <v>8</v>
      </c>
      <c r="K72" s="39">
        <f>VLOOKUP($A72,'Ub5 and Ub6 values'!$A$2:$F$7000,4,FALSE)</f>
        <v>8</v>
      </c>
    </row>
    <row r="73" spans="1:11">
      <c r="A73" t="s">
        <v>7184</v>
      </c>
      <c r="B73" t="s">
        <v>6606</v>
      </c>
      <c r="C73">
        <v>359.20699999999999</v>
      </c>
      <c r="D73" t="s">
        <v>3948</v>
      </c>
      <c r="E73">
        <v>150</v>
      </c>
      <c r="F73">
        <v>0.4175865169665402</v>
      </c>
      <c r="H73">
        <f t="shared" si="2"/>
        <v>2.1760912590556813</v>
      </c>
      <c r="I73" s="30">
        <f t="shared" si="3"/>
        <v>-3.3792535322796518</v>
      </c>
      <c r="J73" s="39">
        <f>VLOOKUP($A73,'Ub5 and Ub6 values'!$A$2:$F$7000,3,FALSE)</f>
        <v>6</v>
      </c>
      <c r="K73" s="39">
        <f>VLOOKUP($A73,'Ub5 and Ub6 values'!$A$2:$F$7000,4,FALSE)</f>
        <v>8</v>
      </c>
    </row>
    <row r="74" spans="1:11">
      <c r="A74" t="s">
        <v>1298</v>
      </c>
      <c r="B74" t="s">
        <v>6606</v>
      </c>
      <c r="C74">
        <v>137.14200000000002</v>
      </c>
      <c r="D74" t="s">
        <v>7489</v>
      </c>
      <c r="E74">
        <v>151</v>
      </c>
      <c r="F74">
        <v>1.1010485482200929</v>
      </c>
      <c r="H74">
        <f t="shared" si="2"/>
        <v>2.1789769472931693</v>
      </c>
      <c r="I74" s="30">
        <f t="shared" si="3"/>
        <v>-2.9581935313831478</v>
      </c>
      <c r="J74" s="39">
        <f>VLOOKUP($A74,'Ub5 and Ub6 values'!$A$2:$F$7000,3,FALSE)</f>
        <v>6</v>
      </c>
      <c r="K74" s="39">
        <f>VLOOKUP($A74,'Ub5 and Ub6 values'!$A$2:$F$7000,4,FALSE)</f>
        <v>9</v>
      </c>
    </row>
    <row r="75" spans="1:11">
      <c r="A75" t="s">
        <v>2665</v>
      </c>
      <c r="B75" t="s">
        <v>6606</v>
      </c>
      <c r="C75">
        <v>205.26499999999999</v>
      </c>
      <c r="D75" t="s">
        <v>3092</v>
      </c>
      <c r="E75">
        <v>155</v>
      </c>
      <c r="F75">
        <v>0.75512142839743746</v>
      </c>
      <c r="H75">
        <f t="shared" si="2"/>
        <v>2.1903316981702914</v>
      </c>
      <c r="I75" s="30">
        <f t="shared" si="3"/>
        <v>-3.121983205400471</v>
      </c>
      <c r="J75" s="39">
        <f>VLOOKUP($A75,'Ub5 and Ub6 values'!$A$2:$F$7000,3,FALSE)</f>
        <v>9</v>
      </c>
      <c r="K75" s="39">
        <f>VLOOKUP($A75,'Ub5 and Ub6 values'!$A$2:$F$7000,4,FALSE)</f>
        <v>11</v>
      </c>
    </row>
    <row r="76" spans="1:11">
      <c r="A76" t="s">
        <v>5224</v>
      </c>
      <c r="B76" t="s">
        <v>6606</v>
      </c>
      <c r="C76">
        <v>341.42599999999999</v>
      </c>
      <c r="D76" t="s">
        <v>3232</v>
      </c>
      <c r="E76">
        <v>170</v>
      </c>
      <c r="F76">
        <v>0.49791169975338728</v>
      </c>
      <c r="H76">
        <f t="shared" si="2"/>
        <v>2.2304489213782741</v>
      </c>
      <c r="I76" s="30">
        <f t="shared" si="3"/>
        <v>-3.3028476687061876</v>
      </c>
      <c r="J76" s="39">
        <f>VLOOKUP($A76,'Ub5 and Ub6 values'!$A$2:$F$7000,3,FALSE)</f>
        <v>8</v>
      </c>
      <c r="K76" s="39">
        <f>VLOOKUP($A76,'Ub5 and Ub6 values'!$A$2:$F$7000,4,FALSE)</f>
        <v>12</v>
      </c>
    </row>
    <row r="77" spans="1:11">
      <c r="A77" t="s">
        <v>9417</v>
      </c>
      <c r="B77" t="s">
        <v>6606</v>
      </c>
      <c r="C77">
        <v>339.48299999999995</v>
      </c>
      <c r="D77" t="s">
        <v>7490</v>
      </c>
      <c r="E77">
        <v>175</v>
      </c>
      <c r="F77">
        <v>0.51548972997175124</v>
      </c>
      <c r="H77">
        <f t="shared" si="2"/>
        <v>2.2430380486862944</v>
      </c>
      <c r="I77" s="30">
        <f t="shared" si="3"/>
        <v>-3.2877799826811964</v>
      </c>
      <c r="J77" s="39">
        <f>VLOOKUP($A77,'Ub5 and Ub6 values'!$A$2:$F$7000,3,FALSE)</f>
        <v>6</v>
      </c>
      <c r="K77" s="39">
        <f>VLOOKUP($A77,'Ub5 and Ub6 values'!$A$2:$F$7000,4,FALSE)</f>
        <v>9</v>
      </c>
    </row>
    <row r="78" spans="1:11">
      <c r="A78" t="s">
        <v>3687</v>
      </c>
      <c r="B78" t="s">
        <v>6606</v>
      </c>
      <c r="C78">
        <v>204.22899999999998</v>
      </c>
      <c r="D78" t="s">
        <v>6802</v>
      </c>
      <c r="E78">
        <v>175</v>
      </c>
      <c r="F78">
        <v>0.85688124605222571</v>
      </c>
      <c r="H78">
        <f t="shared" si="2"/>
        <v>2.2430380486862944</v>
      </c>
      <c r="I78" s="30">
        <f t="shared" si="3"/>
        <v>-3.0670793621583115</v>
      </c>
      <c r="J78" s="39">
        <f>VLOOKUP($A78,'Ub5 and Ub6 values'!$A$2:$F$7000,3,FALSE)</f>
        <v>8</v>
      </c>
      <c r="K78" s="39">
        <f>VLOOKUP($A78,'Ub5 and Ub6 values'!$A$2:$F$7000,4,FALSE)</f>
        <v>9</v>
      </c>
    </row>
    <row r="79" spans="1:11">
      <c r="A79" t="s">
        <v>3794</v>
      </c>
      <c r="B79" t="s">
        <v>6606</v>
      </c>
      <c r="C79">
        <v>262.30899999999997</v>
      </c>
      <c r="D79" t="s">
        <v>7491</v>
      </c>
      <c r="E79">
        <v>175</v>
      </c>
      <c r="F79">
        <v>0.66715209924173402</v>
      </c>
      <c r="H79">
        <f t="shared" si="2"/>
        <v>2.2430380486862944</v>
      </c>
      <c r="I79" s="30">
        <f t="shared" si="3"/>
        <v>-3.1757751430984249</v>
      </c>
      <c r="J79" s="39">
        <f>VLOOKUP($A79,'Ub5 and Ub6 values'!$A$2:$F$7000,3,FALSE)</f>
        <v>7</v>
      </c>
      <c r="K79" s="39">
        <f>VLOOKUP($A79,'Ub5 and Ub6 values'!$A$2:$F$7000,4,FALSE)</f>
        <v>7</v>
      </c>
    </row>
    <row r="80" spans="1:11">
      <c r="A80" t="s">
        <v>4073</v>
      </c>
      <c r="B80" t="s">
        <v>6606</v>
      </c>
      <c r="C80">
        <v>369.48</v>
      </c>
      <c r="D80" t="s">
        <v>5586</v>
      </c>
      <c r="E80">
        <v>177</v>
      </c>
      <c r="F80">
        <v>0.47905164014290352</v>
      </c>
      <c r="H80">
        <f t="shared" si="2"/>
        <v>2.2479732663618068</v>
      </c>
      <c r="I80" s="30">
        <f t="shared" si="3"/>
        <v>-3.3196176685890162</v>
      </c>
      <c r="J80" s="39">
        <f>VLOOKUP($A80,'Ub5 and Ub6 values'!$A$2:$F$7000,3,FALSE)</f>
        <v>8</v>
      </c>
      <c r="K80" s="39">
        <f>VLOOKUP($A80,'Ub5 and Ub6 values'!$A$2:$F$7000,4,FALSE)</f>
        <v>12</v>
      </c>
    </row>
    <row r="81" spans="1:11">
      <c r="A81" t="s">
        <v>3830</v>
      </c>
      <c r="B81" t="s">
        <v>6606</v>
      </c>
      <c r="C81">
        <v>293.08100000000002</v>
      </c>
      <c r="D81" t="s">
        <v>3945</v>
      </c>
      <c r="E81">
        <v>181</v>
      </c>
      <c r="F81">
        <v>0.61757671087515054</v>
      </c>
      <c r="H81">
        <f t="shared" si="2"/>
        <v>2.2576785748691846</v>
      </c>
      <c r="I81" s="30">
        <f t="shared" si="3"/>
        <v>-3.2093090898243872</v>
      </c>
      <c r="J81" s="39">
        <f>VLOOKUP($A81,'Ub5 and Ub6 values'!$A$2:$F$7000,3,FALSE)</f>
        <v>6</v>
      </c>
      <c r="K81" s="39">
        <f>VLOOKUP($A81,'Ub5 and Ub6 values'!$A$2:$F$7000,4,FALSE)</f>
        <v>9</v>
      </c>
    </row>
    <row r="82" spans="1:11">
      <c r="A82" t="s">
        <v>5468</v>
      </c>
      <c r="B82" t="s">
        <v>6606</v>
      </c>
      <c r="C82">
        <v>169.56400000000002</v>
      </c>
      <c r="D82" t="s">
        <v>5583</v>
      </c>
      <c r="E82">
        <v>183</v>
      </c>
      <c r="F82">
        <v>1.0792385176098698</v>
      </c>
      <c r="H82">
        <f t="shared" si="2"/>
        <v>2.2624510897304293</v>
      </c>
      <c r="I82" s="30">
        <f t="shared" si="3"/>
        <v>-2.9668825632556191</v>
      </c>
      <c r="J82" s="39">
        <f>VLOOKUP($A82,'Ub5 and Ub6 values'!$A$2:$F$7000,3,FALSE)</f>
        <v>6</v>
      </c>
      <c r="K82" s="39">
        <f>VLOOKUP($A82,'Ub5 and Ub6 values'!$A$2:$F$7000,4,FALSE)</f>
        <v>8</v>
      </c>
    </row>
    <row r="83" spans="1:11">
      <c r="A83" t="s">
        <v>4065</v>
      </c>
      <c r="B83" t="s">
        <v>6606</v>
      </c>
      <c r="C83">
        <v>382.47899999999993</v>
      </c>
      <c r="D83" t="s">
        <v>3244</v>
      </c>
      <c r="E83">
        <v>184</v>
      </c>
      <c r="F83">
        <v>0.48107216343903858</v>
      </c>
      <c r="H83">
        <f t="shared" si="2"/>
        <v>2.2648178230095364</v>
      </c>
      <c r="I83" s="30">
        <f t="shared" si="3"/>
        <v>-3.3177897722069307</v>
      </c>
      <c r="J83" s="39">
        <f>VLOOKUP($A83,'Ub5 and Ub6 values'!$A$2:$F$7000,3,FALSE)</f>
        <v>9</v>
      </c>
      <c r="K83" s="39">
        <f>VLOOKUP($A83,'Ub5 and Ub6 values'!$A$2:$F$7000,4,FALSE)</f>
        <v>12</v>
      </c>
    </row>
    <row r="84" spans="1:11">
      <c r="A84" t="s">
        <v>2288</v>
      </c>
      <c r="B84" t="s">
        <v>6606</v>
      </c>
      <c r="C84">
        <v>344.45099999999996</v>
      </c>
      <c r="D84" t="s">
        <v>3943</v>
      </c>
      <c r="E84">
        <v>187</v>
      </c>
      <c r="F84">
        <v>0.54289289332880442</v>
      </c>
      <c r="H84">
        <f t="shared" si="2"/>
        <v>2.271841606536499</v>
      </c>
      <c r="I84" s="30">
        <f t="shared" si="3"/>
        <v>-3.2652858433844489</v>
      </c>
      <c r="J84" s="39">
        <f>VLOOKUP($A84,'Ub5 and Ub6 values'!$A$2:$F$7000,3,FALSE)</f>
        <v>5</v>
      </c>
      <c r="K84" s="39">
        <f>VLOOKUP($A84,'Ub5 and Ub6 values'!$A$2:$F$7000,4,FALSE)</f>
        <v>7</v>
      </c>
    </row>
    <row r="85" spans="1:11">
      <c r="A85" t="s">
        <v>6360</v>
      </c>
      <c r="B85" t="s">
        <v>6606</v>
      </c>
      <c r="C85">
        <v>228.208</v>
      </c>
      <c r="D85" t="s">
        <v>7492</v>
      </c>
      <c r="E85">
        <v>190</v>
      </c>
      <c r="F85">
        <v>0.83257379232980444</v>
      </c>
      <c r="H85">
        <f t="shared" si="2"/>
        <v>2.2787536009528289</v>
      </c>
      <c r="I85" s="30">
        <f t="shared" si="3"/>
        <v>-3.0795772639100698</v>
      </c>
      <c r="J85" s="39">
        <f>VLOOKUP($A85,'Ub5 and Ub6 values'!$A$2:$F$7000,3,FALSE)</f>
        <v>8</v>
      </c>
      <c r="K85" s="39">
        <f>VLOOKUP($A85,'Ub5 and Ub6 values'!$A$2:$F$7000,4,FALSE)</f>
        <v>9</v>
      </c>
    </row>
    <row r="86" spans="1:11">
      <c r="A86" t="s">
        <v>3724</v>
      </c>
      <c r="B86" t="s">
        <v>6606</v>
      </c>
      <c r="C86">
        <v>236.315</v>
      </c>
      <c r="D86" t="s">
        <v>7493</v>
      </c>
      <c r="E86">
        <v>195</v>
      </c>
      <c r="F86">
        <v>0.8251697945538794</v>
      </c>
      <c r="H86">
        <f t="shared" si="2"/>
        <v>2.2900346113625178</v>
      </c>
      <c r="I86" s="30">
        <f t="shared" si="3"/>
        <v>-3.0834566778131185</v>
      </c>
      <c r="J86" s="39">
        <f>VLOOKUP($A86,'Ub5 and Ub6 values'!$A$2:$F$7000,3,FALSE)</f>
        <v>6</v>
      </c>
      <c r="K86" s="39">
        <f>VLOOKUP($A86,'Ub5 and Ub6 values'!$A$2:$F$7000,4,FALSE)</f>
        <v>9</v>
      </c>
    </row>
    <row r="87" spans="1:11">
      <c r="A87" t="s">
        <v>3331</v>
      </c>
      <c r="B87" t="s">
        <v>6606</v>
      </c>
      <c r="C87">
        <v>262.69300000000004</v>
      </c>
      <c r="D87" t="s">
        <v>3124</v>
      </c>
      <c r="E87">
        <v>198</v>
      </c>
      <c r="F87">
        <v>0.75373154214234861</v>
      </c>
      <c r="H87">
        <f t="shared" si="2"/>
        <v>2.2966651902615309</v>
      </c>
      <c r="I87" s="30">
        <f t="shared" si="3"/>
        <v>-3.1227833100012146</v>
      </c>
      <c r="J87" s="39">
        <f>VLOOKUP($A87,'Ub5 and Ub6 values'!$A$2:$F$7000,3,FALSE)</f>
        <v>6</v>
      </c>
      <c r="K87" s="39">
        <f>VLOOKUP($A87,'Ub5 and Ub6 values'!$A$2:$F$7000,4,FALSE)</f>
        <v>9</v>
      </c>
    </row>
    <row r="88" spans="1:11">
      <c r="A88" t="s">
        <v>4099</v>
      </c>
      <c r="B88" t="s">
        <v>6606</v>
      </c>
      <c r="C88">
        <v>210.23299999999998</v>
      </c>
      <c r="D88" t="s">
        <v>7494</v>
      </c>
      <c r="E88">
        <v>200</v>
      </c>
      <c r="F88">
        <v>0.95132543416114512</v>
      </c>
      <c r="H88">
        <f t="shared" si="2"/>
        <v>2.3010299956639813</v>
      </c>
      <c r="I88" s="30">
        <f t="shared" si="3"/>
        <v>-3.0216708920179109</v>
      </c>
      <c r="J88" s="39">
        <f>VLOOKUP($A88,'Ub5 and Ub6 values'!$A$2:$F$7000,3,FALSE)</f>
        <v>7</v>
      </c>
      <c r="K88" s="39">
        <f>VLOOKUP($A88,'Ub5 and Ub6 values'!$A$2:$F$7000,4,FALSE)</f>
        <v>7</v>
      </c>
    </row>
    <row r="89" spans="1:11">
      <c r="A89" t="s">
        <v>6127</v>
      </c>
      <c r="B89" t="s">
        <v>6606</v>
      </c>
      <c r="C89">
        <v>356.44099999999997</v>
      </c>
      <c r="D89" t="s">
        <v>7495</v>
      </c>
      <c r="E89">
        <v>200</v>
      </c>
      <c r="F89">
        <v>0.56110267898474087</v>
      </c>
      <c r="H89">
        <f t="shared" si="2"/>
        <v>2.3010299956639813</v>
      </c>
      <c r="I89" s="30">
        <f t="shared" si="3"/>
        <v>-3.2509576577525889</v>
      </c>
      <c r="J89" s="39">
        <f>VLOOKUP($A89,'Ub5 and Ub6 values'!$A$2:$F$7000,3,FALSE)</f>
        <v>6</v>
      </c>
      <c r="K89" s="39">
        <f>VLOOKUP($A89,'Ub5 and Ub6 values'!$A$2:$F$7000,4,FALSE)</f>
        <v>11</v>
      </c>
    </row>
    <row r="90" spans="1:11">
      <c r="A90" t="s">
        <v>3714</v>
      </c>
      <c r="B90" t="s">
        <v>6606</v>
      </c>
      <c r="C90">
        <v>172.61200000000002</v>
      </c>
      <c r="D90" t="s">
        <v>8441</v>
      </c>
      <c r="E90">
        <v>205</v>
      </c>
      <c r="F90">
        <v>1.1876346951544503</v>
      </c>
      <c r="H90">
        <f t="shared" si="2"/>
        <v>2.3117538610557542</v>
      </c>
      <c r="I90" s="30">
        <f t="shared" si="3"/>
        <v>-2.9253171235599691</v>
      </c>
      <c r="J90" s="39">
        <f>VLOOKUP($A90,'Ub5 and Ub6 values'!$A$2:$F$7000,3,FALSE)</f>
        <v>6</v>
      </c>
      <c r="K90" s="39">
        <f>VLOOKUP($A90,'Ub5 and Ub6 values'!$A$2:$F$7000,4,FALSE)</f>
        <v>7</v>
      </c>
    </row>
    <row r="91" spans="1:11">
      <c r="A91" t="s">
        <v>2710</v>
      </c>
      <c r="B91" t="s">
        <v>6606</v>
      </c>
      <c r="C91">
        <v>323.57900000000001</v>
      </c>
      <c r="D91" t="s">
        <v>7496</v>
      </c>
      <c r="E91">
        <v>212</v>
      </c>
      <c r="F91">
        <v>0.6551723072263651</v>
      </c>
      <c r="H91">
        <f t="shared" si="2"/>
        <v>2.3263358609287512</v>
      </c>
      <c r="I91" s="30">
        <f t="shared" si="3"/>
        <v>-3.1836444675860829</v>
      </c>
      <c r="J91" s="39">
        <f>VLOOKUP($A91,'Ub5 and Ub6 values'!$A$2:$F$7000,3,FALSE)</f>
        <v>7</v>
      </c>
      <c r="K91" s="39">
        <f>VLOOKUP($A91,'Ub5 and Ub6 values'!$A$2:$F$7000,4,FALSE)</f>
        <v>10</v>
      </c>
    </row>
    <row r="92" spans="1:11">
      <c r="A92" t="s">
        <v>1464</v>
      </c>
      <c r="B92" t="s">
        <v>6606</v>
      </c>
      <c r="C92">
        <v>251.28200000000001</v>
      </c>
      <c r="D92" t="s">
        <v>7497</v>
      </c>
      <c r="E92">
        <v>217</v>
      </c>
      <c r="F92">
        <v>0.86357160481053152</v>
      </c>
      <c r="H92">
        <f t="shared" si="2"/>
        <v>2.3364597338485296</v>
      </c>
      <c r="I92" s="30">
        <f t="shared" si="3"/>
        <v>-3.0637016461859301</v>
      </c>
      <c r="J92" s="39">
        <f>VLOOKUP($A92,'Ub5 and Ub6 values'!$A$2:$F$7000,3,FALSE)</f>
        <v>7</v>
      </c>
      <c r="K92" s="39">
        <f>VLOOKUP($A92,'Ub5 and Ub6 values'!$A$2:$F$7000,4,FALSE)</f>
        <v>9</v>
      </c>
    </row>
    <row r="93" spans="1:11">
      <c r="A93" t="s">
        <v>8879</v>
      </c>
      <c r="B93" t="s">
        <v>6606</v>
      </c>
      <c r="C93">
        <v>350.46199999999999</v>
      </c>
      <c r="D93" t="s">
        <v>3132</v>
      </c>
      <c r="E93">
        <v>240</v>
      </c>
      <c r="F93">
        <v>0.68481033607067243</v>
      </c>
      <c r="H93">
        <f t="shared" si="2"/>
        <v>2.3802112417116059</v>
      </c>
      <c r="I93" s="30">
        <f t="shared" si="3"/>
        <v>-3.1644296933300544</v>
      </c>
      <c r="J93" s="39">
        <f>VLOOKUP($A93,'Ub5 and Ub6 values'!$A$2:$F$7000,3,FALSE)</f>
        <v>8</v>
      </c>
      <c r="K93" s="39">
        <f>VLOOKUP($A93,'Ub5 and Ub6 values'!$A$2:$F$7000,4,FALSE)</f>
        <v>10</v>
      </c>
    </row>
    <row r="94" spans="1:11">
      <c r="A94" t="s">
        <v>5553</v>
      </c>
      <c r="B94" t="s">
        <v>6606</v>
      </c>
      <c r="C94">
        <v>308.76499999999999</v>
      </c>
      <c r="D94" t="s">
        <v>8433</v>
      </c>
      <c r="E94">
        <v>266</v>
      </c>
      <c r="F94">
        <v>0.86149660745226952</v>
      </c>
      <c r="H94">
        <f t="shared" si="2"/>
        <v>2.424881636631067</v>
      </c>
      <c r="I94" s="30">
        <f t="shared" si="3"/>
        <v>-3.0647464284511936</v>
      </c>
      <c r="J94" s="39">
        <f>VLOOKUP($A94,'Ub5 and Ub6 values'!$A$2:$F$7000,3,FALSE)</f>
        <v>7</v>
      </c>
      <c r="K94" s="39">
        <f>VLOOKUP($A94,'Ub5 and Ub6 values'!$A$2:$F$7000,4,FALSE)</f>
        <v>10</v>
      </c>
    </row>
    <row r="95" spans="1:11">
      <c r="A95" t="s">
        <v>2651</v>
      </c>
      <c r="B95" t="s">
        <v>6606</v>
      </c>
      <c r="C95">
        <v>275.42800000000005</v>
      </c>
      <c r="D95" t="s">
        <v>6843</v>
      </c>
      <c r="E95">
        <v>294</v>
      </c>
      <c r="F95">
        <v>1.0674296004763493</v>
      </c>
      <c r="H95">
        <f t="shared" si="2"/>
        <v>2.4683473304121573</v>
      </c>
      <c r="I95" s="30">
        <f t="shared" si="3"/>
        <v>-2.971660758113567</v>
      </c>
      <c r="J95" s="39">
        <f>VLOOKUP($A95,'Ub5 and Ub6 values'!$A$2:$F$7000,3,FALSE)</f>
        <v>7</v>
      </c>
      <c r="K95" s="39">
        <f>VLOOKUP($A95,'Ub5 and Ub6 values'!$A$2:$F$7000,4,FALSE)</f>
        <v>9</v>
      </c>
    </row>
    <row r="96" spans="1:11">
      <c r="A96" t="s">
        <v>1773</v>
      </c>
      <c r="B96" t="s">
        <v>6606</v>
      </c>
      <c r="C96">
        <v>339.34700000000004</v>
      </c>
      <c r="D96" t="s">
        <v>5696</v>
      </c>
      <c r="E96">
        <v>298</v>
      </c>
      <c r="F96">
        <v>0.87815716655812481</v>
      </c>
      <c r="H96">
        <f t="shared" si="2"/>
        <v>2.4742162640762553</v>
      </c>
      <c r="I96" s="30">
        <f t="shared" si="3"/>
        <v>-3.056427750084191</v>
      </c>
      <c r="J96" s="39">
        <f>VLOOKUP($A96,'Ub5 and Ub6 values'!$A$2:$F$7000,3,FALSE)</f>
        <v>7</v>
      </c>
      <c r="K96" s="39">
        <f>VLOOKUP($A96,'Ub5 and Ub6 values'!$A$2:$F$7000,4,FALSE)</f>
        <v>9</v>
      </c>
    </row>
    <row r="97" spans="1:11">
      <c r="A97" t="s">
        <v>6156</v>
      </c>
      <c r="B97" t="s">
        <v>6606</v>
      </c>
      <c r="C97">
        <v>218.256</v>
      </c>
      <c r="D97" t="s">
        <v>7498</v>
      </c>
      <c r="E97">
        <v>300</v>
      </c>
      <c r="F97">
        <v>1.3745326588959754</v>
      </c>
      <c r="H97">
        <f t="shared" si="2"/>
        <v>2.4771212547196626</v>
      </c>
      <c r="I97" s="30">
        <f t="shared" si="3"/>
        <v>-2.8618449368610328</v>
      </c>
      <c r="J97" s="39">
        <f>VLOOKUP($A97,'Ub5 and Ub6 values'!$A$2:$F$7000,3,FALSE)</f>
        <v>6</v>
      </c>
      <c r="K97" s="39">
        <f>VLOOKUP($A97,'Ub5 and Ub6 values'!$A$2:$F$7000,4,FALSE)</f>
        <v>9</v>
      </c>
    </row>
    <row r="98" spans="1:11">
      <c r="A98" t="s">
        <v>3715</v>
      </c>
      <c r="B98" t="s">
        <v>6606</v>
      </c>
      <c r="C98">
        <v>293.40699999999998</v>
      </c>
      <c r="D98" t="s">
        <v>7499</v>
      </c>
      <c r="E98">
        <v>300</v>
      </c>
      <c r="F98">
        <v>1.0224704932056836</v>
      </c>
      <c r="H98">
        <f t="shared" si="2"/>
        <v>2.4771212547196626</v>
      </c>
      <c r="I98" s="30">
        <f t="shared" si="3"/>
        <v>-2.9903492161547067</v>
      </c>
      <c r="J98" s="39">
        <f>VLOOKUP($A98,'Ub5 and Ub6 values'!$A$2:$F$7000,3,FALSE)</f>
        <v>8</v>
      </c>
      <c r="K98" s="39">
        <f>VLOOKUP($A98,'Ub5 and Ub6 values'!$A$2:$F$7000,4,FALSE)</f>
        <v>8</v>
      </c>
    </row>
    <row r="99" spans="1:11">
      <c r="A99" t="s">
        <v>2712</v>
      </c>
      <c r="B99" t="s">
        <v>6606</v>
      </c>
      <c r="C99">
        <v>294.351</v>
      </c>
      <c r="D99" t="s">
        <v>8287</v>
      </c>
      <c r="E99">
        <v>302.5</v>
      </c>
      <c r="F99">
        <v>1.0276846350105826</v>
      </c>
      <c r="H99">
        <f t="shared" si="2"/>
        <v>2.4807253789884878</v>
      </c>
      <c r="I99" s="30">
        <f t="shared" si="3"/>
        <v>-2.9881401365928384</v>
      </c>
      <c r="J99" s="39">
        <f>VLOOKUP($A99,'Ub5 and Ub6 values'!$A$2:$F$7000,3,FALSE)</f>
        <v>7</v>
      </c>
      <c r="K99" s="39">
        <f>VLOOKUP($A99,'Ub5 and Ub6 values'!$A$2:$F$7000,4,FALSE)</f>
        <v>12</v>
      </c>
    </row>
    <row r="100" spans="1:11">
      <c r="A100" t="s">
        <v>1457</v>
      </c>
      <c r="B100" t="s">
        <v>6606</v>
      </c>
      <c r="C100">
        <v>283.30599999999998</v>
      </c>
      <c r="D100" t="s">
        <v>7500</v>
      </c>
      <c r="E100">
        <v>315.10000000000002</v>
      </c>
      <c r="F100">
        <v>1.1122249440534264</v>
      </c>
      <c r="H100">
        <f t="shared" si="2"/>
        <v>2.4984484031739997</v>
      </c>
      <c r="I100" s="30">
        <f t="shared" si="3"/>
        <v>-2.9538073691554669</v>
      </c>
      <c r="J100" s="39">
        <f>VLOOKUP($A100,'Ub5 and Ub6 values'!$A$2:$F$7000,3,FALSE)</f>
        <v>7</v>
      </c>
      <c r="K100" s="39">
        <f>VLOOKUP($A100,'Ub5 and Ub6 values'!$A$2:$F$7000,4,FALSE)</f>
        <v>10</v>
      </c>
    </row>
    <row r="101" spans="1:11">
      <c r="A101" t="s">
        <v>4075</v>
      </c>
      <c r="B101" t="s">
        <v>6606</v>
      </c>
      <c r="C101">
        <v>293.41000000000003</v>
      </c>
      <c r="D101" t="s">
        <v>6791</v>
      </c>
      <c r="E101">
        <v>320</v>
      </c>
      <c r="F101">
        <v>1.0906240414437134</v>
      </c>
      <c r="H101">
        <f t="shared" si="2"/>
        <v>2.5051499783199058</v>
      </c>
      <c r="I101" s="30">
        <f t="shared" si="3"/>
        <v>-2.9623249330646928</v>
      </c>
      <c r="J101" s="39">
        <f>VLOOKUP($A101,'Ub5 and Ub6 values'!$A$2:$F$7000,3,FALSE)</f>
        <v>7</v>
      </c>
      <c r="K101" s="39">
        <f>VLOOKUP($A101,'Ub5 and Ub6 values'!$A$2:$F$7000,4,FALSE)</f>
        <v>11</v>
      </c>
    </row>
    <row r="102" spans="1:11">
      <c r="A102" t="s">
        <v>5358</v>
      </c>
      <c r="B102" t="s">
        <v>6606</v>
      </c>
      <c r="C102">
        <v>212.24899999999997</v>
      </c>
      <c r="D102" t="s">
        <v>7501</v>
      </c>
      <c r="E102">
        <v>320</v>
      </c>
      <c r="F102">
        <v>1.5076631692022109</v>
      </c>
      <c r="H102">
        <f t="shared" si="2"/>
        <v>2.5051499783199058</v>
      </c>
      <c r="I102" s="30">
        <f t="shared" si="3"/>
        <v>-2.8216956744452952</v>
      </c>
      <c r="J102" s="39">
        <f>VLOOKUP($A102,'Ub5 and Ub6 values'!$A$2:$F$7000,3,FALSE)</f>
        <v>7</v>
      </c>
      <c r="K102" s="39">
        <f>VLOOKUP($A102,'Ub5 and Ub6 values'!$A$2:$F$7000,4,FALSE)</f>
        <v>7</v>
      </c>
    </row>
    <row r="103" spans="1:11">
      <c r="A103" t="s">
        <v>6093</v>
      </c>
      <c r="B103" t="s">
        <v>6606</v>
      </c>
      <c r="C103">
        <v>408.36199999999997</v>
      </c>
      <c r="D103" t="s">
        <v>3074</v>
      </c>
      <c r="E103">
        <v>320</v>
      </c>
      <c r="F103">
        <v>0.78361845617368908</v>
      </c>
      <c r="H103">
        <f t="shared" si="2"/>
        <v>2.5051499783199058</v>
      </c>
      <c r="I103" s="30">
        <f t="shared" si="3"/>
        <v>-3.1058953438360581</v>
      </c>
      <c r="J103" s="39">
        <f>VLOOKUP($A103,'Ub5 and Ub6 values'!$A$2:$F$7000,3,FALSE)</f>
        <v>8</v>
      </c>
      <c r="K103" s="39">
        <f>VLOOKUP($A103,'Ub5 and Ub6 values'!$A$2:$F$7000,4,FALSE)</f>
        <v>10</v>
      </c>
    </row>
    <row r="104" spans="1:11">
      <c r="A104" t="s">
        <v>3803</v>
      </c>
      <c r="B104" t="s">
        <v>6606</v>
      </c>
      <c r="C104">
        <v>810.93799999999987</v>
      </c>
      <c r="D104" t="s">
        <v>3803</v>
      </c>
      <c r="E104">
        <v>320</v>
      </c>
      <c r="F104">
        <v>0.39460476633232139</v>
      </c>
      <c r="H104">
        <f t="shared" si="2"/>
        <v>2.5051499783199058</v>
      </c>
      <c r="I104" s="30">
        <f t="shared" si="3"/>
        <v>-3.403837673317673</v>
      </c>
      <c r="J104" s="39">
        <f>VLOOKUP($A104,'Ub5 and Ub6 values'!$A$2:$F$7000,3,FALSE)</f>
        <v>8</v>
      </c>
      <c r="K104" s="39">
        <f>VLOOKUP($A104,'Ub5 and Ub6 values'!$A$2:$F$7000,4,FALSE)</f>
        <v>10</v>
      </c>
    </row>
    <row r="105" spans="1:11">
      <c r="A105" t="s">
        <v>2591</v>
      </c>
      <c r="B105" t="s">
        <v>6606</v>
      </c>
      <c r="C105">
        <v>236.27100000000002</v>
      </c>
      <c r="D105" t="s">
        <v>3950</v>
      </c>
      <c r="E105">
        <v>350</v>
      </c>
      <c r="F105">
        <v>1.4813498059431753</v>
      </c>
      <c r="H105">
        <f t="shared" si="2"/>
        <v>2.5440680443502757</v>
      </c>
      <c r="I105" s="30">
        <f t="shared" si="3"/>
        <v>-2.8293423750693423</v>
      </c>
      <c r="J105" s="39">
        <f>VLOOKUP($A105,'Ub5 and Ub6 values'!$A$2:$F$7000,3,FALSE)</f>
        <v>7</v>
      </c>
      <c r="K105" s="39">
        <f>VLOOKUP($A105,'Ub5 and Ub6 values'!$A$2:$F$7000,4,FALSE)</f>
        <v>7</v>
      </c>
    </row>
    <row r="106" spans="1:11">
      <c r="A106" t="s">
        <v>2770</v>
      </c>
      <c r="B106" t="s">
        <v>6606</v>
      </c>
      <c r="C106">
        <v>282.29900000000004</v>
      </c>
      <c r="D106" t="s">
        <v>2502</v>
      </c>
      <c r="E106">
        <v>355</v>
      </c>
      <c r="F106">
        <v>1.2575319076581921</v>
      </c>
      <c r="H106">
        <f t="shared" si="2"/>
        <v>2.5502283530550942</v>
      </c>
      <c r="I106" s="30">
        <f t="shared" si="3"/>
        <v>-2.9004809866743577</v>
      </c>
      <c r="J106" s="39">
        <f>VLOOKUP($A106,'Ub5 and Ub6 values'!$A$2:$F$7000,3,FALSE)</f>
        <v>8</v>
      </c>
      <c r="K106" s="39">
        <f>VLOOKUP($A106,'Ub5 and Ub6 values'!$A$2:$F$7000,4,FALSE)</f>
        <v>9</v>
      </c>
    </row>
    <row r="107" spans="1:11">
      <c r="A107" t="s">
        <v>5475</v>
      </c>
      <c r="B107" t="s">
        <v>6606</v>
      </c>
      <c r="C107">
        <v>349.38599999999997</v>
      </c>
      <c r="D107" t="s">
        <v>5707</v>
      </c>
      <c r="E107">
        <v>360</v>
      </c>
      <c r="F107">
        <v>1.0303790077450157</v>
      </c>
      <c r="H107">
        <f t="shared" si="2"/>
        <v>2.5563025007672873</v>
      </c>
      <c r="I107" s="30">
        <f t="shared" si="3"/>
        <v>-2.9870029979203769</v>
      </c>
      <c r="J107" s="39">
        <f>VLOOKUP($A107,'Ub5 and Ub6 values'!$A$2:$F$7000,3,FALSE)</f>
        <v>8</v>
      </c>
      <c r="K107" s="39">
        <f>VLOOKUP($A107,'Ub5 and Ub6 values'!$A$2:$F$7000,4,FALSE)</f>
        <v>10</v>
      </c>
    </row>
    <row r="108" spans="1:11">
      <c r="A108" t="s">
        <v>6132</v>
      </c>
      <c r="B108" t="s">
        <v>6606</v>
      </c>
      <c r="C108">
        <v>302.733</v>
      </c>
      <c r="D108" t="s">
        <v>6842</v>
      </c>
      <c r="E108">
        <v>360</v>
      </c>
      <c r="F108">
        <v>1.1891666914409726</v>
      </c>
      <c r="H108">
        <f t="shared" si="2"/>
        <v>2.5563025007672873</v>
      </c>
      <c r="I108" s="30">
        <f t="shared" si="3"/>
        <v>-2.924757263885176</v>
      </c>
      <c r="J108" s="39">
        <f>VLOOKUP($A108,'Ub5 and Ub6 values'!$A$2:$F$7000,3,FALSE)</f>
        <v>7</v>
      </c>
      <c r="K108" s="39">
        <f>VLOOKUP($A108,'Ub5 and Ub6 values'!$A$2:$F$7000,4,FALSE)</f>
        <v>10</v>
      </c>
    </row>
    <row r="109" spans="1:11">
      <c r="A109" t="s">
        <v>1252</v>
      </c>
      <c r="B109" t="s">
        <v>6606</v>
      </c>
      <c r="C109">
        <v>270.76</v>
      </c>
      <c r="D109" t="s">
        <v>6853</v>
      </c>
      <c r="E109">
        <v>360</v>
      </c>
      <c r="F109">
        <v>1.329590781503915</v>
      </c>
      <c r="H109">
        <f t="shared" si="2"/>
        <v>2.5563025007672873</v>
      </c>
      <c r="I109" s="30">
        <f t="shared" si="3"/>
        <v>-2.8762820046579338</v>
      </c>
      <c r="J109" s="39">
        <f>VLOOKUP($A109,'Ub5 and Ub6 values'!$A$2:$F$7000,3,FALSE)</f>
        <v>7</v>
      </c>
      <c r="K109" s="39">
        <f>VLOOKUP($A109,'Ub5 and Ub6 values'!$A$2:$F$7000,4,FALSE)</f>
        <v>9</v>
      </c>
    </row>
    <row r="110" spans="1:11">
      <c r="A110" t="s">
        <v>3740</v>
      </c>
      <c r="B110" t="s">
        <v>6606</v>
      </c>
      <c r="C110">
        <v>306.36599999999999</v>
      </c>
      <c r="D110" t="s">
        <v>3927</v>
      </c>
      <c r="E110">
        <v>360.5</v>
      </c>
      <c r="F110">
        <v>1.1766971530783441</v>
      </c>
      <c r="H110">
        <f t="shared" si="2"/>
        <v>2.5569052690554477</v>
      </c>
      <c r="I110" s="30">
        <f t="shared" si="3"/>
        <v>-2.9293352972846605</v>
      </c>
      <c r="J110" s="39">
        <f>VLOOKUP($A110,'Ub5 and Ub6 values'!$A$2:$F$7000,3,FALSE)</f>
        <v>9</v>
      </c>
      <c r="K110" s="39">
        <f>VLOOKUP($A110,'Ub5 and Ub6 values'!$A$2:$F$7000,4,FALSE)</f>
        <v>9</v>
      </c>
    </row>
    <row r="111" spans="1:11">
      <c r="A111" t="s">
        <v>2791</v>
      </c>
      <c r="B111" t="s">
        <v>6606</v>
      </c>
      <c r="C111">
        <v>404.50699999999995</v>
      </c>
      <c r="D111" t="s">
        <v>8381</v>
      </c>
      <c r="E111">
        <v>376</v>
      </c>
      <c r="F111">
        <v>0.92952655949093599</v>
      </c>
      <c r="H111">
        <f t="shared" si="2"/>
        <v>2.5751878449276608</v>
      </c>
      <c r="I111" s="30">
        <f t="shared" si="3"/>
        <v>-3.0317381965585013</v>
      </c>
      <c r="J111" s="39">
        <f>VLOOKUP($A111,'Ub5 and Ub6 values'!$A$2:$F$7000,3,FALSE)</f>
        <v>7</v>
      </c>
      <c r="K111" s="39">
        <f>VLOOKUP($A111,'Ub5 and Ub6 values'!$A$2:$F$7000,4,FALSE)</f>
        <v>9</v>
      </c>
    </row>
    <row r="112" spans="1:11">
      <c r="A112" t="s">
        <v>2662</v>
      </c>
      <c r="B112" t="s">
        <v>6606</v>
      </c>
      <c r="C112">
        <v>327.33600000000001</v>
      </c>
      <c r="D112" t="s">
        <v>2498</v>
      </c>
      <c r="E112">
        <v>397.5</v>
      </c>
      <c r="F112">
        <v>1.2143485592785392</v>
      </c>
      <c r="H112">
        <f t="shared" si="2"/>
        <v>2.5993371329924893</v>
      </c>
      <c r="I112" s="30">
        <f t="shared" si="3"/>
        <v>-2.9156566381009723</v>
      </c>
      <c r="J112" s="39">
        <f>VLOOKUP($A112,'Ub5 and Ub6 values'!$A$2:$F$7000,3,FALSE)</f>
        <v>7</v>
      </c>
      <c r="K112" s="39">
        <f>VLOOKUP($A112,'Ub5 and Ub6 values'!$A$2:$F$7000,4,FALSE)</f>
        <v>10</v>
      </c>
    </row>
    <row r="113" spans="1:11">
      <c r="A113" t="s">
        <v>2264</v>
      </c>
      <c r="B113" t="s">
        <v>6606</v>
      </c>
      <c r="C113">
        <v>320.392</v>
      </c>
      <c r="D113" t="s">
        <v>6847</v>
      </c>
      <c r="E113">
        <v>408.8</v>
      </c>
      <c r="F113">
        <v>1.2759369772029265</v>
      </c>
      <c r="H113">
        <f t="shared" si="2"/>
        <v>2.6115108871266561</v>
      </c>
      <c r="I113" s="30">
        <f t="shared" si="3"/>
        <v>-2.8941707763428748</v>
      </c>
      <c r="J113" s="39">
        <f>VLOOKUP($A113,'Ub5 and Ub6 values'!$A$2:$F$7000,3,FALSE)</f>
        <v>8</v>
      </c>
      <c r="K113" s="39">
        <f>VLOOKUP($A113,'Ub5 and Ub6 values'!$A$2:$F$7000,4,FALSE)</f>
        <v>8</v>
      </c>
    </row>
    <row r="114" spans="1:11">
      <c r="A114" t="s">
        <v>576</v>
      </c>
      <c r="B114" t="s">
        <v>6606</v>
      </c>
      <c r="C114">
        <v>288.77499999999998</v>
      </c>
      <c r="D114" t="s">
        <v>3237</v>
      </c>
      <c r="E114">
        <v>415</v>
      </c>
      <c r="F114">
        <v>1.4371050125530256</v>
      </c>
      <c r="H114">
        <f t="shared" si="2"/>
        <v>2.6180480967120925</v>
      </c>
      <c r="I114" s="30">
        <f t="shared" si="3"/>
        <v>-2.8425114958142865</v>
      </c>
      <c r="J114" s="39">
        <f>VLOOKUP($A114,'Ub5 and Ub6 values'!$A$2:$F$7000,3,FALSE)</f>
        <v>7</v>
      </c>
      <c r="K114" s="39">
        <f>VLOOKUP($A114,'Ub5 and Ub6 values'!$A$2:$F$7000,4,FALSE)</f>
        <v>10</v>
      </c>
    </row>
    <row r="115" spans="1:11">
      <c r="A115" t="s">
        <v>1250</v>
      </c>
      <c r="B115" t="s">
        <v>6606</v>
      </c>
      <c r="C115">
        <v>476.86599999999999</v>
      </c>
      <c r="D115" t="s">
        <v>7502</v>
      </c>
      <c r="E115">
        <v>425</v>
      </c>
      <c r="F115">
        <v>0.89123569304584516</v>
      </c>
      <c r="H115">
        <f t="shared" si="2"/>
        <v>2.6283889300503116</v>
      </c>
      <c r="I115" s="30">
        <f t="shared" si="3"/>
        <v>-3.0500074287878918</v>
      </c>
      <c r="J115" s="39">
        <f>VLOOKUP($A115,'Ub5 and Ub6 values'!$A$2:$F$7000,3,FALSE)</f>
        <v>7</v>
      </c>
      <c r="K115" s="39">
        <f>VLOOKUP($A115,'Ub5 and Ub6 values'!$A$2:$F$7000,4,FALSE)</f>
        <v>9</v>
      </c>
    </row>
    <row r="116" spans="1:11">
      <c r="A116" t="s">
        <v>1220</v>
      </c>
      <c r="B116" t="s">
        <v>6606</v>
      </c>
      <c r="C116">
        <v>321.15699999999998</v>
      </c>
      <c r="D116" t="s">
        <v>6236</v>
      </c>
      <c r="E116">
        <v>435</v>
      </c>
      <c r="F116">
        <v>1.3544777165062571</v>
      </c>
      <c r="H116">
        <f t="shared" si="2"/>
        <v>2.6384892569546374</v>
      </c>
      <c r="I116" s="30">
        <f t="shared" si="3"/>
        <v>-2.8682281354650514</v>
      </c>
      <c r="J116" s="39">
        <f>VLOOKUP($A116,'Ub5 and Ub6 values'!$A$2:$F$7000,3,FALSE)</f>
        <v>8</v>
      </c>
      <c r="K116" s="39">
        <f>VLOOKUP($A116,'Ub5 and Ub6 values'!$A$2:$F$7000,4,FALSE)</f>
        <v>9</v>
      </c>
    </row>
    <row r="117" spans="1:11">
      <c r="A117" t="s">
        <v>3679</v>
      </c>
      <c r="B117" t="s">
        <v>6606</v>
      </c>
      <c r="C117">
        <v>224.3</v>
      </c>
      <c r="D117" t="s">
        <v>7003</v>
      </c>
      <c r="E117">
        <v>436</v>
      </c>
      <c r="F117">
        <v>1.943825234061525</v>
      </c>
      <c r="H117">
        <f t="shared" si="2"/>
        <v>2.6394864892685859</v>
      </c>
      <c r="I117" s="30">
        <f t="shared" si="3"/>
        <v>-2.7113427843143816</v>
      </c>
      <c r="J117" s="39">
        <f>VLOOKUP($A117,'Ub5 and Ub6 values'!$A$2:$F$7000,3,FALSE)</f>
        <v>8</v>
      </c>
      <c r="K117" s="39">
        <f>VLOOKUP($A117,'Ub5 and Ub6 values'!$A$2:$F$7000,4,FALSE)</f>
        <v>9</v>
      </c>
    </row>
    <row r="118" spans="1:11">
      <c r="A118" t="s">
        <v>3336</v>
      </c>
      <c r="B118" t="s">
        <v>6606</v>
      </c>
      <c r="C118">
        <v>318.81900000000002</v>
      </c>
      <c r="D118" t="s">
        <v>6800</v>
      </c>
      <c r="E118">
        <v>440</v>
      </c>
      <c r="F118">
        <v>1.380093407231062</v>
      </c>
      <c r="H118">
        <f t="shared" si="2"/>
        <v>2.6434526764861874</v>
      </c>
      <c r="I118" s="30">
        <f t="shared" si="3"/>
        <v>-2.8600915187638427</v>
      </c>
      <c r="J118" s="39">
        <f>VLOOKUP($A118,'Ub5 and Ub6 values'!$A$2:$F$7000,3,FALSE)</f>
        <v>8</v>
      </c>
      <c r="K118" s="39">
        <f>VLOOKUP($A118,'Ub5 and Ub6 values'!$A$2:$F$7000,4,FALSE)</f>
        <v>10</v>
      </c>
    </row>
    <row r="119" spans="1:11">
      <c r="A119" t="s">
        <v>5471</v>
      </c>
      <c r="B119" t="s">
        <v>6606</v>
      </c>
      <c r="C119">
        <v>252.34</v>
      </c>
      <c r="D119" t="s">
        <v>8437</v>
      </c>
      <c r="E119">
        <v>470</v>
      </c>
      <c r="F119">
        <v>1.8625663786954112</v>
      </c>
      <c r="H119">
        <f t="shared" si="2"/>
        <v>2.6720978579357175</v>
      </c>
      <c r="I119" s="30">
        <f t="shared" si="3"/>
        <v>-2.7298882407877563</v>
      </c>
      <c r="J119" s="39">
        <f>VLOOKUP($A119,'Ub5 and Ub6 values'!$A$2:$F$7000,3,FALSE)</f>
        <v>6</v>
      </c>
      <c r="K119" s="39">
        <f>VLOOKUP($A119,'Ub5 and Ub6 values'!$A$2:$F$7000,4,FALSE)</f>
        <v>7</v>
      </c>
    </row>
    <row r="120" spans="1:11">
      <c r="A120" t="s">
        <v>6154</v>
      </c>
      <c r="B120" t="s">
        <v>6606</v>
      </c>
      <c r="C120">
        <v>182.21899999999997</v>
      </c>
      <c r="D120" t="s">
        <v>6235</v>
      </c>
      <c r="E120">
        <v>471</v>
      </c>
      <c r="F120">
        <v>2.5848018044221517</v>
      </c>
      <c r="H120">
        <f t="shared" si="2"/>
        <v>2.6730209071288962</v>
      </c>
      <c r="I120" s="30">
        <f t="shared" si="3"/>
        <v>-2.5875727518140312</v>
      </c>
      <c r="J120" s="39">
        <f>VLOOKUP($A120,'Ub5 and Ub6 values'!$A$2:$F$7000,3,FALSE)</f>
        <v>8</v>
      </c>
      <c r="K120" s="39">
        <f>VLOOKUP($A120,'Ub5 and Ub6 values'!$A$2:$F$7000,4,FALSE)</f>
        <v>9</v>
      </c>
    </row>
    <row r="121" spans="1:11">
      <c r="A121" t="s">
        <v>3588</v>
      </c>
      <c r="B121" t="s">
        <v>6606</v>
      </c>
      <c r="C121">
        <v>330.47199999999998</v>
      </c>
      <c r="D121" t="s">
        <v>3239</v>
      </c>
      <c r="E121">
        <v>494</v>
      </c>
      <c r="F121">
        <v>1.4948316347527175</v>
      </c>
      <c r="H121">
        <f t="shared" si="2"/>
        <v>2.6937269489236471</v>
      </c>
      <c r="I121" s="30">
        <f t="shared" si="3"/>
        <v>-2.8254077198582808</v>
      </c>
      <c r="J121" s="39">
        <f>VLOOKUP($A121,'Ub5 and Ub6 values'!$A$2:$F$7000,3,FALSE)</f>
        <v>6</v>
      </c>
      <c r="K121" s="39">
        <f>VLOOKUP($A121,'Ub5 and Ub6 values'!$A$2:$F$7000,4,FALSE)</f>
        <v>7</v>
      </c>
    </row>
    <row r="122" spans="1:11">
      <c r="A122" t="s">
        <v>1886</v>
      </c>
      <c r="B122" t="s">
        <v>6606</v>
      </c>
      <c r="C122">
        <v>206.285</v>
      </c>
      <c r="D122" t="s">
        <v>6233</v>
      </c>
      <c r="E122">
        <v>495</v>
      </c>
      <c r="F122">
        <v>2.3995927963739487</v>
      </c>
      <c r="H122">
        <f t="shared" si="2"/>
        <v>2.6946051989335689</v>
      </c>
      <c r="I122" s="30">
        <f t="shared" si="3"/>
        <v>-2.619862450493434</v>
      </c>
      <c r="J122" s="39">
        <f>VLOOKUP($A122,'Ub5 and Ub6 values'!$A$2:$F$7000,3,FALSE)</f>
        <v>6</v>
      </c>
      <c r="K122" s="39">
        <f>VLOOKUP($A122,'Ub5 and Ub6 values'!$A$2:$F$7000,4,FALSE)</f>
        <v>9</v>
      </c>
    </row>
    <row r="123" spans="1:11">
      <c r="A123" t="s">
        <v>5576</v>
      </c>
      <c r="B123" t="s">
        <v>6606</v>
      </c>
      <c r="C123">
        <v>151.16499999999999</v>
      </c>
      <c r="D123" t="s">
        <v>5577</v>
      </c>
      <c r="E123">
        <v>500</v>
      </c>
      <c r="F123">
        <v>3.3076439652035856</v>
      </c>
      <c r="H123">
        <f t="shared" si="2"/>
        <v>2.6989700043360187</v>
      </c>
      <c r="I123" s="30">
        <f t="shared" si="3"/>
        <v>-2.4804812440617554</v>
      </c>
      <c r="J123" s="39">
        <f>VLOOKUP($A123,'Ub5 and Ub6 values'!$A$2:$F$7000,3,FALSE)</f>
        <v>6</v>
      </c>
      <c r="K123" s="39">
        <f>VLOOKUP($A123,'Ub5 and Ub6 values'!$A$2:$F$7000,4,FALSE)</f>
        <v>8</v>
      </c>
    </row>
    <row r="124" spans="1:11">
      <c r="A124" t="s">
        <v>5549</v>
      </c>
      <c r="B124" t="s">
        <v>6606</v>
      </c>
      <c r="C124">
        <v>424.62899999999996</v>
      </c>
      <c r="D124" t="s">
        <v>6616</v>
      </c>
      <c r="E124">
        <v>500</v>
      </c>
      <c r="F124">
        <v>1.1774984751394748</v>
      </c>
      <c r="H124">
        <f t="shared" si="2"/>
        <v>2.6989700043360187</v>
      </c>
      <c r="I124" s="30">
        <f t="shared" si="3"/>
        <v>-2.9290396466100561</v>
      </c>
      <c r="J124" s="39">
        <f>VLOOKUP($A124,'Ub5 and Ub6 values'!$A$2:$F$7000,3,FALSE)</f>
        <v>7</v>
      </c>
      <c r="K124" s="39">
        <f>VLOOKUP($A124,'Ub5 and Ub6 values'!$A$2:$F$7000,4,FALSE)</f>
        <v>12</v>
      </c>
    </row>
    <row r="125" spans="1:11">
      <c r="A125" t="s">
        <v>3683</v>
      </c>
      <c r="B125" t="s">
        <v>6606</v>
      </c>
      <c r="C125">
        <v>381.43099999999998</v>
      </c>
      <c r="D125" t="s">
        <v>3093</v>
      </c>
      <c r="E125">
        <v>510</v>
      </c>
      <c r="F125">
        <v>1.3370701385047361</v>
      </c>
      <c r="H125">
        <f t="shared" si="2"/>
        <v>2.7075701760979363</v>
      </c>
      <c r="I125" s="30">
        <f t="shared" si="3"/>
        <v>-2.8738458104144375</v>
      </c>
      <c r="J125" s="39">
        <f>VLOOKUP($A125,'Ub5 and Ub6 values'!$A$2:$F$7000,3,FALSE)</f>
        <v>7</v>
      </c>
      <c r="K125" s="39">
        <f>VLOOKUP($A125,'Ub5 and Ub6 values'!$A$2:$F$7000,4,FALSE)</f>
        <v>11</v>
      </c>
    </row>
    <row r="126" spans="1:11">
      <c r="A126" t="s">
        <v>3613</v>
      </c>
      <c r="B126" t="s">
        <v>6606</v>
      </c>
      <c r="C126">
        <v>444.47</v>
      </c>
      <c r="D126" t="s">
        <v>7503</v>
      </c>
      <c r="E126">
        <v>510</v>
      </c>
      <c r="F126">
        <v>1.1474340225437039</v>
      </c>
      <c r="H126">
        <f t="shared" si="2"/>
        <v>2.7075701760979363</v>
      </c>
      <c r="I126" s="30">
        <f t="shared" si="3"/>
        <v>-2.9402722770054952</v>
      </c>
      <c r="J126" s="39">
        <f>VLOOKUP($A126,'Ub5 and Ub6 values'!$A$2:$F$7000,3,FALSE)</f>
        <v>7</v>
      </c>
      <c r="K126" s="39">
        <f>VLOOKUP($A126,'Ub5 and Ub6 values'!$A$2:$F$7000,4,FALSE)</f>
        <v>8</v>
      </c>
    </row>
    <row r="127" spans="1:11">
      <c r="A127" t="s">
        <v>3769</v>
      </c>
      <c r="B127" t="s">
        <v>6606</v>
      </c>
      <c r="C127">
        <v>471.51799999999992</v>
      </c>
      <c r="D127" t="s">
        <v>6792</v>
      </c>
      <c r="E127">
        <v>525</v>
      </c>
      <c r="F127">
        <v>1.1134251502593753</v>
      </c>
      <c r="H127">
        <f t="shared" si="2"/>
        <v>2.720159303405957</v>
      </c>
      <c r="I127" s="30">
        <f t="shared" si="3"/>
        <v>-2.9533389729918045</v>
      </c>
      <c r="J127" s="39">
        <f>VLOOKUP($A127,'Ub5 and Ub6 values'!$A$2:$F$7000,3,FALSE)</f>
        <v>8</v>
      </c>
      <c r="K127" s="39">
        <f>VLOOKUP($A127,'Ub5 and Ub6 values'!$A$2:$F$7000,4,FALSE)</f>
        <v>9</v>
      </c>
    </row>
    <row r="128" spans="1:11">
      <c r="A128" t="s">
        <v>5200</v>
      </c>
      <c r="B128" t="s">
        <v>6606</v>
      </c>
      <c r="C128">
        <v>600.70899999999995</v>
      </c>
      <c r="D128" t="s">
        <v>7504</v>
      </c>
      <c r="E128">
        <v>533</v>
      </c>
      <c r="F128">
        <v>0.88728485839233318</v>
      </c>
      <c r="H128">
        <f t="shared" si="2"/>
        <v>2.7267272090265724</v>
      </c>
      <c r="I128" s="30">
        <f t="shared" si="3"/>
        <v>-3.0519369296979706</v>
      </c>
      <c r="J128" s="39">
        <f>VLOOKUP($A128,'Ub5 and Ub6 values'!$A$2:$F$7000,3,FALSE)</f>
        <v>8</v>
      </c>
      <c r="K128" s="39">
        <f>VLOOKUP($A128,'Ub5 and Ub6 values'!$A$2:$F$7000,4,FALSE)</f>
        <v>9</v>
      </c>
    </row>
    <row r="129" spans="1:11">
      <c r="A129" t="s">
        <v>3580</v>
      </c>
      <c r="B129" t="s">
        <v>6606</v>
      </c>
      <c r="C129">
        <v>569.06299999999999</v>
      </c>
      <c r="D129" t="s">
        <v>7505</v>
      </c>
      <c r="E129">
        <v>537</v>
      </c>
      <c r="F129">
        <v>0.94365650200417184</v>
      </c>
      <c r="H129">
        <f t="shared" si="2"/>
        <v>2.7299742856995555</v>
      </c>
      <c r="I129" s="30">
        <f t="shared" si="3"/>
        <v>-3.0251860633629741</v>
      </c>
      <c r="J129" s="39">
        <f>VLOOKUP($A129,'Ub5 and Ub6 values'!$A$2:$F$7000,3,FALSE)</f>
        <v>8</v>
      </c>
      <c r="K129" s="39">
        <f>VLOOKUP($A129,'Ub5 and Ub6 values'!$A$2:$F$7000,4,FALSE)</f>
        <v>8</v>
      </c>
    </row>
    <row r="130" spans="1:11">
      <c r="A130" t="s">
        <v>6845</v>
      </c>
      <c r="B130" t="s">
        <v>6606</v>
      </c>
      <c r="C130">
        <v>308.76899999999995</v>
      </c>
      <c r="D130" t="s">
        <v>6846</v>
      </c>
      <c r="E130">
        <v>540</v>
      </c>
      <c r="F130">
        <v>1.7488802308521907</v>
      </c>
      <c r="H130">
        <f t="shared" si="2"/>
        <v>2.7323937598229686</v>
      </c>
      <c r="I130" s="30">
        <f t="shared" si="3"/>
        <v>-2.7572399314367257</v>
      </c>
      <c r="J130" s="39">
        <f>VLOOKUP($A130,'Ub5 and Ub6 values'!$A$2:$F$7000,3,FALSE)</f>
        <v>8</v>
      </c>
      <c r="K130" s="39">
        <f>VLOOKUP($A130,'Ub5 and Ub6 values'!$A$2:$F$7000,4,FALSE)</f>
        <v>8</v>
      </c>
    </row>
    <row r="131" spans="1:11">
      <c r="A131" t="s">
        <v>1459</v>
      </c>
      <c r="B131" t="s">
        <v>6606</v>
      </c>
      <c r="C131">
        <v>226.65599999999998</v>
      </c>
      <c r="D131" t="s">
        <v>8291</v>
      </c>
      <c r="E131">
        <v>555</v>
      </c>
      <c r="F131">
        <v>2.4486446421008048</v>
      </c>
      <c r="H131">
        <f t="shared" ref="H131:H194" si="4">LOG(E131)</f>
        <v>2.7442929831226763</v>
      </c>
      <c r="I131" s="30">
        <f t="shared" ref="I131:I194" si="5">LOG(F131)-3</f>
        <v>-2.611074236995619</v>
      </c>
      <c r="J131" s="39">
        <f>VLOOKUP($A131,'Ub5 and Ub6 values'!$A$2:$F$7000,3,FALSE)</f>
        <v>7</v>
      </c>
      <c r="K131" s="39">
        <f>VLOOKUP($A131,'Ub5 and Ub6 values'!$A$2:$F$7000,4,FALSE)</f>
        <v>9</v>
      </c>
    </row>
    <row r="132" spans="1:11">
      <c r="A132" t="s">
        <v>3793</v>
      </c>
      <c r="B132" t="s">
        <v>6606</v>
      </c>
      <c r="C132">
        <v>914.1869999999999</v>
      </c>
      <c r="D132" t="s">
        <v>3793</v>
      </c>
      <c r="E132">
        <v>600</v>
      </c>
      <c r="F132">
        <v>0.6563208621430846</v>
      </c>
      <c r="H132">
        <f t="shared" si="4"/>
        <v>2.7781512503836434</v>
      </c>
      <c r="I132" s="30">
        <f t="shared" si="5"/>
        <v>-3.1828837908221215</v>
      </c>
      <c r="J132" s="39">
        <f>VLOOKUP($A132,'Ub5 and Ub6 values'!$A$2:$F$7000,3,FALSE)</f>
        <v>7</v>
      </c>
      <c r="K132" s="39">
        <f>VLOOKUP($A132,'Ub5 and Ub6 values'!$A$2:$F$7000,4,FALSE)</f>
        <v>7</v>
      </c>
    </row>
    <row r="133" spans="1:11">
      <c r="A133" t="s">
        <v>8953</v>
      </c>
      <c r="B133" t="s">
        <v>6606</v>
      </c>
      <c r="C133">
        <v>838.99599999999987</v>
      </c>
      <c r="D133" t="s">
        <v>8953</v>
      </c>
      <c r="E133">
        <v>640</v>
      </c>
      <c r="F133">
        <v>0.76281650925630173</v>
      </c>
      <c r="H133">
        <f t="shared" si="4"/>
        <v>2.8061799739838871</v>
      </c>
      <c r="I133" s="30">
        <f t="shared" si="5"/>
        <v>-3.1175799163059947</v>
      </c>
      <c r="J133" s="39">
        <f>VLOOKUP($A133,'Ub5 and Ub6 values'!$A$2:$F$7000,3,FALSE)</f>
        <v>8</v>
      </c>
      <c r="K133" s="39">
        <f>VLOOKUP($A133,'Ub5 and Ub6 values'!$A$2:$F$7000,4,FALSE)</f>
        <v>10</v>
      </c>
    </row>
    <row r="134" spans="1:11">
      <c r="A134" t="s">
        <v>5480</v>
      </c>
      <c r="B134" t="s">
        <v>6606</v>
      </c>
      <c r="C134">
        <v>254.12699999999998</v>
      </c>
      <c r="D134" t="s">
        <v>3242</v>
      </c>
      <c r="E134">
        <v>660</v>
      </c>
      <c r="F134">
        <v>2.5971266335336272</v>
      </c>
      <c r="H134">
        <f t="shared" si="4"/>
        <v>2.8195439355418688</v>
      </c>
      <c r="I134" s="30">
        <f t="shared" si="5"/>
        <v>-2.5855068740502993</v>
      </c>
      <c r="J134" s="39">
        <f>VLOOKUP($A134,'Ub5 and Ub6 values'!$A$2:$F$7000,3,FALSE)</f>
        <v>6</v>
      </c>
      <c r="K134" s="39">
        <f>VLOOKUP($A134,'Ub5 and Ub6 values'!$A$2:$F$7000,4,FALSE)</f>
        <v>9</v>
      </c>
    </row>
    <row r="135" spans="1:11">
      <c r="A135" t="s">
        <v>5566</v>
      </c>
      <c r="B135" t="s">
        <v>6606</v>
      </c>
      <c r="C135">
        <v>298.346</v>
      </c>
      <c r="D135" t="s">
        <v>3226</v>
      </c>
      <c r="E135">
        <v>690</v>
      </c>
      <c r="F135">
        <v>2.3127509669980491</v>
      </c>
      <c r="H135">
        <f t="shared" si="4"/>
        <v>2.8388490907372552</v>
      </c>
      <c r="I135" s="30">
        <f t="shared" si="5"/>
        <v>-2.635871128786341</v>
      </c>
      <c r="J135" s="39">
        <f>VLOOKUP($A135,'Ub5 and Ub6 values'!$A$2:$F$7000,3,FALSE)</f>
        <v>8</v>
      </c>
      <c r="K135" s="39">
        <f>VLOOKUP($A135,'Ub5 and Ub6 values'!$A$2:$F$7000,4,FALSE)</f>
        <v>12</v>
      </c>
    </row>
    <row r="136" spans="1:11">
      <c r="A136" t="s">
        <v>8894</v>
      </c>
      <c r="B136" t="s">
        <v>6606</v>
      </c>
      <c r="C136">
        <v>212.22299999999998</v>
      </c>
      <c r="D136" t="s">
        <v>6998</v>
      </c>
      <c r="E136">
        <v>699</v>
      </c>
      <c r="F136">
        <v>3.2937052063159982</v>
      </c>
      <c r="H136">
        <f t="shared" si="4"/>
        <v>2.8444771757456815</v>
      </c>
      <c r="I136" s="30">
        <f t="shared" si="5"/>
        <v>-2.4823152737149741</v>
      </c>
      <c r="J136" s="39">
        <f>VLOOKUP($A136,'Ub5 and Ub6 values'!$A$2:$F$7000,3,FALSE)</f>
        <v>6</v>
      </c>
      <c r="K136" s="39">
        <f>VLOOKUP($A136,'Ub5 and Ub6 values'!$A$2:$F$7000,4,FALSE)</f>
        <v>8</v>
      </c>
    </row>
    <row r="137" spans="1:11">
      <c r="A137" t="s">
        <v>1835</v>
      </c>
      <c r="B137" t="s">
        <v>6606</v>
      </c>
      <c r="C137">
        <v>326.43600000000004</v>
      </c>
      <c r="D137" t="s">
        <v>7506</v>
      </c>
      <c r="E137">
        <v>700</v>
      </c>
      <c r="F137">
        <v>2.1443713315933288</v>
      </c>
      <c r="H137">
        <f t="shared" si="4"/>
        <v>2.8450980400142569</v>
      </c>
      <c r="I137" s="30">
        <f t="shared" si="5"/>
        <v>-2.6687000075528902</v>
      </c>
      <c r="J137" s="39">
        <f>VLOOKUP($A137,'Ub5 and Ub6 values'!$A$2:$F$7000,3,FALSE)</f>
        <v>10</v>
      </c>
      <c r="K137" s="39">
        <f>VLOOKUP($A137,'Ub5 and Ub6 values'!$A$2:$F$7000,4,FALSE)</f>
        <v>8</v>
      </c>
    </row>
    <row r="138" spans="1:11">
      <c r="A138" t="s">
        <v>5389</v>
      </c>
      <c r="B138" t="s">
        <v>6606</v>
      </c>
      <c r="C138">
        <v>283.33199999999999</v>
      </c>
      <c r="D138" t="s">
        <v>6623</v>
      </c>
      <c r="E138">
        <v>700</v>
      </c>
      <c r="F138">
        <v>2.470599861646408</v>
      </c>
      <c r="H138">
        <f t="shared" si="4"/>
        <v>2.8450980400142569</v>
      </c>
      <c r="I138" s="30">
        <f t="shared" si="5"/>
        <v>-2.6071975872368265</v>
      </c>
      <c r="J138" s="39">
        <f>VLOOKUP($A138,'Ub5 and Ub6 values'!$A$2:$F$7000,3,FALSE)</f>
        <v>10</v>
      </c>
      <c r="K138" s="39">
        <f>VLOOKUP($A138,'Ub5 and Ub6 values'!$A$2:$F$7000,4,FALSE)</f>
        <v>11</v>
      </c>
    </row>
    <row r="139" spans="1:11">
      <c r="A139" t="s">
        <v>6048</v>
      </c>
      <c r="B139" t="s">
        <v>6606</v>
      </c>
      <c r="C139">
        <v>239.27500000000001</v>
      </c>
      <c r="D139" t="s">
        <v>5492</v>
      </c>
      <c r="E139">
        <v>700</v>
      </c>
      <c r="F139">
        <v>2.9255041270504654</v>
      </c>
      <c r="H139">
        <f t="shared" si="4"/>
        <v>2.8450980400142569</v>
      </c>
      <c r="I139" s="30">
        <f t="shared" si="5"/>
        <v>-2.5337992848874009</v>
      </c>
      <c r="J139" s="39">
        <f>VLOOKUP($A139,'Ub5 and Ub6 values'!$A$2:$F$7000,3,FALSE)</f>
        <v>9</v>
      </c>
      <c r="K139" s="39">
        <f>VLOOKUP($A139,'Ub5 and Ub6 values'!$A$2:$F$7000,4,FALSE)</f>
        <v>9</v>
      </c>
    </row>
    <row r="140" spans="1:11">
      <c r="A140" t="s">
        <v>2740</v>
      </c>
      <c r="B140" t="s">
        <v>6606</v>
      </c>
      <c r="C140">
        <v>223.07</v>
      </c>
      <c r="D140" t="s">
        <v>5493</v>
      </c>
      <c r="E140">
        <v>724.75</v>
      </c>
      <c r="F140">
        <v>3.2489801407629892</v>
      </c>
      <c r="H140">
        <f t="shared" si="4"/>
        <v>2.8601882240270351</v>
      </c>
      <c r="I140" s="30">
        <f t="shared" si="5"/>
        <v>-2.4882529432513261</v>
      </c>
      <c r="J140" s="39">
        <f>VLOOKUP($A140,'Ub5 and Ub6 values'!$A$2:$F$7000,3,FALSE)</f>
        <v>5</v>
      </c>
      <c r="K140" s="39">
        <f>VLOOKUP($A140,'Ub5 and Ub6 values'!$A$2:$F$7000,4,FALSE)</f>
        <v>6</v>
      </c>
    </row>
    <row r="141" spans="1:11">
      <c r="A141" t="s">
        <v>168</v>
      </c>
      <c r="B141" t="s">
        <v>6606</v>
      </c>
      <c r="C141">
        <v>243.24299999999999</v>
      </c>
      <c r="D141" t="s">
        <v>8290</v>
      </c>
      <c r="E141">
        <v>730</v>
      </c>
      <c r="F141">
        <v>3.0011141122252232</v>
      </c>
      <c r="H141">
        <f t="shared" si="4"/>
        <v>2.8633228601204559</v>
      </c>
      <c r="I141" s="30">
        <f t="shared" si="5"/>
        <v>-2.522717490957175</v>
      </c>
      <c r="J141" s="39">
        <f>VLOOKUP($A141,'Ub5 and Ub6 values'!$A$2:$F$7000,3,FALSE)</f>
        <v>6</v>
      </c>
      <c r="K141" s="39">
        <f>VLOOKUP($A141,'Ub5 and Ub6 values'!$A$2:$F$7000,4,FALSE)</f>
        <v>6</v>
      </c>
    </row>
    <row r="142" spans="1:11">
      <c r="A142" t="s">
        <v>4601</v>
      </c>
      <c r="B142" t="s">
        <v>6606</v>
      </c>
      <c r="C142">
        <v>298.346</v>
      </c>
      <c r="D142" t="s">
        <v>6240</v>
      </c>
      <c r="E142">
        <v>742</v>
      </c>
      <c r="F142">
        <v>2.4870452427718153</v>
      </c>
      <c r="H142">
        <f t="shared" si="4"/>
        <v>2.8704039052790269</v>
      </c>
      <c r="I142" s="30">
        <f t="shared" si="5"/>
        <v>-2.6043163142445689</v>
      </c>
      <c r="J142" s="39">
        <f>VLOOKUP($A142,'Ub5 and Ub6 values'!$A$2:$F$7000,3,FALSE)</f>
        <v>7</v>
      </c>
      <c r="K142" s="39">
        <f>VLOOKUP($A142,'Ub5 and Ub6 values'!$A$2:$F$7000,4,FALSE)</f>
        <v>10</v>
      </c>
    </row>
    <row r="143" spans="1:11">
      <c r="A143" t="s">
        <v>7315</v>
      </c>
      <c r="B143" t="s">
        <v>6606</v>
      </c>
      <c r="C143">
        <v>877.04499999999996</v>
      </c>
      <c r="D143" t="s">
        <v>7315</v>
      </c>
      <c r="E143">
        <v>750</v>
      </c>
      <c r="F143">
        <v>0.85514426283714073</v>
      </c>
      <c r="H143">
        <f t="shared" si="4"/>
        <v>2.8750612633917001</v>
      </c>
      <c r="I143" s="30">
        <f t="shared" si="5"/>
        <v>-3.067960613612092</v>
      </c>
      <c r="J143" s="39">
        <f>VLOOKUP($A143,'Ub5 and Ub6 values'!$A$2:$F$7000,3,FALSE)</f>
        <v>8</v>
      </c>
      <c r="K143" s="39">
        <f>VLOOKUP($A143,'Ub5 and Ub6 values'!$A$2:$F$7000,4,FALSE)</f>
        <v>10</v>
      </c>
    </row>
    <row r="144" spans="1:11">
      <c r="A144" t="s">
        <v>1814</v>
      </c>
      <c r="B144" t="s">
        <v>6606</v>
      </c>
      <c r="C144">
        <v>200.16899999999998</v>
      </c>
      <c r="D144" t="s">
        <v>3220</v>
      </c>
      <c r="E144">
        <v>750</v>
      </c>
      <c r="F144">
        <v>3.7468339253330938</v>
      </c>
      <c r="H144">
        <f t="shared" si="4"/>
        <v>2.8750612633917001</v>
      </c>
      <c r="I144" s="30">
        <f t="shared" si="5"/>
        <v>-2.4263355561482194</v>
      </c>
      <c r="J144" s="39">
        <f>VLOOKUP($A144,'Ub5 and Ub6 values'!$A$2:$F$7000,3,FALSE)</f>
        <v>9</v>
      </c>
      <c r="K144" s="39">
        <f>VLOOKUP($A144,'Ub5 and Ub6 values'!$A$2:$F$7000,4,FALSE)</f>
        <v>9</v>
      </c>
    </row>
    <row r="145" spans="1:11">
      <c r="A145" t="s">
        <v>3335</v>
      </c>
      <c r="B145" t="s">
        <v>6606</v>
      </c>
      <c r="C145">
        <v>380.63900000000007</v>
      </c>
      <c r="D145" t="s">
        <v>5494</v>
      </c>
      <c r="E145">
        <v>761</v>
      </c>
      <c r="F145">
        <v>1.9992696491951689</v>
      </c>
      <c r="H145">
        <f t="shared" si="4"/>
        <v>2.8813846567705728</v>
      </c>
      <c r="I145" s="30">
        <f t="shared" si="5"/>
        <v>-2.6991286269625183</v>
      </c>
      <c r="J145" s="39">
        <f>VLOOKUP($A145,'Ub5 and Ub6 values'!$A$2:$F$7000,3,FALSE)</f>
        <v>8</v>
      </c>
      <c r="K145" s="39">
        <f>VLOOKUP($A145,'Ub5 and Ub6 values'!$A$2:$F$7000,4,FALSE)</f>
        <v>10</v>
      </c>
    </row>
    <row r="146" spans="1:11">
      <c r="A146" t="s">
        <v>8711</v>
      </c>
      <c r="B146" t="s">
        <v>6606</v>
      </c>
      <c r="C146">
        <v>348.75799999999998</v>
      </c>
      <c r="D146" t="s">
        <v>6242</v>
      </c>
      <c r="E146">
        <v>774</v>
      </c>
      <c r="F146">
        <v>2.2193039299456929</v>
      </c>
      <c r="H146">
        <f t="shared" si="4"/>
        <v>2.8887409606828927</v>
      </c>
      <c r="I146" s="30">
        <f t="shared" si="5"/>
        <v>-2.6537832177951959</v>
      </c>
      <c r="J146" s="39">
        <f>VLOOKUP($A146,'Ub5 and Ub6 values'!$A$2:$F$7000,3,FALSE)</f>
        <v>7</v>
      </c>
      <c r="K146" s="39">
        <f>VLOOKUP($A146,'Ub5 and Ub6 values'!$A$2:$F$7000,4,FALSE)</f>
        <v>10</v>
      </c>
    </row>
    <row r="147" spans="1:11">
      <c r="A147" t="s">
        <v>2751</v>
      </c>
      <c r="B147" t="s">
        <v>6606</v>
      </c>
      <c r="C147">
        <v>223.27199999999999</v>
      </c>
      <c r="D147" t="s">
        <v>6629</v>
      </c>
      <c r="E147">
        <v>790</v>
      </c>
      <c r="F147">
        <v>3.5382851409939446</v>
      </c>
      <c r="H147">
        <f t="shared" si="4"/>
        <v>2.8976270912904414</v>
      </c>
      <c r="I147" s="30">
        <f t="shared" si="5"/>
        <v>-2.4512071713781536</v>
      </c>
      <c r="J147" s="39">
        <f>VLOOKUP($A147,'Ub5 and Ub6 values'!$A$2:$F$7000,3,FALSE)</f>
        <v>7</v>
      </c>
      <c r="K147" s="39">
        <f>VLOOKUP($A147,'Ub5 and Ub6 values'!$A$2:$F$7000,4,FALSE)</f>
        <v>8</v>
      </c>
    </row>
    <row r="148" spans="1:11">
      <c r="A148" t="s">
        <v>3798</v>
      </c>
      <c r="B148" t="s">
        <v>6606</v>
      </c>
      <c r="C148">
        <v>300.44199999999995</v>
      </c>
      <c r="D148" t="s">
        <v>6619</v>
      </c>
      <c r="E148">
        <v>790</v>
      </c>
      <c r="F148">
        <v>2.6294592633519951</v>
      </c>
      <c r="H148">
        <f t="shared" si="4"/>
        <v>2.8976270912904414</v>
      </c>
      <c r="I148" s="30">
        <f t="shared" si="5"/>
        <v>-2.580133553064436</v>
      </c>
      <c r="J148" s="39">
        <f>VLOOKUP($A148,'Ub5 and Ub6 values'!$A$2:$F$7000,3,FALSE)</f>
        <v>9</v>
      </c>
      <c r="K148" s="39">
        <f>VLOOKUP($A148,'Ub5 and Ub6 values'!$A$2:$F$7000,4,FALSE)</f>
        <v>7</v>
      </c>
    </row>
    <row r="149" spans="1:11">
      <c r="A149" t="s">
        <v>5115</v>
      </c>
      <c r="B149" t="s">
        <v>6606</v>
      </c>
      <c r="C149">
        <v>416.57600000000002</v>
      </c>
      <c r="D149" t="s">
        <v>3951</v>
      </c>
      <c r="E149">
        <v>790</v>
      </c>
      <c r="F149">
        <v>1.8964126593946842</v>
      </c>
      <c r="H149">
        <f t="shared" si="4"/>
        <v>2.8976270912904414</v>
      </c>
      <c r="I149" s="30">
        <f t="shared" si="5"/>
        <v>-2.722067154235329</v>
      </c>
      <c r="J149" s="39">
        <f>VLOOKUP($A149,'Ub5 and Ub6 values'!$A$2:$F$7000,3,FALSE)</f>
        <v>6</v>
      </c>
      <c r="K149" s="39">
        <f>VLOOKUP($A149,'Ub5 and Ub6 values'!$A$2:$F$7000,4,FALSE)</f>
        <v>8</v>
      </c>
    </row>
    <row r="150" spans="1:11">
      <c r="A150" t="s">
        <v>6159</v>
      </c>
      <c r="B150" t="s">
        <v>6606</v>
      </c>
      <c r="C150">
        <v>218.25299999999999</v>
      </c>
      <c r="D150" t="s">
        <v>5495</v>
      </c>
      <c r="E150">
        <v>800</v>
      </c>
      <c r="F150">
        <v>3.6654708068159434</v>
      </c>
      <c r="H150">
        <f t="shared" si="4"/>
        <v>2.9030899869919438</v>
      </c>
      <c r="I150" s="30">
        <f t="shared" si="5"/>
        <v>-2.4358702350282355</v>
      </c>
      <c r="J150" s="39">
        <f>VLOOKUP($A150,'Ub5 and Ub6 values'!$A$2:$F$7000,3,FALSE)</f>
        <v>7</v>
      </c>
      <c r="K150" s="39">
        <f>VLOOKUP($A150,'Ub5 and Ub6 values'!$A$2:$F$7000,4,FALSE)</f>
        <v>10</v>
      </c>
    </row>
    <row r="151" spans="1:11">
      <c r="A151" t="s">
        <v>3664</v>
      </c>
      <c r="B151" t="s">
        <v>6606</v>
      </c>
      <c r="C151">
        <v>342.84500000000003</v>
      </c>
      <c r="D151" t="s">
        <v>7002</v>
      </c>
      <c r="E151">
        <v>806.5</v>
      </c>
      <c r="F151">
        <v>2.3523749799472062</v>
      </c>
      <c r="H151">
        <f t="shared" si="4"/>
        <v>2.9066043717249803</v>
      </c>
      <c r="I151" s="30">
        <f t="shared" si="5"/>
        <v>-2.6284934484370854</v>
      </c>
      <c r="J151" s="39">
        <f>VLOOKUP($A151,'Ub5 and Ub6 values'!$A$2:$F$7000,3,FALSE)</f>
        <v>8</v>
      </c>
      <c r="K151" s="39">
        <f>VLOOKUP($A151,'Ub5 and Ub6 values'!$A$2:$F$7000,4,FALSE)</f>
        <v>11</v>
      </c>
    </row>
    <row r="152" spans="1:11">
      <c r="A152" t="s">
        <v>3791</v>
      </c>
      <c r="B152" t="s">
        <v>6606</v>
      </c>
      <c r="C152">
        <v>245.32600000000002</v>
      </c>
      <c r="D152" t="s">
        <v>6854</v>
      </c>
      <c r="E152">
        <v>843</v>
      </c>
      <c r="F152">
        <v>3.436244018163586</v>
      </c>
      <c r="H152">
        <f t="shared" si="4"/>
        <v>2.9258275746247424</v>
      </c>
      <c r="I152" s="30">
        <f t="shared" si="5"/>
        <v>-2.4639160031705361</v>
      </c>
      <c r="J152" s="39">
        <f>VLOOKUP($A152,'Ub5 and Ub6 values'!$A$2:$F$7000,3,FALSE)</f>
        <v>7</v>
      </c>
      <c r="K152" s="39">
        <f>VLOOKUP($A152,'Ub5 and Ub6 values'!$A$2:$F$7000,4,FALSE)</f>
        <v>7</v>
      </c>
    </row>
    <row r="153" spans="1:11">
      <c r="A153" t="s">
        <v>3784</v>
      </c>
      <c r="B153" t="s">
        <v>6606</v>
      </c>
      <c r="C153">
        <v>386.791</v>
      </c>
      <c r="D153" t="s">
        <v>3966</v>
      </c>
      <c r="E153">
        <v>883</v>
      </c>
      <c r="F153">
        <v>2.2828866235253664</v>
      </c>
      <c r="H153">
        <f t="shared" si="4"/>
        <v>2.9459607035775686</v>
      </c>
      <c r="I153" s="30">
        <f t="shared" si="5"/>
        <v>-2.6415156566218889</v>
      </c>
      <c r="J153" s="39">
        <f>VLOOKUP($A153,'Ub5 and Ub6 values'!$A$2:$F$7000,3,FALSE)</f>
        <v>7</v>
      </c>
      <c r="K153" s="39">
        <f>VLOOKUP($A153,'Ub5 and Ub6 values'!$A$2:$F$7000,4,FALSE)</f>
        <v>9</v>
      </c>
    </row>
    <row r="154" spans="1:11">
      <c r="A154" t="s">
        <v>7352</v>
      </c>
      <c r="B154" t="s">
        <v>6606</v>
      </c>
      <c r="C154">
        <v>514.53200000000004</v>
      </c>
      <c r="D154" t="s">
        <v>5811</v>
      </c>
      <c r="E154">
        <v>883.5</v>
      </c>
      <c r="F154">
        <v>1.7170943692520582</v>
      </c>
      <c r="H154">
        <f t="shared" si="4"/>
        <v>2.9462065538427828</v>
      </c>
      <c r="I154" s="30">
        <f t="shared" si="5"/>
        <v>-2.7652058359286613</v>
      </c>
      <c r="J154" s="39">
        <f>VLOOKUP($A154,'Ub5 and Ub6 values'!$A$2:$F$7000,3,FALSE)</f>
        <v>8</v>
      </c>
      <c r="K154" s="39">
        <f>VLOOKUP($A154,'Ub5 and Ub6 values'!$A$2:$F$7000,4,FALSE)</f>
        <v>12</v>
      </c>
    </row>
    <row r="155" spans="1:11">
      <c r="A155" t="s">
        <v>3729</v>
      </c>
      <c r="B155" t="s">
        <v>6606</v>
      </c>
      <c r="C155">
        <v>334.77499999999998</v>
      </c>
      <c r="D155" t="s">
        <v>5496</v>
      </c>
      <c r="E155">
        <v>900</v>
      </c>
      <c r="F155">
        <v>2.6883727876932269</v>
      </c>
      <c r="H155">
        <f t="shared" si="4"/>
        <v>2.9542425094393248</v>
      </c>
      <c r="I155" s="30">
        <f t="shared" si="5"/>
        <v>-2.5705105092742655</v>
      </c>
      <c r="J155" s="39">
        <f>VLOOKUP($A155,'Ub5 and Ub6 values'!$A$2:$F$7000,3,FALSE)</f>
        <v>7</v>
      </c>
      <c r="K155" s="39">
        <f>VLOOKUP($A155,'Ub5 and Ub6 values'!$A$2:$F$7000,4,FALSE)</f>
        <v>8</v>
      </c>
    </row>
    <row r="156" spans="1:11">
      <c r="A156" t="s">
        <v>1873</v>
      </c>
      <c r="B156" t="s">
        <v>6606</v>
      </c>
      <c r="C156">
        <v>233.26400000000001</v>
      </c>
      <c r="D156" t="s">
        <v>4916</v>
      </c>
      <c r="E156">
        <v>902</v>
      </c>
      <c r="F156">
        <v>3.866863296522395</v>
      </c>
      <c r="H156">
        <f t="shared" si="4"/>
        <v>2.9552065375419416</v>
      </c>
      <c r="I156" s="30">
        <f t="shared" si="5"/>
        <v>-2.4126411810728881</v>
      </c>
      <c r="J156" s="39">
        <f>VLOOKUP($A156,'Ub5 and Ub6 values'!$A$2:$F$7000,3,FALSE)</f>
        <v>5</v>
      </c>
      <c r="K156" s="39">
        <f>VLOOKUP($A156,'Ub5 and Ub6 values'!$A$2:$F$7000,4,FALSE)</f>
        <v>6</v>
      </c>
    </row>
    <row r="157" spans="1:11">
      <c r="A157" t="s">
        <v>1320</v>
      </c>
      <c r="B157" t="s">
        <v>6606</v>
      </c>
      <c r="C157">
        <v>300.44199999999995</v>
      </c>
      <c r="D157" t="s">
        <v>2045</v>
      </c>
      <c r="E157">
        <v>904</v>
      </c>
      <c r="F157">
        <v>3.0089002203420301</v>
      </c>
      <c r="H157">
        <f t="shared" si="4"/>
        <v>2.9561684304753633</v>
      </c>
      <c r="I157" s="30">
        <f t="shared" si="5"/>
        <v>-2.5215922138795142</v>
      </c>
      <c r="J157" s="39">
        <f>VLOOKUP($A157,'Ub5 and Ub6 values'!$A$2:$F$7000,3,FALSE)</f>
        <v>9</v>
      </c>
      <c r="K157" s="39">
        <f>VLOOKUP($A157,'Ub5 and Ub6 values'!$A$2:$F$7000,4,FALSE)</f>
        <v>7</v>
      </c>
    </row>
    <row r="158" spans="1:11">
      <c r="A158" t="s">
        <v>4613</v>
      </c>
      <c r="B158" t="s">
        <v>6606</v>
      </c>
      <c r="C158">
        <v>295.29799999999994</v>
      </c>
      <c r="D158" t="s">
        <v>2493</v>
      </c>
      <c r="E158">
        <v>905</v>
      </c>
      <c r="F158">
        <v>3.06470074297828</v>
      </c>
      <c r="H158">
        <f t="shared" si="4"/>
        <v>2.9566485792052033</v>
      </c>
      <c r="I158" s="30">
        <f t="shared" si="5"/>
        <v>-2.5136119263717775</v>
      </c>
      <c r="J158" s="39">
        <f>VLOOKUP($A158,'Ub5 and Ub6 values'!$A$2:$F$7000,3,FALSE)</f>
        <v>7</v>
      </c>
      <c r="K158" s="39">
        <f>VLOOKUP($A158,'Ub5 and Ub6 values'!$A$2:$F$7000,4,FALSE)</f>
        <v>10</v>
      </c>
    </row>
    <row r="159" spans="1:11">
      <c r="A159" t="s">
        <v>2750</v>
      </c>
      <c r="B159" t="s">
        <v>6606</v>
      </c>
      <c r="C159">
        <v>393.68699999999995</v>
      </c>
      <c r="D159" t="s">
        <v>3959</v>
      </c>
      <c r="E159">
        <v>920</v>
      </c>
      <c r="F159">
        <v>2.3368818376019531</v>
      </c>
      <c r="H159">
        <f t="shared" si="4"/>
        <v>2.9637878273455551</v>
      </c>
      <c r="I159" s="30">
        <f t="shared" si="5"/>
        <v>-2.6313632467754347</v>
      </c>
      <c r="J159" s="39">
        <f>VLOOKUP($A159,'Ub5 and Ub6 values'!$A$2:$F$7000,3,FALSE)</f>
        <v>8</v>
      </c>
      <c r="K159" s="39">
        <f>VLOOKUP($A159,'Ub5 and Ub6 values'!$A$2:$F$7000,4,FALSE)</f>
        <v>11</v>
      </c>
    </row>
    <row r="160" spans="1:11">
      <c r="A160" t="s">
        <v>5543</v>
      </c>
      <c r="B160" t="s">
        <v>6606</v>
      </c>
      <c r="C160">
        <v>403.42699999999996</v>
      </c>
      <c r="D160" t="s">
        <v>5497</v>
      </c>
      <c r="E160">
        <v>920</v>
      </c>
      <c r="F160">
        <v>2.2804621406103212</v>
      </c>
      <c r="H160">
        <f t="shared" si="4"/>
        <v>2.9637878273455551</v>
      </c>
      <c r="I160" s="30">
        <f t="shared" si="5"/>
        <v>-2.6419771333596831</v>
      </c>
      <c r="J160" s="39">
        <f>VLOOKUP($A160,'Ub5 and Ub6 values'!$A$2:$F$7000,3,FALSE)</f>
        <v>9</v>
      </c>
      <c r="K160" s="39">
        <f>VLOOKUP($A160,'Ub5 and Ub6 values'!$A$2:$F$7000,4,FALSE)</f>
        <v>12</v>
      </c>
    </row>
    <row r="161" spans="1:11">
      <c r="A161" t="s">
        <v>9373</v>
      </c>
      <c r="B161" t="s">
        <v>6606</v>
      </c>
      <c r="C161">
        <v>733.9369999999999</v>
      </c>
      <c r="D161" t="s">
        <v>2500</v>
      </c>
      <c r="E161">
        <v>940</v>
      </c>
      <c r="F161">
        <v>1.2807638802785526</v>
      </c>
      <c r="H161">
        <f t="shared" si="4"/>
        <v>2.9731278535996988</v>
      </c>
      <c r="I161" s="30">
        <f t="shared" si="5"/>
        <v>-2.892530928759669</v>
      </c>
      <c r="J161" s="39">
        <f>VLOOKUP($A161,'Ub5 and Ub6 values'!$A$2:$F$7000,3,FALSE)</f>
        <v>8</v>
      </c>
      <c r="K161" s="39">
        <f>VLOOKUP($A161,'Ub5 and Ub6 values'!$A$2:$F$7000,4,FALSE)</f>
        <v>8</v>
      </c>
    </row>
    <row r="162" spans="1:11">
      <c r="A162" t="s">
        <v>5567</v>
      </c>
      <c r="B162" t="s">
        <v>6606</v>
      </c>
      <c r="C162">
        <v>335.78399999999999</v>
      </c>
      <c r="D162" t="s">
        <v>5498</v>
      </c>
      <c r="E162">
        <v>950</v>
      </c>
      <c r="F162">
        <v>2.8291997236318585</v>
      </c>
      <c r="H162">
        <f t="shared" si="4"/>
        <v>2.9777236052888476</v>
      </c>
      <c r="I162" s="30">
        <f t="shared" si="5"/>
        <v>-2.5483363930133018</v>
      </c>
      <c r="J162" s="39">
        <f>VLOOKUP($A162,'Ub5 and Ub6 values'!$A$2:$F$7000,3,FALSE)</f>
        <v>7</v>
      </c>
      <c r="K162" s="39">
        <f>VLOOKUP($A162,'Ub5 and Ub6 values'!$A$2:$F$7000,4,FALSE)</f>
        <v>8</v>
      </c>
    </row>
    <row r="163" spans="1:11">
      <c r="A163" t="s">
        <v>5499</v>
      </c>
      <c r="B163" t="s">
        <v>6606</v>
      </c>
      <c r="C163">
        <v>225.208</v>
      </c>
      <c r="D163" t="s">
        <v>5500</v>
      </c>
      <c r="E163">
        <v>1000</v>
      </c>
      <c r="F163">
        <v>4.4403395971723914</v>
      </c>
      <c r="H163">
        <f t="shared" si="4"/>
        <v>3</v>
      </c>
      <c r="I163" s="30">
        <f t="shared" si="5"/>
        <v>-2.352583813773204</v>
      </c>
      <c r="J163" s="39">
        <f>VLOOKUP($A163,'Ub5 and Ub6 values'!$A$2:$F$7000,3,FALSE)</f>
        <v>7</v>
      </c>
      <c r="K163" s="39">
        <f>VLOOKUP($A163,'Ub5 and Ub6 values'!$A$2:$F$7000,4,FALSE)</f>
        <v>9</v>
      </c>
    </row>
    <row r="164" spans="1:11">
      <c r="A164" t="s">
        <v>5556</v>
      </c>
      <c r="B164" t="s">
        <v>6606</v>
      </c>
      <c r="C164">
        <v>303.322</v>
      </c>
      <c r="D164" t="s">
        <v>6630</v>
      </c>
      <c r="E164">
        <v>1000</v>
      </c>
      <c r="F164">
        <v>3.2968264748353233</v>
      </c>
      <c r="H164">
        <f t="shared" si="4"/>
        <v>3</v>
      </c>
      <c r="I164" s="30">
        <f t="shared" si="5"/>
        <v>-2.4819039109110572</v>
      </c>
      <c r="J164" s="39">
        <f>VLOOKUP($A164,'Ub5 and Ub6 values'!$A$2:$F$7000,3,FALSE)</f>
        <v>8</v>
      </c>
      <c r="K164" s="39">
        <f>VLOOKUP($A164,'Ub5 and Ub6 values'!$A$2:$F$7000,4,FALSE)</f>
        <v>11</v>
      </c>
    </row>
    <row r="165" spans="1:11">
      <c r="A165" t="s">
        <v>2722</v>
      </c>
      <c r="B165" t="s">
        <v>6606</v>
      </c>
      <c r="C165">
        <v>392.58</v>
      </c>
      <c r="D165" t="s">
        <v>3960</v>
      </c>
      <c r="E165">
        <v>1000</v>
      </c>
      <c r="F165">
        <v>2.547251515614652</v>
      </c>
      <c r="H165">
        <f t="shared" si="4"/>
        <v>3</v>
      </c>
      <c r="I165" s="30">
        <f t="shared" si="5"/>
        <v>-2.5939281706820063</v>
      </c>
      <c r="J165" s="39">
        <f>VLOOKUP($A165,'Ub5 and Ub6 values'!$A$2:$F$7000,3,FALSE)</f>
        <v>4</v>
      </c>
      <c r="K165" s="39">
        <f>VLOOKUP($A165,'Ub5 and Ub6 values'!$A$2:$F$7000,4,FALSE)</f>
        <v>5</v>
      </c>
    </row>
    <row r="166" spans="1:11">
      <c r="A166" t="s">
        <v>5212</v>
      </c>
      <c r="B166" t="s">
        <v>6606</v>
      </c>
      <c r="C166">
        <v>278.33</v>
      </c>
      <c r="D166" t="s">
        <v>5501</v>
      </c>
      <c r="E166">
        <v>1060</v>
      </c>
      <c r="F166">
        <v>3.8084288434592026</v>
      </c>
      <c r="H166">
        <f t="shared" si="4"/>
        <v>3.0253058652647704</v>
      </c>
      <c r="I166" s="30">
        <f t="shared" si="5"/>
        <v>-2.4192541543365049</v>
      </c>
      <c r="J166" s="39">
        <f>VLOOKUP($A166,'Ub5 and Ub6 values'!$A$2:$F$7000,3,FALSE)</f>
        <v>9</v>
      </c>
      <c r="K166" s="39">
        <f>VLOOKUP($A166,'Ub5 and Ub6 values'!$A$2:$F$7000,4,FALSE)</f>
        <v>12</v>
      </c>
    </row>
    <row r="167" spans="1:11">
      <c r="A167" t="s">
        <v>3829</v>
      </c>
      <c r="B167" t="s">
        <v>6606</v>
      </c>
      <c r="C167">
        <v>685.904</v>
      </c>
      <c r="D167" t="s">
        <v>5812</v>
      </c>
      <c r="E167">
        <v>1090</v>
      </c>
      <c r="F167">
        <v>1.5891436702512305</v>
      </c>
      <c r="H167">
        <f t="shared" si="4"/>
        <v>3.0374264979406238</v>
      </c>
      <c r="I167" s="30">
        <f t="shared" si="5"/>
        <v>-2.7988368376090169</v>
      </c>
      <c r="J167" s="39">
        <f>VLOOKUP($A167,'Ub5 and Ub6 values'!$A$2:$F$7000,3,FALSE)</f>
        <v>7</v>
      </c>
      <c r="K167" s="39">
        <f>VLOOKUP($A167,'Ub5 and Ub6 values'!$A$2:$F$7000,4,FALSE)</f>
        <v>12</v>
      </c>
    </row>
    <row r="168" spans="1:11">
      <c r="A168" t="s">
        <v>3668</v>
      </c>
      <c r="B168" t="s">
        <v>6606</v>
      </c>
      <c r="C168">
        <v>354.49</v>
      </c>
      <c r="D168" t="s">
        <v>5502</v>
      </c>
      <c r="E168">
        <v>1176</v>
      </c>
      <c r="F168">
        <v>3.3174419588704898</v>
      </c>
      <c r="H168">
        <f t="shared" si="4"/>
        <v>3.0704073217401198</v>
      </c>
      <c r="I168" s="30">
        <f t="shared" si="5"/>
        <v>-2.4791966667040017</v>
      </c>
      <c r="J168" s="39">
        <f>VLOOKUP($A168,'Ub5 and Ub6 values'!$A$2:$F$7000,3,FALSE)</f>
        <v>10</v>
      </c>
      <c r="K168" s="39">
        <f>VLOOKUP($A168,'Ub5 and Ub6 values'!$A$2:$F$7000,4,FALSE)</f>
        <v>8</v>
      </c>
    </row>
    <row r="169" spans="1:11">
      <c r="A169" t="s">
        <v>6131</v>
      </c>
      <c r="B169" t="s">
        <v>6606</v>
      </c>
      <c r="C169">
        <v>129.09399999999999</v>
      </c>
      <c r="D169" t="s">
        <v>5503</v>
      </c>
      <c r="E169">
        <v>1190</v>
      </c>
      <c r="F169">
        <v>9.2180891443444324</v>
      </c>
      <c r="H169">
        <f t="shared" si="4"/>
        <v>3.0755469613925306</v>
      </c>
      <c r="I169" s="30">
        <f t="shared" si="5"/>
        <v>-2.035359096308083</v>
      </c>
      <c r="J169" s="39">
        <f>VLOOKUP($A169,'Ub5 and Ub6 values'!$A$2:$F$7000,3,FALSE)</f>
        <v>7</v>
      </c>
      <c r="K169" s="39">
        <f>VLOOKUP($A169,'Ub5 and Ub6 values'!$A$2:$F$7000,4,FALSE)</f>
        <v>7</v>
      </c>
    </row>
    <row r="170" spans="1:11">
      <c r="A170" t="s">
        <v>3961</v>
      </c>
      <c r="B170" t="s">
        <v>6606</v>
      </c>
      <c r="C170">
        <v>445.53800000000001</v>
      </c>
      <c r="D170" t="s">
        <v>3962</v>
      </c>
      <c r="E170">
        <v>1200</v>
      </c>
      <c r="F170">
        <v>2.6933729558421504</v>
      </c>
      <c r="H170">
        <f t="shared" si="4"/>
        <v>3.0791812460476247</v>
      </c>
      <c r="I170" s="30">
        <f t="shared" si="5"/>
        <v>-2.5697035049437034</v>
      </c>
      <c r="J170" s="39">
        <f>VLOOKUP($A170,'Ub5 and Ub6 values'!$A$2:$F$7000,3,FALSE)</f>
        <v>9</v>
      </c>
      <c r="K170" s="39">
        <f>VLOOKUP($A170,'Ub5 and Ub6 values'!$A$2:$F$7000,4,FALSE)</f>
        <v>12</v>
      </c>
    </row>
    <row r="171" spans="1:11">
      <c r="A171" t="s">
        <v>5545</v>
      </c>
      <c r="B171" t="s">
        <v>6606</v>
      </c>
      <c r="C171">
        <v>376.416</v>
      </c>
      <c r="D171" t="s">
        <v>5504</v>
      </c>
      <c r="E171">
        <v>1205</v>
      </c>
      <c r="F171">
        <v>3.2012454305874352</v>
      </c>
      <c r="H171">
        <f t="shared" si="4"/>
        <v>3.0809870469108871</v>
      </c>
      <c r="I171" s="30">
        <f t="shared" si="5"/>
        <v>-2.4946810284288881</v>
      </c>
      <c r="J171" s="39">
        <f>VLOOKUP($A171,'Ub5 and Ub6 values'!$A$2:$F$7000,3,FALSE)</f>
        <v>7</v>
      </c>
      <c r="K171" s="39">
        <f>VLOOKUP($A171,'Ub5 and Ub6 values'!$A$2:$F$7000,4,FALSE)</f>
        <v>9</v>
      </c>
    </row>
    <row r="172" spans="1:11">
      <c r="A172" t="s">
        <v>3667</v>
      </c>
      <c r="B172" t="s">
        <v>6606</v>
      </c>
      <c r="C172">
        <v>284.37400000000002</v>
      </c>
      <c r="D172" t="s">
        <v>3257</v>
      </c>
      <c r="E172">
        <v>1210</v>
      </c>
      <c r="F172">
        <v>4.2549600174418192</v>
      </c>
      <c r="H172">
        <f t="shared" si="4"/>
        <v>3.0827853703164503</v>
      </c>
      <c r="I172" s="30">
        <f t="shared" si="5"/>
        <v>-2.3711045164926654</v>
      </c>
      <c r="J172" s="39">
        <f>VLOOKUP($A172,'Ub5 and Ub6 values'!$A$2:$F$7000,3,FALSE)</f>
        <v>6</v>
      </c>
      <c r="K172" s="39">
        <f>VLOOKUP($A172,'Ub5 and Ub6 values'!$A$2:$F$7000,4,FALSE)</f>
        <v>9</v>
      </c>
    </row>
    <row r="173" spans="1:11">
      <c r="A173" t="s">
        <v>2773</v>
      </c>
      <c r="B173" t="s">
        <v>6606</v>
      </c>
      <c r="C173">
        <v>313.30899999999997</v>
      </c>
      <c r="D173" t="s">
        <v>3252</v>
      </c>
      <c r="E173">
        <v>1255</v>
      </c>
      <c r="F173">
        <v>4.0056302244748796</v>
      </c>
      <c r="H173">
        <f t="shared" si="4"/>
        <v>3.0986437258170572</v>
      </c>
      <c r="I173" s="30">
        <f t="shared" si="5"/>
        <v>-2.3973291446286358</v>
      </c>
      <c r="J173" s="39">
        <f>VLOOKUP($A173,'Ub5 and Ub6 values'!$A$2:$F$7000,3,FALSE)</f>
        <v>7</v>
      </c>
      <c r="K173" s="39">
        <f>VLOOKUP($A173,'Ub5 and Ub6 values'!$A$2:$F$7000,4,FALSE)</f>
        <v>8</v>
      </c>
    </row>
    <row r="174" spans="1:11">
      <c r="A174" t="s">
        <v>3801</v>
      </c>
      <c r="B174" t="s">
        <v>6606</v>
      </c>
      <c r="C174">
        <v>244.20699999999999</v>
      </c>
      <c r="D174" t="s">
        <v>8439</v>
      </c>
      <c r="E174">
        <v>1300</v>
      </c>
      <c r="F174">
        <v>5.3233527294467402</v>
      </c>
      <c r="H174">
        <f t="shared" si="4"/>
        <v>3.1139433523068369</v>
      </c>
      <c r="I174" s="30">
        <f t="shared" si="5"/>
        <v>-2.2738147561873765</v>
      </c>
      <c r="J174" s="39">
        <f>VLOOKUP($A174,'Ub5 and Ub6 values'!$A$2:$F$7000,3,FALSE)</f>
        <v>8</v>
      </c>
      <c r="K174" s="39">
        <f>VLOOKUP($A174,'Ub5 and Ub6 values'!$A$2:$F$7000,4,FALSE)</f>
        <v>9</v>
      </c>
    </row>
    <row r="175" spans="1:11">
      <c r="A175" t="s">
        <v>4083</v>
      </c>
      <c r="B175" t="s">
        <v>6606</v>
      </c>
      <c r="C175">
        <v>420.46499999999997</v>
      </c>
      <c r="D175" t="s">
        <v>3928</v>
      </c>
      <c r="E175">
        <v>1370</v>
      </c>
      <c r="F175">
        <v>3.258297361254801</v>
      </c>
      <c r="H175">
        <f t="shared" si="4"/>
        <v>3.1367205671564067</v>
      </c>
      <c r="I175" s="30">
        <f t="shared" si="5"/>
        <v>-2.4870092832997721</v>
      </c>
      <c r="J175" s="39">
        <f>VLOOKUP($A175,'Ub5 and Ub6 values'!$A$2:$F$7000,3,FALSE)</f>
        <v>7</v>
      </c>
      <c r="K175" s="39">
        <f>VLOOKUP($A175,'Ub5 and Ub6 values'!$A$2:$F$7000,4,FALSE)</f>
        <v>9</v>
      </c>
    </row>
    <row r="176" spans="1:11">
      <c r="A176" t="s">
        <v>6436</v>
      </c>
      <c r="B176" t="s">
        <v>6606</v>
      </c>
      <c r="C176">
        <v>288.35000000000002</v>
      </c>
      <c r="D176" t="s">
        <v>6622</v>
      </c>
      <c r="E176">
        <v>1421</v>
      </c>
      <c r="F176">
        <v>4.9280388416854519</v>
      </c>
      <c r="H176">
        <f t="shared" si="4"/>
        <v>3.1525940779274699</v>
      </c>
      <c r="I176" s="30">
        <f t="shared" si="5"/>
        <v>-2.3073258778194461</v>
      </c>
      <c r="J176" s="39">
        <f>VLOOKUP($A176,'Ub5 and Ub6 values'!$A$2:$F$7000,3,FALSE)</f>
        <v>7</v>
      </c>
      <c r="K176" s="39">
        <f>VLOOKUP($A176,'Ub5 and Ub6 values'!$A$2:$F$7000,4,FALSE)</f>
        <v>10</v>
      </c>
    </row>
    <row r="177" spans="1:11">
      <c r="A177" t="s">
        <v>2650</v>
      </c>
      <c r="B177" t="s">
        <v>6606</v>
      </c>
      <c r="C177">
        <v>316.41900000000004</v>
      </c>
      <c r="D177" t="s">
        <v>8428</v>
      </c>
      <c r="E177">
        <v>1600</v>
      </c>
      <c r="F177">
        <v>5.0565863617545084</v>
      </c>
      <c r="H177">
        <f t="shared" si="4"/>
        <v>3.2041199826559246</v>
      </c>
      <c r="I177" s="30">
        <f t="shared" si="5"/>
        <v>-2.2961425710174055</v>
      </c>
      <c r="J177" s="39">
        <f>VLOOKUP($A177,'Ub5 and Ub6 values'!$A$2:$F$7000,3,FALSE)</f>
        <v>7</v>
      </c>
      <c r="K177" s="39">
        <f>VLOOKUP($A177,'Ub5 and Ub6 values'!$A$2:$F$7000,4,FALSE)</f>
        <v>9</v>
      </c>
    </row>
    <row r="178" spans="1:11">
      <c r="A178" t="s">
        <v>4136</v>
      </c>
      <c r="B178" t="s">
        <v>6606</v>
      </c>
      <c r="C178">
        <v>141.16999999999999</v>
      </c>
      <c r="D178" t="s">
        <v>6628</v>
      </c>
      <c r="E178">
        <v>1650</v>
      </c>
      <c r="F178">
        <v>11.688035701636325</v>
      </c>
      <c r="H178">
        <f t="shared" si="4"/>
        <v>3.2174839442139063</v>
      </c>
      <c r="I178" s="30">
        <f t="shared" si="5"/>
        <v>-1.9322584704994981</v>
      </c>
      <c r="J178" s="39">
        <f>VLOOKUP($A178,'Ub5 and Ub6 values'!$A$2:$F$7000,3,FALSE)</f>
        <v>5</v>
      </c>
      <c r="K178" s="39">
        <f>VLOOKUP($A178,'Ub5 and Ub6 values'!$A$2:$F$7000,4,FALSE)</f>
        <v>7</v>
      </c>
    </row>
    <row r="179" spans="1:11">
      <c r="A179" t="s">
        <v>1430</v>
      </c>
      <c r="B179" t="s">
        <v>6606</v>
      </c>
      <c r="C179">
        <v>181.20599999999999</v>
      </c>
      <c r="D179" t="s">
        <v>5505</v>
      </c>
      <c r="E179">
        <v>1870</v>
      </c>
      <c r="F179">
        <v>10.319746586757613</v>
      </c>
      <c r="H179">
        <f t="shared" si="4"/>
        <v>3.271841606536499</v>
      </c>
      <c r="I179" s="30">
        <f t="shared" si="5"/>
        <v>-1.9863309671781946</v>
      </c>
      <c r="J179" s="39">
        <f>VLOOKUP($A179,'Ub5 and Ub6 values'!$A$2:$F$7000,3,FALSE)</f>
        <v>6</v>
      </c>
      <c r="K179" s="39">
        <f>VLOOKUP($A179,'Ub5 and Ub6 values'!$A$2:$F$7000,4,FALSE)</f>
        <v>6</v>
      </c>
    </row>
    <row r="180" spans="1:11">
      <c r="A180" t="s">
        <v>5214</v>
      </c>
      <c r="B180" t="s">
        <v>6606</v>
      </c>
      <c r="C180">
        <v>267.303</v>
      </c>
      <c r="D180" t="s">
        <v>3963</v>
      </c>
      <c r="E180">
        <v>1870</v>
      </c>
      <c r="F180">
        <v>6.9958062573184741</v>
      </c>
      <c r="H180">
        <f t="shared" si="4"/>
        <v>3.271841606536499</v>
      </c>
      <c r="I180" s="30">
        <f t="shared" si="5"/>
        <v>-2.1551622264292956</v>
      </c>
      <c r="J180" s="39">
        <f>VLOOKUP($A180,'Ub5 and Ub6 values'!$A$2:$F$7000,3,FALSE)</f>
        <v>9</v>
      </c>
      <c r="K180" s="39">
        <f>VLOOKUP($A180,'Ub5 and Ub6 values'!$A$2:$F$7000,4,FALSE)</f>
        <v>12</v>
      </c>
    </row>
    <row r="181" spans="1:11">
      <c r="A181" t="s">
        <v>2709</v>
      </c>
      <c r="B181" t="s">
        <v>6606</v>
      </c>
      <c r="C181">
        <v>297.36899999999997</v>
      </c>
      <c r="D181" t="s">
        <v>5506</v>
      </c>
      <c r="E181">
        <v>2000</v>
      </c>
      <c r="F181">
        <v>6.7256506226271071</v>
      </c>
      <c r="H181">
        <f t="shared" si="4"/>
        <v>3.3010299956639813</v>
      </c>
      <c r="I181" s="30">
        <f t="shared" si="5"/>
        <v>-2.1722656967308849</v>
      </c>
      <c r="J181" s="39">
        <f>VLOOKUP($A181,'Ub5 and Ub6 values'!$A$2:$F$7000,3,FALSE)</f>
        <v>7</v>
      </c>
      <c r="K181" s="39">
        <f>VLOOKUP($A181,'Ub5 and Ub6 values'!$A$2:$F$7000,4,FALSE)</f>
        <v>9</v>
      </c>
    </row>
    <row r="182" spans="1:11">
      <c r="A182" t="s">
        <v>6161</v>
      </c>
      <c r="B182" t="s">
        <v>6606</v>
      </c>
      <c r="C182">
        <v>142.18700000000001</v>
      </c>
      <c r="D182" t="s">
        <v>3253</v>
      </c>
      <c r="E182">
        <v>2051.5</v>
      </c>
      <c r="F182">
        <v>14.428182604598168</v>
      </c>
      <c r="H182">
        <f t="shared" si="4"/>
        <v>3.3120715213029315</v>
      </c>
      <c r="I182" s="30">
        <f t="shared" si="5"/>
        <v>-1.840788369842203</v>
      </c>
      <c r="J182" s="39">
        <f>VLOOKUP($A182,'Ub5 and Ub6 values'!$A$2:$F$7000,3,FALSE)</f>
        <v>5</v>
      </c>
      <c r="K182" s="39">
        <f>VLOOKUP($A182,'Ub5 and Ub6 values'!$A$2:$F$7000,4,FALSE)</f>
        <v>5</v>
      </c>
    </row>
    <row r="183" spans="1:11">
      <c r="A183" t="s">
        <v>5470</v>
      </c>
      <c r="B183" t="s">
        <v>6606</v>
      </c>
      <c r="C183">
        <v>492.52799999999996</v>
      </c>
      <c r="D183" t="s">
        <v>6996</v>
      </c>
      <c r="E183">
        <v>2100.5</v>
      </c>
      <c r="F183">
        <v>4.2647321573595818</v>
      </c>
      <c r="H183">
        <f t="shared" si="4"/>
        <v>3.3223226858740107</v>
      </c>
      <c r="I183" s="30">
        <f t="shared" si="5"/>
        <v>-2.370108239111568</v>
      </c>
      <c r="J183" s="39">
        <f>VLOOKUP($A183,'Ub5 and Ub6 values'!$A$2:$F$7000,3,FALSE)</f>
        <v>7</v>
      </c>
      <c r="K183" s="39">
        <f>VLOOKUP($A183,'Ub5 and Ub6 values'!$A$2:$F$7000,4,FALSE)</f>
        <v>9</v>
      </c>
    </row>
    <row r="184" spans="1:11">
      <c r="A184" t="s">
        <v>2278</v>
      </c>
      <c r="B184" t="s">
        <v>6606</v>
      </c>
      <c r="C184">
        <v>342.79799999999994</v>
      </c>
      <c r="D184" t="s">
        <v>3255</v>
      </c>
      <c r="E184">
        <v>2255</v>
      </c>
      <c r="F184">
        <v>6.5782180759514359</v>
      </c>
      <c r="H184">
        <f t="shared" si="4"/>
        <v>3.3531465462139796</v>
      </c>
      <c r="I184" s="30">
        <f t="shared" si="5"/>
        <v>-2.1818917332230106</v>
      </c>
      <c r="J184" s="39">
        <f>VLOOKUP($A184,'Ub5 and Ub6 values'!$A$2:$F$7000,3,FALSE)</f>
        <v>7</v>
      </c>
      <c r="K184" s="39">
        <f>VLOOKUP($A184,'Ub5 and Ub6 values'!$A$2:$F$7000,4,FALSE)</f>
        <v>10</v>
      </c>
    </row>
    <row r="185" spans="1:11">
      <c r="A185" t="s">
        <v>2752</v>
      </c>
      <c r="B185" t="s">
        <v>6606</v>
      </c>
      <c r="C185">
        <v>223.30500000000001</v>
      </c>
      <c r="D185" t="s">
        <v>5507</v>
      </c>
      <c r="E185">
        <v>2285</v>
      </c>
      <c r="F185">
        <v>10.232641454512885</v>
      </c>
      <c r="H185">
        <f t="shared" si="4"/>
        <v>3.3588862044058692</v>
      </c>
      <c r="I185" s="30">
        <f t="shared" si="5"/>
        <v>-1.9900122430188996</v>
      </c>
      <c r="J185" s="39">
        <f>VLOOKUP($A185,'Ub5 and Ub6 values'!$A$2:$F$7000,3,FALSE)</f>
        <v>5</v>
      </c>
      <c r="K185" s="39">
        <f>VLOOKUP($A185,'Ub5 and Ub6 values'!$A$2:$F$7000,4,FALSE)</f>
        <v>6</v>
      </c>
    </row>
    <row r="186" spans="1:11">
      <c r="A186" t="s">
        <v>1890</v>
      </c>
      <c r="B186" t="s">
        <v>6606</v>
      </c>
      <c r="C186">
        <v>436.19799999999998</v>
      </c>
      <c r="D186" t="s">
        <v>5508</v>
      </c>
      <c r="E186">
        <v>2500</v>
      </c>
      <c r="F186">
        <v>5.7313421886391049</v>
      </c>
      <c r="H186">
        <f t="shared" si="4"/>
        <v>3.3979400086720375</v>
      </c>
      <c r="I186" s="30">
        <f t="shared" si="5"/>
        <v>-2.24174366130298</v>
      </c>
      <c r="J186" s="39">
        <f>VLOOKUP($A186,'Ub5 and Ub6 values'!$A$2:$F$7000,3,FALSE)</f>
        <v>5</v>
      </c>
      <c r="K186" s="39">
        <f>VLOOKUP($A186,'Ub5 and Ub6 values'!$A$2:$F$7000,4,FALSE)</f>
        <v>7</v>
      </c>
    </row>
    <row r="187" spans="1:11">
      <c r="A187" t="s">
        <v>5209</v>
      </c>
      <c r="B187" t="s">
        <v>6606</v>
      </c>
      <c r="C187">
        <v>310.32800000000003</v>
      </c>
      <c r="D187" t="s">
        <v>6634</v>
      </c>
      <c r="E187">
        <v>2900</v>
      </c>
      <c r="F187">
        <v>9.3449511484622718</v>
      </c>
      <c r="H187">
        <f t="shared" si="4"/>
        <v>3.4623979978989561</v>
      </c>
      <c r="I187" s="30">
        <f t="shared" si="5"/>
        <v>-2.0294229645910584</v>
      </c>
      <c r="J187" s="39">
        <f>VLOOKUP($A187,'Ub5 and Ub6 values'!$A$2:$F$7000,3,FALSE)</f>
        <v>9</v>
      </c>
      <c r="K187" s="39">
        <f>VLOOKUP($A187,'Ub5 and Ub6 values'!$A$2:$F$7000,4,FALSE)</f>
        <v>12</v>
      </c>
    </row>
    <row r="188" spans="1:11">
      <c r="A188" t="s">
        <v>5427</v>
      </c>
      <c r="B188" t="s">
        <v>6606</v>
      </c>
      <c r="C188">
        <v>557.59299999999996</v>
      </c>
      <c r="D188" t="s">
        <v>8387</v>
      </c>
      <c r="E188">
        <v>3018.5</v>
      </c>
      <c r="F188">
        <v>5.4134467254789786</v>
      </c>
      <c r="H188">
        <f t="shared" si="4"/>
        <v>3.4797911801894919</v>
      </c>
      <c r="I188" s="30">
        <f t="shared" si="5"/>
        <v>-2.2665261328192998</v>
      </c>
      <c r="J188" s="39">
        <f>VLOOKUP($A188,'Ub5 and Ub6 values'!$A$2:$F$7000,3,FALSE)</f>
        <v>9</v>
      </c>
      <c r="K188" s="39">
        <f>VLOOKUP($A188,'Ub5 and Ub6 values'!$A$2:$F$7000,4,FALSE)</f>
        <v>9</v>
      </c>
    </row>
    <row r="189" spans="1:11">
      <c r="A189" t="s">
        <v>1255</v>
      </c>
      <c r="B189" t="s">
        <v>6606</v>
      </c>
      <c r="C189">
        <v>162.14100000000002</v>
      </c>
      <c r="D189" t="s">
        <v>6647</v>
      </c>
      <c r="E189">
        <v>3230</v>
      </c>
      <c r="F189">
        <v>19.920933015091801</v>
      </c>
      <c r="H189">
        <f t="shared" si="4"/>
        <v>3.509202522331103</v>
      </c>
      <c r="I189" s="30">
        <f t="shared" si="5"/>
        <v>-1.7006903248572638</v>
      </c>
      <c r="J189" s="39">
        <f>VLOOKUP($A189,'Ub5 and Ub6 values'!$A$2:$F$7000,3,FALSE)</f>
        <v>4</v>
      </c>
      <c r="K189" s="39">
        <f>VLOOKUP($A189,'Ub5 and Ub6 values'!$A$2:$F$7000,4,FALSE)</f>
        <v>5</v>
      </c>
    </row>
    <row r="190" spans="1:11">
      <c r="A190" t="s">
        <v>5426</v>
      </c>
      <c r="B190" t="s">
        <v>6606</v>
      </c>
      <c r="C190">
        <v>514.57500000000005</v>
      </c>
      <c r="D190" t="s">
        <v>3969</v>
      </c>
      <c r="E190">
        <v>4000</v>
      </c>
      <c r="F190">
        <v>7.7734052373317777</v>
      </c>
      <c r="H190">
        <f t="shared" si="4"/>
        <v>3.6020599913279625</v>
      </c>
      <c r="I190" s="30">
        <f t="shared" si="5"/>
        <v>-2.1093886913901487</v>
      </c>
      <c r="J190" s="39">
        <f>VLOOKUP($A190,'Ub5 and Ub6 values'!$A$2:$F$7000,3,FALSE)</f>
        <v>7</v>
      </c>
      <c r="K190" s="39">
        <f>VLOOKUP($A190,'Ub5 and Ub6 values'!$A$2:$F$7000,4,FALSE)</f>
        <v>9</v>
      </c>
    </row>
    <row r="191" spans="1:11">
      <c r="A191" t="s">
        <v>8388</v>
      </c>
      <c r="B191" t="s">
        <v>6606</v>
      </c>
      <c r="C191">
        <v>238.24299999999997</v>
      </c>
      <c r="D191" t="s">
        <v>8389</v>
      </c>
      <c r="E191">
        <v>4000</v>
      </c>
      <c r="F191">
        <v>16.789580386412194</v>
      </c>
      <c r="H191">
        <f t="shared" si="4"/>
        <v>3.6020599913279625</v>
      </c>
      <c r="I191" s="30">
        <f t="shared" si="5"/>
        <v>-1.7749601578311569</v>
      </c>
      <c r="J191" s="39">
        <f>VLOOKUP($A191,'Ub5 and Ub6 values'!$A$2:$F$7000,3,FALSE)</f>
        <v>7</v>
      </c>
      <c r="K191" s="39">
        <f>VLOOKUP($A191,'Ub5 and Ub6 values'!$A$2:$F$7000,4,FALSE)</f>
        <v>10</v>
      </c>
    </row>
    <row r="192" spans="1:11">
      <c r="A192" t="s">
        <v>2267</v>
      </c>
      <c r="B192" t="s">
        <v>6606</v>
      </c>
      <c r="C192">
        <v>303.29300000000001</v>
      </c>
      <c r="D192" t="s">
        <v>8436</v>
      </c>
      <c r="E192">
        <v>4000</v>
      </c>
      <c r="F192">
        <v>13.188566831413848</v>
      </c>
      <c r="H192">
        <f t="shared" si="4"/>
        <v>3.6020599913279625</v>
      </c>
      <c r="I192" s="30">
        <f t="shared" si="5"/>
        <v>-1.8798023955852221</v>
      </c>
      <c r="J192" s="39">
        <f>VLOOKUP($A192,'Ub5 and Ub6 values'!$A$2:$F$7000,3,FALSE)</f>
        <v>6</v>
      </c>
      <c r="K192" s="39">
        <f>VLOOKUP($A192,'Ub5 and Ub6 values'!$A$2:$F$7000,4,FALSE)</f>
        <v>9</v>
      </c>
    </row>
    <row r="193" spans="1:11">
      <c r="A193" t="s">
        <v>2754</v>
      </c>
      <c r="B193" t="s">
        <v>6606</v>
      </c>
      <c r="C193">
        <v>240.31</v>
      </c>
      <c r="D193" t="s">
        <v>8384</v>
      </c>
      <c r="E193">
        <v>4020</v>
      </c>
      <c r="F193">
        <v>16.728392493029837</v>
      </c>
      <c r="H193">
        <f t="shared" si="4"/>
        <v>3.6042260530844699</v>
      </c>
      <c r="I193" s="30">
        <f t="shared" si="5"/>
        <v>-1.7765457903555368</v>
      </c>
      <c r="J193" s="39">
        <f>VLOOKUP($A193,'Ub5 and Ub6 values'!$A$2:$F$7000,3,FALSE)</f>
        <v>7</v>
      </c>
      <c r="K193" s="39">
        <f>VLOOKUP($A193,'Ub5 and Ub6 values'!$A$2:$F$7000,4,FALSE)</f>
        <v>8</v>
      </c>
    </row>
    <row r="194" spans="1:11">
      <c r="A194" t="s">
        <v>8892</v>
      </c>
      <c r="B194" t="s">
        <v>6606</v>
      </c>
      <c r="C194">
        <v>322.40099999999995</v>
      </c>
      <c r="D194" t="s">
        <v>8390</v>
      </c>
      <c r="E194">
        <v>4400</v>
      </c>
      <c r="F194">
        <v>13.647600348634157</v>
      </c>
      <c r="H194">
        <f t="shared" si="4"/>
        <v>3.6434526764861874</v>
      </c>
      <c r="I194" s="30">
        <f t="shared" si="5"/>
        <v>-1.864943703712028</v>
      </c>
      <c r="J194" s="39">
        <f>VLOOKUP($A194,'Ub5 and Ub6 values'!$A$2:$F$7000,3,FALSE)</f>
        <v>6</v>
      </c>
      <c r="K194" s="39">
        <f>VLOOKUP($A194,'Ub5 and Ub6 values'!$A$2:$F$7000,4,FALSE)</f>
        <v>9</v>
      </c>
    </row>
    <row r="195" spans="1:11">
      <c r="A195" t="s">
        <v>1906</v>
      </c>
      <c r="B195" t="s">
        <v>6606</v>
      </c>
      <c r="C195">
        <v>694.3839999999999</v>
      </c>
      <c r="D195" t="s">
        <v>3970</v>
      </c>
      <c r="E195">
        <v>4600</v>
      </c>
      <c r="F195">
        <v>6.6245766031475393</v>
      </c>
      <c r="H195">
        <f t="shared" ref="H195:H258" si="6">LOG(E195)</f>
        <v>3.6627578316815739</v>
      </c>
      <c r="I195" s="30">
        <f t="shared" ref="I195:I258" si="7">LOG(F195)-3</f>
        <v>-2.1788418735862765</v>
      </c>
      <c r="J195" s="39">
        <f>VLOOKUP($A195,'Ub5 and Ub6 values'!$A$2:$F$7000,3,FALSE)</f>
        <v>5</v>
      </c>
      <c r="K195" s="39">
        <f>VLOOKUP($A195,'Ub5 and Ub6 values'!$A$2:$F$7000,4,FALSE)</f>
        <v>9</v>
      </c>
    </row>
    <row r="196" spans="1:11">
      <c r="A196" t="s">
        <v>8875</v>
      </c>
      <c r="B196" t="s">
        <v>6606</v>
      </c>
      <c r="C196">
        <v>285.26</v>
      </c>
      <c r="D196" t="s">
        <v>8391</v>
      </c>
      <c r="E196">
        <v>4677</v>
      </c>
      <c r="F196">
        <v>16.395568954637874</v>
      </c>
      <c r="H196">
        <f t="shared" si="6"/>
        <v>3.669967369908504</v>
      </c>
      <c r="I196" s="30">
        <f t="shared" si="7"/>
        <v>-1.7852735079624513</v>
      </c>
      <c r="J196" s="39">
        <f>VLOOKUP($A196,'Ub5 and Ub6 values'!$A$2:$F$7000,3,FALSE)</f>
        <v>8</v>
      </c>
      <c r="K196" s="39">
        <f>VLOOKUP($A196,'Ub5 and Ub6 values'!$A$2:$F$7000,4,FALSE)</f>
        <v>9</v>
      </c>
    </row>
    <row r="197" spans="1:11">
      <c r="A197" t="s">
        <v>747</v>
      </c>
      <c r="B197" t="s">
        <v>6606</v>
      </c>
      <c r="C197">
        <v>196.21700000000001</v>
      </c>
      <c r="D197" t="s">
        <v>8392</v>
      </c>
      <c r="E197">
        <v>5500</v>
      </c>
      <c r="F197">
        <v>28.030191063975089</v>
      </c>
      <c r="H197">
        <f t="shared" si="6"/>
        <v>3.7403626894942437</v>
      </c>
      <c r="I197" s="30">
        <f t="shared" si="7"/>
        <v>-1.5523739419205107</v>
      </c>
      <c r="J197" s="39">
        <f>VLOOKUP($A197,'Ub5 and Ub6 values'!$A$2:$F$7000,3,FALSE)</f>
        <v>5</v>
      </c>
      <c r="K197" s="39">
        <f>VLOOKUP($A197,'Ub5 and Ub6 values'!$A$2:$F$7000,4,FALSE)</f>
        <v>6</v>
      </c>
    </row>
    <row r="198" spans="1:11">
      <c r="A198" t="s">
        <v>1877</v>
      </c>
      <c r="B198" t="s">
        <v>6606</v>
      </c>
      <c r="C198">
        <v>331.28300000000007</v>
      </c>
      <c r="D198" t="s">
        <v>8393</v>
      </c>
      <c r="E198">
        <v>6280</v>
      </c>
      <c r="F198">
        <v>18.956602059266544</v>
      </c>
      <c r="H198">
        <f t="shared" si="6"/>
        <v>3.7979596437371961</v>
      </c>
      <c r="I198" s="30">
        <f t="shared" si="7"/>
        <v>-1.7222395066161766</v>
      </c>
      <c r="J198" s="39">
        <f>VLOOKUP($A198,'Ub5 and Ub6 values'!$A$2:$F$7000,3,FALSE)</f>
        <v>9</v>
      </c>
      <c r="K198" s="39">
        <f>VLOOKUP($A198,'Ub5 and Ub6 values'!$A$2:$F$7000,4,FALSE)</f>
        <v>12</v>
      </c>
    </row>
    <row r="199" spans="1:11">
      <c r="A199" t="s">
        <v>5428</v>
      </c>
      <c r="B199" t="s">
        <v>6606</v>
      </c>
      <c r="C199">
        <v>513.58000000000004</v>
      </c>
      <c r="D199" t="s">
        <v>8394</v>
      </c>
      <c r="E199">
        <v>6603.5</v>
      </c>
      <c r="F199">
        <v>12.857782623933955</v>
      </c>
      <c r="H199">
        <f t="shared" si="6"/>
        <v>3.8197741821768161</v>
      </c>
      <c r="I199" s="30">
        <f t="shared" si="7"/>
        <v>-1.8908339207758027</v>
      </c>
      <c r="J199" s="39">
        <f>VLOOKUP($A199,'Ub5 and Ub6 values'!$A$2:$F$7000,3,FALSE)</f>
        <v>7</v>
      </c>
      <c r="K199" s="39">
        <f>VLOOKUP($A199,'Ub5 and Ub6 values'!$A$2:$F$7000,4,FALSE)</f>
        <v>9</v>
      </c>
    </row>
    <row r="200" spans="1:11">
      <c r="A200" t="s">
        <v>5425</v>
      </c>
      <c r="B200" t="s">
        <v>6606</v>
      </c>
      <c r="C200">
        <v>462.49900000000002</v>
      </c>
      <c r="D200" t="s">
        <v>3968</v>
      </c>
      <c r="E200">
        <v>6645</v>
      </c>
      <c r="F200">
        <v>14.367598632645691</v>
      </c>
      <c r="H200">
        <f t="shared" si="6"/>
        <v>3.8224949852787509</v>
      </c>
      <c r="I200" s="30">
        <f t="shared" si="7"/>
        <v>-1.8426158127801895</v>
      </c>
      <c r="J200" s="39">
        <f>VLOOKUP($A200,'Ub5 and Ub6 values'!$A$2:$F$7000,3,FALSE)</f>
        <v>7</v>
      </c>
      <c r="K200" s="39">
        <f>VLOOKUP($A200,'Ub5 and Ub6 values'!$A$2:$F$7000,4,FALSE)</f>
        <v>9</v>
      </c>
    </row>
    <row r="201" spans="1:11">
      <c r="A201" t="s">
        <v>1335</v>
      </c>
      <c r="B201" t="s">
        <v>6606</v>
      </c>
      <c r="C201">
        <v>281.48399999999998</v>
      </c>
      <c r="D201" t="s">
        <v>8395</v>
      </c>
      <c r="E201">
        <v>8000</v>
      </c>
      <c r="F201">
        <v>28.420798340225378</v>
      </c>
      <c r="H201">
        <f t="shared" si="6"/>
        <v>3.9030899869919438</v>
      </c>
      <c r="I201" s="30">
        <f t="shared" si="7"/>
        <v>-1.5463637269052095</v>
      </c>
      <c r="J201" s="39">
        <f>VLOOKUP($A201,'Ub5 and Ub6 values'!$A$2:$F$7000,3,FALSE)</f>
        <v>5</v>
      </c>
      <c r="K201" s="39">
        <f>VLOOKUP($A201,'Ub5 and Ub6 values'!$A$2:$F$7000,4,FALSE)</f>
        <v>7</v>
      </c>
    </row>
    <row r="202" spans="1:11">
      <c r="A202" t="s">
        <v>7347</v>
      </c>
      <c r="B202" t="s">
        <v>6606</v>
      </c>
      <c r="C202">
        <v>498.62</v>
      </c>
      <c r="D202" t="s">
        <v>8396</v>
      </c>
      <c r="E202">
        <v>15000</v>
      </c>
      <c r="F202">
        <v>30.083029160482933</v>
      </c>
      <c r="H202">
        <f t="shared" si="6"/>
        <v>4.1760912590556813</v>
      </c>
      <c r="I202" s="30">
        <f t="shared" si="7"/>
        <v>-1.5216784353195285</v>
      </c>
      <c r="J202" s="39">
        <f>VLOOKUP($A202,'Ub5 and Ub6 values'!$A$2:$F$7000,3,FALSE)</f>
        <v>7</v>
      </c>
      <c r="K202" s="39">
        <f>VLOOKUP($A202,'Ub5 and Ub6 values'!$A$2:$F$7000,4,FALSE)</f>
        <v>10</v>
      </c>
    </row>
    <row r="203" spans="1:11">
      <c r="A203" t="s">
        <v>577</v>
      </c>
      <c r="B203" t="s">
        <v>4539</v>
      </c>
      <c r="C203">
        <v>319.27</v>
      </c>
      <c r="D203" t="s">
        <v>8397</v>
      </c>
      <c r="E203">
        <v>0.01</v>
      </c>
      <c r="F203">
        <v>3.1321452062517615E-5</v>
      </c>
      <c r="H203">
        <f t="shared" si="6"/>
        <v>-2</v>
      </c>
      <c r="I203" s="30">
        <f t="shared" si="7"/>
        <v>-7.5041581122551948</v>
      </c>
      <c r="J203" s="39">
        <f>VLOOKUP($A203,'Ub5 and Ub6 values'!$A$2:$F$7000,3,FALSE)</f>
        <v>8</v>
      </c>
      <c r="K203" s="39">
        <f>VLOOKUP($A203,'Ub5 and Ub6 values'!$A$2:$F$7000,4,FALSE)</f>
        <v>8</v>
      </c>
    </row>
    <row r="204" spans="1:11">
      <c r="A204" t="s">
        <v>7189</v>
      </c>
      <c r="B204" t="s">
        <v>4539</v>
      </c>
      <c r="C204">
        <v>805.01499999999999</v>
      </c>
      <c r="D204" t="s">
        <v>3162</v>
      </c>
      <c r="E204">
        <v>0.192</v>
      </c>
      <c r="F204">
        <v>2.3850487258001408E-4</v>
      </c>
      <c r="H204">
        <f t="shared" si="6"/>
        <v>-0.71669877129645043</v>
      </c>
      <c r="I204" s="30">
        <f t="shared" si="7"/>
        <v>-6.6225027440326869</v>
      </c>
      <c r="J204" s="39">
        <f>VLOOKUP($A204,'Ub5 and Ub6 values'!$A$2:$F$7000,3,FALSE)</f>
        <v>8</v>
      </c>
      <c r="K204" s="39">
        <f>VLOOKUP($A204,'Ub5 and Ub6 values'!$A$2:$F$7000,4,FALSE)</f>
        <v>9</v>
      </c>
    </row>
    <row r="205" spans="1:11">
      <c r="A205" t="s">
        <v>1836</v>
      </c>
      <c r="B205" t="s">
        <v>4539</v>
      </c>
      <c r="C205">
        <v>645.74599999999998</v>
      </c>
      <c r="D205" t="s">
        <v>1836</v>
      </c>
      <c r="E205">
        <v>0.32800000000000001</v>
      </c>
      <c r="F205">
        <v>5.0793965429131579E-4</v>
      </c>
      <c r="H205">
        <f t="shared" si="6"/>
        <v>-0.4841261562883209</v>
      </c>
      <c r="I205" s="30">
        <f t="shared" si="7"/>
        <v>-6.294187880954337</v>
      </c>
      <c r="J205" s="39">
        <f>VLOOKUP($A205,'Ub5 and Ub6 values'!$A$2:$F$7000,3,FALSE)</f>
        <v>6</v>
      </c>
      <c r="K205" s="39">
        <f>VLOOKUP($A205,'Ub5 and Ub6 values'!$A$2:$F$7000,4,FALSE)</f>
        <v>9</v>
      </c>
    </row>
    <row r="206" spans="1:11">
      <c r="A206" t="s">
        <v>8872</v>
      </c>
      <c r="B206" t="s">
        <v>4539</v>
      </c>
      <c r="C206">
        <v>673.8</v>
      </c>
      <c r="D206" t="s">
        <v>3163</v>
      </c>
      <c r="E206">
        <v>1.35</v>
      </c>
      <c r="F206">
        <v>2.0035618878005345E-3</v>
      </c>
      <c r="H206">
        <f t="shared" si="6"/>
        <v>0.13033376849500614</v>
      </c>
      <c r="I206" s="30">
        <f t="shared" si="7"/>
        <v>-5.6981972381500956</v>
      </c>
      <c r="J206" s="39">
        <f>VLOOKUP($A206,'Ub5 and Ub6 values'!$A$2:$F$7000,3,FALSE)</f>
        <v>7</v>
      </c>
      <c r="K206" s="39">
        <f>VLOOKUP($A206,'Ub5 and Ub6 values'!$A$2:$F$7000,4,FALSE)</f>
        <v>9</v>
      </c>
    </row>
    <row r="207" spans="1:11">
      <c r="A207" t="s">
        <v>4095</v>
      </c>
      <c r="B207" t="s">
        <v>4539</v>
      </c>
      <c r="C207">
        <v>504.58</v>
      </c>
      <c r="D207" t="s">
        <v>3164</v>
      </c>
      <c r="E207">
        <v>1.8</v>
      </c>
      <c r="F207">
        <v>3.5673233184034246E-3</v>
      </c>
      <c r="H207">
        <f t="shared" si="6"/>
        <v>0.25527250510330607</v>
      </c>
      <c r="I207" s="30">
        <f t="shared" si="7"/>
        <v>-5.44765752732126</v>
      </c>
      <c r="J207" s="39">
        <f>VLOOKUP($A207,'Ub5 and Ub6 values'!$A$2:$F$7000,3,FALSE)</f>
        <v>6</v>
      </c>
      <c r="K207" s="39">
        <f>VLOOKUP($A207,'Ub5 and Ub6 values'!$A$2:$F$7000,4,FALSE)</f>
        <v>9</v>
      </c>
    </row>
    <row r="208" spans="1:11">
      <c r="A208" t="s">
        <v>7359</v>
      </c>
      <c r="B208" t="s">
        <v>4539</v>
      </c>
      <c r="C208">
        <v>361.43099999999998</v>
      </c>
      <c r="D208" t="s">
        <v>3165</v>
      </c>
      <c r="E208">
        <v>2.4</v>
      </c>
      <c r="F208">
        <v>6.6402715871079132E-3</v>
      </c>
      <c r="H208">
        <f t="shared" si="6"/>
        <v>0.38021124171160603</v>
      </c>
      <c r="I208" s="30">
        <f t="shared" si="7"/>
        <v>-5.1778141576244163</v>
      </c>
      <c r="J208" s="39">
        <f>VLOOKUP($A208,'Ub5 and Ub6 values'!$A$2:$F$7000,3,FALSE)</f>
        <v>7</v>
      </c>
      <c r="K208" s="39">
        <f>VLOOKUP($A208,'Ub5 and Ub6 values'!$A$2:$F$7000,4,FALSE)</f>
        <v>9</v>
      </c>
    </row>
    <row r="209" spans="1:11">
      <c r="A209" t="s">
        <v>7323</v>
      </c>
      <c r="B209" t="s">
        <v>4539</v>
      </c>
      <c r="C209">
        <v>394.42299999999994</v>
      </c>
      <c r="D209" t="s">
        <v>4433</v>
      </c>
      <c r="E209">
        <v>2.8</v>
      </c>
      <c r="F209">
        <v>7.0989774937059965E-3</v>
      </c>
      <c r="H209">
        <f t="shared" si="6"/>
        <v>0.44715803134221921</v>
      </c>
      <c r="I209" s="30">
        <f t="shared" si="7"/>
        <v>-5.1488042006922701</v>
      </c>
      <c r="J209" s="39">
        <f>VLOOKUP($A209,'Ub5 and Ub6 values'!$A$2:$F$7000,3,FALSE)</f>
        <v>8</v>
      </c>
      <c r="K209" s="39">
        <f>VLOOKUP($A209,'Ub5 and Ub6 values'!$A$2:$F$7000,4,FALSE)</f>
        <v>12</v>
      </c>
    </row>
    <row r="210" spans="1:11">
      <c r="A210" t="s">
        <v>3344</v>
      </c>
      <c r="B210" t="s">
        <v>4539</v>
      </c>
      <c r="C210">
        <v>278.30399999999997</v>
      </c>
      <c r="D210" t="s">
        <v>3166</v>
      </c>
      <c r="E210">
        <v>3</v>
      </c>
      <c r="F210">
        <v>1.077957916522939E-2</v>
      </c>
      <c r="H210">
        <f t="shared" si="6"/>
        <v>0.47712125471966244</v>
      </c>
      <c r="I210" s="30">
        <f t="shared" si="7"/>
        <v>-4.967398193674903</v>
      </c>
      <c r="J210" s="39">
        <f>VLOOKUP($A210,'Ub5 and Ub6 values'!$A$2:$F$7000,3,FALSE)</f>
        <v>6</v>
      </c>
      <c r="K210" s="39">
        <f>VLOOKUP($A210,'Ub5 and Ub6 values'!$A$2:$F$7000,4,FALSE)</f>
        <v>8</v>
      </c>
    </row>
    <row r="211" spans="1:11">
      <c r="A211" t="s">
        <v>5548</v>
      </c>
      <c r="B211" t="s">
        <v>4539</v>
      </c>
      <c r="C211">
        <v>292.28699999999998</v>
      </c>
      <c r="D211" t="s">
        <v>3167</v>
      </c>
      <c r="E211">
        <v>3</v>
      </c>
      <c r="F211">
        <v>1.0263884469716409E-2</v>
      </c>
      <c r="H211">
        <f t="shared" si="6"/>
        <v>0.47712125471966244</v>
      </c>
      <c r="I211" s="30">
        <f t="shared" si="7"/>
        <v>-4.9886882450243046</v>
      </c>
      <c r="J211" s="39">
        <f>VLOOKUP($A211,'Ub5 and Ub6 values'!$A$2:$F$7000,3,FALSE)</f>
        <v>6</v>
      </c>
      <c r="K211" s="39">
        <f>VLOOKUP($A211,'Ub5 and Ub6 values'!$A$2:$F$7000,4,FALSE)</f>
        <v>10</v>
      </c>
    </row>
    <row r="212" spans="1:11">
      <c r="A212" t="s">
        <v>2717</v>
      </c>
      <c r="B212" t="s">
        <v>4539</v>
      </c>
      <c r="C212">
        <v>294.303</v>
      </c>
      <c r="D212" t="s">
        <v>3168</v>
      </c>
      <c r="E212">
        <v>3</v>
      </c>
      <c r="F212">
        <v>1.0193576008399506E-2</v>
      </c>
      <c r="H212">
        <f t="shared" si="6"/>
        <v>0.47712125471966244</v>
      </c>
      <c r="I212" s="30">
        <f t="shared" si="7"/>
        <v>-4.9916734344163238</v>
      </c>
      <c r="J212" s="39">
        <f>VLOOKUP($A212,'Ub5 and Ub6 values'!$A$2:$F$7000,3,FALSE)</f>
        <v>6</v>
      </c>
      <c r="K212" s="39">
        <f>VLOOKUP($A212,'Ub5 and Ub6 values'!$A$2:$F$7000,4,FALSE)</f>
        <v>8</v>
      </c>
    </row>
    <row r="213" spans="1:11">
      <c r="A213" t="s">
        <v>6803</v>
      </c>
      <c r="B213" t="s">
        <v>4539</v>
      </c>
      <c r="C213">
        <v>788.87400000000002</v>
      </c>
      <c r="D213" t="s">
        <v>3169</v>
      </c>
      <c r="E213">
        <v>3.3</v>
      </c>
      <c r="F213">
        <v>4.1831775416606449E-3</v>
      </c>
      <c r="H213">
        <f t="shared" si="6"/>
        <v>0.51851393987788741</v>
      </c>
      <c r="I213" s="30">
        <f t="shared" si="7"/>
        <v>-5.3784937027807711</v>
      </c>
      <c r="J213" s="39">
        <f>VLOOKUP($A213,'Ub5 and Ub6 values'!$A$2:$F$7000,3,FALSE)</f>
        <v>8</v>
      </c>
      <c r="K213" s="39">
        <f>VLOOKUP($A213,'Ub5 and Ub6 values'!$A$2:$F$7000,4,FALSE)</f>
        <v>12</v>
      </c>
    </row>
    <row r="214" spans="1:11">
      <c r="A214" t="s">
        <v>5430</v>
      </c>
      <c r="B214" t="s">
        <v>4539</v>
      </c>
      <c r="C214">
        <v>591.74200000000008</v>
      </c>
      <c r="D214" t="s">
        <v>3170</v>
      </c>
      <c r="E214">
        <v>3.5</v>
      </c>
      <c r="F214">
        <v>5.9147398697405283E-3</v>
      </c>
      <c r="H214">
        <f t="shared" si="6"/>
        <v>0.54406804435027567</v>
      </c>
      <c r="I214" s="30">
        <f t="shared" si="7"/>
        <v>-5.2280643508873617</v>
      </c>
      <c r="J214" s="39">
        <f>VLOOKUP($A214,'Ub5 and Ub6 values'!$A$2:$F$7000,3,FALSE)</f>
        <v>6</v>
      </c>
      <c r="K214" s="39">
        <f>VLOOKUP($A214,'Ub5 and Ub6 values'!$A$2:$F$7000,4,FALSE)</f>
        <v>8</v>
      </c>
    </row>
    <row r="215" spans="1:11">
      <c r="A215" t="s">
        <v>4736</v>
      </c>
      <c r="B215" t="s">
        <v>4539</v>
      </c>
      <c r="C215">
        <v>312.31800000000004</v>
      </c>
      <c r="D215" t="s">
        <v>4733</v>
      </c>
      <c r="E215">
        <v>4</v>
      </c>
      <c r="F215">
        <v>1.2807459064158965E-2</v>
      </c>
      <c r="H215">
        <f t="shared" si="6"/>
        <v>0.6020599913279624</v>
      </c>
      <c r="I215" s="30">
        <f t="shared" si="7"/>
        <v>-4.8925370235631407</v>
      </c>
      <c r="J215" s="39">
        <f>VLOOKUP($A215,'Ub5 and Ub6 values'!$A$2:$F$7000,3,FALSE)</f>
        <v>6</v>
      </c>
      <c r="K215" s="39">
        <f>VLOOKUP($A215,'Ub5 and Ub6 values'!$A$2:$F$7000,4,FALSE)</f>
        <v>8</v>
      </c>
    </row>
    <row r="216" spans="1:11">
      <c r="A216" t="s">
        <v>3833</v>
      </c>
      <c r="B216" t="s">
        <v>4539</v>
      </c>
      <c r="C216">
        <v>166.22</v>
      </c>
      <c r="D216" t="s">
        <v>4587</v>
      </c>
      <c r="E216">
        <v>4.2</v>
      </c>
      <c r="F216">
        <v>2.5267717482854054E-2</v>
      </c>
      <c r="H216">
        <f t="shared" si="6"/>
        <v>0.62324929039790045</v>
      </c>
      <c r="I216" s="30">
        <f t="shared" si="7"/>
        <v>-4.5974339875764452</v>
      </c>
      <c r="J216" s="39">
        <f>VLOOKUP($A216,'Ub5 and Ub6 values'!$A$2:$F$7000,3,FALSE)</f>
        <v>6</v>
      </c>
      <c r="K216" s="39">
        <f>VLOOKUP($A216,'Ub5 and Ub6 values'!$A$2:$F$7000,4,FALSE)</f>
        <v>8</v>
      </c>
    </row>
    <row r="217" spans="1:11">
      <c r="A217" t="s">
        <v>1330</v>
      </c>
      <c r="B217" t="s">
        <v>4539</v>
      </c>
      <c r="C217">
        <v>700.86299999999994</v>
      </c>
      <c r="D217" t="s">
        <v>4734</v>
      </c>
      <c r="E217">
        <v>5</v>
      </c>
      <c r="F217">
        <v>7.1340618637308582E-3</v>
      </c>
      <c r="H217">
        <f t="shared" si="6"/>
        <v>0.69897000433601886</v>
      </c>
      <c r="I217" s="30">
        <f t="shared" si="7"/>
        <v>-5.1466631289533069</v>
      </c>
      <c r="J217" s="39">
        <f>VLOOKUP($A217,'Ub5 and Ub6 values'!$A$2:$F$7000,3,FALSE)</f>
        <v>8</v>
      </c>
      <c r="K217" s="39">
        <f>VLOOKUP($A217,'Ub5 and Ub6 values'!$A$2:$F$7000,4,FALSE)</f>
        <v>12</v>
      </c>
    </row>
    <row r="218" spans="1:11">
      <c r="A218" t="s">
        <v>764</v>
      </c>
      <c r="B218" t="s">
        <v>4539</v>
      </c>
      <c r="C218">
        <v>466.52699999999999</v>
      </c>
      <c r="D218" t="s">
        <v>4540</v>
      </c>
      <c r="E218">
        <v>5.2</v>
      </c>
      <c r="F218">
        <v>1.1146193039202447E-2</v>
      </c>
      <c r="H218">
        <f t="shared" si="6"/>
        <v>0.71600334363479923</v>
      </c>
      <c r="I218" s="30">
        <f t="shared" si="7"/>
        <v>-4.9528734397353684</v>
      </c>
      <c r="J218" s="39">
        <f>VLOOKUP($A218,'Ub5 and Ub6 values'!$A$2:$F$7000,3,FALSE)</f>
        <v>6</v>
      </c>
      <c r="K218" s="39">
        <f>VLOOKUP($A218,'Ub5 and Ub6 values'!$A$2:$F$7000,4,FALSE)</f>
        <v>9</v>
      </c>
    </row>
    <row r="219" spans="1:11">
      <c r="A219" t="s">
        <v>8878</v>
      </c>
      <c r="B219" t="s">
        <v>4539</v>
      </c>
      <c r="C219">
        <v>824.97199999999998</v>
      </c>
      <c r="D219" t="s">
        <v>4735</v>
      </c>
      <c r="E219">
        <v>5.2</v>
      </c>
      <c r="F219">
        <v>6.303244231319366E-3</v>
      </c>
      <c r="H219">
        <f t="shared" si="6"/>
        <v>0.71600334363479923</v>
      </c>
      <c r="I219" s="30">
        <f t="shared" si="7"/>
        <v>-5.2004358649734854</v>
      </c>
      <c r="J219" s="39">
        <f>VLOOKUP($A219,'Ub5 and Ub6 values'!$A$2:$F$7000,3,FALSE)</f>
        <v>7</v>
      </c>
      <c r="K219" s="39">
        <f>VLOOKUP($A219,'Ub5 and Ub6 values'!$A$2:$F$7000,4,FALSE)</f>
        <v>9</v>
      </c>
    </row>
    <row r="220" spans="1:11">
      <c r="A220" t="s">
        <v>1332</v>
      </c>
      <c r="B220" t="s">
        <v>4539</v>
      </c>
      <c r="C220">
        <v>586.726</v>
      </c>
      <c r="D220" t="s">
        <v>3191</v>
      </c>
      <c r="E220">
        <v>9.1</v>
      </c>
      <c r="F220">
        <v>1.5509795032093345E-2</v>
      </c>
      <c r="H220">
        <f t="shared" si="6"/>
        <v>0.95904139232109353</v>
      </c>
      <c r="I220" s="30">
        <f t="shared" si="7"/>
        <v>-4.8093939415170865</v>
      </c>
      <c r="J220" s="39">
        <f>VLOOKUP($A220,'Ub5 and Ub6 values'!$A$2:$F$7000,3,FALSE)</f>
        <v>6</v>
      </c>
      <c r="K220" s="39">
        <f>VLOOKUP($A220,'Ub5 and Ub6 values'!$A$2:$F$7000,4,FALSE)</f>
        <v>9</v>
      </c>
    </row>
    <row r="221" spans="1:11">
      <c r="A221" t="s">
        <v>4605</v>
      </c>
      <c r="B221" t="s">
        <v>4539</v>
      </c>
      <c r="C221">
        <v>162.23599999999999</v>
      </c>
      <c r="D221" t="s">
        <v>8279</v>
      </c>
      <c r="E221">
        <v>9.5</v>
      </c>
      <c r="F221">
        <v>5.8556670529352303E-2</v>
      </c>
      <c r="H221">
        <f t="shared" si="6"/>
        <v>0.97772360528884772</v>
      </c>
      <c r="I221" s="30">
        <f t="shared" si="7"/>
        <v>-4.2324236247747562</v>
      </c>
      <c r="J221" s="39">
        <f>VLOOKUP($A221,'Ub5 and Ub6 values'!$A$2:$F$7000,3,FALSE)</f>
        <v>6</v>
      </c>
      <c r="K221" s="39">
        <f>VLOOKUP($A221,'Ub5 and Ub6 values'!$A$2:$F$7000,4,FALSE)</f>
        <v>9</v>
      </c>
    </row>
    <row r="222" spans="1:11">
      <c r="A222" t="s">
        <v>5391</v>
      </c>
      <c r="B222" t="s">
        <v>4539</v>
      </c>
      <c r="C222">
        <v>523.63</v>
      </c>
      <c r="D222" t="s">
        <v>3192</v>
      </c>
      <c r="E222">
        <v>10</v>
      </c>
      <c r="F222">
        <v>1.9097454309340563E-2</v>
      </c>
      <c r="H222">
        <f t="shared" si="6"/>
        <v>1</v>
      </c>
      <c r="I222" s="30">
        <f t="shared" si="7"/>
        <v>-4.7190245203485874</v>
      </c>
      <c r="J222" s="39">
        <f>VLOOKUP($A222,'Ub5 and Ub6 values'!$A$2:$F$7000,3,FALSE)</f>
        <v>8</v>
      </c>
      <c r="K222" s="39">
        <f>VLOOKUP($A222,'Ub5 and Ub6 values'!$A$2:$F$7000,4,FALSE)</f>
        <v>8</v>
      </c>
    </row>
    <row r="223" spans="1:11">
      <c r="A223" t="s">
        <v>3343</v>
      </c>
      <c r="B223" t="s">
        <v>4539</v>
      </c>
      <c r="C223">
        <v>550.64499999999998</v>
      </c>
      <c r="D223" t="s">
        <v>3193</v>
      </c>
      <c r="E223">
        <v>10</v>
      </c>
      <c r="F223">
        <v>1.8160520843737798E-2</v>
      </c>
      <c r="H223">
        <f t="shared" si="6"/>
        <v>1</v>
      </c>
      <c r="I223" s="30">
        <f t="shared" si="7"/>
        <v>-4.740871700070576</v>
      </c>
      <c r="J223" s="39">
        <f>VLOOKUP($A223,'Ub5 and Ub6 values'!$A$2:$F$7000,3,FALSE)</f>
        <v>8</v>
      </c>
      <c r="K223" s="39">
        <f>VLOOKUP($A223,'Ub5 and Ub6 values'!$A$2:$F$7000,4,FALSE)</f>
        <v>8</v>
      </c>
    </row>
    <row r="224" spans="1:11">
      <c r="A224" t="s">
        <v>5395</v>
      </c>
      <c r="B224" t="s">
        <v>4539</v>
      </c>
      <c r="C224">
        <v>1107.345</v>
      </c>
      <c r="D224" t="s">
        <v>3194</v>
      </c>
      <c r="E224">
        <v>14</v>
      </c>
      <c r="F224">
        <v>1.2642852950074276E-2</v>
      </c>
      <c r="H224">
        <f t="shared" si="6"/>
        <v>1.146128035678238</v>
      </c>
      <c r="I224" s="30">
        <f t="shared" si="7"/>
        <v>-4.8981549133426387</v>
      </c>
      <c r="J224" s="39">
        <f>VLOOKUP($A224,'Ub5 and Ub6 values'!$A$2:$F$7000,3,FALSE)</f>
        <v>9</v>
      </c>
      <c r="K224" s="39">
        <f>VLOOKUP($A224,'Ub5 and Ub6 values'!$A$2:$F$7000,4,FALSE)</f>
        <v>9</v>
      </c>
    </row>
    <row r="225" spans="1:11">
      <c r="A225" t="s">
        <v>5575</v>
      </c>
      <c r="B225" t="s">
        <v>4539</v>
      </c>
      <c r="C225">
        <v>188.18199999999999</v>
      </c>
      <c r="D225" t="s">
        <v>3195</v>
      </c>
      <c r="E225">
        <v>15</v>
      </c>
      <c r="F225">
        <v>7.9710067912977869E-2</v>
      </c>
      <c r="H225">
        <f t="shared" si="6"/>
        <v>1.1760912590556813</v>
      </c>
      <c r="I225" s="30">
        <f t="shared" si="7"/>
        <v>-4.0984868208510035</v>
      </c>
      <c r="J225" s="39">
        <f>VLOOKUP($A225,'Ub5 and Ub6 values'!$A$2:$F$7000,3,FALSE)</f>
        <v>7</v>
      </c>
      <c r="K225" s="39">
        <f>VLOOKUP($A225,'Ub5 and Ub6 values'!$A$2:$F$7000,4,FALSE)</f>
        <v>8</v>
      </c>
    </row>
    <row r="226" spans="1:11">
      <c r="A226" t="s">
        <v>5420</v>
      </c>
      <c r="B226" t="s">
        <v>4539</v>
      </c>
      <c r="C226">
        <v>221.3</v>
      </c>
      <c r="D226" t="s">
        <v>3196</v>
      </c>
      <c r="E226">
        <v>15.23</v>
      </c>
      <c r="F226">
        <v>6.8820605512878441E-2</v>
      </c>
      <c r="H226">
        <f t="shared" si="6"/>
        <v>1.1826999033360426</v>
      </c>
      <c r="I226" s="30">
        <f t="shared" si="7"/>
        <v>-4.1622815105912156</v>
      </c>
      <c r="J226" s="39">
        <f>VLOOKUP($A226,'Ub5 and Ub6 values'!$A$2:$F$7000,3,FALSE)</f>
        <v>7</v>
      </c>
      <c r="K226" s="39">
        <f>VLOOKUP($A226,'Ub5 and Ub6 values'!$A$2:$F$7000,4,FALSE)</f>
        <v>9</v>
      </c>
    </row>
    <row r="227" spans="1:11">
      <c r="A227" t="s">
        <v>7345</v>
      </c>
      <c r="B227" t="s">
        <v>4539</v>
      </c>
      <c r="C227">
        <v>229.18799999999999</v>
      </c>
      <c r="D227" t="s">
        <v>3197</v>
      </c>
      <c r="E227">
        <v>25</v>
      </c>
      <c r="F227">
        <v>0.10908075466429308</v>
      </c>
      <c r="H227">
        <f t="shared" si="6"/>
        <v>1.3979400086720377</v>
      </c>
      <c r="I227" s="30">
        <f t="shared" si="7"/>
        <v>-3.9622518660970707</v>
      </c>
      <c r="J227" s="39">
        <f>VLOOKUP($A227,'Ub5 and Ub6 values'!$A$2:$F$7000,3,FALSE)</f>
        <v>6</v>
      </c>
      <c r="K227" s="39">
        <f>VLOOKUP($A227,'Ub5 and Ub6 values'!$A$2:$F$7000,4,FALSE)</f>
        <v>8</v>
      </c>
    </row>
    <row r="228" spans="1:11">
      <c r="A228" t="s">
        <v>3585</v>
      </c>
      <c r="B228" t="s">
        <v>4539</v>
      </c>
      <c r="C228">
        <v>668.86500000000001</v>
      </c>
      <c r="D228" t="s">
        <v>8281</v>
      </c>
      <c r="E228">
        <v>33.299999999999997</v>
      </c>
      <c r="F228">
        <v>4.9785831221546943E-2</v>
      </c>
      <c r="H228">
        <f t="shared" si="6"/>
        <v>1.5224442335063197</v>
      </c>
      <c r="I228" s="30">
        <f t="shared" si="7"/>
        <v>-4.3028942375179886</v>
      </c>
      <c r="J228" s="39">
        <f>VLOOKUP($A228,'Ub5 and Ub6 values'!$A$2:$F$7000,3,FALSE)</f>
        <v>9</v>
      </c>
      <c r="K228" s="39">
        <f>VLOOKUP($A228,'Ub5 and Ub6 values'!$A$2:$F$7000,4,FALSE)</f>
        <v>6</v>
      </c>
    </row>
    <row r="229" spans="1:11">
      <c r="A229" t="s">
        <v>5486</v>
      </c>
      <c r="B229" t="s">
        <v>4539</v>
      </c>
      <c r="C229">
        <v>250.25</v>
      </c>
      <c r="D229" t="s">
        <v>6873</v>
      </c>
      <c r="E229">
        <v>35</v>
      </c>
      <c r="F229">
        <v>0.13986013986013987</v>
      </c>
      <c r="H229">
        <f t="shared" si="6"/>
        <v>1.5440680443502757</v>
      </c>
      <c r="I229" s="30">
        <f t="shared" si="7"/>
        <v>-3.8543060418010806</v>
      </c>
      <c r="J229" s="39">
        <f>VLOOKUP($A229,'Ub5 and Ub6 values'!$A$2:$F$7000,3,FALSE)</f>
        <v>6</v>
      </c>
      <c r="K229" s="39">
        <f>VLOOKUP($A229,'Ub5 and Ub6 values'!$A$2:$F$7000,4,FALSE)</f>
        <v>7</v>
      </c>
    </row>
    <row r="230" spans="1:11">
      <c r="A230" t="s">
        <v>4105</v>
      </c>
      <c r="B230" t="s">
        <v>4539</v>
      </c>
      <c r="C230">
        <v>354.49399999999997</v>
      </c>
      <c r="D230" t="s">
        <v>3198</v>
      </c>
      <c r="E230">
        <v>40</v>
      </c>
      <c r="F230">
        <v>0.11283688863563276</v>
      </c>
      <c r="H230">
        <f t="shared" si="6"/>
        <v>1.6020599913279623</v>
      </c>
      <c r="I230" s="30">
        <f t="shared" si="7"/>
        <v>-3.9475488975876156</v>
      </c>
      <c r="J230" s="39">
        <f>VLOOKUP($A230,'Ub5 and Ub6 values'!$A$2:$F$7000,3,FALSE)</f>
        <v>6</v>
      </c>
      <c r="K230" s="39">
        <f>VLOOKUP($A230,'Ub5 and Ub6 values'!$A$2:$F$7000,4,FALSE)</f>
        <v>9</v>
      </c>
    </row>
    <row r="231" spans="1:11">
      <c r="A231" t="s">
        <v>1333</v>
      </c>
      <c r="B231" t="s">
        <v>4539</v>
      </c>
      <c r="C231">
        <v>590.798</v>
      </c>
      <c r="D231" t="s">
        <v>8276</v>
      </c>
      <c r="E231">
        <v>40</v>
      </c>
      <c r="F231">
        <v>6.770503623912065E-2</v>
      </c>
      <c r="H231">
        <f t="shared" si="6"/>
        <v>1.6020599913279623</v>
      </c>
      <c r="I231" s="30">
        <f t="shared" si="7"/>
        <v>-4.1693790251182561</v>
      </c>
      <c r="J231" s="39">
        <f>VLOOKUP($A231,'Ub5 and Ub6 values'!$A$2:$F$7000,3,FALSE)</f>
        <v>6</v>
      </c>
      <c r="K231" s="39">
        <f>VLOOKUP($A231,'Ub5 and Ub6 values'!$A$2:$F$7000,4,FALSE)</f>
        <v>9</v>
      </c>
    </row>
    <row r="232" spans="1:11">
      <c r="A232" t="s">
        <v>5429</v>
      </c>
      <c r="B232" t="s">
        <v>4539</v>
      </c>
      <c r="C232">
        <v>392.36</v>
      </c>
      <c r="D232" t="s">
        <v>3199</v>
      </c>
      <c r="E232">
        <v>48.5</v>
      </c>
      <c r="F232">
        <v>0.12361096951778978</v>
      </c>
      <c r="H232">
        <f t="shared" si="6"/>
        <v>1.6857417386022637</v>
      </c>
      <c r="I232" s="30">
        <f t="shared" si="7"/>
        <v>-3.907942987259704</v>
      </c>
      <c r="J232" s="39">
        <f>VLOOKUP($A232,'Ub5 and Ub6 values'!$A$2:$F$7000,3,FALSE)</f>
        <v>7</v>
      </c>
      <c r="K232" s="39">
        <f>VLOOKUP($A232,'Ub5 and Ub6 values'!$A$2:$F$7000,4,FALSE)</f>
        <v>9</v>
      </c>
    </row>
    <row r="233" spans="1:11">
      <c r="A233" t="s">
        <v>3618</v>
      </c>
      <c r="B233" t="s">
        <v>4539</v>
      </c>
      <c r="C233">
        <v>182.22600000000003</v>
      </c>
      <c r="D233" t="s">
        <v>3200</v>
      </c>
      <c r="E233">
        <v>50</v>
      </c>
      <c r="F233">
        <v>0.27438455544214324</v>
      </c>
      <c r="H233">
        <f t="shared" si="6"/>
        <v>1.6989700043360187</v>
      </c>
      <c r="I233" s="30">
        <f t="shared" si="7"/>
        <v>-3.5616403378451134</v>
      </c>
      <c r="J233" s="39">
        <f>VLOOKUP($A233,'Ub5 and Ub6 values'!$A$2:$F$7000,3,FALSE)</f>
        <v>6</v>
      </c>
      <c r="K233" s="39">
        <f>VLOOKUP($A233,'Ub5 and Ub6 values'!$A$2:$F$7000,4,FALSE)</f>
        <v>10</v>
      </c>
    </row>
    <row r="234" spans="1:11">
      <c r="A234" t="s">
        <v>5424</v>
      </c>
      <c r="B234" t="s">
        <v>4539</v>
      </c>
      <c r="C234">
        <v>204.27300000000002</v>
      </c>
      <c r="D234" t="s">
        <v>3201</v>
      </c>
      <c r="E234">
        <v>51</v>
      </c>
      <c r="F234">
        <v>0.24966588829654429</v>
      </c>
      <c r="H234">
        <f t="shared" si="6"/>
        <v>1.7075701760979363</v>
      </c>
      <c r="I234" s="30">
        <f t="shared" si="7"/>
        <v>-3.6026407909949993</v>
      </c>
      <c r="J234" s="39">
        <f>VLOOKUP($A234,'Ub5 and Ub6 values'!$A$2:$F$7000,3,FALSE)</f>
        <v>8</v>
      </c>
      <c r="K234" s="39">
        <f>VLOOKUP($A234,'Ub5 and Ub6 values'!$A$2:$F$7000,4,FALSE)</f>
        <v>8</v>
      </c>
    </row>
    <row r="235" spans="1:11">
      <c r="A235" t="s">
        <v>3722</v>
      </c>
      <c r="B235" t="s">
        <v>4539</v>
      </c>
      <c r="C235">
        <v>184.19499999999999</v>
      </c>
      <c r="D235" t="s">
        <v>3202</v>
      </c>
      <c r="E235">
        <v>55</v>
      </c>
      <c r="F235">
        <v>0.29859659599880561</v>
      </c>
      <c r="H235">
        <f t="shared" si="6"/>
        <v>1.7403626894942439</v>
      </c>
      <c r="I235" s="30">
        <f t="shared" si="7"/>
        <v>-3.524915147539867</v>
      </c>
      <c r="J235" s="39">
        <f>VLOOKUP($A235,'Ub5 and Ub6 values'!$A$2:$F$7000,3,FALSE)</f>
        <v>5</v>
      </c>
      <c r="K235" s="39">
        <f>VLOOKUP($A235,'Ub5 and Ub6 values'!$A$2:$F$7000,4,FALSE)</f>
        <v>6</v>
      </c>
    </row>
    <row r="236" spans="1:11">
      <c r="A236" t="s">
        <v>8886</v>
      </c>
      <c r="B236" t="s">
        <v>4539</v>
      </c>
      <c r="C236">
        <v>296.31900000000002</v>
      </c>
      <c r="D236" t="s">
        <v>3203</v>
      </c>
      <c r="E236">
        <v>73.5</v>
      </c>
      <c r="F236">
        <v>0.24804349366729772</v>
      </c>
      <c r="H236">
        <f t="shared" si="6"/>
        <v>1.866287339084195</v>
      </c>
      <c r="I236" s="30">
        <f t="shared" si="7"/>
        <v>-3.6054721602885462</v>
      </c>
      <c r="J236" s="39">
        <f>VLOOKUP($A236,'Ub5 and Ub6 values'!$A$2:$F$7000,3,FALSE)</f>
        <v>6</v>
      </c>
      <c r="K236" s="39">
        <f>VLOOKUP($A236,'Ub5 and Ub6 values'!$A$2:$F$7000,4,FALSE)</f>
        <v>8</v>
      </c>
    </row>
    <row r="237" spans="1:11">
      <c r="A237" t="s">
        <v>4081</v>
      </c>
      <c r="B237" t="s">
        <v>4539</v>
      </c>
      <c r="C237">
        <v>924.09099999999989</v>
      </c>
      <c r="D237" t="s">
        <v>4081</v>
      </c>
      <c r="E237">
        <v>88</v>
      </c>
      <c r="F237">
        <v>9.5228716652364334E-2</v>
      </c>
      <c r="H237">
        <f t="shared" si="6"/>
        <v>1.9444826721501687</v>
      </c>
      <c r="I237" s="30">
        <f t="shared" si="7"/>
        <v>-4.0212320683901552</v>
      </c>
      <c r="J237" s="39">
        <f>VLOOKUP($A237,'Ub5 and Ub6 values'!$A$2:$F$7000,3,FALSE)</f>
        <v>10</v>
      </c>
      <c r="K237" s="39">
        <f>VLOOKUP($A237,'Ub5 and Ub6 values'!$A$2:$F$7000,4,FALSE)</f>
        <v>8</v>
      </c>
    </row>
    <row r="238" spans="1:11">
      <c r="A238" t="s">
        <v>1466</v>
      </c>
      <c r="B238" t="s">
        <v>4539</v>
      </c>
      <c r="C238">
        <v>162.26499999999999</v>
      </c>
      <c r="D238" t="s">
        <v>3204</v>
      </c>
      <c r="E238">
        <v>90</v>
      </c>
      <c r="F238">
        <v>0.55464826056142724</v>
      </c>
      <c r="H238">
        <f t="shared" si="6"/>
        <v>1.954242509439325</v>
      </c>
      <c r="I238" s="30">
        <f t="shared" si="7"/>
        <v>-3.2559823446686345</v>
      </c>
      <c r="J238" s="39">
        <f>VLOOKUP($A238,'Ub5 and Ub6 values'!$A$2:$F$7000,3,FALSE)</f>
        <v>7</v>
      </c>
      <c r="K238" s="39">
        <f>VLOOKUP($A238,'Ub5 and Ub6 values'!$A$2:$F$7000,4,FALSE)</f>
        <v>7</v>
      </c>
    </row>
    <row r="239" spans="1:11">
      <c r="A239" t="s">
        <v>5611</v>
      </c>
      <c r="B239" t="s">
        <v>4539</v>
      </c>
      <c r="C239">
        <v>170.16400000000002</v>
      </c>
      <c r="D239" t="s">
        <v>3205</v>
      </c>
      <c r="E239">
        <v>90</v>
      </c>
      <c r="F239">
        <v>0.52890153028842757</v>
      </c>
      <c r="H239">
        <f t="shared" si="6"/>
        <v>1.954242509439325</v>
      </c>
      <c r="I239" s="30">
        <f t="shared" si="7"/>
        <v>-3.276625176420497</v>
      </c>
      <c r="J239" s="39">
        <f>VLOOKUP($A239,'Ub5 and Ub6 values'!$A$2:$F$7000,3,FALSE)</f>
        <v>6</v>
      </c>
      <c r="K239" s="39">
        <f>VLOOKUP($A239,'Ub5 and Ub6 values'!$A$2:$F$7000,4,FALSE)</f>
        <v>7</v>
      </c>
    </row>
    <row r="240" spans="1:11">
      <c r="A240" t="s">
        <v>5547</v>
      </c>
      <c r="B240" t="s">
        <v>4539</v>
      </c>
      <c r="C240">
        <v>308.33</v>
      </c>
      <c r="D240" t="s">
        <v>9502</v>
      </c>
      <c r="E240">
        <v>135</v>
      </c>
      <c r="F240">
        <v>0.43784257127104081</v>
      </c>
      <c r="H240">
        <f t="shared" si="6"/>
        <v>2.1303337684950061</v>
      </c>
      <c r="I240" s="30">
        <f t="shared" si="7"/>
        <v>-3.358682014423505</v>
      </c>
      <c r="J240" s="39">
        <f>VLOOKUP($A240,'Ub5 and Ub6 values'!$A$2:$F$7000,3,FALSE)</f>
        <v>6</v>
      </c>
      <c r="K240" s="39">
        <f>VLOOKUP($A240,'Ub5 and Ub6 values'!$A$2:$F$7000,4,FALSE)</f>
        <v>10</v>
      </c>
    </row>
    <row r="241" spans="1:11">
      <c r="A241" t="s">
        <v>1463</v>
      </c>
      <c r="B241" t="s">
        <v>4539</v>
      </c>
      <c r="C241">
        <v>332.48400000000004</v>
      </c>
      <c r="D241" t="s">
        <v>9503</v>
      </c>
      <c r="E241">
        <v>140</v>
      </c>
      <c r="F241">
        <v>0.42107289373323226</v>
      </c>
      <c r="H241">
        <f t="shared" si="6"/>
        <v>2.1461280356782382</v>
      </c>
      <c r="I241" s="30">
        <f t="shared" si="7"/>
        <v>-3.375642715076967</v>
      </c>
      <c r="J241" s="39">
        <f>VLOOKUP($A241,'Ub5 and Ub6 values'!$A$2:$F$7000,3,FALSE)</f>
        <v>4</v>
      </c>
      <c r="K241" s="39">
        <f>VLOOKUP($A241,'Ub5 and Ub6 values'!$A$2:$F$7000,4,FALSE)</f>
        <v>5</v>
      </c>
    </row>
    <row r="242" spans="1:11">
      <c r="A242" t="s">
        <v>4087</v>
      </c>
      <c r="B242" t="s">
        <v>4539</v>
      </c>
      <c r="C242">
        <v>192.17</v>
      </c>
      <c r="D242" t="s">
        <v>9504</v>
      </c>
      <c r="E242">
        <v>150</v>
      </c>
      <c r="F242">
        <v>0.7805588801581933</v>
      </c>
      <c r="H242">
        <f t="shared" si="6"/>
        <v>2.1760912590556813</v>
      </c>
      <c r="I242" s="30">
        <f t="shared" si="7"/>
        <v>-3.1075943310854748</v>
      </c>
      <c r="J242" s="39">
        <f>VLOOKUP($A242,'Ub5 and Ub6 values'!$A$2:$F$7000,3,FALSE)</f>
        <v>6</v>
      </c>
      <c r="K242" s="39">
        <f>VLOOKUP($A242,'Ub5 and Ub6 values'!$A$2:$F$7000,4,FALSE)</f>
        <v>8</v>
      </c>
    </row>
    <row r="243" spans="1:11">
      <c r="A243" t="s">
        <v>6152</v>
      </c>
      <c r="B243" t="s">
        <v>4539</v>
      </c>
      <c r="C243">
        <v>906.07599999999991</v>
      </c>
      <c r="D243" t="s">
        <v>7250</v>
      </c>
      <c r="E243">
        <v>200</v>
      </c>
      <c r="F243">
        <v>0.22073203572327268</v>
      </c>
      <c r="H243">
        <f t="shared" si="6"/>
        <v>2.3010299956639813</v>
      </c>
      <c r="I243" s="30">
        <f t="shared" si="7"/>
        <v>-3.6561346313686025</v>
      </c>
      <c r="J243" s="39">
        <f>VLOOKUP($A243,'Ub5 and Ub6 values'!$A$2:$F$7000,3,FALSE)</f>
        <v>9</v>
      </c>
      <c r="K243" s="39">
        <f>VLOOKUP($A243,'Ub5 and Ub6 values'!$A$2:$F$7000,4,FALSE)</f>
        <v>7</v>
      </c>
    </row>
    <row r="244" spans="1:11">
      <c r="A244" t="s">
        <v>7162</v>
      </c>
      <c r="B244" t="s">
        <v>4539</v>
      </c>
      <c r="C244">
        <v>926.10699999999997</v>
      </c>
      <c r="D244" t="s">
        <v>7251</v>
      </c>
      <c r="E244">
        <v>200</v>
      </c>
      <c r="F244">
        <v>0.21595776729902702</v>
      </c>
      <c r="H244">
        <f t="shared" si="6"/>
        <v>2.3010299956639813</v>
      </c>
      <c r="I244" s="30">
        <f t="shared" si="7"/>
        <v>-3.6656311711745158</v>
      </c>
      <c r="J244" s="39">
        <f>VLOOKUP($A244,'Ub5 and Ub6 values'!$A$2:$F$7000,3,FALSE)</f>
        <v>10</v>
      </c>
      <c r="K244" s="39">
        <f>VLOOKUP($A244,'Ub5 and Ub6 values'!$A$2:$F$7000,4,FALSE)</f>
        <v>8</v>
      </c>
    </row>
    <row r="245" spans="1:11">
      <c r="A245" t="s">
        <v>6335</v>
      </c>
      <c r="B245" t="s">
        <v>4539</v>
      </c>
      <c r="C245">
        <v>77.144999999999996</v>
      </c>
      <c r="D245" t="s">
        <v>8470</v>
      </c>
      <c r="E245">
        <v>250</v>
      </c>
      <c r="F245">
        <v>3.2406507226651113</v>
      </c>
      <c r="H245">
        <f t="shared" si="6"/>
        <v>2.3979400086720375</v>
      </c>
      <c r="I245" s="30">
        <f t="shared" si="7"/>
        <v>-2.4893677747047338</v>
      </c>
      <c r="J245" s="39">
        <f>VLOOKUP($A245,'Ub5 and Ub6 values'!$A$2:$F$7000,3,FALSE)</f>
        <v>4</v>
      </c>
      <c r="K245" s="39">
        <f>VLOOKUP($A245,'Ub5 and Ub6 values'!$A$2:$F$7000,4,FALSE)</f>
        <v>4</v>
      </c>
    </row>
    <row r="246" spans="1:11">
      <c r="A246" t="s">
        <v>1483</v>
      </c>
      <c r="B246" t="s">
        <v>4539</v>
      </c>
      <c r="C246">
        <v>600.53199999999993</v>
      </c>
      <c r="D246" t="s">
        <v>7252</v>
      </c>
      <c r="E246">
        <v>300</v>
      </c>
      <c r="F246">
        <v>0.49955705940732559</v>
      </c>
      <c r="H246">
        <f t="shared" si="6"/>
        <v>2.4771212547196626</v>
      </c>
      <c r="I246" s="30">
        <f t="shared" si="7"/>
        <v>-3.3014148994891119</v>
      </c>
      <c r="J246" s="39">
        <f>VLOOKUP($A246,'Ub5 and Ub6 values'!$A$2:$F$7000,3,FALSE)</f>
        <v>7</v>
      </c>
      <c r="K246" s="39">
        <f>VLOOKUP($A246,'Ub5 and Ub6 values'!$A$2:$F$7000,4,FALSE)</f>
        <v>11</v>
      </c>
    </row>
    <row r="247" spans="1:11">
      <c r="A247" t="s">
        <v>3611</v>
      </c>
      <c r="B247" t="s">
        <v>4539</v>
      </c>
      <c r="C247">
        <v>59.071999999999996</v>
      </c>
      <c r="D247" t="s">
        <v>3611</v>
      </c>
      <c r="E247">
        <v>350</v>
      </c>
      <c r="F247">
        <v>5.9249729144095342</v>
      </c>
      <c r="H247">
        <f t="shared" si="6"/>
        <v>2.5440680443502757</v>
      </c>
      <c r="I247" s="30">
        <f t="shared" si="7"/>
        <v>-2.2273136306595234</v>
      </c>
      <c r="J247" s="39">
        <f>VLOOKUP($A247,'Ub5 and Ub6 values'!$A$2:$F$7000,3,FALSE)</f>
        <v>4</v>
      </c>
      <c r="K247" s="39">
        <f>VLOOKUP($A247,'Ub5 and Ub6 values'!$A$2:$F$7000,4,FALSE)</f>
        <v>4</v>
      </c>
    </row>
    <row r="248" spans="1:11">
      <c r="A248" t="s">
        <v>5201</v>
      </c>
      <c r="B248" t="s">
        <v>4539</v>
      </c>
      <c r="C248">
        <v>265.22199999999998</v>
      </c>
      <c r="D248" t="s">
        <v>7253</v>
      </c>
      <c r="E248">
        <v>360</v>
      </c>
      <c r="F248">
        <v>1.357353462382457</v>
      </c>
      <c r="H248">
        <f t="shared" si="6"/>
        <v>2.5563025007672873</v>
      </c>
      <c r="I248" s="30">
        <f t="shared" si="7"/>
        <v>-2.8673070449168883</v>
      </c>
      <c r="J248" s="39">
        <f>VLOOKUP($A248,'Ub5 and Ub6 values'!$A$2:$F$7000,3,FALSE)</f>
        <v>7</v>
      </c>
      <c r="K248" s="39">
        <f>VLOOKUP($A248,'Ub5 and Ub6 values'!$A$2:$F$7000,4,FALSE)</f>
        <v>8</v>
      </c>
    </row>
    <row r="249" spans="1:11">
      <c r="A249" t="s">
        <v>5604</v>
      </c>
      <c r="B249" t="s">
        <v>4539</v>
      </c>
      <c r="C249">
        <v>112.12800000000001</v>
      </c>
      <c r="D249" t="s">
        <v>7254</v>
      </c>
      <c r="E249">
        <v>420</v>
      </c>
      <c r="F249">
        <v>3.7457191780821915</v>
      </c>
      <c r="H249">
        <f t="shared" si="6"/>
        <v>2.6232492903979003</v>
      </c>
      <c r="I249" s="30">
        <f t="shared" si="7"/>
        <v>-2.4264647854180486</v>
      </c>
      <c r="J249" s="39">
        <f>VLOOKUP($A249,'Ub5 and Ub6 values'!$A$2:$F$7000,3,FALSE)</f>
        <v>6</v>
      </c>
      <c r="K249" s="39">
        <f>VLOOKUP($A249,'Ub5 and Ub6 values'!$A$2:$F$7000,4,FALSE)</f>
        <v>7</v>
      </c>
    </row>
    <row r="250" spans="1:11">
      <c r="A250" t="s">
        <v>7358</v>
      </c>
      <c r="B250" t="s">
        <v>4539</v>
      </c>
      <c r="C250">
        <v>357.49399999999997</v>
      </c>
      <c r="D250" t="s">
        <v>8469</v>
      </c>
      <c r="E250">
        <v>485</v>
      </c>
      <c r="F250">
        <v>1.3566661258650496</v>
      </c>
      <c r="H250">
        <f t="shared" si="6"/>
        <v>2.6857417386022635</v>
      </c>
      <c r="I250" s="30">
        <f t="shared" si="7"/>
        <v>-2.8675270186152324</v>
      </c>
      <c r="J250" s="39">
        <f>VLOOKUP($A250,'Ub5 and Ub6 values'!$A$2:$F$7000,3,FALSE)</f>
        <v>5</v>
      </c>
      <c r="K250" s="39">
        <f>VLOOKUP($A250,'Ub5 and Ub6 values'!$A$2:$F$7000,4,FALSE)</f>
        <v>7</v>
      </c>
    </row>
    <row r="251" spans="1:11">
      <c r="A251" t="s">
        <v>1327</v>
      </c>
      <c r="B251" t="s">
        <v>4539</v>
      </c>
      <c r="C251">
        <v>149.10600000000002</v>
      </c>
      <c r="D251" t="s">
        <v>7255</v>
      </c>
      <c r="E251">
        <v>600</v>
      </c>
      <c r="F251">
        <v>4.0239829383123409</v>
      </c>
      <c r="H251">
        <f t="shared" si="6"/>
        <v>2.7781512503836434</v>
      </c>
      <c r="I251" s="30">
        <f t="shared" si="7"/>
        <v>-2.3953438693568287</v>
      </c>
      <c r="J251" s="39">
        <f>VLOOKUP($A251,'Ub5 and Ub6 values'!$A$2:$F$7000,3,FALSE)</f>
        <v>6</v>
      </c>
      <c r="K251" s="39">
        <f>VLOOKUP($A251,'Ub5 and Ub6 values'!$A$2:$F$7000,4,FALSE)</f>
        <v>7</v>
      </c>
    </row>
    <row r="252" spans="1:11">
      <c r="A252" t="s">
        <v>1894</v>
      </c>
      <c r="B252" t="s">
        <v>4539</v>
      </c>
      <c r="C252">
        <v>68.078999999999994</v>
      </c>
      <c r="D252" t="s">
        <v>1894</v>
      </c>
      <c r="E252">
        <v>610</v>
      </c>
      <c r="F252">
        <v>8.9601786160196255</v>
      </c>
      <c r="H252">
        <f t="shared" si="6"/>
        <v>2.7853298350107671</v>
      </c>
      <c r="I252" s="30">
        <f t="shared" si="7"/>
        <v>-2.0476833328402719</v>
      </c>
      <c r="J252" s="39">
        <f>VLOOKUP($A252,'Ub5 and Ub6 values'!$A$2:$F$7000,3,FALSE)</f>
        <v>5</v>
      </c>
      <c r="K252" s="39">
        <f>VLOOKUP($A252,'Ub5 and Ub6 values'!$A$2:$F$7000,4,FALSE)</f>
        <v>5</v>
      </c>
    </row>
    <row r="253" spans="1:11">
      <c r="A253" t="s">
        <v>7161</v>
      </c>
      <c r="B253" t="s">
        <v>4539</v>
      </c>
      <c r="C253">
        <v>298.298</v>
      </c>
      <c r="D253" t="s">
        <v>7256</v>
      </c>
      <c r="E253">
        <v>650</v>
      </c>
      <c r="F253">
        <v>2.1790290246666086</v>
      </c>
      <c r="H253">
        <f t="shared" si="6"/>
        <v>2.8129133566428557</v>
      </c>
      <c r="I253" s="30">
        <f t="shared" si="7"/>
        <v>-2.6617369849127184</v>
      </c>
      <c r="J253" s="39">
        <f>VLOOKUP($A253,'Ub5 and Ub6 values'!$A$2:$F$7000,3,FALSE)</f>
        <v>7</v>
      </c>
      <c r="K253" s="39">
        <f>VLOOKUP($A253,'Ub5 and Ub6 values'!$A$2:$F$7000,4,FALSE)</f>
        <v>11</v>
      </c>
    </row>
    <row r="254" spans="1:11">
      <c r="A254" t="s">
        <v>1842</v>
      </c>
      <c r="B254" t="s">
        <v>4539</v>
      </c>
      <c r="C254">
        <v>314.33799999999997</v>
      </c>
      <c r="D254" t="s">
        <v>6880</v>
      </c>
      <c r="E254">
        <v>800</v>
      </c>
      <c r="F254">
        <v>2.5450311448186351</v>
      </c>
      <c r="H254">
        <f t="shared" si="6"/>
        <v>2.9030899869919438</v>
      </c>
      <c r="I254" s="30">
        <f t="shared" si="7"/>
        <v>-2.5943068986159807</v>
      </c>
      <c r="J254" s="39">
        <f>VLOOKUP($A254,'Ub5 and Ub6 values'!$A$2:$F$7000,3,FALSE)</f>
        <v>6</v>
      </c>
      <c r="K254" s="39">
        <f>VLOOKUP($A254,'Ub5 and Ub6 values'!$A$2:$F$7000,4,FALSE)</f>
        <v>8</v>
      </c>
    </row>
    <row r="255" spans="1:11">
      <c r="A255" t="s">
        <v>2490</v>
      </c>
      <c r="B255" t="s">
        <v>4539</v>
      </c>
      <c r="C255">
        <v>197.19</v>
      </c>
      <c r="D255" t="s">
        <v>8474</v>
      </c>
      <c r="E255">
        <v>1140</v>
      </c>
      <c r="F255">
        <v>5.7812262285105742</v>
      </c>
      <c r="H255">
        <f t="shared" si="6"/>
        <v>3.0569048513364727</v>
      </c>
      <c r="I255" s="30">
        <f t="shared" si="7"/>
        <v>-2.2379800356635577</v>
      </c>
      <c r="J255" s="39">
        <f>VLOOKUP($A255,'Ub5 and Ub6 values'!$A$2:$F$7000,3,FALSE)</f>
        <v>5</v>
      </c>
      <c r="K255" s="39">
        <f>VLOOKUP($A255,'Ub5 and Ub6 values'!$A$2:$F$7000,4,FALSE)</f>
        <v>9</v>
      </c>
    </row>
    <row r="256" spans="1:11">
      <c r="A256" t="s">
        <v>8885</v>
      </c>
      <c r="B256" t="s">
        <v>4539</v>
      </c>
      <c r="C256">
        <v>286.459</v>
      </c>
      <c r="D256" t="s">
        <v>8472</v>
      </c>
      <c r="E256">
        <v>1510</v>
      </c>
      <c r="F256">
        <v>5.2712604596120212</v>
      </c>
      <c r="H256">
        <f t="shared" si="6"/>
        <v>3.1789769472931693</v>
      </c>
      <c r="I256" s="30">
        <f t="shared" si="7"/>
        <v>-2.278085524218052</v>
      </c>
      <c r="J256" s="39">
        <f>VLOOKUP($A256,'Ub5 and Ub6 values'!$A$2:$F$7000,3,FALSE)</f>
        <v>9</v>
      </c>
      <c r="K256" s="39">
        <f>VLOOKUP($A256,'Ub5 and Ub6 values'!$A$2:$F$7000,4,FALSE)</f>
        <v>7</v>
      </c>
    </row>
    <row r="257" spans="1:11">
      <c r="A257" t="s">
        <v>4103</v>
      </c>
      <c r="B257" t="s">
        <v>4539</v>
      </c>
      <c r="C257">
        <v>282.33599999999996</v>
      </c>
      <c r="D257" t="s">
        <v>8485</v>
      </c>
      <c r="E257">
        <v>1558</v>
      </c>
      <c r="F257">
        <v>5.5182477615323595</v>
      </c>
      <c r="H257">
        <f t="shared" si="6"/>
        <v>3.1925674533365456</v>
      </c>
      <c r="I257" s="30">
        <f t="shared" si="7"/>
        <v>-2.258198804210092</v>
      </c>
      <c r="J257" s="39">
        <f>VLOOKUP($A257,'Ub5 and Ub6 values'!$A$2:$F$7000,3,FALSE)</f>
        <v>8</v>
      </c>
      <c r="K257" s="39">
        <f>VLOOKUP($A257,'Ub5 and Ub6 values'!$A$2:$F$7000,4,FALSE)</f>
        <v>8</v>
      </c>
    </row>
    <row r="258" spans="1:11">
      <c r="A258" t="s">
        <v>1870</v>
      </c>
      <c r="B258" t="s">
        <v>4539</v>
      </c>
      <c r="C258">
        <v>111.148</v>
      </c>
      <c r="D258" t="s">
        <v>7257</v>
      </c>
      <c r="E258">
        <v>2020</v>
      </c>
      <c r="F258">
        <v>18.173966243207257</v>
      </c>
      <c r="H258">
        <f t="shared" si="6"/>
        <v>3.3053513694466239</v>
      </c>
      <c r="I258" s="30">
        <f t="shared" si="7"/>
        <v>-1.7405502829525019</v>
      </c>
      <c r="J258" s="39">
        <f>VLOOKUP($A258,'Ub5 and Ub6 values'!$A$2:$F$7000,3,FALSE)</f>
        <v>6</v>
      </c>
      <c r="K258" s="39">
        <f>VLOOKUP($A258,'Ub5 and Ub6 values'!$A$2:$F$7000,4,FALSE)</f>
        <v>6</v>
      </c>
    </row>
    <row r="259" spans="1:11">
      <c r="A259" t="s">
        <v>1455</v>
      </c>
      <c r="B259" t="s">
        <v>4539</v>
      </c>
      <c r="C259">
        <v>181.66</v>
      </c>
      <c r="D259" t="s">
        <v>3931</v>
      </c>
      <c r="E259">
        <v>3000</v>
      </c>
      <c r="F259">
        <v>16.514367499724759</v>
      </c>
      <c r="H259">
        <f t="shared" ref="H259:H291" si="8">LOG(E259)</f>
        <v>3.4771212547196626</v>
      </c>
      <c r="I259" s="30">
        <f t="shared" ref="I259:I291" si="9">LOG(F259)-3</f>
        <v>-1.7821380551327008</v>
      </c>
      <c r="J259" s="39">
        <f>VLOOKUP($A259,'Ub5 and Ub6 values'!$A$2:$F$7000,3,FALSE)</f>
        <v>6</v>
      </c>
      <c r="K259" s="39">
        <f>VLOOKUP($A259,'Ub5 and Ub6 values'!$A$2:$F$7000,4,FALSE)</f>
        <v>7</v>
      </c>
    </row>
    <row r="260" spans="1:11">
      <c r="A260" t="s">
        <v>4045</v>
      </c>
      <c r="B260" t="s">
        <v>4350</v>
      </c>
      <c r="C260">
        <v>96.938000000000002</v>
      </c>
      <c r="D260" t="s">
        <v>4353</v>
      </c>
      <c r="E260">
        <v>3.2</v>
      </c>
      <c r="F260">
        <v>3.3010790402112689E-2</v>
      </c>
      <c r="H260">
        <f t="shared" si="8"/>
        <v>0.50514997831990605</v>
      </c>
      <c r="I260" s="30">
        <f t="shared" si="9"/>
        <v>-4.4813440769066943</v>
      </c>
      <c r="J260" s="39">
        <f>VLOOKUP($A260,'Ub5 and Ub6 values'!$A$2:$F$7000,3,FALSE)</f>
        <v>4</v>
      </c>
      <c r="K260" s="39">
        <f>VLOOKUP($A260,'Ub5 and Ub6 values'!$A$2:$F$7000,4,FALSE)</f>
        <v>4</v>
      </c>
    </row>
    <row r="261" spans="1:11">
      <c r="A261" t="s">
        <v>1245</v>
      </c>
      <c r="B261" t="s">
        <v>4350</v>
      </c>
      <c r="C261">
        <v>66.063000000000002</v>
      </c>
      <c r="D261" t="s">
        <v>7258</v>
      </c>
      <c r="E261">
        <v>12.9</v>
      </c>
      <c r="F261">
        <v>0.19526815312656101</v>
      </c>
      <c r="H261">
        <f t="shared" si="8"/>
        <v>1.110589710299249</v>
      </c>
      <c r="I261" s="30">
        <f t="shared" si="9"/>
        <v>-3.7093685813368387</v>
      </c>
      <c r="J261" s="39">
        <f>VLOOKUP($A261,'Ub5 and Ub6 values'!$A$2:$F$7000,3,FALSE)</f>
        <v>5</v>
      </c>
      <c r="K261" s="39">
        <f>VLOOKUP($A261,'Ub5 and Ub6 values'!$A$2:$F$7000,4,FALSE)</f>
        <v>5</v>
      </c>
    </row>
    <row r="262" spans="1:11">
      <c r="A262" t="s">
        <v>1445</v>
      </c>
      <c r="B262" t="s">
        <v>4350</v>
      </c>
      <c r="C262">
        <v>149.149</v>
      </c>
      <c r="D262" t="s">
        <v>7259</v>
      </c>
      <c r="E262">
        <v>20</v>
      </c>
      <c r="F262">
        <v>0.13409409382563744</v>
      </c>
      <c r="H262">
        <f t="shared" si="8"/>
        <v>1.3010299956639813</v>
      </c>
      <c r="I262" s="30">
        <f t="shared" si="9"/>
        <v>-3.8725903502276116</v>
      </c>
      <c r="J262" s="39">
        <f>VLOOKUP($A262,'Ub5 and Ub6 values'!$A$2:$F$7000,3,FALSE)</f>
        <v>5</v>
      </c>
      <c r="K262" s="39">
        <f>VLOOKUP($A262,'Ub5 and Ub6 values'!$A$2:$F$7000,4,FALSE)</f>
        <v>6</v>
      </c>
    </row>
    <row r="263" spans="1:11">
      <c r="A263" t="s">
        <v>1876</v>
      </c>
      <c r="B263" t="s">
        <v>4350</v>
      </c>
      <c r="C263">
        <v>43.029000000000003</v>
      </c>
      <c r="D263" t="s">
        <v>7260</v>
      </c>
      <c r="E263">
        <v>21.5</v>
      </c>
      <c r="F263">
        <v>0.49966301796462848</v>
      </c>
      <c r="H263">
        <f t="shared" si="8"/>
        <v>1.3324384599156054</v>
      </c>
      <c r="I263" s="30">
        <f t="shared" si="9"/>
        <v>-3.3013227932195091</v>
      </c>
      <c r="J263" s="39">
        <f>VLOOKUP($A263,'Ub5 and Ub6 values'!$A$2:$F$7000,3,FALSE)</f>
        <v>3</v>
      </c>
      <c r="K263" s="39">
        <f>VLOOKUP($A263,'Ub5 and Ub6 values'!$A$2:$F$7000,4,FALSE)</f>
        <v>3</v>
      </c>
    </row>
    <row r="264" spans="1:11">
      <c r="A264" t="s">
        <v>6217</v>
      </c>
      <c r="B264" t="s">
        <v>4350</v>
      </c>
      <c r="C264">
        <v>73.113</v>
      </c>
      <c r="D264" t="s">
        <v>7261</v>
      </c>
      <c r="E264">
        <v>23</v>
      </c>
      <c r="F264">
        <v>0.31458153816694706</v>
      </c>
      <c r="H264">
        <f t="shared" si="8"/>
        <v>1.3617278360175928</v>
      </c>
      <c r="I264" s="30">
        <f t="shared" si="9"/>
        <v>-3.5022667683862485</v>
      </c>
      <c r="J264" s="39">
        <f>VLOOKUP($A264,'Ub5 and Ub6 values'!$A$2:$F$7000,3,FALSE)</f>
        <v>4</v>
      </c>
      <c r="K264" s="39">
        <f>VLOOKUP($A264,'Ub5 and Ub6 values'!$A$2:$F$7000,4,FALSE)</f>
        <v>4</v>
      </c>
    </row>
    <row r="265" spans="1:11">
      <c r="A265" t="s">
        <v>1293</v>
      </c>
      <c r="B265" t="s">
        <v>4350</v>
      </c>
      <c r="C265">
        <v>69.106999999999999</v>
      </c>
      <c r="D265" t="s">
        <v>4392</v>
      </c>
      <c r="E265">
        <v>25</v>
      </c>
      <c r="F265">
        <v>0.36175785376300518</v>
      </c>
      <c r="H265">
        <f t="shared" si="8"/>
        <v>1.3979400086720377</v>
      </c>
      <c r="I265" s="30">
        <f t="shared" si="9"/>
        <v>-3.4415820315733745</v>
      </c>
      <c r="J265" s="39">
        <f>VLOOKUP($A265,'Ub5 and Ub6 values'!$A$2:$F$7000,3,FALSE)</f>
        <v>5</v>
      </c>
      <c r="K265" s="39">
        <f>VLOOKUP($A265,'Ub5 and Ub6 values'!$A$2:$F$7000,4,FALSE)</f>
        <v>5</v>
      </c>
    </row>
    <row r="266" spans="1:11">
      <c r="A266" t="s">
        <v>1470</v>
      </c>
      <c r="B266" t="s">
        <v>4350</v>
      </c>
      <c r="C266">
        <v>57.095999999999997</v>
      </c>
      <c r="D266" t="s">
        <v>7262</v>
      </c>
      <c r="E266">
        <v>49</v>
      </c>
      <c r="F266">
        <v>0.85820372705618608</v>
      </c>
      <c r="H266">
        <f t="shared" si="8"/>
        <v>1.6901960800285136</v>
      </c>
      <c r="I266" s="30">
        <f t="shared" si="9"/>
        <v>-3.0664096037203588</v>
      </c>
      <c r="J266" s="39">
        <f>VLOOKUP($A266,'Ub5 and Ub6 values'!$A$2:$F$7000,3,FALSE)</f>
        <v>4</v>
      </c>
      <c r="K266" s="39">
        <f>VLOOKUP($A266,'Ub5 and Ub6 values'!$A$2:$F$7000,4,FALSE)</f>
        <v>4</v>
      </c>
    </row>
    <row r="267" spans="1:11">
      <c r="A267" t="s">
        <v>1881</v>
      </c>
      <c r="B267" t="s">
        <v>4350</v>
      </c>
      <c r="C267">
        <v>33.03</v>
      </c>
      <c r="D267" t="s">
        <v>1881</v>
      </c>
      <c r="E267">
        <v>60.4</v>
      </c>
      <c r="F267">
        <v>1.828640629730548</v>
      </c>
      <c r="H267">
        <f t="shared" si="8"/>
        <v>1.7810369386211318</v>
      </c>
      <c r="I267" s="30">
        <f t="shared" si="9"/>
        <v>-2.7378716350702823</v>
      </c>
      <c r="J267" s="39">
        <f>VLOOKUP($A267,'Ub5 and Ub6 values'!$A$2:$F$7000,3,FALSE)</f>
        <v>2</v>
      </c>
      <c r="K267" s="39">
        <f>VLOOKUP($A267,'Ub5 and Ub6 values'!$A$2:$F$7000,4,FALSE)</f>
        <v>2</v>
      </c>
    </row>
    <row r="268" spans="1:11">
      <c r="A268" t="s">
        <v>1453</v>
      </c>
      <c r="B268" t="s">
        <v>4350</v>
      </c>
      <c r="C268">
        <v>120.15099999999998</v>
      </c>
      <c r="D268" t="s">
        <v>6471</v>
      </c>
      <c r="E268">
        <v>65</v>
      </c>
      <c r="F268">
        <v>0.54098592604306261</v>
      </c>
      <c r="H268">
        <f t="shared" si="8"/>
        <v>1.8129133566428555</v>
      </c>
      <c r="I268" s="30">
        <f t="shared" si="9"/>
        <v>-3.2668140330844508</v>
      </c>
      <c r="J268" s="39">
        <f>VLOOKUP($A268,'Ub5 and Ub6 values'!$A$2:$F$7000,3,FALSE)</f>
        <v>6</v>
      </c>
      <c r="K268" s="39">
        <f>VLOOKUP($A268,'Ub5 and Ub6 values'!$A$2:$F$7000,4,FALSE)</f>
        <v>8</v>
      </c>
    </row>
    <row r="269" spans="1:11">
      <c r="A269" t="s">
        <v>3628</v>
      </c>
      <c r="B269" t="s">
        <v>4350</v>
      </c>
      <c r="C269">
        <v>260.74400000000003</v>
      </c>
      <c r="D269" t="s">
        <v>4366</v>
      </c>
      <c r="E269">
        <v>90.5</v>
      </c>
      <c r="F269">
        <v>0.34708372963519774</v>
      </c>
      <c r="H269">
        <f t="shared" si="8"/>
        <v>1.9566485792052033</v>
      </c>
      <c r="I269" s="30">
        <f t="shared" si="9"/>
        <v>-3.4595657444250163</v>
      </c>
      <c r="J269" s="39">
        <f>VLOOKUP($A269,'Ub5 and Ub6 values'!$A$2:$F$7000,3,FALSE)</f>
        <v>7</v>
      </c>
      <c r="K269" s="39">
        <f>VLOOKUP($A269,'Ub5 and Ub6 values'!$A$2:$F$7000,4,FALSE)</f>
        <v>7</v>
      </c>
    </row>
    <row r="270" spans="1:11">
      <c r="A270" t="s">
        <v>4079</v>
      </c>
      <c r="B270" t="s">
        <v>4350</v>
      </c>
      <c r="C270">
        <v>313.78500000000003</v>
      </c>
      <c r="D270" t="s">
        <v>4708</v>
      </c>
      <c r="E270">
        <v>122</v>
      </c>
      <c r="F270">
        <v>0.38880124926303045</v>
      </c>
      <c r="H270">
        <f t="shared" si="8"/>
        <v>2.0863598306747484</v>
      </c>
      <c r="I270" s="30">
        <f t="shared" si="9"/>
        <v>-3.4102723483055137</v>
      </c>
      <c r="J270" s="39">
        <f>VLOOKUP($A270,'Ub5 and Ub6 values'!$A$2:$F$7000,3,FALSE)</f>
        <v>7</v>
      </c>
      <c r="K270" s="39">
        <f>VLOOKUP($A270,'Ub5 and Ub6 values'!$A$2:$F$7000,4,FALSE)</f>
        <v>12</v>
      </c>
    </row>
    <row r="271" spans="1:11">
      <c r="A271" t="s">
        <v>1839</v>
      </c>
      <c r="B271" t="s">
        <v>4350</v>
      </c>
      <c r="C271">
        <v>71.079000000000008</v>
      </c>
      <c r="D271" t="s">
        <v>7263</v>
      </c>
      <c r="E271">
        <v>170</v>
      </c>
      <c r="F271">
        <v>2.391705004291</v>
      </c>
      <c r="H271">
        <f t="shared" si="8"/>
        <v>2.2304489213782741</v>
      </c>
      <c r="I271" s="30">
        <f t="shared" si="9"/>
        <v>-2.6212923877727601</v>
      </c>
      <c r="J271" s="39">
        <f>VLOOKUP($A271,'Ub5 and Ub6 values'!$A$2:$F$7000,3,FALSE)</f>
        <v>5</v>
      </c>
      <c r="K271" s="39">
        <f>VLOOKUP($A271,'Ub5 and Ub6 values'!$A$2:$F$7000,4,FALSE)</f>
        <v>5</v>
      </c>
    </row>
    <row r="272" spans="1:11">
      <c r="A272" t="s">
        <v>3780</v>
      </c>
      <c r="B272" t="s">
        <v>4350</v>
      </c>
      <c r="C272">
        <v>110.11200000000001</v>
      </c>
      <c r="D272" t="s">
        <v>4712</v>
      </c>
      <c r="E272">
        <v>190</v>
      </c>
      <c r="F272">
        <v>1.7255158384190641</v>
      </c>
      <c r="H272">
        <f t="shared" si="8"/>
        <v>2.2787536009528289</v>
      </c>
      <c r="I272" s="30">
        <f t="shared" si="9"/>
        <v>-2.7630810499880072</v>
      </c>
      <c r="J272" s="39">
        <f>VLOOKUP($A272,'Ub5 and Ub6 values'!$A$2:$F$7000,3,FALSE)</f>
        <v>5</v>
      </c>
      <c r="K272" s="39">
        <f>VLOOKUP($A272,'Ub5 and Ub6 values'!$A$2:$F$7000,4,FALSE)</f>
        <v>6</v>
      </c>
    </row>
    <row r="273" spans="1:11">
      <c r="A273" t="s">
        <v>7939</v>
      </c>
      <c r="B273" t="s">
        <v>4350</v>
      </c>
      <c r="C273">
        <v>156.18799999999999</v>
      </c>
      <c r="D273" t="s">
        <v>7264</v>
      </c>
      <c r="E273">
        <v>200</v>
      </c>
      <c r="F273">
        <v>1.2805081056163086</v>
      </c>
      <c r="H273">
        <f t="shared" si="8"/>
        <v>2.3010299956639813</v>
      </c>
      <c r="I273" s="30">
        <f t="shared" si="9"/>
        <v>-2.8926176681027802</v>
      </c>
      <c r="J273" s="39">
        <f>VLOOKUP($A273,'Ub5 and Ub6 values'!$A$2:$F$7000,3,FALSE)</f>
        <v>6</v>
      </c>
      <c r="K273" s="39">
        <f>VLOOKUP($A273,'Ub5 and Ub6 values'!$A$2:$F$7000,4,FALSE)</f>
        <v>8</v>
      </c>
    </row>
    <row r="274" spans="1:11">
      <c r="A274" t="s">
        <v>4144</v>
      </c>
      <c r="B274" t="s">
        <v>4350</v>
      </c>
      <c r="C274">
        <v>187.86199999999999</v>
      </c>
      <c r="D274" t="s">
        <v>4186</v>
      </c>
      <c r="E274">
        <v>220</v>
      </c>
      <c r="F274">
        <v>1.171072382919377</v>
      </c>
      <c r="H274">
        <f t="shared" si="8"/>
        <v>2.3424226808222062</v>
      </c>
      <c r="I274" s="30">
        <f t="shared" si="9"/>
        <v>-2.931416260750908</v>
      </c>
      <c r="J274" s="39">
        <f>VLOOKUP($A274,'Ub5 and Ub6 values'!$A$2:$F$7000,3,FALSE)</f>
        <v>4</v>
      </c>
      <c r="K274" s="39">
        <f>VLOOKUP($A274,'Ub5 and Ub6 values'!$A$2:$F$7000,4,FALSE)</f>
        <v>4</v>
      </c>
    </row>
    <row r="275" spans="1:11">
      <c r="A275" t="s">
        <v>1232</v>
      </c>
      <c r="B275" t="s">
        <v>4350</v>
      </c>
      <c r="C275">
        <v>109.128</v>
      </c>
      <c r="D275" t="s">
        <v>1232</v>
      </c>
      <c r="E275">
        <v>225</v>
      </c>
      <c r="F275">
        <v>2.0617989883439631</v>
      </c>
      <c r="H275">
        <f t="shared" si="8"/>
        <v>2.3521825181113627</v>
      </c>
      <c r="I275" s="30">
        <f t="shared" si="9"/>
        <v>-2.6857536778053519</v>
      </c>
      <c r="J275" s="39">
        <f>VLOOKUP($A275,'Ub5 and Ub6 values'!$A$2:$F$7000,3,FALSE)</f>
        <v>6</v>
      </c>
      <c r="K275" s="39">
        <f>VLOOKUP($A275,'Ub5 and Ub6 values'!$A$2:$F$7000,4,FALSE)</f>
        <v>7</v>
      </c>
    </row>
    <row r="276" spans="1:11">
      <c r="A276" t="s">
        <v>7265</v>
      </c>
      <c r="B276" t="s">
        <v>4350</v>
      </c>
      <c r="C276">
        <v>42.040999999999997</v>
      </c>
      <c r="D276" t="s">
        <v>7265</v>
      </c>
      <c r="E276">
        <v>250</v>
      </c>
      <c r="F276">
        <v>5.9465759615613338</v>
      </c>
      <c r="H276">
        <f t="shared" si="8"/>
        <v>2.3979400086720375</v>
      </c>
      <c r="I276" s="30">
        <f t="shared" si="9"/>
        <v>-2.2257330290675337</v>
      </c>
      <c r="J276" s="39">
        <f>VLOOKUP($A276,'Ub5 and Ub6 values'!$A$2:$F$7000,3,FALSE)</f>
        <v>3</v>
      </c>
      <c r="K276" s="39">
        <f>VLOOKUP($A276,'Ub5 and Ub6 values'!$A$2:$F$7000,4,FALSE)</f>
        <v>3</v>
      </c>
    </row>
    <row r="277" spans="1:11">
      <c r="A277" t="s">
        <v>2779</v>
      </c>
      <c r="B277" t="s">
        <v>4350</v>
      </c>
      <c r="C277">
        <v>230.26599999999999</v>
      </c>
      <c r="D277" t="s">
        <v>4584</v>
      </c>
      <c r="E277">
        <v>290</v>
      </c>
      <c r="F277">
        <v>1.2594130266734993</v>
      </c>
      <c r="H277">
        <f t="shared" si="8"/>
        <v>2.4623979978989561</v>
      </c>
      <c r="I277" s="30">
        <f t="shared" si="9"/>
        <v>-2.899831818908214</v>
      </c>
      <c r="J277" s="39">
        <f>VLOOKUP($A277,'Ub5 and Ub6 values'!$A$2:$F$7000,3,FALSE)</f>
        <v>7</v>
      </c>
      <c r="K277" s="39">
        <f>VLOOKUP($A277,'Ub5 and Ub6 values'!$A$2:$F$7000,4,FALSE)</f>
        <v>10</v>
      </c>
    </row>
    <row r="278" spans="1:11">
      <c r="A278" t="s">
        <v>3016</v>
      </c>
      <c r="B278" t="s">
        <v>4350</v>
      </c>
      <c r="C278">
        <v>78.129000000000005</v>
      </c>
      <c r="D278" t="s">
        <v>3016</v>
      </c>
      <c r="E278">
        <v>322</v>
      </c>
      <c r="F278">
        <v>4.121388984883974</v>
      </c>
      <c r="H278">
        <f t="shared" si="8"/>
        <v>2.5078558716958308</v>
      </c>
      <c r="I278" s="30">
        <f t="shared" si="9"/>
        <v>-2.3849563939645551</v>
      </c>
      <c r="J278" s="39">
        <f>VLOOKUP($A278,'Ub5 and Ub6 values'!$A$2:$F$7000,3,FALSE)</f>
        <v>4</v>
      </c>
      <c r="K278" s="39">
        <f>VLOOKUP($A278,'Ub5 and Ub6 values'!$A$2:$F$7000,4,FALSE)</f>
        <v>4</v>
      </c>
    </row>
    <row r="279" spans="1:11">
      <c r="A279" t="s">
        <v>1827</v>
      </c>
      <c r="B279" t="s">
        <v>4350</v>
      </c>
      <c r="C279">
        <v>345.654</v>
      </c>
      <c r="D279" t="s">
        <v>7266</v>
      </c>
      <c r="E279">
        <v>443.3</v>
      </c>
      <c r="F279">
        <v>1.2824963692015716</v>
      </c>
      <c r="H279">
        <f t="shared" si="8"/>
        <v>2.6466977312993345</v>
      </c>
      <c r="I279" s="30">
        <f t="shared" si="9"/>
        <v>-2.8919438557194246</v>
      </c>
      <c r="J279" s="39">
        <f>VLOOKUP($A279,'Ub5 and Ub6 values'!$A$2:$F$7000,3,FALSE)</f>
        <v>5</v>
      </c>
      <c r="K279" s="39">
        <f>VLOOKUP($A279,'Ub5 and Ub6 values'!$A$2:$F$7000,4,FALSE)</f>
        <v>5</v>
      </c>
    </row>
    <row r="280" spans="1:11">
      <c r="A280" t="s">
        <v>1845</v>
      </c>
      <c r="B280" t="s">
        <v>4350</v>
      </c>
      <c r="C280">
        <v>119.18600000000001</v>
      </c>
      <c r="D280" t="s">
        <v>4718</v>
      </c>
      <c r="E280">
        <v>480</v>
      </c>
      <c r="F280">
        <v>4.0273186448072762</v>
      </c>
      <c r="H280">
        <f t="shared" si="8"/>
        <v>2.6812412373755872</v>
      </c>
      <c r="I280" s="30">
        <f t="shared" si="9"/>
        <v>-2.3949840072918116</v>
      </c>
      <c r="J280" s="39">
        <f>VLOOKUP($A280,'Ub5 and Ub6 values'!$A$2:$F$7000,3,FALSE)</f>
        <v>5</v>
      </c>
      <c r="K280" s="39">
        <f>VLOOKUP($A280,'Ub5 and Ub6 values'!$A$2:$F$7000,4,FALSE)</f>
        <v>6</v>
      </c>
    </row>
    <row r="281" spans="1:11">
      <c r="A281" t="s">
        <v>5205</v>
      </c>
      <c r="B281" t="s">
        <v>4350</v>
      </c>
      <c r="C281">
        <v>104.15199999999999</v>
      </c>
      <c r="D281" t="s">
        <v>7267</v>
      </c>
      <c r="E281">
        <v>660</v>
      </c>
      <c r="F281">
        <v>6.3368922344266077</v>
      </c>
      <c r="H281">
        <f t="shared" si="8"/>
        <v>2.8195439355418688</v>
      </c>
      <c r="I281" s="30">
        <f t="shared" si="9"/>
        <v>-2.1981236784502407</v>
      </c>
      <c r="J281" s="39">
        <f>VLOOKUP($A281,'Ub5 and Ub6 values'!$A$2:$F$7000,3,FALSE)</f>
        <v>5</v>
      </c>
      <c r="K281" s="39">
        <f>VLOOKUP($A281,'Ub5 and Ub6 values'!$A$2:$F$7000,4,FALSE)</f>
        <v>6</v>
      </c>
    </row>
    <row r="282" spans="1:11">
      <c r="A282" t="s">
        <v>6806</v>
      </c>
      <c r="B282" t="s">
        <v>4350</v>
      </c>
      <c r="C282">
        <v>178.23400000000001</v>
      </c>
      <c r="D282" t="s">
        <v>6806</v>
      </c>
      <c r="E282">
        <v>700</v>
      </c>
      <c r="F282">
        <v>3.927421255203833</v>
      </c>
      <c r="H282">
        <f t="shared" si="8"/>
        <v>2.8450980400142569</v>
      </c>
      <c r="I282" s="30">
        <f t="shared" si="9"/>
        <v>-2.4058925138050586</v>
      </c>
      <c r="J282" s="39">
        <f>VLOOKUP($A282,'Ub5 and Ub6 values'!$A$2:$F$7000,3,FALSE)</f>
        <v>5</v>
      </c>
      <c r="K282" s="39">
        <f>VLOOKUP($A282,'Ub5 and Ub6 values'!$A$2:$F$7000,4,FALSE)</f>
        <v>11</v>
      </c>
    </row>
    <row r="283" spans="1:11">
      <c r="A283" t="s">
        <v>5522</v>
      </c>
      <c r="B283" t="s">
        <v>4350</v>
      </c>
      <c r="C283">
        <v>168.19200000000001</v>
      </c>
      <c r="D283" t="s">
        <v>7268</v>
      </c>
      <c r="E283">
        <v>1280</v>
      </c>
      <c r="F283">
        <v>7.6103500761035008</v>
      </c>
      <c r="H283">
        <f t="shared" si="8"/>
        <v>3.1072099696478683</v>
      </c>
      <c r="I283" s="30">
        <f t="shared" si="9"/>
        <v>-2.1185953652237619</v>
      </c>
      <c r="J283" s="39">
        <f>VLOOKUP($A283,'Ub5 and Ub6 values'!$A$2:$F$7000,3,FALSE)</f>
        <v>8</v>
      </c>
      <c r="K283" s="39">
        <f>VLOOKUP($A283,'Ub5 and Ub6 values'!$A$2:$F$7000,4,FALSE)</f>
        <v>9</v>
      </c>
    </row>
    <row r="284" spans="1:11">
      <c r="A284" t="s">
        <v>2049</v>
      </c>
      <c r="B284" t="s">
        <v>4350</v>
      </c>
      <c r="C284">
        <v>59.067999999999998</v>
      </c>
      <c r="D284" t="s">
        <v>2049</v>
      </c>
      <c r="E284">
        <v>2300</v>
      </c>
      <c r="F284">
        <v>38.938172953206475</v>
      </c>
      <c r="H284">
        <f t="shared" si="8"/>
        <v>3.3617278360175931</v>
      </c>
      <c r="I284" s="30">
        <f t="shared" si="9"/>
        <v>-1.4096244301903056</v>
      </c>
      <c r="J284" s="39">
        <f>VLOOKUP($A284,'Ub5 and Ub6 values'!$A$2:$F$7000,3,FALSE)</f>
        <v>4</v>
      </c>
      <c r="K284" s="39">
        <f>VLOOKUP($A284,'Ub5 and Ub6 values'!$A$2:$F$7000,4,FALSE)</f>
        <v>4</v>
      </c>
    </row>
    <row r="285" spans="1:11">
      <c r="A285" t="s">
        <v>2603</v>
      </c>
      <c r="B285" t="s">
        <v>4350</v>
      </c>
      <c r="C285">
        <v>237.30199999999999</v>
      </c>
      <c r="D285" t="s">
        <v>7269</v>
      </c>
      <c r="E285">
        <v>2500</v>
      </c>
      <c r="F285">
        <v>10.535098734945345</v>
      </c>
      <c r="H285">
        <f t="shared" si="8"/>
        <v>3.3979400086720375</v>
      </c>
      <c r="I285" s="30">
        <f t="shared" si="9"/>
        <v>-1.9773613898289235</v>
      </c>
      <c r="J285" s="39">
        <f>VLOOKUP($A285,'Ub5 and Ub6 values'!$A$2:$F$7000,3,FALSE)</f>
        <v>7</v>
      </c>
      <c r="K285" s="39">
        <f>VLOOKUP($A285,'Ub5 and Ub6 values'!$A$2:$F$7000,4,FALSE)</f>
        <v>12</v>
      </c>
    </row>
    <row r="286" spans="1:11">
      <c r="A286" t="s">
        <v>7940</v>
      </c>
      <c r="B286" t="s">
        <v>4350</v>
      </c>
      <c r="C286">
        <v>114.14799999999998</v>
      </c>
      <c r="D286" t="s">
        <v>4197</v>
      </c>
      <c r="E286">
        <v>2840</v>
      </c>
      <c r="F286">
        <v>24.879980376353512</v>
      </c>
      <c r="H286">
        <f t="shared" si="8"/>
        <v>3.4533183400470375</v>
      </c>
      <c r="I286" s="30">
        <f t="shared" si="9"/>
        <v>-1.6041499665232104</v>
      </c>
      <c r="J286" s="39">
        <f>VLOOKUP($A286,'Ub5 and Ub6 values'!$A$2:$F$7000,3,FALSE)</f>
        <v>7</v>
      </c>
      <c r="K286" s="39">
        <f>VLOOKUP($A286,'Ub5 and Ub6 values'!$A$2:$F$7000,4,FALSE)</f>
        <v>8</v>
      </c>
    </row>
    <row r="287" spans="1:11">
      <c r="A287" t="s">
        <v>4254</v>
      </c>
      <c r="B287" t="s">
        <v>4350</v>
      </c>
      <c r="C287">
        <v>99.132999999999996</v>
      </c>
      <c r="D287" t="s">
        <v>6575</v>
      </c>
      <c r="E287">
        <v>3595</v>
      </c>
      <c r="F287">
        <v>36.264412455993465</v>
      </c>
      <c r="H287">
        <f t="shared" si="8"/>
        <v>3.5556988947189012</v>
      </c>
      <c r="I287" s="30">
        <f t="shared" si="9"/>
        <v>-1.4405193544406734</v>
      </c>
      <c r="J287" s="39">
        <f>VLOOKUP($A287,'Ub5 and Ub6 values'!$A$2:$F$7000,3,FALSE)</f>
        <v>5</v>
      </c>
      <c r="K287" s="39">
        <f>VLOOKUP($A287,'Ub5 and Ub6 values'!$A$2:$F$7000,4,FALSE)</f>
        <v>6</v>
      </c>
    </row>
    <row r="288" spans="1:11">
      <c r="A288" t="s">
        <v>6522</v>
      </c>
      <c r="B288" t="s">
        <v>4350</v>
      </c>
      <c r="C288">
        <v>153.81100000000001</v>
      </c>
      <c r="D288" t="s">
        <v>6523</v>
      </c>
      <c r="E288">
        <v>4100</v>
      </c>
      <c r="F288">
        <v>26.656090916774481</v>
      </c>
      <c r="H288">
        <f t="shared" si="8"/>
        <v>3.6127838567197355</v>
      </c>
      <c r="I288" s="30">
        <f t="shared" si="9"/>
        <v>-1.5742035390088207</v>
      </c>
      <c r="J288" s="39">
        <f>VLOOKUP($A288,'Ub5 and Ub6 values'!$A$2:$F$7000,3,FALSE)</f>
        <v>5</v>
      </c>
      <c r="K288" s="39">
        <f>VLOOKUP($A288,'Ub5 and Ub6 values'!$A$2:$F$7000,4,FALSE)</f>
        <v>5</v>
      </c>
    </row>
    <row r="289" spans="1:11">
      <c r="A289" t="s">
        <v>3768</v>
      </c>
      <c r="B289" t="s">
        <v>4350</v>
      </c>
      <c r="C289">
        <v>120.19499999999999</v>
      </c>
      <c r="D289" t="s">
        <v>7270</v>
      </c>
      <c r="E289">
        <v>4550</v>
      </c>
      <c r="F289">
        <v>37.855152044594206</v>
      </c>
      <c r="H289">
        <f t="shared" si="8"/>
        <v>3.6580113966571126</v>
      </c>
      <c r="I289" s="30">
        <f t="shared" si="9"/>
        <v>-1.4218750051396041</v>
      </c>
      <c r="J289" s="39">
        <f>VLOOKUP($A289,'Ub5 and Ub6 values'!$A$2:$F$7000,3,FALSE)</f>
        <v>5</v>
      </c>
      <c r="K289" s="39">
        <f>VLOOKUP($A289,'Ub5 and Ub6 values'!$A$2:$F$7000,4,FALSE)</f>
        <v>6</v>
      </c>
    </row>
    <row r="290" spans="1:11">
      <c r="A290" t="s">
        <v>2287</v>
      </c>
      <c r="B290" t="s">
        <v>4350</v>
      </c>
      <c r="C290">
        <v>45.040999999999997</v>
      </c>
      <c r="D290" t="s">
        <v>2287</v>
      </c>
      <c r="E290">
        <v>4600</v>
      </c>
      <c r="F290">
        <v>102.12917119957373</v>
      </c>
      <c r="H290">
        <f t="shared" si="8"/>
        <v>3.6627578316815739</v>
      </c>
      <c r="I290" s="30">
        <f t="shared" si="9"/>
        <v>-0.99085019247212358</v>
      </c>
      <c r="J290" s="39">
        <f>VLOOKUP($A290,'Ub5 and Ub6 values'!$A$2:$F$7000,3,FALSE)</f>
        <v>3</v>
      </c>
      <c r="K290" s="39">
        <f>VLOOKUP($A290,'Ub5 and Ub6 values'!$A$2:$F$7000,4,FALSE)</f>
        <v>3</v>
      </c>
    </row>
    <row r="291" spans="1:11">
      <c r="A291" t="s">
        <v>7941</v>
      </c>
      <c r="B291" t="s">
        <v>4350</v>
      </c>
      <c r="C291">
        <v>73.094999999999999</v>
      </c>
      <c r="D291" t="s">
        <v>4458</v>
      </c>
      <c r="E291">
        <v>5856</v>
      </c>
      <c r="F291">
        <v>80.114918941104051</v>
      </c>
      <c r="H291">
        <f t="shared" si="8"/>
        <v>3.7676010680503356</v>
      </c>
      <c r="I291" s="30">
        <f t="shared" si="9"/>
        <v>-1.0962866023866404</v>
      </c>
      <c r="J291" s="39">
        <f>VLOOKUP($A291,'Ub5 and Ub6 values'!$A$2:$F$7000,3,FALSE)</f>
        <v>5</v>
      </c>
      <c r="K291" s="39">
        <f>VLOOKUP($A291,'Ub5 and Ub6 values'!$A$2:$F$7000,4,FALSE)</f>
        <v>5</v>
      </c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C165"/>
  <sheetViews>
    <sheetView workbookViewId="0">
      <selection activeCell="F1" sqref="E1:F1048576"/>
    </sheetView>
  </sheetViews>
  <sheetFormatPr defaultRowHeight="12.75"/>
  <cols>
    <col min="1" max="1" width="23.85546875" customWidth="1"/>
    <col min="4" max="4" width="9.140625" style="30"/>
    <col min="5" max="6" width="9.140625" style="39"/>
  </cols>
  <sheetData>
    <row r="1" spans="1:29">
      <c r="A1" t="s">
        <v>6769</v>
      </c>
    </row>
    <row r="2" spans="1:29">
      <c r="A2" t="s">
        <v>6770</v>
      </c>
      <c r="B2" t="s">
        <v>6771</v>
      </c>
      <c r="E2" s="39" t="s">
        <v>7937</v>
      </c>
      <c r="F2" s="39" t="s">
        <v>7938</v>
      </c>
      <c r="K2" t="s">
        <v>14838</v>
      </c>
      <c r="Q2" t="s">
        <v>14839</v>
      </c>
      <c r="W2" t="s">
        <v>14840</v>
      </c>
    </row>
    <row r="3" spans="1:29">
      <c r="A3" t="s">
        <v>14572</v>
      </c>
      <c r="B3">
        <v>1.5228787452803376</v>
      </c>
      <c r="D3" s="30">
        <f>0-B3</f>
        <v>-1.5228787452803376</v>
      </c>
      <c r="E3" s="39">
        <f>VLOOKUP($A3,'Ub5 and Ub6 values'!$B$2:$F$7000,2,FALSE)</f>
        <v>4</v>
      </c>
      <c r="F3" s="39">
        <f>VLOOKUP($A3,'Ub5 and Ub6 values'!$B$2:$F$7000,3,FALSE)</f>
        <v>4</v>
      </c>
      <c r="K3" s="26" t="s">
        <v>14841</v>
      </c>
      <c r="L3" s="26" t="s">
        <v>14842</v>
      </c>
      <c r="M3" s="26" t="s">
        <v>14843</v>
      </c>
      <c r="N3" s="26" t="s">
        <v>14844</v>
      </c>
      <c r="O3" s="26" t="s">
        <v>14845</v>
      </c>
      <c r="P3" s="26" t="s">
        <v>14846</v>
      </c>
      <c r="Q3" s="26" t="s">
        <v>14841</v>
      </c>
      <c r="R3" s="26" t="s">
        <v>14842</v>
      </c>
      <c r="S3" s="26" t="s">
        <v>14843</v>
      </c>
      <c r="T3" s="26" t="s">
        <v>14844</v>
      </c>
      <c r="U3" s="26" t="s">
        <v>14845</v>
      </c>
      <c r="V3" s="26" t="s">
        <v>14846</v>
      </c>
      <c r="W3" s="26" t="s">
        <v>14841</v>
      </c>
      <c r="X3" s="26" t="s">
        <v>14842</v>
      </c>
      <c r="Y3" s="26" t="s">
        <v>14843</v>
      </c>
      <c r="Z3" s="26" t="s">
        <v>14844</v>
      </c>
      <c r="AA3" s="26" t="s">
        <v>14845</v>
      </c>
      <c r="AB3" s="26" t="s">
        <v>14846</v>
      </c>
      <c r="AC3" s="26" t="s">
        <v>14846</v>
      </c>
    </row>
    <row r="4" spans="1:29">
      <c r="A4" t="s">
        <v>6772</v>
      </c>
      <c r="B4">
        <v>8.4657545198338777</v>
      </c>
      <c r="D4" s="30">
        <f>0-B4</f>
        <v>-8.4657545198338777</v>
      </c>
      <c r="E4" s="39">
        <f>VLOOKUP($A4,'Ub5 and Ub6 values'!$B$2:$F$7000,2,FALSE)</f>
        <v>7</v>
      </c>
      <c r="F4" s="39">
        <f>VLOOKUP($A4,'Ub5 and Ub6 values'!$B$2:$F$7000,3,FALSE)</f>
        <v>11</v>
      </c>
      <c r="K4">
        <f>AVERAGE(D3:D3743)</f>
        <v>-4.7173898872942521</v>
      </c>
      <c r="L4">
        <f>MEDIAN(D3:D3743)</f>
        <v>-4.24511233487884</v>
      </c>
      <c r="M4">
        <f>STDEV(D3:D3743)</f>
        <v>1.6739985733027931</v>
      </c>
      <c r="N4">
        <f>SKEW(D3:D3743)</f>
        <v>-0.51163426380719979</v>
      </c>
      <c r="O4">
        <f>MAX(D3:D3743)</f>
        <v>-1.5228787452803376</v>
      </c>
      <c r="P4">
        <f>MIN(D3:D3743)</f>
        <v>-9.8783178130266052</v>
      </c>
      <c r="Q4">
        <f>AVERAGE(E3:E5441)</f>
        <v>6.3312883435582821</v>
      </c>
      <c r="R4">
        <f>MEDIAN(E3:E543)</f>
        <v>7</v>
      </c>
      <c r="S4">
        <f>STDEV(E3:E543)</f>
        <v>1.3335889325561037</v>
      </c>
      <c r="T4">
        <f>SKEW(E3:E543)</f>
        <v>6.779992461975963E-2</v>
      </c>
      <c r="U4">
        <f>MAX(E3:E543)</f>
        <v>11</v>
      </c>
      <c r="V4">
        <f>MIN(E3:E543)</f>
        <v>2</v>
      </c>
      <c r="W4">
        <f>AVERAGE(F3:F5407)</f>
        <v>8.404907975460123</v>
      </c>
      <c r="X4">
        <f>MEDIAN(F3:F5407)</f>
        <v>9</v>
      </c>
      <c r="Y4">
        <f>STDEV(F3:F5407)</f>
        <v>2.0865176754577783</v>
      </c>
      <c r="Z4">
        <f>SKEW(F3:F5407)</f>
        <v>-0.48952814202486722</v>
      </c>
      <c r="AA4">
        <f>MAX(F3:F5407)</f>
        <v>12</v>
      </c>
      <c r="AB4">
        <f>MIN(F3:F5407)</f>
        <v>2</v>
      </c>
      <c r="AC4">
        <f>MIN(G3:G5407)</f>
        <v>0</v>
      </c>
    </row>
    <row r="5" spans="1:29">
      <c r="A5" t="s">
        <v>6773</v>
      </c>
      <c r="B5">
        <v>6.6989700043360187</v>
      </c>
      <c r="D5" s="30">
        <f t="shared" ref="D5:D68" si="0">0-B5</f>
        <v>-6.6989700043360187</v>
      </c>
      <c r="E5" s="39">
        <f>VLOOKUP($A5,'Ub5 and Ub6 values'!$B$2:$F$7000,2,FALSE)</f>
        <v>7</v>
      </c>
      <c r="F5" s="39">
        <f>VLOOKUP($A5,'Ub5 and Ub6 values'!$B$2:$F$7000,3,FALSE)</f>
        <v>10</v>
      </c>
    </row>
    <row r="6" spans="1:29">
      <c r="A6" t="s">
        <v>6774</v>
      </c>
      <c r="B6">
        <v>6.4398172539749661</v>
      </c>
      <c r="D6" s="30">
        <f t="shared" si="0"/>
        <v>-6.4398172539749661</v>
      </c>
      <c r="E6" s="39">
        <f>VLOOKUP($A6,'Ub5 and Ub6 values'!$B$2:$F$7000,2,FALSE)</f>
        <v>6</v>
      </c>
      <c r="F6" s="39">
        <f>VLOOKUP($A6,'Ub5 and Ub6 values'!$B$2:$F$7000,3,FALSE)</f>
        <v>11</v>
      </c>
    </row>
    <row r="7" spans="1:29">
      <c r="A7" t="s">
        <v>6775</v>
      </c>
      <c r="B7">
        <v>2.8860566476931631</v>
      </c>
      <c r="D7" s="30">
        <f t="shared" si="0"/>
        <v>-2.8860566476931631</v>
      </c>
      <c r="E7" s="39">
        <f>VLOOKUP($A7,'Ub5 and Ub6 values'!$B$2:$F$7000,2,FALSE)</f>
        <v>6</v>
      </c>
      <c r="F7" s="39">
        <f>VLOOKUP($A7,'Ub5 and Ub6 values'!$B$2:$F$7000,3,FALSE)</f>
        <v>8</v>
      </c>
    </row>
    <row r="8" spans="1:29">
      <c r="A8" t="s">
        <v>6776</v>
      </c>
      <c r="B8">
        <v>8.3979400086720375</v>
      </c>
      <c r="D8" s="30">
        <f t="shared" si="0"/>
        <v>-8.3979400086720375</v>
      </c>
      <c r="E8" s="39">
        <f>VLOOKUP($A8,'Ub5 and Ub6 values'!$B$2:$F$7000,2,FALSE)</f>
        <v>6</v>
      </c>
      <c r="F8" s="39">
        <f>VLOOKUP($A8,'Ub5 and Ub6 values'!$B$2:$F$7000,3,FALSE)</f>
        <v>11</v>
      </c>
    </row>
    <row r="9" spans="1:29">
      <c r="A9" t="s">
        <v>6777</v>
      </c>
      <c r="B9">
        <v>2.4237699886263386</v>
      </c>
      <c r="D9" s="30">
        <f t="shared" si="0"/>
        <v>-2.4237699886263386</v>
      </c>
      <c r="E9" s="39">
        <f>VLOOKUP($A9,'Ub5 and Ub6 values'!$B$2:$F$7000,2,FALSE)</f>
        <v>4</v>
      </c>
      <c r="F9" s="39">
        <f>VLOOKUP($A9,'Ub5 and Ub6 values'!$B$2:$F$7000,3,FALSE)</f>
        <v>4</v>
      </c>
    </row>
    <row r="10" spans="1:29">
      <c r="A10" t="s">
        <v>6778</v>
      </c>
      <c r="B10">
        <v>6.7702455390216301</v>
      </c>
      <c r="D10" s="30">
        <f t="shared" si="0"/>
        <v>-6.7702455390216301</v>
      </c>
      <c r="E10" s="39">
        <f>VLOOKUP($A10,'Ub5 and Ub6 values'!$B$2:$F$7000,2,FALSE)</f>
        <v>7</v>
      </c>
      <c r="F10" s="39">
        <f>VLOOKUP($A10,'Ub5 and Ub6 values'!$B$2:$F$7000,3,FALSE)</f>
        <v>9</v>
      </c>
    </row>
    <row r="11" spans="1:29">
      <c r="A11" t="s">
        <v>6779</v>
      </c>
      <c r="B11">
        <v>5.6862719704194085</v>
      </c>
      <c r="D11" s="30">
        <f t="shared" si="0"/>
        <v>-5.6862719704194085</v>
      </c>
      <c r="E11" s="39">
        <f>VLOOKUP($A11,'Ub5 and Ub6 values'!$B$2:$F$7000,2,FALSE)</f>
        <v>6</v>
      </c>
      <c r="F11" s="39">
        <f>VLOOKUP($A11,'Ub5 and Ub6 values'!$B$2:$F$7000,3,FALSE)</f>
        <v>11</v>
      </c>
    </row>
    <row r="12" spans="1:29">
      <c r="A12" t="s">
        <v>6780</v>
      </c>
      <c r="B12">
        <v>5.6989700043360187</v>
      </c>
      <c r="D12" s="30">
        <f t="shared" si="0"/>
        <v>-5.6989700043360187</v>
      </c>
      <c r="E12" s="39">
        <f>VLOOKUP($A12,'Ub5 and Ub6 values'!$B$2:$F$7000,2,FALSE)</f>
        <v>6</v>
      </c>
      <c r="F12" s="39">
        <f>VLOOKUP($A12,'Ub5 and Ub6 values'!$B$2:$F$7000,3,FALSE)</f>
        <v>11</v>
      </c>
    </row>
    <row r="13" spans="1:29">
      <c r="A13" t="s">
        <v>6781</v>
      </c>
      <c r="B13">
        <v>3.5248891954306627</v>
      </c>
      <c r="D13" s="30">
        <f t="shared" si="0"/>
        <v>-3.5248891954306627</v>
      </c>
      <c r="E13" s="39">
        <f>VLOOKUP($A13,'Ub5 and Ub6 values'!$B$2:$F$7000,2,FALSE)</f>
        <v>7</v>
      </c>
      <c r="F13" s="39">
        <f>VLOOKUP($A13,'Ub5 and Ub6 values'!$B$2:$F$7000,3,FALSE)</f>
        <v>8</v>
      </c>
    </row>
    <row r="14" spans="1:29">
      <c r="A14" t="s">
        <v>6782</v>
      </c>
      <c r="B14">
        <v>4.9937667857452608</v>
      </c>
      <c r="D14" s="30">
        <f t="shared" si="0"/>
        <v>-4.9937667857452608</v>
      </c>
      <c r="E14" s="39">
        <f>VLOOKUP($A14,'Ub5 and Ub6 values'!$B$2:$F$7000,2,FALSE)</f>
        <v>7</v>
      </c>
      <c r="F14" s="39">
        <f>VLOOKUP($A14,'Ub5 and Ub6 values'!$B$2:$F$7000,3,FALSE)</f>
        <v>9</v>
      </c>
    </row>
    <row r="15" spans="1:29">
      <c r="A15" t="s">
        <v>6783</v>
      </c>
      <c r="B15">
        <v>6</v>
      </c>
      <c r="D15" s="30">
        <f t="shared" si="0"/>
        <v>-6</v>
      </c>
      <c r="E15" s="39">
        <f>VLOOKUP($A15,'Ub5 and Ub6 values'!$B$2:$F$7000,2,FALSE)</f>
        <v>7</v>
      </c>
      <c r="F15" s="39">
        <f>VLOOKUP($A15,'Ub5 and Ub6 values'!$B$2:$F$7000,3,FALSE)</f>
        <v>10</v>
      </c>
    </row>
    <row r="16" spans="1:29">
      <c r="A16" t="s">
        <v>6784</v>
      </c>
      <c r="B16">
        <v>7</v>
      </c>
      <c r="D16" s="30">
        <f t="shared" si="0"/>
        <v>-7</v>
      </c>
      <c r="E16" s="39">
        <f>VLOOKUP($A16,'Ub5 and Ub6 values'!$B$2:$F$7000,2,FALSE)</f>
        <v>7</v>
      </c>
      <c r="F16" s="39">
        <f>VLOOKUP($A16,'Ub5 and Ub6 values'!$B$2:$F$7000,3,FALSE)</f>
        <v>8</v>
      </c>
    </row>
    <row r="17" spans="1:6">
      <c r="A17" t="s">
        <v>6785</v>
      </c>
      <c r="B17">
        <v>3.5949094177915737</v>
      </c>
      <c r="D17" s="30">
        <f t="shared" si="0"/>
        <v>-3.5949094177915737</v>
      </c>
      <c r="E17" s="39">
        <f>VLOOKUP($A17,'Ub5 and Ub6 values'!$B$2:$F$7000,2,FALSE)</f>
        <v>9</v>
      </c>
      <c r="F17" s="39">
        <f>VLOOKUP($A17,'Ub5 and Ub6 values'!$B$2:$F$7000,3,FALSE)</f>
        <v>11</v>
      </c>
    </row>
    <row r="18" spans="1:6">
      <c r="A18" t="s">
        <v>8747</v>
      </c>
      <c r="B18">
        <v>3.8239087409443187</v>
      </c>
      <c r="D18" s="30">
        <f t="shared" si="0"/>
        <v>-3.8239087409443187</v>
      </c>
      <c r="E18" s="39">
        <f>VLOOKUP($A18,'Ub5 and Ub6 values'!$B$2:$F$7000,2,FALSE)</f>
        <v>5</v>
      </c>
      <c r="F18" s="39">
        <f>VLOOKUP($A18,'Ub5 and Ub6 values'!$B$2:$F$7000,3,FALSE)</f>
        <v>7</v>
      </c>
    </row>
    <row r="19" spans="1:6">
      <c r="A19" t="s">
        <v>6786</v>
      </c>
      <c r="B19">
        <v>2.7894220528970837</v>
      </c>
      <c r="D19" s="30">
        <f t="shared" si="0"/>
        <v>-2.7894220528970837</v>
      </c>
      <c r="E19" s="39">
        <f>VLOOKUP($A19,'Ub5 and Ub6 values'!$B$2:$F$7000,2,FALSE)</f>
        <v>6</v>
      </c>
      <c r="F19" s="39">
        <f>VLOOKUP($A19,'Ub5 and Ub6 values'!$B$2:$F$7000,3,FALSE)</f>
        <v>7</v>
      </c>
    </row>
    <row r="20" spans="1:6">
      <c r="A20" t="s">
        <v>6787</v>
      </c>
      <c r="B20">
        <v>4.017484103404497</v>
      </c>
      <c r="D20" s="30">
        <f t="shared" si="0"/>
        <v>-4.017484103404497</v>
      </c>
      <c r="E20" s="39">
        <f>VLOOKUP($A20,'Ub5 and Ub6 values'!$B$2:$F$7000,2,FALSE)</f>
        <v>7</v>
      </c>
      <c r="F20" s="39">
        <f>VLOOKUP($A20,'Ub5 and Ub6 values'!$B$2:$F$7000,3,FALSE)</f>
        <v>8</v>
      </c>
    </row>
    <row r="21" spans="1:6">
      <c r="A21" t="s">
        <v>6788</v>
      </c>
      <c r="B21">
        <v>4.6989700043360187</v>
      </c>
      <c r="D21" s="30">
        <f t="shared" si="0"/>
        <v>-4.6989700043360187</v>
      </c>
      <c r="E21" s="39">
        <f>VLOOKUP($A21,'Ub5 and Ub6 values'!$B$2:$F$7000,2,FALSE)</f>
        <v>7</v>
      </c>
      <c r="F21" s="39">
        <f>VLOOKUP($A21,'Ub5 and Ub6 values'!$B$2:$F$7000,3,FALSE)</f>
        <v>11</v>
      </c>
    </row>
    <row r="22" spans="1:6">
      <c r="A22" t="s">
        <v>6789</v>
      </c>
      <c r="B22">
        <v>2.9542425094393248</v>
      </c>
      <c r="D22" s="30">
        <f t="shared" si="0"/>
        <v>-2.9542425094393248</v>
      </c>
      <c r="E22" s="39">
        <f>VLOOKUP($A22,'Ub5 and Ub6 values'!$B$2:$F$7000,2,FALSE)</f>
        <v>7</v>
      </c>
      <c r="F22" s="39">
        <f>VLOOKUP($A22,'Ub5 and Ub6 values'!$B$2:$F$7000,3,FALSE)</f>
        <v>7</v>
      </c>
    </row>
    <row r="23" spans="1:6">
      <c r="A23" t="s">
        <v>6790</v>
      </c>
      <c r="B23">
        <v>4.0327959877382655</v>
      </c>
      <c r="D23" s="30">
        <f t="shared" si="0"/>
        <v>-4.0327959877382655</v>
      </c>
      <c r="E23" s="39">
        <f>VLOOKUP($A23,'Ub5 and Ub6 values'!$B$2:$F$7000,2,FALSE)</f>
        <v>11</v>
      </c>
      <c r="F23" s="39">
        <f>VLOOKUP($A23,'Ub5 and Ub6 values'!$B$2:$F$7000,3,FALSE)</f>
        <v>12</v>
      </c>
    </row>
    <row r="24" spans="1:6">
      <c r="A24" t="s">
        <v>8820</v>
      </c>
      <c r="B24">
        <v>2.9143748948987249</v>
      </c>
      <c r="D24" s="30">
        <f t="shared" si="0"/>
        <v>-2.9143748948987249</v>
      </c>
      <c r="E24" s="39">
        <f>VLOOKUP($A24,'Ub5 and Ub6 values'!$B$2:$F$7000,2,FALSE)</f>
        <v>8</v>
      </c>
      <c r="F24" s="39">
        <f>VLOOKUP($A24,'Ub5 and Ub6 values'!$B$2:$F$7000,3,FALSE)</f>
        <v>8</v>
      </c>
    </row>
    <row r="25" spans="1:6">
      <c r="A25" t="s">
        <v>8821</v>
      </c>
      <c r="B25">
        <v>3.9401764501841008</v>
      </c>
      <c r="D25" s="30">
        <f t="shared" si="0"/>
        <v>-3.9401764501841008</v>
      </c>
      <c r="E25" s="39">
        <f>VLOOKUP($A25,'Ub5 and Ub6 values'!$B$2:$F$7000,2,FALSE)</f>
        <v>8</v>
      </c>
      <c r="F25" s="39">
        <f>VLOOKUP($A25,'Ub5 and Ub6 values'!$B$2:$F$7000,3,FALSE)</f>
        <v>8</v>
      </c>
    </row>
    <row r="26" spans="1:6">
      <c r="A26" t="s">
        <v>8822</v>
      </c>
      <c r="B26">
        <v>4.3010299956639813</v>
      </c>
      <c r="D26" s="30">
        <f t="shared" si="0"/>
        <v>-4.3010299956639813</v>
      </c>
      <c r="E26" s="39">
        <f>VLOOKUP($A26,'Ub5 and Ub6 values'!$B$2:$F$7000,2,FALSE)</f>
        <v>6</v>
      </c>
      <c r="F26" s="39">
        <f>VLOOKUP($A26,'Ub5 and Ub6 values'!$B$2:$F$7000,3,FALSE)</f>
        <v>10</v>
      </c>
    </row>
    <row r="27" spans="1:6">
      <c r="A27" t="s">
        <v>8823</v>
      </c>
      <c r="B27">
        <v>5.1009147954456981</v>
      </c>
      <c r="D27" s="30">
        <f t="shared" si="0"/>
        <v>-5.1009147954456981</v>
      </c>
      <c r="E27" s="39">
        <f>VLOOKUP($A27,'Ub5 and Ub6 values'!$B$2:$F$7000,2,FALSE)</f>
        <v>5</v>
      </c>
      <c r="F27" s="39">
        <f>VLOOKUP($A27,'Ub5 and Ub6 values'!$B$2:$F$7000,3,FALSE)</f>
        <v>11</v>
      </c>
    </row>
    <row r="28" spans="1:6">
      <c r="A28" t="s">
        <v>8824</v>
      </c>
      <c r="B28">
        <v>3.4941685134903082</v>
      </c>
      <c r="D28" s="30">
        <f t="shared" si="0"/>
        <v>-3.4941685134903082</v>
      </c>
      <c r="E28" s="39">
        <f>VLOOKUP($A28,'Ub5 and Ub6 values'!$B$2:$F$7000,2,FALSE)</f>
        <v>6</v>
      </c>
      <c r="F28" s="39">
        <f>VLOOKUP($A28,'Ub5 and Ub6 values'!$B$2:$F$7000,3,FALSE)</f>
        <v>12</v>
      </c>
    </row>
    <row r="29" spans="1:6">
      <c r="A29" t="s">
        <v>8825</v>
      </c>
      <c r="B29">
        <v>3.5306811266201179</v>
      </c>
      <c r="D29" s="30">
        <f t="shared" si="0"/>
        <v>-3.5306811266201179</v>
      </c>
      <c r="E29" s="39">
        <f>VLOOKUP($A29,'Ub5 and Ub6 values'!$B$2:$F$7000,2,FALSE)</f>
        <v>7</v>
      </c>
      <c r="F29" s="39">
        <f>VLOOKUP($A29,'Ub5 and Ub6 values'!$B$2:$F$7000,3,FALSE)</f>
        <v>10</v>
      </c>
    </row>
    <row r="30" spans="1:6">
      <c r="A30" t="s">
        <v>8826</v>
      </c>
      <c r="B30">
        <v>3.8013556811156555</v>
      </c>
      <c r="D30" s="30">
        <f t="shared" si="0"/>
        <v>-3.8013556811156555</v>
      </c>
      <c r="E30" s="39">
        <f>VLOOKUP($A30,'Ub5 and Ub6 values'!$B$2:$F$7000,2,FALSE)</f>
        <v>4</v>
      </c>
      <c r="F30" s="39">
        <f>VLOOKUP($A30,'Ub5 and Ub6 values'!$B$2:$F$7000,3,FALSE)</f>
        <v>6</v>
      </c>
    </row>
    <row r="31" spans="1:6">
      <c r="A31" t="s">
        <v>8827</v>
      </c>
      <c r="B31">
        <v>6.7904849854573692</v>
      </c>
      <c r="D31" s="30">
        <f t="shared" si="0"/>
        <v>-6.7904849854573692</v>
      </c>
      <c r="E31" s="39">
        <f>VLOOKUP($A31,'Ub5 and Ub6 values'!$B$2:$F$7000,2,FALSE)</f>
        <v>5</v>
      </c>
      <c r="F31" s="39">
        <f>VLOOKUP($A31,'Ub5 and Ub6 values'!$B$2:$F$7000,3,FALSE)</f>
        <v>9</v>
      </c>
    </row>
    <row r="32" spans="1:6">
      <c r="A32" t="s">
        <v>8828</v>
      </c>
      <c r="B32">
        <v>3.6048524738793204</v>
      </c>
      <c r="D32" s="30">
        <f t="shared" si="0"/>
        <v>-3.6048524738793204</v>
      </c>
      <c r="E32" s="39">
        <f>VLOOKUP($A32,'Ub5 and Ub6 values'!$B$2:$F$7000,2,FALSE)</f>
        <v>7</v>
      </c>
      <c r="F32" s="39">
        <f>VLOOKUP($A32,'Ub5 and Ub6 values'!$B$2:$F$7000,3,FALSE)</f>
        <v>8</v>
      </c>
    </row>
    <row r="33" spans="1:6">
      <c r="A33" t="s">
        <v>8829</v>
      </c>
      <c r="B33">
        <v>6.2756798301027032</v>
      </c>
      <c r="D33" s="30">
        <f t="shared" si="0"/>
        <v>-6.2756798301027032</v>
      </c>
      <c r="E33" s="39">
        <f>VLOOKUP($A33,'Ub5 and Ub6 values'!$B$2:$F$7000,2,FALSE)</f>
        <v>7</v>
      </c>
      <c r="F33" s="39">
        <f>VLOOKUP($A33,'Ub5 and Ub6 values'!$B$2:$F$7000,3,FALSE)</f>
        <v>10</v>
      </c>
    </row>
    <row r="34" spans="1:6">
      <c r="A34" t="s">
        <v>8830</v>
      </c>
      <c r="B34">
        <v>6.2756798301027032</v>
      </c>
      <c r="D34" s="30">
        <f t="shared" si="0"/>
        <v>-6.2756798301027032</v>
      </c>
      <c r="E34" s="39">
        <f>VLOOKUP($A34,'Ub5 and Ub6 values'!$B$2:$F$7000,2,FALSE)</f>
        <v>7</v>
      </c>
      <c r="F34" s="39">
        <f>VLOOKUP($A34,'Ub5 and Ub6 values'!$B$2:$F$7000,3,FALSE)</f>
        <v>10</v>
      </c>
    </row>
    <row r="35" spans="1:6">
      <c r="A35" t="s">
        <v>8831</v>
      </c>
      <c r="B35">
        <v>3.9605487818046972</v>
      </c>
      <c r="D35" s="30">
        <f t="shared" si="0"/>
        <v>-3.9605487818046972</v>
      </c>
      <c r="E35" s="39">
        <f>VLOOKUP($A35,'Ub5 and Ub6 values'!$B$2:$F$7000,2,FALSE)</f>
        <v>7</v>
      </c>
      <c r="F35" s="39">
        <f>VLOOKUP($A35,'Ub5 and Ub6 values'!$B$2:$F$7000,3,FALSE)</f>
        <v>8</v>
      </c>
    </row>
    <row r="36" spans="1:6">
      <c r="A36" t="s">
        <v>8832</v>
      </c>
      <c r="B36">
        <v>3.0536929387849532</v>
      </c>
      <c r="D36" s="30">
        <f t="shared" si="0"/>
        <v>-3.0536929387849532</v>
      </c>
      <c r="E36" s="39">
        <f>VLOOKUP($A36,'Ub5 and Ub6 values'!$B$2:$F$7000,2,FALSE)</f>
        <v>4</v>
      </c>
      <c r="F36" s="39">
        <f>VLOOKUP($A36,'Ub5 and Ub6 values'!$B$2:$F$7000,3,FALSE)</f>
        <v>5</v>
      </c>
    </row>
    <row r="37" spans="1:6">
      <c r="A37" t="s">
        <v>8833</v>
      </c>
      <c r="B37">
        <v>5.5818046418984357</v>
      </c>
      <c r="D37" s="30">
        <f t="shared" si="0"/>
        <v>-5.5818046418984357</v>
      </c>
      <c r="E37" s="39">
        <f>VLOOKUP($A37,'Ub5 and Ub6 values'!$B$2:$F$7000,2,FALSE)</f>
        <v>6</v>
      </c>
      <c r="F37" s="39">
        <f>VLOOKUP($A37,'Ub5 and Ub6 values'!$B$2:$F$7000,3,FALSE)</f>
        <v>9</v>
      </c>
    </row>
    <row r="38" spans="1:6">
      <c r="A38" t="s">
        <v>8834</v>
      </c>
      <c r="B38">
        <v>6.2418775537188402</v>
      </c>
      <c r="D38" s="30">
        <f t="shared" si="0"/>
        <v>-6.2418775537188402</v>
      </c>
      <c r="E38" s="39">
        <f>VLOOKUP($A38,'Ub5 and Ub6 values'!$B$2:$F$7000,2,FALSE)</f>
        <v>6</v>
      </c>
      <c r="F38" s="39">
        <f>VLOOKUP($A38,'Ub5 and Ub6 values'!$B$2:$F$7000,3,FALSE)</f>
        <v>6</v>
      </c>
    </row>
    <row r="39" spans="1:6">
      <c r="A39" t="s">
        <v>8835</v>
      </c>
      <c r="B39">
        <v>6.176950311947861</v>
      </c>
      <c r="D39" s="30">
        <f t="shared" si="0"/>
        <v>-6.176950311947861</v>
      </c>
      <c r="E39" s="39">
        <f>VLOOKUP($A39,'Ub5 and Ub6 values'!$B$2:$F$7000,2,FALSE)</f>
        <v>5</v>
      </c>
      <c r="F39" s="39">
        <f>VLOOKUP($A39,'Ub5 and Ub6 values'!$B$2:$F$7000,3,FALSE)</f>
        <v>6</v>
      </c>
    </row>
    <row r="40" spans="1:6">
      <c r="A40" t="s">
        <v>8836</v>
      </c>
      <c r="B40">
        <v>2.9804351775355471</v>
      </c>
      <c r="D40" s="30">
        <f t="shared" si="0"/>
        <v>-2.9804351775355471</v>
      </c>
      <c r="E40" s="39">
        <f>VLOOKUP($A40,'Ub5 and Ub6 values'!$B$2:$F$7000,2,FALSE)</f>
        <v>8</v>
      </c>
      <c r="F40" s="39">
        <f>VLOOKUP($A40,'Ub5 and Ub6 values'!$B$2:$F$7000,3,FALSE)</f>
        <v>8</v>
      </c>
    </row>
    <row r="41" spans="1:6">
      <c r="A41" t="s">
        <v>8758</v>
      </c>
      <c r="B41">
        <v>3.041834650940836</v>
      </c>
      <c r="D41" s="30">
        <f t="shared" si="0"/>
        <v>-3.041834650940836</v>
      </c>
      <c r="E41" s="39">
        <f>VLOOKUP($A41,'Ub5 and Ub6 values'!$B$2:$F$7000,2,FALSE)</f>
        <v>5</v>
      </c>
      <c r="F41" s="39">
        <f>VLOOKUP($A41,'Ub5 and Ub6 values'!$B$2:$F$7000,3,FALSE)</f>
        <v>6</v>
      </c>
    </row>
    <row r="42" spans="1:6">
      <c r="A42" t="s">
        <v>8837</v>
      </c>
      <c r="B42">
        <v>3.1313486164570521</v>
      </c>
      <c r="D42" s="30">
        <f t="shared" si="0"/>
        <v>-3.1313486164570521</v>
      </c>
      <c r="E42" s="39">
        <f>VLOOKUP($A42,'Ub5 and Ub6 values'!$B$2:$F$7000,2,FALSE)</f>
        <v>7</v>
      </c>
      <c r="F42" s="39">
        <f>VLOOKUP($A42,'Ub5 and Ub6 values'!$B$2:$F$7000,3,FALSE)</f>
        <v>7</v>
      </c>
    </row>
    <row r="43" spans="1:6">
      <c r="A43" t="s">
        <v>8838</v>
      </c>
      <c r="B43">
        <v>5.0245841732336087</v>
      </c>
      <c r="D43" s="30">
        <f t="shared" si="0"/>
        <v>-5.0245841732336087</v>
      </c>
      <c r="E43" s="39">
        <f>VLOOKUP($A43,'Ub5 and Ub6 values'!$B$2:$F$7000,2,FALSE)</f>
        <v>6</v>
      </c>
      <c r="F43" s="39">
        <f>VLOOKUP($A43,'Ub5 and Ub6 values'!$B$2:$F$7000,3,FALSE)</f>
        <v>8</v>
      </c>
    </row>
    <row r="44" spans="1:6">
      <c r="A44" t="s">
        <v>8839</v>
      </c>
      <c r="B44">
        <v>3.6286409180425214</v>
      </c>
      <c r="D44" s="30">
        <f t="shared" si="0"/>
        <v>-3.6286409180425214</v>
      </c>
      <c r="E44" s="39">
        <f>VLOOKUP($A44,'Ub5 and Ub6 values'!$B$2:$F$7000,2,FALSE)</f>
        <v>5</v>
      </c>
      <c r="F44" s="39">
        <f>VLOOKUP($A44,'Ub5 and Ub6 values'!$B$2:$F$7000,3,FALSE)</f>
        <v>7</v>
      </c>
    </row>
    <row r="45" spans="1:6">
      <c r="A45" t="s">
        <v>8840</v>
      </c>
      <c r="B45">
        <v>2.6048414076119819</v>
      </c>
      <c r="D45" s="30">
        <f t="shared" si="0"/>
        <v>-2.6048414076119819</v>
      </c>
      <c r="E45" s="39">
        <f>VLOOKUP($A45,'Ub5 and Ub6 values'!$B$2:$F$7000,2,FALSE)</f>
        <v>4</v>
      </c>
      <c r="F45" s="39">
        <f>VLOOKUP($A45,'Ub5 and Ub6 values'!$B$2:$F$7000,3,FALSE)</f>
        <v>4</v>
      </c>
    </row>
    <row r="46" spans="1:6">
      <c r="A46" t="s">
        <v>8841</v>
      </c>
      <c r="B46">
        <v>2.8530560275828205</v>
      </c>
      <c r="D46" s="30">
        <f t="shared" si="0"/>
        <v>-2.8530560275828205</v>
      </c>
      <c r="E46" s="39">
        <f>VLOOKUP($A46,'Ub5 and Ub6 values'!$B$2:$F$7000,2,FALSE)</f>
        <v>6</v>
      </c>
      <c r="F46" s="39">
        <f>VLOOKUP($A46,'Ub5 and Ub6 values'!$B$2:$F$7000,3,FALSE)</f>
        <v>7</v>
      </c>
    </row>
    <row r="47" spans="1:6">
      <c r="A47" t="s">
        <v>8842</v>
      </c>
      <c r="B47">
        <v>3.2039570916812443</v>
      </c>
      <c r="D47" s="30">
        <f t="shared" si="0"/>
        <v>-3.2039570916812443</v>
      </c>
      <c r="E47" s="39">
        <f>VLOOKUP($A47,'Ub5 and Ub6 values'!$B$2:$F$7000,2,FALSE)</f>
        <v>6</v>
      </c>
      <c r="F47" s="39">
        <f>VLOOKUP($A47,'Ub5 and Ub6 values'!$B$2:$F$7000,3,FALSE)</f>
        <v>10</v>
      </c>
    </row>
    <row r="48" spans="1:6">
      <c r="A48" t="s">
        <v>8843</v>
      </c>
      <c r="B48">
        <v>3.1023856767796367</v>
      </c>
      <c r="D48" s="30">
        <f t="shared" si="0"/>
        <v>-3.1023856767796367</v>
      </c>
      <c r="E48" s="39">
        <f>VLOOKUP($A48,'Ub5 and Ub6 values'!$B$2:$F$7000,2,FALSE)</f>
        <v>5</v>
      </c>
      <c r="F48" s="39">
        <f>VLOOKUP($A48,'Ub5 and Ub6 values'!$B$2:$F$7000,3,FALSE)</f>
        <v>6</v>
      </c>
    </row>
    <row r="49" spans="1:6">
      <c r="A49" t="s">
        <v>8844</v>
      </c>
      <c r="B49">
        <v>4.6102032749711999</v>
      </c>
      <c r="D49" s="30">
        <f t="shared" si="0"/>
        <v>-4.6102032749711999</v>
      </c>
      <c r="E49" s="39">
        <f>VLOOKUP($A49,'Ub5 and Ub6 values'!$B$2:$F$7000,2,FALSE)</f>
        <v>4</v>
      </c>
      <c r="F49" s="39">
        <f>VLOOKUP($A49,'Ub5 and Ub6 values'!$B$2:$F$7000,3,FALSE)</f>
        <v>6</v>
      </c>
    </row>
    <row r="50" spans="1:6">
      <c r="A50" t="s">
        <v>8845</v>
      </c>
      <c r="B50">
        <v>6.795880017344075</v>
      </c>
      <c r="D50" s="30">
        <f t="shared" si="0"/>
        <v>-6.795880017344075</v>
      </c>
      <c r="E50" s="39">
        <f>VLOOKUP($A50,'Ub5 and Ub6 values'!$B$2:$F$7000,2,FALSE)</f>
        <v>6</v>
      </c>
      <c r="F50" s="39">
        <f>VLOOKUP($A50,'Ub5 and Ub6 values'!$B$2:$F$7000,3,FALSE)</f>
        <v>11</v>
      </c>
    </row>
    <row r="51" spans="1:6">
      <c r="A51" t="s">
        <v>8846</v>
      </c>
      <c r="B51">
        <v>8.4411017968156798</v>
      </c>
      <c r="D51" s="30">
        <f t="shared" si="0"/>
        <v>-8.4411017968156798</v>
      </c>
      <c r="E51" s="39">
        <f>VLOOKUP($A51,'Ub5 and Ub6 values'!$B$2:$F$7000,2,FALSE)</f>
        <v>8</v>
      </c>
      <c r="F51" s="39">
        <f>VLOOKUP($A51,'Ub5 and Ub6 values'!$B$2:$F$7000,3,FALSE)</f>
        <v>11</v>
      </c>
    </row>
    <row r="52" spans="1:6">
      <c r="A52" t="s">
        <v>8847</v>
      </c>
      <c r="B52">
        <v>3.7357672528469887</v>
      </c>
      <c r="D52" s="30">
        <f t="shared" si="0"/>
        <v>-3.7357672528469887</v>
      </c>
      <c r="E52" s="39">
        <f>VLOOKUP($A52,'Ub5 and Ub6 values'!$B$2:$F$7000,2,FALSE)</f>
        <v>11</v>
      </c>
      <c r="F52" s="39">
        <f>VLOOKUP($A52,'Ub5 and Ub6 values'!$B$2:$F$7000,3,FALSE)</f>
        <v>12</v>
      </c>
    </row>
    <row r="53" spans="1:6">
      <c r="A53" t="s">
        <v>8848</v>
      </c>
      <c r="B53">
        <v>3.5596325621715001</v>
      </c>
      <c r="D53" s="30">
        <f t="shared" si="0"/>
        <v>-3.5596325621715001</v>
      </c>
      <c r="E53" s="39">
        <f>VLOOKUP($A53,'Ub5 and Ub6 values'!$B$2:$F$7000,2,FALSE)</f>
        <v>6</v>
      </c>
      <c r="F53" s="39">
        <f>VLOOKUP($A53,'Ub5 and Ub6 values'!$B$2:$F$7000,3,FALSE)</f>
        <v>8</v>
      </c>
    </row>
    <row r="54" spans="1:6">
      <c r="A54" t="s">
        <v>8849</v>
      </c>
      <c r="B54">
        <v>6.4212138737621673</v>
      </c>
      <c r="D54" s="30">
        <f t="shared" si="0"/>
        <v>-6.4212138737621673</v>
      </c>
      <c r="E54" s="39">
        <f>VLOOKUP($A54,'Ub5 and Ub6 values'!$B$2:$F$7000,2,FALSE)</f>
        <v>8</v>
      </c>
      <c r="F54" s="39">
        <f>VLOOKUP($A54,'Ub5 and Ub6 values'!$B$2:$F$7000,3,FALSE)</f>
        <v>9</v>
      </c>
    </row>
    <row r="55" spans="1:6">
      <c r="A55" t="s">
        <v>8850</v>
      </c>
      <c r="B55">
        <v>3.7859381330358945</v>
      </c>
      <c r="D55" s="30">
        <f t="shared" si="0"/>
        <v>-3.7859381330358945</v>
      </c>
      <c r="E55" s="39">
        <f>VLOOKUP($A55,'Ub5 and Ub6 values'!$B$2:$F$7000,2,FALSE)</f>
        <v>5</v>
      </c>
      <c r="F55" s="39">
        <f>VLOOKUP($A55,'Ub5 and Ub6 values'!$B$2:$F$7000,3,FALSE)</f>
        <v>7</v>
      </c>
    </row>
    <row r="56" spans="1:6">
      <c r="A56" t="s">
        <v>8851</v>
      </c>
      <c r="B56">
        <v>5.2218487496163561</v>
      </c>
      <c r="D56" s="30">
        <f t="shared" si="0"/>
        <v>-5.2218487496163561</v>
      </c>
      <c r="E56" s="39">
        <f>VLOOKUP($A56,'Ub5 and Ub6 values'!$B$2:$F$7000,2,FALSE)</f>
        <v>6</v>
      </c>
      <c r="F56" s="39">
        <f>VLOOKUP($A56,'Ub5 and Ub6 values'!$B$2:$F$7000,3,FALSE)</f>
        <v>10</v>
      </c>
    </row>
    <row r="57" spans="1:6">
      <c r="A57" t="s">
        <v>8852</v>
      </c>
      <c r="B57">
        <v>5.6989700043360187</v>
      </c>
      <c r="D57" s="30">
        <f t="shared" si="0"/>
        <v>-5.6989700043360187</v>
      </c>
      <c r="E57" s="39">
        <f>VLOOKUP($A57,'Ub5 and Ub6 values'!$B$2:$F$7000,2,FALSE)</f>
        <v>5</v>
      </c>
      <c r="F57" s="39">
        <f>VLOOKUP($A57,'Ub5 and Ub6 values'!$B$2:$F$7000,3,FALSE)</f>
        <v>11</v>
      </c>
    </row>
    <row r="58" spans="1:6">
      <c r="A58" t="s">
        <v>8853</v>
      </c>
      <c r="B58">
        <v>3.3561138550886485</v>
      </c>
      <c r="D58" s="30">
        <f t="shared" si="0"/>
        <v>-3.3561138550886485</v>
      </c>
      <c r="E58" s="39">
        <f>VLOOKUP($A58,'Ub5 and Ub6 values'!$B$2:$F$7000,2,FALSE)</f>
        <v>6</v>
      </c>
      <c r="F58" s="39">
        <f>VLOOKUP($A58,'Ub5 and Ub6 values'!$B$2:$F$7000,3,FALSE)</f>
        <v>8</v>
      </c>
    </row>
    <row r="59" spans="1:6">
      <c r="A59" t="s">
        <v>8854</v>
      </c>
      <c r="B59">
        <v>4.2793018372746161</v>
      </c>
      <c r="D59" s="30">
        <f t="shared" si="0"/>
        <v>-4.2793018372746161</v>
      </c>
      <c r="E59" s="39">
        <f>VLOOKUP($A59,'Ub5 and Ub6 values'!$B$2:$F$7000,2,FALSE)</f>
        <v>5</v>
      </c>
      <c r="F59" s="39">
        <f>VLOOKUP($A59,'Ub5 and Ub6 values'!$B$2:$F$7000,3,FALSE)</f>
        <v>6</v>
      </c>
    </row>
    <row r="60" spans="1:6">
      <c r="A60" t="s">
        <v>8855</v>
      </c>
      <c r="B60">
        <v>3.290662214301983</v>
      </c>
      <c r="D60" s="30">
        <f t="shared" si="0"/>
        <v>-3.290662214301983</v>
      </c>
      <c r="E60" s="39">
        <f>VLOOKUP($A60,'Ub5 and Ub6 values'!$B$2:$F$7000,2,FALSE)</f>
        <v>6</v>
      </c>
      <c r="F60" s="39">
        <f>VLOOKUP($A60,'Ub5 and Ub6 values'!$B$2:$F$7000,3,FALSE)</f>
        <v>9</v>
      </c>
    </row>
    <row r="61" spans="1:6">
      <c r="A61" t="s">
        <v>8856</v>
      </c>
      <c r="B61">
        <v>3.6989700043360187</v>
      </c>
      <c r="D61" s="30">
        <f t="shared" si="0"/>
        <v>-3.6989700043360187</v>
      </c>
      <c r="E61" s="39">
        <f>VLOOKUP($A61,'Ub5 and Ub6 values'!$B$2:$F$7000,2,FALSE)</f>
        <v>6</v>
      </c>
      <c r="F61" s="39">
        <f>VLOOKUP($A61,'Ub5 and Ub6 values'!$B$2:$F$7000,3,FALSE)</f>
        <v>7</v>
      </c>
    </row>
    <row r="62" spans="1:6">
      <c r="A62" t="s">
        <v>8857</v>
      </c>
      <c r="B62">
        <v>3.4287113098438886</v>
      </c>
      <c r="D62" s="30">
        <f t="shared" si="0"/>
        <v>-3.4287113098438886</v>
      </c>
      <c r="E62" s="39">
        <f>VLOOKUP($A62,'Ub5 and Ub6 values'!$B$2:$F$7000,2,FALSE)</f>
        <v>6</v>
      </c>
      <c r="F62" s="39">
        <f>VLOOKUP($A62,'Ub5 and Ub6 values'!$B$2:$F$7000,3,FALSE)</f>
        <v>9</v>
      </c>
    </row>
    <row r="63" spans="1:6">
      <c r="A63" t="s">
        <v>8858</v>
      </c>
      <c r="B63">
        <v>3.1852049003691469</v>
      </c>
      <c r="D63" s="30">
        <f t="shared" si="0"/>
        <v>-3.1852049003691469</v>
      </c>
      <c r="E63" s="39">
        <f>VLOOKUP($A63,'Ub5 and Ub6 values'!$B$2:$F$7000,2,FALSE)</f>
        <v>7</v>
      </c>
      <c r="F63" s="39">
        <f>VLOOKUP($A63,'Ub5 and Ub6 values'!$B$2:$F$7000,3,FALSE)</f>
        <v>7</v>
      </c>
    </row>
    <row r="64" spans="1:6">
      <c r="A64" t="s">
        <v>8859</v>
      </c>
      <c r="B64">
        <v>4.6989700043360187</v>
      </c>
      <c r="D64" s="30">
        <f t="shared" si="0"/>
        <v>-4.6989700043360187</v>
      </c>
      <c r="E64" s="39">
        <f>VLOOKUP($A64,'Ub5 and Ub6 values'!$B$2:$F$7000,2,FALSE)</f>
        <v>6</v>
      </c>
      <c r="F64" s="39">
        <f>VLOOKUP($A64,'Ub5 and Ub6 values'!$B$2:$F$7000,3,FALSE)</f>
        <v>10</v>
      </c>
    </row>
    <row r="65" spans="1:6">
      <c r="A65" t="s">
        <v>8860</v>
      </c>
      <c r="B65">
        <v>3.2073717727531021</v>
      </c>
      <c r="D65" s="30">
        <f t="shared" si="0"/>
        <v>-3.2073717727531021</v>
      </c>
      <c r="E65" s="39">
        <f>VLOOKUP($A65,'Ub5 and Ub6 values'!$B$2:$F$7000,2,FALSE)</f>
        <v>7</v>
      </c>
      <c r="F65" s="39">
        <f>VLOOKUP($A65,'Ub5 and Ub6 values'!$B$2:$F$7000,3,FALSE)</f>
        <v>9</v>
      </c>
    </row>
    <row r="66" spans="1:6">
      <c r="A66" t="s">
        <v>8861</v>
      </c>
      <c r="B66">
        <v>6.4088299334699927</v>
      </c>
      <c r="D66" s="30">
        <f t="shared" si="0"/>
        <v>-6.4088299334699927</v>
      </c>
      <c r="E66" s="39">
        <f>VLOOKUP($A66,'Ub5 and Ub6 values'!$B$2:$F$7000,2,FALSE)</f>
        <v>5</v>
      </c>
      <c r="F66" s="39">
        <f>VLOOKUP($A66,'Ub5 and Ub6 values'!$B$2:$F$7000,3,FALSE)</f>
        <v>11</v>
      </c>
    </row>
    <row r="67" spans="1:6">
      <c r="A67" t="s">
        <v>8862</v>
      </c>
      <c r="B67">
        <v>3.4778444763387584</v>
      </c>
      <c r="D67" s="30">
        <f t="shared" si="0"/>
        <v>-3.4778444763387584</v>
      </c>
      <c r="E67" s="39">
        <f>VLOOKUP($A67,'Ub5 and Ub6 values'!$B$2:$F$7000,2,FALSE)</f>
        <v>4</v>
      </c>
      <c r="F67" s="39">
        <f>VLOOKUP($A67,'Ub5 and Ub6 values'!$B$2:$F$7000,3,FALSE)</f>
        <v>4</v>
      </c>
    </row>
    <row r="68" spans="1:6">
      <c r="A68" t="s">
        <v>8863</v>
      </c>
      <c r="B68">
        <v>1.6020599913279623</v>
      </c>
      <c r="D68" s="30">
        <f t="shared" si="0"/>
        <v>-1.6020599913279623</v>
      </c>
      <c r="E68" s="39">
        <f>VLOOKUP($A68,'Ub5 and Ub6 values'!$B$2:$F$7000,2,FALSE)</f>
        <v>5</v>
      </c>
      <c r="F68" s="39">
        <f>VLOOKUP($A68,'Ub5 and Ub6 values'!$B$2:$F$7000,3,FALSE)</f>
        <v>5</v>
      </c>
    </row>
    <row r="69" spans="1:6">
      <c r="A69" t="s">
        <v>8864</v>
      </c>
      <c r="B69">
        <v>3.2882179158813729</v>
      </c>
      <c r="D69" s="30">
        <f t="shared" ref="D69:D132" si="1">0-B69</f>
        <v>-3.2882179158813729</v>
      </c>
      <c r="E69" s="39">
        <f>VLOOKUP($A69,'Ub5 and Ub6 values'!$B$2:$F$7000,2,FALSE)</f>
        <v>5</v>
      </c>
      <c r="F69" s="39">
        <f>VLOOKUP($A69,'Ub5 and Ub6 values'!$B$2:$F$7000,3,FALSE)</f>
        <v>8</v>
      </c>
    </row>
    <row r="70" spans="1:6">
      <c r="A70" t="s">
        <v>8865</v>
      </c>
      <c r="B70">
        <v>7.1370184480505481</v>
      </c>
      <c r="D70" s="30">
        <f t="shared" si="1"/>
        <v>-7.1370184480505481</v>
      </c>
      <c r="E70" s="39">
        <f>VLOOKUP($A70,'Ub5 and Ub6 values'!$B$2:$F$7000,2,FALSE)</f>
        <v>7</v>
      </c>
      <c r="F70" s="39">
        <f>VLOOKUP($A70,'Ub5 and Ub6 values'!$B$2:$F$7000,3,FALSE)</f>
        <v>9</v>
      </c>
    </row>
    <row r="71" spans="1:6">
      <c r="A71" t="s">
        <v>8866</v>
      </c>
      <c r="B71">
        <v>7.1370184480505481</v>
      </c>
      <c r="D71" s="30">
        <f t="shared" si="1"/>
        <v>-7.1370184480505481</v>
      </c>
      <c r="E71" s="39">
        <f>VLOOKUP($A71,'Ub5 and Ub6 values'!$B$2:$F$7000,2,FALSE)</f>
        <v>7</v>
      </c>
      <c r="F71" s="39">
        <f>VLOOKUP($A71,'Ub5 and Ub6 values'!$B$2:$F$7000,3,FALSE)</f>
        <v>9</v>
      </c>
    </row>
    <row r="72" spans="1:6">
      <c r="A72" t="s">
        <v>8867</v>
      </c>
      <c r="B72">
        <v>5</v>
      </c>
      <c r="D72" s="30">
        <f t="shared" si="1"/>
        <v>-5</v>
      </c>
      <c r="E72" s="39">
        <f>VLOOKUP($A72,'Ub5 and Ub6 values'!$B$2:$F$7000,2,FALSE)</f>
        <v>7</v>
      </c>
      <c r="F72" s="39">
        <f>VLOOKUP($A72,'Ub5 and Ub6 values'!$B$2:$F$7000,3,FALSE)</f>
        <v>9</v>
      </c>
    </row>
    <row r="73" spans="1:6">
      <c r="A73" t="s">
        <v>8868</v>
      </c>
      <c r="B73">
        <v>6.6560382786623533</v>
      </c>
      <c r="D73" s="30">
        <f t="shared" si="1"/>
        <v>-6.6560382786623533</v>
      </c>
      <c r="E73" s="39">
        <f>VLOOKUP($A73,'Ub5 and Ub6 values'!$B$2:$F$7000,2,FALSE)</f>
        <v>8</v>
      </c>
      <c r="F73" s="39">
        <f>VLOOKUP($A73,'Ub5 and Ub6 values'!$B$2:$F$7000,3,FALSE)</f>
        <v>9</v>
      </c>
    </row>
    <row r="74" spans="1:6">
      <c r="A74" t="s">
        <v>8869</v>
      </c>
      <c r="B74">
        <v>3.0939852017615115</v>
      </c>
      <c r="D74" s="30">
        <f t="shared" si="1"/>
        <v>-3.0939852017615115</v>
      </c>
      <c r="E74" s="39">
        <f>VLOOKUP($A74,'Ub5 and Ub6 values'!$B$2:$F$7000,2,FALSE)</f>
        <v>7</v>
      </c>
      <c r="F74" s="39">
        <f>VLOOKUP($A74,'Ub5 and Ub6 values'!$B$2:$F$7000,3,FALSE)</f>
        <v>7</v>
      </c>
    </row>
    <row r="75" spans="1:6">
      <c r="A75" t="s">
        <v>8870</v>
      </c>
      <c r="B75">
        <v>7.426408232975505</v>
      </c>
      <c r="D75" s="30">
        <f t="shared" si="1"/>
        <v>-7.426408232975505</v>
      </c>
      <c r="E75" s="39">
        <f>VLOOKUP($A75,'Ub5 and Ub6 values'!$B$2:$F$7000,2,FALSE)</f>
        <v>8</v>
      </c>
      <c r="F75" s="39">
        <f>VLOOKUP($A75,'Ub5 and Ub6 values'!$B$2:$F$7000,3,FALSE)</f>
        <v>11</v>
      </c>
    </row>
    <row r="76" spans="1:6">
      <c r="A76" t="s">
        <v>4543</v>
      </c>
      <c r="B76">
        <v>3.6989700043360187</v>
      </c>
      <c r="D76" s="30">
        <f t="shared" si="1"/>
        <v>-3.6989700043360187</v>
      </c>
      <c r="E76" s="39">
        <f>VLOOKUP($A76,'Ub5 and Ub6 values'!$B$2:$F$7000,2,FALSE)</f>
        <v>5</v>
      </c>
      <c r="F76" s="39">
        <f>VLOOKUP($A76,'Ub5 and Ub6 values'!$B$2:$F$7000,3,FALSE)</f>
        <v>5</v>
      </c>
    </row>
    <row r="77" spans="1:6">
      <c r="A77" t="s">
        <v>4544</v>
      </c>
      <c r="B77">
        <v>3.6989700043360187</v>
      </c>
      <c r="D77" s="30">
        <f t="shared" si="1"/>
        <v>-3.6989700043360187</v>
      </c>
      <c r="E77" s="39">
        <f>VLOOKUP($A77,'Ub5 and Ub6 values'!$B$2:$F$7000,2,FALSE)</f>
        <v>5</v>
      </c>
      <c r="F77" s="39">
        <f>VLOOKUP($A77,'Ub5 and Ub6 values'!$B$2:$F$7000,3,FALSE)</f>
        <v>5</v>
      </c>
    </row>
    <row r="78" spans="1:6">
      <c r="A78" t="s">
        <v>4545</v>
      </c>
      <c r="B78">
        <v>3.1516864398121966</v>
      </c>
      <c r="D78" s="30">
        <f t="shared" si="1"/>
        <v>-3.1516864398121966</v>
      </c>
      <c r="E78" s="39">
        <f>VLOOKUP($A78,'Ub5 and Ub6 values'!$B$2:$F$7000,2,FALSE)</f>
        <v>5</v>
      </c>
      <c r="F78" s="39">
        <f>VLOOKUP($A78,'Ub5 and Ub6 values'!$B$2:$F$7000,3,FALSE)</f>
        <v>8</v>
      </c>
    </row>
    <row r="79" spans="1:6">
      <c r="A79" t="s">
        <v>4546</v>
      </c>
      <c r="B79">
        <v>2.7082593907493817</v>
      </c>
      <c r="D79" s="30">
        <f t="shared" si="1"/>
        <v>-2.7082593907493817</v>
      </c>
      <c r="E79" s="39">
        <f>VLOOKUP($A79,'Ub5 and Ub6 values'!$B$2:$F$7000,2,FALSE)</f>
        <v>6</v>
      </c>
      <c r="F79" s="39">
        <f>VLOOKUP($A79,'Ub5 and Ub6 values'!$B$2:$F$7000,3,FALSE)</f>
        <v>6</v>
      </c>
    </row>
    <row r="80" spans="1:6">
      <c r="A80" t="s">
        <v>4547</v>
      </c>
      <c r="B80">
        <v>4.24511233487884</v>
      </c>
      <c r="D80" s="30">
        <f t="shared" si="1"/>
        <v>-4.24511233487884</v>
      </c>
      <c r="E80" s="39">
        <f>VLOOKUP($A80,'Ub5 and Ub6 values'!$B$2:$F$7000,2,FALSE)</f>
        <v>6</v>
      </c>
      <c r="F80" s="39">
        <f>VLOOKUP($A80,'Ub5 and Ub6 values'!$B$2:$F$7000,3,FALSE)</f>
        <v>7</v>
      </c>
    </row>
    <row r="81" spans="1:6">
      <c r="A81" t="s">
        <v>4548</v>
      </c>
      <c r="B81">
        <v>4.215383732300892</v>
      </c>
      <c r="D81" s="30">
        <f t="shared" si="1"/>
        <v>-4.215383732300892</v>
      </c>
      <c r="E81" s="39">
        <f>VLOOKUP($A81,'Ub5 and Ub6 values'!$B$2:$F$7000,2,FALSE)</f>
        <v>6</v>
      </c>
      <c r="F81" s="39">
        <f>VLOOKUP($A81,'Ub5 and Ub6 values'!$B$2:$F$7000,3,FALSE)</f>
        <v>7</v>
      </c>
    </row>
    <row r="82" spans="1:6">
      <c r="A82" t="s">
        <v>4549</v>
      </c>
      <c r="B82">
        <v>6.4721155018926799</v>
      </c>
      <c r="D82" s="30">
        <f t="shared" si="1"/>
        <v>-6.4721155018926799</v>
      </c>
      <c r="E82" s="39">
        <f>VLOOKUP($A82,'Ub5 and Ub6 values'!$B$2:$F$7000,2,FALSE)</f>
        <v>6</v>
      </c>
      <c r="F82" s="39">
        <f>VLOOKUP($A82,'Ub5 and Ub6 values'!$B$2:$F$7000,3,FALSE)</f>
        <v>9</v>
      </c>
    </row>
    <row r="83" spans="1:6">
      <c r="A83" t="s">
        <v>4550</v>
      </c>
      <c r="B83">
        <v>4.4774974802631151</v>
      </c>
      <c r="D83" s="30">
        <f t="shared" si="1"/>
        <v>-4.4774974802631151</v>
      </c>
      <c r="E83" s="39">
        <f>VLOOKUP($A83,'Ub5 and Ub6 values'!$B$2:$F$7000,2,FALSE)</f>
        <v>2</v>
      </c>
      <c r="F83" s="39">
        <f>VLOOKUP($A83,'Ub5 and Ub6 values'!$B$2:$F$7000,3,FALSE)</f>
        <v>2</v>
      </c>
    </row>
    <row r="84" spans="1:6">
      <c r="A84" t="s">
        <v>4551</v>
      </c>
      <c r="B84">
        <v>2.6816255988131936</v>
      </c>
      <c r="D84" s="30">
        <f t="shared" si="1"/>
        <v>-2.6816255988131936</v>
      </c>
      <c r="E84" s="39">
        <f>VLOOKUP($A84,'Ub5 and Ub6 values'!$B$2:$F$7000,2,FALSE)</f>
        <v>6</v>
      </c>
      <c r="F84" s="39">
        <f>VLOOKUP($A84,'Ub5 and Ub6 values'!$B$2:$F$7000,3,FALSE)</f>
        <v>6</v>
      </c>
    </row>
    <row r="85" spans="1:6">
      <c r="A85" t="s">
        <v>4552</v>
      </c>
      <c r="B85">
        <v>4.4559319556497243</v>
      </c>
      <c r="D85" s="30">
        <f t="shared" si="1"/>
        <v>-4.4559319556497243</v>
      </c>
      <c r="E85" s="39">
        <f>VLOOKUP($A85,'Ub5 and Ub6 values'!$B$2:$F$7000,2,FALSE)</f>
        <v>4</v>
      </c>
      <c r="F85" s="39">
        <f>VLOOKUP($A85,'Ub5 and Ub6 values'!$B$2:$F$7000,3,FALSE)</f>
        <v>4</v>
      </c>
    </row>
    <row r="86" spans="1:6">
      <c r="A86" t="s">
        <v>4553</v>
      </c>
      <c r="B86">
        <v>2.9523177036271906</v>
      </c>
      <c r="D86" s="30">
        <f t="shared" si="1"/>
        <v>-2.9523177036271906</v>
      </c>
      <c r="E86" s="39">
        <f>VLOOKUP($A86,'Ub5 and Ub6 values'!$B$2:$F$7000,2,FALSE)</f>
        <v>7</v>
      </c>
      <c r="F86" s="39">
        <f>VLOOKUP($A86,'Ub5 and Ub6 values'!$B$2:$F$7000,3,FALSE)</f>
        <v>7</v>
      </c>
    </row>
    <row r="87" spans="1:6">
      <c r="A87" t="s">
        <v>4554</v>
      </c>
      <c r="B87">
        <v>3.9035782936630543</v>
      </c>
      <c r="D87" s="30">
        <f t="shared" si="1"/>
        <v>-3.9035782936630543</v>
      </c>
      <c r="E87" s="39">
        <f>VLOOKUP($A87,'Ub5 and Ub6 values'!$B$2:$F$7000,2,FALSE)</f>
        <v>7</v>
      </c>
      <c r="F87" s="39">
        <f>VLOOKUP($A87,'Ub5 and Ub6 values'!$B$2:$F$7000,3,FALSE)</f>
        <v>8</v>
      </c>
    </row>
    <row r="88" spans="1:6">
      <c r="A88" t="s">
        <v>4555</v>
      </c>
      <c r="B88">
        <v>9.8783178130266052</v>
      </c>
      <c r="D88" s="30">
        <f t="shared" si="1"/>
        <v>-9.8783178130266052</v>
      </c>
      <c r="E88" s="39">
        <f>VLOOKUP($A88,'Ub5 and Ub6 values'!$B$2:$F$7000,2,FALSE)</f>
        <v>7</v>
      </c>
      <c r="F88" s="39">
        <f>VLOOKUP($A88,'Ub5 and Ub6 values'!$B$2:$F$7000,3,FALSE)</f>
        <v>8</v>
      </c>
    </row>
    <row r="89" spans="1:6">
      <c r="A89" t="s">
        <v>4556</v>
      </c>
      <c r="B89">
        <v>6.6326167833660623</v>
      </c>
      <c r="D89" s="30">
        <f t="shared" si="1"/>
        <v>-6.6326167833660623</v>
      </c>
      <c r="E89" s="39">
        <f>VLOOKUP($A89,'Ub5 and Ub6 values'!$B$2:$F$7000,2,FALSE)</f>
        <v>8</v>
      </c>
      <c r="F89" s="39">
        <f>VLOOKUP($A89,'Ub5 and Ub6 values'!$B$2:$F$7000,3,FALSE)</f>
        <v>9</v>
      </c>
    </row>
    <row r="90" spans="1:6">
      <c r="A90" t="s">
        <v>6135</v>
      </c>
      <c r="B90">
        <v>3.1260144535850269</v>
      </c>
      <c r="D90" s="30">
        <f t="shared" si="1"/>
        <v>-3.1260144535850269</v>
      </c>
      <c r="E90" s="39">
        <f>VLOOKUP($A90,'Ub5 and Ub6 values'!$B$2:$F$7000,2,FALSE)</f>
        <v>6</v>
      </c>
      <c r="F90" s="39">
        <f>VLOOKUP($A90,'Ub5 and Ub6 values'!$B$2:$F$7000,3,FALSE)</f>
        <v>8</v>
      </c>
    </row>
    <row r="91" spans="1:6">
      <c r="A91" t="s">
        <v>6136</v>
      </c>
      <c r="B91">
        <v>3.9963137765707724</v>
      </c>
      <c r="D91" s="30">
        <f t="shared" si="1"/>
        <v>-3.9963137765707724</v>
      </c>
      <c r="E91" s="39">
        <f>VLOOKUP($A91,'Ub5 and Ub6 values'!$B$2:$F$7000,2,FALSE)</f>
        <v>6</v>
      </c>
      <c r="F91" s="39">
        <f>VLOOKUP($A91,'Ub5 and Ub6 values'!$B$2:$F$7000,3,FALSE)</f>
        <v>7</v>
      </c>
    </row>
    <row r="92" spans="1:6">
      <c r="A92" t="s">
        <v>6137</v>
      </c>
      <c r="B92">
        <v>3.9863668009982858</v>
      </c>
      <c r="D92" s="30">
        <f t="shared" si="1"/>
        <v>-3.9863668009982858</v>
      </c>
      <c r="E92" s="39">
        <f>VLOOKUP($A92,'Ub5 and Ub6 values'!$B$2:$F$7000,2,FALSE)</f>
        <v>6</v>
      </c>
      <c r="F92" s="39">
        <f>VLOOKUP($A92,'Ub5 and Ub6 values'!$B$2:$F$7000,3,FALSE)</f>
        <v>9</v>
      </c>
    </row>
    <row r="93" spans="1:6">
      <c r="A93" t="s">
        <v>6138</v>
      </c>
      <c r="B93">
        <v>3.3002497365767445</v>
      </c>
      <c r="D93" s="30">
        <f t="shared" si="1"/>
        <v>-3.3002497365767445</v>
      </c>
      <c r="E93" s="39">
        <f>VLOOKUP($A93,'Ub5 and Ub6 values'!$B$2:$F$7000,2,FALSE)</f>
        <v>7</v>
      </c>
      <c r="F93" s="39">
        <f>VLOOKUP($A93,'Ub5 and Ub6 values'!$B$2:$F$7000,3,FALSE)</f>
        <v>8</v>
      </c>
    </row>
    <row r="94" spans="1:6">
      <c r="A94" t="s">
        <v>6139</v>
      </c>
      <c r="B94">
        <v>2.9223569037072048</v>
      </c>
      <c r="D94" s="30">
        <f t="shared" si="1"/>
        <v>-2.9223569037072048</v>
      </c>
      <c r="E94" s="39">
        <f>VLOOKUP($A94,'Ub5 and Ub6 values'!$B$2:$F$7000,2,FALSE)</f>
        <v>6</v>
      </c>
      <c r="F94" s="39">
        <f>VLOOKUP($A94,'Ub5 and Ub6 values'!$B$2:$F$7000,3,FALSE)</f>
        <v>8</v>
      </c>
    </row>
    <row r="95" spans="1:6">
      <c r="A95" t="s">
        <v>6140</v>
      </c>
      <c r="B95">
        <v>4.881333291705074</v>
      </c>
      <c r="D95" s="30">
        <f t="shared" si="1"/>
        <v>-4.881333291705074</v>
      </c>
      <c r="E95" s="39">
        <f>VLOOKUP($A95,'Ub5 and Ub6 values'!$B$2:$F$7000,2,FALSE)</f>
        <v>7</v>
      </c>
      <c r="F95" s="39">
        <f>VLOOKUP($A95,'Ub5 and Ub6 values'!$B$2:$F$7000,3,FALSE)</f>
        <v>8</v>
      </c>
    </row>
    <row r="96" spans="1:6">
      <c r="A96" t="s">
        <v>6141</v>
      </c>
      <c r="B96">
        <v>3.5816125318317096</v>
      </c>
      <c r="D96" s="30">
        <f t="shared" si="1"/>
        <v>-3.5816125318317096</v>
      </c>
      <c r="E96" s="39">
        <f>VLOOKUP($A96,'Ub5 and Ub6 values'!$B$2:$F$7000,2,FALSE)</f>
        <v>7</v>
      </c>
      <c r="F96" s="39">
        <f>VLOOKUP($A96,'Ub5 and Ub6 values'!$B$2:$F$7000,3,FALSE)</f>
        <v>8</v>
      </c>
    </row>
    <row r="97" spans="1:6">
      <c r="A97" t="s">
        <v>6142</v>
      </c>
      <c r="B97">
        <v>3.6280464688238836</v>
      </c>
      <c r="D97" s="30">
        <f t="shared" si="1"/>
        <v>-3.6280464688238836</v>
      </c>
      <c r="E97" s="39">
        <f>VLOOKUP($A97,'Ub5 and Ub6 values'!$B$2:$F$7000,2,FALSE)</f>
        <v>3</v>
      </c>
      <c r="F97" s="39">
        <f>VLOOKUP($A97,'Ub5 and Ub6 values'!$B$2:$F$7000,3,FALSE)</f>
        <v>3</v>
      </c>
    </row>
    <row r="98" spans="1:6">
      <c r="A98" t="s">
        <v>6143</v>
      </c>
      <c r="B98">
        <v>5.857712337946495</v>
      </c>
      <c r="D98" s="30">
        <f t="shared" si="1"/>
        <v>-5.857712337946495</v>
      </c>
      <c r="E98" s="39">
        <f>VLOOKUP($A98,'Ub5 and Ub6 values'!$B$2:$F$7000,2,FALSE)</f>
        <v>4</v>
      </c>
      <c r="F98" s="39">
        <f>VLOOKUP($A98,'Ub5 and Ub6 values'!$B$2:$F$7000,3,FALSE)</f>
        <v>5</v>
      </c>
    </row>
    <row r="99" spans="1:6">
      <c r="A99" t="s">
        <v>6144</v>
      </c>
      <c r="B99">
        <v>2.6994778318586414</v>
      </c>
      <c r="D99" s="30">
        <f t="shared" si="1"/>
        <v>-2.6994778318586414</v>
      </c>
      <c r="E99" s="39">
        <f>VLOOKUP($A99,'Ub5 and Ub6 values'!$B$2:$F$7000,2,FALSE)</f>
        <v>6</v>
      </c>
      <c r="F99" s="39">
        <f>VLOOKUP($A99,'Ub5 and Ub6 values'!$B$2:$F$7000,3,FALSE)</f>
        <v>6</v>
      </c>
    </row>
    <row r="100" spans="1:6">
      <c r="A100" t="s">
        <v>6145</v>
      </c>
      <c r="B100">
        <v>3.6989700043360187</v>
      </c>
      <c r="D100" s="30">
        <f t="shared" si="1"/>
        <v>-3.6989700043360187</v>
      </c>
      <c r="E100" s="39">
        <f>VLOOKUP($A100,'Ub5 and Ub6 values'!$B$2:$F$7000,2,FALSE)</f>
        <v>6</v>
      </c>
      <c r="F100" s="39">
        <f>VLOOKUP($A100,'Ub5 and Ub6 values'!$B$2:$F$7000,3,FALSE)</f>
        <v>6</v>
      </c>
    </row>
    <row r="101" spans="1:6">
      <c r="A101" t="s">
        <v>6146</v>
      </c>
      <c r="B101">
        <v>6.3629165522304927</v>
      </c>
      <c r="D101" s="30">
        <f t="shared" si="1"/>
        <v>-6.3629165522304927</v>
      </c>
      <c r="E101" s="39">
        <f>VLOOKUP($A101,'Ub5 and Ub6 values'!$B$2:$F$7000,2,FALSE)</f>
        <v>7</v>
      </c>
      <c r="F101" s="39">
        <f>VLOOKUP($A101,'Ub5 and Ub6 values'!$B$2:$F$7000,3,FALSE)</f>
        <v>9</v>
      </c>
    </row>
    <row r="102" spans="1:6">
      <c r="A102" t="s">
        <v>6147</v>
      </c>
      <c r="B102">
        <v>5.1549019599857431</v>
      </c>
      <c r="D102" s="30">
        <f t="shared" si="1"/>
        <v>-5.1549019599857431</v>
      </c>
      <c r="E102" s="39">
        <f>VLOOKUP($A102,'Ub5 and Ub6 values'!$B$2:$F$7000,2,FALSE)</f>
        <v>4</v>
      </c>
      <c r="F102" s="39">
        <f>VLOOKUP($A102,'Ub5 and Ub6 values'!$B$2:$F$7000,3,FALSE)</f>
        <v>5</v>
      </c>
    </row>
    <row r="103" spans="1:6">
      <c r="A103" t="s">
        <v>6148</v>
      </c>
      <c r="B103">
        <v>4.1938200260161125</v>
      </c>
      <c r="D103" s="30">
        <f t="shared" si="1"/>
        <v>-4.1938200260161125</v>
      </c>
      <c r="E103" s="39">
        <f>VLOOKUP($A103,'Ub5 and Ub6 values'!$B$2:$F$7000,2,FALSE)</f>
        <v>7</v>
      </c>
      <c r="F103" s="39">
        <f>VLOOKUP($A103,'Ub5 and Ub6 values'!$B$2:$F$7000,3,FALSE)</f>
        <v>8</v>
      </c>
    </row>
    <row r="104" spans="1:6">
      <c r="A104" t="s">
        <v>6149</v>
      </c>
      <c r="B104">
        <v>7.5241779463153202</v>
      </c>
      <c r="D104" s="30">
        <f t="shared" si="1"/>
        <v>-7.5241779463153202</v>
      </c>
      <c r="E104" s="39">
        <f>VLOOKUP($A104,'Ub5 and Ub6 values'!$B$2:$F$7000,2,FALSE)</f>
        <v>7</v>
      </c>
      <c r="F104" s="39">
        <f>VLOOKUP($A104,'Ub5 and Ub6 values'!$B$2:$F$7000,3,FALSE)</f>
        <v>9</v>
      </c>
    </row>
    <row r="105" spans="1:6">
      <c r="A105" t="s">
        <v>6150</v>
      </c>
      <c r="B105">
        <v>6.3659351527951253</v>
      </c>
      <c r="D105" s="30">
        <f t="shared" si="1"/>
        <v>-6.3659351527951253</v>
      </c>
      <c r="E105" s="39">
        <f>VLOOKUP($A105,'Ub5 and Ub6 values'!$B$2:$F$7000,2,FALSE)</f>
        <v>8</v>
      </c>
      <c r="F105" s="39">
        <f>VLOOKUP($A105,'Ub5 and Ub6 values'!$B$2:$F$7000,3,FALSE)</f>
        <v>10</v>
      </c>
    </row>
    <row r="106" spans="1:6">
      <c r="A106" t="s">
        <v>8743</v>
      </c>
      <c r="B106">
        <v>2.8067699421420307</v>
      </c>
      <c r="D106" s="30">
        <f t="shared" si="1"/>
        <v>-2.8067699421420307</v>
      </c>
      <c r="E106" s="39">
        <f>VLOOKUP($A106,'Ub5 and Ub6 values'!$B$2:$F$7000,2,FALSE)</f>
        <v>5</v>
      </c>
      <c r="F106" s="39">
        <f>VLOOKUP($A106,'Ub5 and Ub6 values'!$B$2:$F$7000,3,FALSE)</f>
        <v>10</v>
      </c>
    </row>
    <row r="107" spans="1:6">
      <c r="A107" t="s">
        <v>6262</v>
      </c>
      <c r="B107">
        <v>3.8981874642559964</v>
      </c>
      <c r="D107" s="30">
        <f t="shared" si="1"/>
        <v>-3.8981874642559964</v>
      </c>
      <c r="E107" s="39">
        <f>VLOOKUP($A107,'Ub5 and Ub6 values'!$B$2:$F$7000,2,FALSE)</f>
        <v>6</v>
      </c>
      <c r="F107" s="39">
        <f>VLOOKUP($A107,'Ub5 and Ub6 values'!$B$2:$F$7000,3,FALSE)</f>
        <v>10</v>
      </c>
    </row>
    <row r="108" spans="1:6">
      <c r="A108" t="s">
        <v>6263</v>
      </c>
      <c r="B108">
        <v>8.0298016357730173</v>
      </c>
      <c r="D108" s="30">
        <f t="shared" si="1"/>
        <v>-8.0298016357730173</v>
      </c>
      <c r="E108" s="39">
        <f>VLOOKUP($A108,'Ub5 and Ub6 values'!$B$2:$F$7000,2,FALSE)</f>
        <v>10</v>
      </c>
      <c r="F108" s="39">
        <f>VLOOKUP($A108,'Ub5 and Ub6 values'!$B$2:$F$7000,3,FALSE)</f>
        <v>11</v>
      </c>
    </row>
    <row r="109" spans="1:6">
      <c r="A109" t="s">
        <v>6264</v>
      </c>
      <c r="B109">
        <v>3.6723634355754036</v>
      </c>
      <c r="D109" s="30">
        <f t="shared" si="1"/>
        <v>-3.6723634355754036</v>
      </c>
      <c r="E109" s="39">
        <f>VLOOKUP($A109,'Ub5 and Ub6 values'!$B$2:$F$7000,2,FALSE)</f>
        <v>4</v>
      </c>
      <c r="F109" s="39">
        <f>VLOOKUP($A109,'Ub5 and Ub6 values'!$B$2:$F$7000,3,FALSE)</f>
        <v>7</v>
      </c>
    </row>
    <row r="110" spans="1:6">
      <c r="A110" t="s">
        <v>6265</v>
      </c>
      <c r="B110">
        <v>6.6574822851480517</v>
      </c>
      <c r="D110" s="30">
        <f t="shared" si="1"/>
        <v>-6.6574822851480517</v>
      </c>
      <c r="E110" s="39">
        <f>VLOOKUP($A110,'Ub5 and Ub6 values'!$B$2:$F$7000,2,FALSE)</f>
        <v>7</v>
      </c>
      <c r="F110" s="39">
        <f>VLOOKUP($A110,'Ub5 and Ub6 values'!$B$2:$F$7000,3,FALSE)</f>
        <v>11</v>
      </c>
    </row>
    <row r="111" spans="1:6">
      <c r="A111" t="s">
        <v>6266</v>
      </c>
      <c r="B111">
        <v>6.754392298156108</v>
      </c>
      <c r="D111" s="30">
        <f t="shared" si="1"/>
        <v>-6.754392298156108</v>
      </c>
      <c r="E111" s="39">
        <f>VLOOKUP($A111,'Ub5 and Ub6 values'!$B$2:$F$7000,2,FALSE)</f>
        <v>7</v>
      </c>
      <c r="F111" s="39">
        <f>VLOOKUP($A111,'Ub5 and Ub6 values'!$B$2:$F$7000,3,FALSE)</f>
        <v>11</v>
      </c>
    </row>
    <row r="112" spans="1:6">
      <c r="A112" t="s">
        <v>6267</v>
      </c>
      <c r="B112">
        <v>7.0554222938200892</v>
      </c>
      <c r="D112" s="30">
        <f t="shared" si="1"/>
        <v>-7.0554222938200892</v>
      </c>
      <c r="E112" s="39">
        <f>VLOOKUP($A112,'Ub5 and Ub6 values'!$B$2:$F$7000,2,FALSE)</f>
        <v>7</v>
      </c>
      <c r="F112" s="39">
        <f>VLOOKUP($A112,'Ub5 and Ub6 values'!$B$2:$F$7000,3,FALSE)</f>
        <v>11</v>
      </c>
    </row>
    <row r="113" spans="1:6">
      <c r="A113" t="s">
        <v>6858</v>
      </c>
      <c r="B113">
        <v>3.0876545044646622</v>
      </c>
      <c r="D113" s="30">
        <f t="shared" si="1"/>
        <v>-3.0876545044646622</v>
      </c>
      <c r="E113" s="39">
        <f>VLOOKUP($A113,'Ub5 and Ub6 values'!$B$2:$F$7000,2,FALSE)</f>
        <v>7</v>
      </c>
      <c r="F113" s="39">
        <f>VLOOKUP($A113,'Ub5 and Ub6 values'!$B$2:$F$7000,3,FALSE)</f>
        <v>9</v>
      </c>
    </row>
    <row r="114" spans="1:6">
      <c r="A114" t="s">
        <v>6859</v>
      </c>
      <c r="B114">
        <v>5.0257317566174802</v>
      </c>
      <c r="D114" s="30">
        <f t="shared" si="1"/>
        <v>-5.0257317566174802</v>
      </c>
      <c r="E114" s="39">
        <f>VLOOKUP($A114,'Ub5 and Ub6 values'!$B$2:$F$7000,2,FALSE)</f>
        <v>7</v>
      </c>
      <c r="F114" s="39">
        <f>VLOOKUP($A114,'Ub5 and Ub6 values'!$B$2:$F$7000,3,FALSE)</f>
        <v>11</v>
      </c>
    </row>
    <row r="115" spans="1:6">
      <c r="A115" t="s">
        <v>6860</v>
      </c>
      <c r="B115">
        <v>5.0257317566174802</v>
      </c>
      <c r="D115" s="30">
        <f t="shared" si="1"/>
        <v>-5.0257317566174802</v>
      </c>
      <c r="E115" s="39">
        <f>VLOOKUP($A115,'Ub5 and Ub6 values'!$B$2:$F$7000,2,FALSE)</f>
        <v>7</v>
      </c>
      <c r="F115" s="39">
        <f>VLOOKUP($A115,'Ub5 and Ub6 values'!$B$2:$F$7000,3,FALSE)</f>
        <v>11</v>
      </c>
    </row>
    <row r="116" spans="1:6">
      <c r="A116" t="s">
        <v>6861</v>
      </c>
      <c r="B116">
        <v>6.0969100130080562</v>
      </c>
      <c r="D116" s="30">
        <f t="shared" si="1"/>
        <v>-6.0969100130080562</v>
      </c>
      <c r="E116" s="39">
        <f>VLOOKUP($A116,'Ub5 and Ub6 values'!$B$2:$F$7000,2,FALSE)</f>
        <v>7</v>
      </c>
      <c r="F116" s="39">
        <f>VLOOKUP($A116,'Ub5 and Ub6 values'!$B$2:$F$7000,3,FALSE)</f>
        <v>11</v>
      </c>
    </row>
    <row r="117" spans="1:6">
      <c r="A117" t="s">
        <v>6862</v>
      </c>
      <c r="B117">
        <v>4.4948500216800937</v>
      </c>
      <c r="D117" s="30">
        <f t="shared" si="1"/>
        <v>-4.4948500216800937</v>
      </c>
      <c r="E117" s="39">
        <f>VLOOKUP($A117,'Ub5 and Ub6 values'!$B$2:$F$7000,2,FALSE)</f>
        <v>7</v>
      </c>
      <c r="F117" s="39">
        <f>VLOOKUP($A117,'Ub5 and Ub6 values'!$B$2:$F$7000,3,FALSE)</f>
        <v>9</v>
      </c>
    </row>
    <row r="118" spans="1:6">
      <c r="A118" t="s">
        <v>6863</v>
      </c>
      <c r="B118">
        <v>7.0591675638483009</v>
      </c>
      <c r="D118" s="30">
        <f t="shared" si="1"/>
        <v>-7.0591675638483009</v>
      </c>
      <c r="E118" s="39">
        <f>VLOOKUP($A118,'Ub5 and Ub6 values'!$B$2:$F$7000,2,FALSE)</f>
        <v>7</v>
      </c>
      <c r="F118" s="39">
        <f>VLOOKUP($A118,'Ub5 and Ub6 values'!$B$2:$F$7000,3,FALSE)</f>
        <v>9</v>
      </c>
    </row>
    <row r="119" spans="1:6">
      <c r="A119" t="s">
        <v>6864</v>
      </c>
      <c r="B119">
        <v>6.0813509089043096</v>
      </c>
      <c r="D119" s="30">
        <f t="shared" si="1"/>
        <v>-6.0813509089043096</v>
      </c>
      <c r="E119" s="39">
        <f>VLOOKUP($A119,'Ub5 and Ub6 values'!$B$2:$F$7000,2,FALSE)</f>
        <v>7</v>
      </c>
      <c r="F119" s="39">
        <f>VLOOKUP($A119,'Ub5 and Ub6 values'!$B$2:$F$7000,3,FALSE)</f>
        <v>11</v>
      </c>
    </row>
    <row r="120" spans="1:6">
      <c r="A120" t="s">
        <v>6865</v>
      </c>
      <c r="B120">
        <v>7.6149903193518691</v>
      </c>
      <c r="D120" s="30">
        <f t="shared" si="1"/>
        <v>-7.6149903193518691</v>
      </c>
      <c r="E120" s="39">
        <f>VLOOKUP($A120,'Ub5 and Ub6 values'!$B$2:$F$7000,2,FALSE)</f>
        <v>7</v>
      </c>
      <c r="F120" s="39">
        <f>VLOOKUP($A120,'Ub5 and Ub6 values'!$B$2:$F$7000,3,FALSE)</f>
        <v>10</v>
      </c>
    </row>
    <row r="121" spans="1:6">
      <c r="A121" t="s">
        <v>6866</v>
      </c>
      <c r="B121">
        <v>7.7226750469580558</v>
      </c>
      <c r="D121" s="30">
        <f t="shared" si="1"/>
        <v>-7.7226750469580558</v>
      </c>
      <c r="E121" s="39">
        <f>VLOOKUP($A121,'Ub5 and Ub6 values'!$B$2:$F$7000,2,FALSE)</f>
        <v>7</v>
      </c>
      <c r="F121" s="39">
        <f>VLOOKUP($A121,'Ub5 and Ub6 values'!$B$2:$F$7000,3,FALSE)</f>
        <v>10</v>
      </c>
    </row>
    <row r="122" spans="1:6">
      <c r="A122" t="s">
        <v>6867</v>
      </c>
      <c r="B122">
        <v>4.8484416120000784</v>
      </c>
      <c r="D122" s="30">
        <f t="shared" si="1"/>
        <v>-4.8484416120000784</v>
      </c>
      <c r="E122" s="39">
        <f>VLOOKUP($A122,'Ub5 and Ub6 values'!$B$2:$F$7000,2,FALSE)</f>
        <v>8</v>
      </c>
      <c r="F122" s="39">
        <f>VLOOKUP($A122,'Ub5 and Ub6 values'!$B$2:$F$7000,3,FALSE)</f>
        <v>9</v>
      </c>
    </row>
    <row r="123" spans="1:6">
      <c r="A123" t="s">
        <v>6868</v>
      </c>
      <c r="B123">
        <v>6.0758370024300374</v>
      </c>
      <c r="D123" s="30">
        <f t="shared" si="1"/>
        <v>-6.0758370024300374</v>
      </c>
      <c r="E123" s="39">
        <f>VLOOKUP($A123,'Ub5 and Ub6 values'!$B$2:$F$7000,2,FALSE)</f>
        <v>7</v>
      </c>
      <c r="F123" s="39">
        <f>VLOOKUP($A123,'Ub5 and Ub6 values'!$B$2:$F$7000,3,FALSE)</f>
        <v>10</v>
      </c>
    </row>
    <row r="124" spans="1:6">
      <c r="A124" t="s">
        <v>6869</v>
      </c>
      <c r="B124">
        <v>6.5892121262776389</v>
      </c>
      <c r="D124" s="30">
        <f t="shared" si="1"/>
        <v>-6.5892121262776389</v>
      </c>
      <c r="E124" s="39">
        <f>VLOOKUP($A124,'Ub5 and Ub6 values'!$B$2:$F$7000,2,FALSE)</f>
        <v>8</v>
      </c>
      <c r="F124" s="39">
        <f>VLOOKUP($A124,'Ub5 and Ub6 values'!$B$2:$F$7000,3,FALSE)</f>
        <v>11</v>
      </c>
    </row>
    <row r="125" spans="1:6">
      <c r="A125" t="s">
        <v>6870</v>
      </c>
      <c r="B125">
        <v>6.570940860804404</v>
      </c>
      <c r="D125" s="30">
        <f t="shared" si="1"/>
        <v>-6.570940860804404</v>
      </c>
      <c r="E125" s="39">
        <f>VLOOKUP($A125,'Ub5 and Ub6 values'!$B$2:$F$7000,2,FALSE)</f>
        <v>8</v>
      </c>
      <c r="F125" s="39">
        <f>VLOOKUP($A125,'Ub5 and Ub6 values'!$B$2:$F$7000,3,FALSE)</f>
        <v>11</v>
      </c>
    </row>
    <row r="126" spans="1:6">
      <c r="A126" t="s">
        <v>6871</v>
      </c>
      <c r="B126">
        <v>3.7079702239600536</v>
      </c>
      <c r="D126" s="30">
        <f t="shared" si="1"/>
        <v>-3.7079702239600536</v>
      </c>
      <c r="E126" s="39">
        <f>VLOOKUP($A126,'Ub5 and Ub6 values'!$B$2:$F$7000,2,FALSE)</f>
        <v>7</v>
      </c>
      <c r="F126" s="39">
        <f>VLOOKUP($A126,'Ub5 and Ub6 values'!$B$2:$F$7000,3,FALSE)</f>
        <v>9</v>
      </c>
    </row>
    <row r="127" spans="1:6">
      <c r="A127" t="s">
        <v>5688</v>
      </c>
      <c r="B127">
        <v>4.884061483015735</v>
      </c>
      <c r="D127" s="30">
        <f t="shared" si="1"/>
        <v>-4.884061483015735</v>
      </c>
      <c r="E127" s="39">
        <f>VLOOKUP($A127,'Ub5 and Ub6 values'!$B$2:$F$7000,2,FALSE)</f>
        <v>7</v>
      </c>
      <c r="F127" s="39">
        <f>VLOOKUP($A127,'Ub5 and Ub6 values'!$B$2:$F$7000,3,FALSE)</f>
        <v>9</v>
      </c>
    </row>
    <row r="128" spans="1:6">
      <c r="A128" t="s">
        <v>5689</v>
      </c>
      <c r="B128">
        <v>5.2021380702137376</v>
      </c>
      <c r="D128" s="30">
        <f t="shared" si="1"/>
        <v>-5.2021380702137376</v>
      </c>
      <c r="E128" s="39">
        <f>VLOOKUP($A128,'Ub5 and Ub6 values'!$B$2:$F$7000,2,FALSE)</f>
        <v>7</v>
      </c>
      <c r="F128" s="39">
        <f>VLOOKUP($A128,'Ub5 and Ub6 values'!$B$2:$F$7000,3,FALSE)</f>
        <v>9</v>
      </c>
    </row>
    <row r="129" spans="1:6">
      <c r="A129" t="s">
        <v>5690</v>
      </c>
      <c r="B129">
        <v>6.9432504246085713</v>
      </c>
      <c r="D129" s="30">
        <f t="shared" si="1"/>
        <v>-6.9432504246085713</v>
      </c>
      <c r="E129" s="39">
        <f>VLOOKUP($A129,'Ub5 and Ub6 values'!$B$2:$F$7000,2,FALSE)</f>
        <v>7</v>
      </c>
      <c r="F129" s="39">
        <f>VLOOKUP($A129,'Ub5 and Ub6 values'!$B$2:$F$7000,3,FALSE)</f>
        <v>11</v>
      </c>
    </row>
    <row r="130" spans="1:6">
      <c r="A130" t="s">
        <v>5691</v>
      </c>
      <c r="B130">
        <v>6.9432504246085713</v>
      </c>
      <c r="D130" s="30">
        <f t="shared" si="1"/>
        <v>-6.9432504246085713</v>
      </c>
      <c r="E130" s="39">
        <f>VLOOKUP($A130,'Ub5 and Ub6 values'!$B$2:$F$7000,2,FALSE)</f>
        <v>7</v>
      </c>
      <c r="F130" s="39">
        <f>VLOOKUP($A130,'Ub5 and Ub6 values'!$B$2:$F$7000,3,FALSE)</f>
        <v>11</v>
      </c>
    </row>
    <row r="131" spans="1:6">
      <c r="A131" t="s">
        <v>6872</v>
      </c>
      <c r="B131">
        <v>6.7214016749922152</v>
      </c>
      <c r="D131" s="30">
        <f t="shared" si="1"/>
        <v>-6.7214016749922152</v>
      </c>
      <c r="E131" s="39">
        <f>VLOOKUP($A131,'Ub5 and Ub6 values'!$B$2:$F$7000,2,FALSE)</f>
        <v>7</v>
      </c>
      <c r="F131" s="39">
        <f>VLOOKUP($A131,'Ub5 and Ub6 values'!$B$2:$F$7000,3,FALSE)</f>
        <v>11</v>
      </c>
    </row>
    <row r="132" spans="1:6">
      <c r="A132" t="s">
        <v>6294</v>
      </c>
      <c r="B132">
        <v>6.9432504246085713</v>
      </c>
      <c r="D132" s="30">
        <f t="shared" si="1"/>
        <v>-6.9432504246085713</v>
      </c>
      <c r="E132" s="39">
        <f>VLOOKUP($A132,'Ub5 and Ub6 values'!$B$2:$F$7000,2,FALSE)</f>
        <v>7</v>
      </c>
      <c r="F132" s="39">
        <f>VLOOKUP($A132,'Ub5 and Ub6 values'!$B$2:$F$7000,3,FALSE)</f>
        <v>11</v>
      </c>
    </row>
    <row r="133" spans="1:6">
      <c r="A133" t="s">
        <v>6295</v>
      </c>
      <c r="B133">
        <v>6.978084605357723</v>
      </c>
      <c r="D133" s="30">
        <f t="shared" ref="D133:D165" si="2">0-B133</f>
        <v>-6.978084605357723</v>
      </c>
      <c r="E133" s="39">
        <f>VLOOKUP($A133,'Ub5 and Ub6 values'!$B$2:$F$7000,2,FALSE)</f>
        <v>7</v>
      </c>
      <c r="F133" s="39">
        <f>VLOOKUP($A133,'Ub5 and Ub6 values'!$B$2:$F$7000,3,FALSE)</f>
        <v>10</v>
      </c>
    </row>
    <row r="134" spans="1:6">
      <c r="A134" t="s">
        <v>6296</v>
      </c>
      <c r="B134">
        <v>3.8361278158260466</v>
      </c>
      <c r="D134" s="30">
        <f t="shared" si="2"/>
        <v>-3.8361278158260466</v>
      </c>
      <c r="E134" s="39">
        <f>VLOOKUP($A134,'Ub5 and Ub6 values'!$B$2:$F$7000,2,FALSE)</f>
        <v>7</v>
      </c>
      <c r="F134" s="39">
        <f>VLOOKUP($A134,'Ub5 and Ub6 values'!$B$2:$F$7000,3,FALSE)</f>
        <v>9</v>
      </c>
    </row>
    <row r="135" spans="1:6">
      <c r="A135" t="s">
        <v>6297</v>
      </c>
      <c r="B135">
        <v>2.7409781617095454</v>
      </c>
      <c r="D135" s="30">
        <f t="shared" si="2"/>
        <v>-2.7409781617095454</v>
      </c>
      <c r="E135" s="39">
        <f>VLOOKUP($A135,'Ub5 and Ub6 values'!$B$2:$F$7000,2,FALSE)</f>
        <v>4</v>
      </c>
      <c r="F135" s="39">
        <f>VLOOKUP($A135,'Ub5 and Ub6 values'!$B$2:$F$7000,3,FALSE)</f>
        <v>5</v>
      </c>
    </row>
    <row r="136" spans="1:6">
      <c r="A136" t="s">
        <v>6298</v>
      </c>
      <c r="B136">
        <v>2.7894220528970837</v>
      </c>
      <c r="D136" s="30">
        <f t="shared" si="2"/>
        <v>-2.7894220528970837</v>
      </c>
      <c r="E136" s="39">
        <f>VLOOKUP($A136,'Ub5 and Ub6 values'!$B$2:$F$7000,2,FALSE)</f>
        <v>7</v>
      </c>
      <c r="F136" s="39">
        <f>VLOOKUP($A136,'Ub5 and Ub6 values'!$B$2:$F$7000,3,FALSE)</f>
        <v>7</v>
      </c>
    </row>
    <row r="137" spans="1:6">
      <c r="A137" t="s">
        <v>6299</v>
      </c>
      <c r="B137">
        <v>6.9805328424918942</v>
      </c>
      <c r="D137" s="30">
        <f t="shared" si="2"/>
        <v>-6.9805328424918942</v>
      </c>
      <c r="E137" s="39">
        <f>VLOOKUP($A137,'Ub5 and Ub6 values'!$B$2:$F$7000,2,FALSE)</f>
        <v>6</v>
      </c>
      <c r="F137" s="39">
        <f>VLOOKUP($A137,'Ub5 and Ub6 values'!$B$2:$F$7000,3,FALSE)</f>
        <v>11</v>
      </c>
    </row>
    <row r="138" spans="1:6">
      <c r="A138" t="s">
        <v>6300</v>
      </c>
      <c r="B138">
        <v>3.3659351527951258</v>
      </c>
      <c r="D138" s="30">
        <f t="shared" si="2"/>
        <v>-3.3659351527951258</v>
      </c>
      <c r="E138" s="39">
        <f>VLOOKUP($A138,'Ub5 and Ub6 values'!$B$2:$F$7000,2,FALSE)</f>
        <v>7</v>
      </c>
      <c r="F138" s="39">
        <f>VLOOKUP($A138,'Ub5 and Ub6 values'!$B$2:$F$7000,3,FALSE)</f>
        <v>9</v>
      </c>
    </row>
    <row r="139" spans="1:6">
      <c r="A139" t="s">
        <v>6301</v>
      </c>
      <c r="B139">
        <v>3.0340024290994179</v>
      </c>
      <c r="D139" s="30">
        <f t="shared" si="2"/>
        <v>-3.0340024290994179</v>
      </c>
      <c r="E139" s="39">
        <f>VLOOKUP($A139,'Ub5 and Ub6 values'!$B$2:$F$7000,2,FALSE)</f>
        <v>5</v>
      </c>
      <c r="F139" s="39">
        <f>VLOOKUP($A139,'Ub5 and Ub6 values'!$B$2:$F$7000,3,FALSE)</f>
        <v>7</v>
      </c>
    </row>
    <row r="140" spans="1:6">
      <c r="A140" t="s">
        <v>6302</v>
      </c>
      <c r="B140">
        <v>2.4319424377714558</v>
      </c>
      <c r="D140" s="30">
        <f t="shared" si="2"/>
        <v>-2.4319424377714558</v>
      </c>
      <c r="E140" s="39">
        <f>VLOOKUP($A140,'Ub5 and Ub6 values'!$B$2:$F$7000,2,FALSE)</f>
        <v>5</v>
      </c>
      <c r="F140" s="39">
        <f>VLOOKUP($A140,'Ub5 and Ub6 values'!$B$2:$F$7000,3,FALSE)</f>
        <v>7</v>
      </c>
    </row>
    <row r="141" spans="1:6">
      <c r="A141" t="s">
        <v>6303</v>
      </c>
      <c r="B141">
        <v>3.2558511787157745</v>
      </c>
      <c r="D141" s="30">
        <f t="shared" si="2"/>
        <v>-3.2558511787157745</v>
      </c>
      <c r="E141" s="39">
        <f>VLOOKUP($A141,'Ub5 and Ub6 values'!$B$2:$F$7000,2,FALSE)</f>
        <v>6</v>
      </c>
      <c r="F141" s="39">
        <f>VLOOKUP($A141,'Ub5 and Ub6 values'!$B$2:$F$7000,3,FALSE)</f>
        <v>7</v>
      </c>
    </row>
    <row r="142" spans="1:6">
      <c r="A142" t="s">
        <v>6304</v>
      </c>
      <c r="B142">
        <v>4.0340024290994183</v>
      </c>
      <c r="D142" s="30">
        <f t="shared" si="2"/>
        <v>-4.0340024290994183</v>
      </c>
      <c r="E142" s="39">
        <f>VLOOKUP($A142,'Ub5 and Ub6 values'!$B$2:$F$7000,2,FALSE)</f>
        <v>6</v>
      </c>
      <c r="F142" s="39">
        <f>VLOOKUP($A142,'Ub5 and Ub6 values'!$B$2:$F$7000,3,FALSE)</f>
        <v>7</v>
      </c>
    </row>
    <row r="143" spans="1:6">
      <c r="A143" t="s">
        <v>6305</v>
      </c>
      <c r="B143">
        <v>5.0399828904795134</v>
      </c>
      <c r="D143" s="30">
        <f t="shared" si="2"/>
        <v>-5.0399828904795134</v>
      </c>
      <c r="E143" s="39">
        <f>VLOOKUP($A143,'Ub5 and Ub6 values'!$B$2:$F$7000,2,FALSE)</f>
        <v>6</v>
      </c>
      <c r="F143" s="39">
        <f>VLOOKUP($A143,'Ub5 and Ub6 values'!$B$2:$F$7000,3,FALSE)</f>
        <v>11</v>
      </c>
    </row>
    <row r="144" spans="1:6">
      <c r="A144" t="s">
        <v>695</v>
      </c>
      <c r="B144">
        <v>3.1008407761437828</v>
      </c>
      <c r="D144" s="30">
        <f t="shared" si="2"/>
        <v>-3.1008407761437828</v>
      </c>
      <c r="E144" s="39">
        <f>VLOOKUP($A144,'Ub5 and Ub6 values'!$B$2:$F$7000,2,FALSE)</f>
        <v>7</v>
      </c>
      <c r="F144" s="39">
        <f>VLOOKUP($A144,'Ub5 and Ub6 values'!$B$2:$F$7000,3,FALSE)</f>
        <v>9</v>
      </c>
    </row>
    <row r="145" spans="1:6">
      <c r="A145" t="s">
        <v>6306</v>
      </c>
      <c r="B145">
        <v>2.9142479298630355</v>
      </c>
      <c r="D145" s="30">
        <f t="shared" si="2"/>
        <v>-2.9142479298630355</v>
      </c>
      <c r="E145" s="39">
        <f>VLOOKUP($A145,'Ub5 and Ub6 values'!$B$2:$F$7000,2,FALSE)</f>
        <v>6</v>
      </c>
      <c r="F145" s="39">
        <f>VLOOKUP($A145,'Ub5 and Ub6 values'!$B$2:$F$7000,3,FALSE)</f>
        <v>8</v>
      </c>
    </row>
    <row r="146" spans="1:6">
      <c r="A146" t="s">
        <v>6307</v>
      </c>
      <c r="B146">
        <v>3.1342982594749551</v>
      </c>
      <c r="D146" s="30">
        <f t="shared" si="2"/>
        <v>-3.1342982594749551</v>
      </c>
      <c r="E146" s="39">
        <f>VLOOKUP($A146,'Ub5 and Ub6 values'!$B$2:$F$7000,2,FALSE)</f>
        <v>4</v>
      </c>
      <c r="F146" s="39">
        <f>VLOOKUP($A146,'Ub5 and Ub6 values'!$B$2:$F$7000,3,FALSE)</f>
        <v>6</v>
      </c>
    </row>
    <row r="147" spans="1:6">
      <c r="A147" t="s">
        <v>6308</v>
      </c>
      <c r="B147">
        <v>3.6994778318586414</v>
      </c>
      <c r="D147" s="30">
        <f t="shared" si="2"/>
        <v>-3.6994778318586414</v>
      </c>
      <c r="E147" s="39">
        <f>VLOOKUP($A147,'Ub5 and Ub6 values'!$B$2:$F$7000,2,FALSE)</f>
        <v>6</v>
      </c>
      <c r="F147" s="39">
        <f>VLOOKUP($A147,'Ub5 and Ub6 values'!$B$2:$F$7000,3,FALSE)</f>
        <v>7</v>
      </c>
    </row>
    <row r="148" spans="1:6">
      <c r="A148" t="s">
        <v>6309</v>
      </c>
      <c r="B148">
        <v>6.2204010071987552</v>
      </c>
      <c r="D148" s="30">
        <f t="shared" si="2"/>
        <v>-6.2204010071987552</v>
      </c>
      <c r="E148" s="39">
        <f>VLOOKUP($A148,'Ub5 and Ub6 values'!$B$2:$F$7000,2,FALSE)</f>
        <v>7</v>
      </c>
      <c r="F148" s="39">
        <f>VLOOKUP($A148,'Ub5 and Ub6 values'!$B$2:$F$7000,3,FALSE)</f>
        <v>9</v>
      </c>
    </row>
    <row r="149" spans="1:6">
      <c r="A149" t="s">
        <v>6310</v>
      </c>
      <c r="B149">
        <v>6.3035923593222787</v>
      </c>
      <c r="D149" s="30">
        <f t="shared" si="2"/>
        <v>-6.3035923593222787</v>
      </c>
      <c r="E149" s="39">
        <f>VLOOKUP($A149,'Ub5 and Ub6 values'!$B$2:$F$7000,2,FALSE)</f>
        <v>8</v>
      </c>
      <c r="F149" s="39">
        <f>VLOOKUP($A149,'Ub5 and Ub6 values'!$B$2:$F$7000,3,FALSE)</f>
        <v>9</v>
      </c>
    </row>
    <row r="150" spans="1:6">
      <c r="A150" t="s">
        <v>6311</v>
      </c>
      <c r="B150">
        <v>4.1128612802858671</v>
      </c>
      <c r="D150" s="30">
        <f t="shared" si="2"/>
        <v>-4.1128612802858671</v>
      </c>
      <c r="E150" s="39">
        <f>VLOOKUP($A150,'Ub5 and Ub6 values'!$B$2:$F$7000,2,FALSE)</f>
        <v>8</v>
      </c>
      <c r="F150" s="39">
        <f>VLOOKUP($A150,'Ub5 and Ub6 values'!$B$2:$F$7000,3,FALSE)</f>
        <v>10</v>
      </c>
    </row>
    <row r="151" spans="1:6">
      <c r="A151" t="s">
        <v>6312</v>
      </c>
      <c r="B151">
        <v>5.7186096262802879</v>
      </c>
      <c r="D151" s="30">
        <f t="shared" si="2"/>
        <v>-5.7186096262802879</v>
      </c>
      <c r="E151" s="39">
        <f>VLOOKUP($A151,'Ub5 and Ub6 values'!$B$2:$F$7000,2,FALSE)</f>
        <v>6</v>
      </c>
      <c r="F151" s="39">
        <f>VLOOKUP($A151,'Ub5 and Ub6 values'!$B$2:$F$7000,3,FALSE)</f>
        <v>11</v>
      </c>
    </row>
    <row r="152" spans="1:6">
      <c r="A152" t="s">
        <v>6313</v>
      </c>
      <c r="B152">
        <v>5.176476162880812</v>
      </c>
      <c r="D152" s="30">
        <f t="shared" si="2"/>
        <v>-5.176476162880812</v>
      </c>
      <c r="E152" s="39">
        <f>VLOOKUP($A152,'Ub5 and Ub6 values'!$B$2:$F$7000,2,FALSE)</f>
        <v>6</v>
      </c>
      <c r="F152" s="39">
        <f>VLOOKUP($A152,'Ub5 and Ub6 values'!$B$2:$F$7000,3,FALSE)</f>
        <v>10</v>
      </c>
    </row>
    <row r="153" spans="1:6">
      <c r="A153" t="s">
        <v>6314</v>
      </c>
      <c r="B153">
        <v>4.3009930790640416</v>
      </c>
      <c r="D153" s="30">
        <f t="shared" si="2"/>
        <v>-4.3009930790640416</v>
      </c>
      <c r="E153" s="39">
        <f>VLOOKUP($A153,'Ub5 and Ub6 values'!$B$2:$F$7000,2,FALSE)</f>
        <v>7</v>
      </c>
      <c r="F153" s="39">
        <f>VLOOKUP($A153,'Ub5 and Ub6 values'!$B$2:$F$7000,3,FALSE)</f>
        <v>11</v>
      </c>
    </row>
    <row r="154" spans="1:6">
      <c r="A154" t="s">
        <v>6315</v>
      </c>
      <c r="B154">
        <v>2.9089887227279618</v>
      </c>
      <c r="D154" s="30">
        <f t="shared" si="2"/>
        <v>-2.9089887227279618</v>
      </c>
      <c r="E154" s="39">
        <f>VLOOKUP($A154,'Ub5 and Ub6 values'!$B$2:$F$7000,2,FALSE)</f>
        <v>7</v>
      </c>
      <c r="F154" s="39">
        <f>VLOOKUP($A154,'Ub5 and Ub6 values'!$B$2:$F$7000,3,FALSE)</f>
        <v>7</v>
      </c>
    </row>
    <row r="155" spans="1:6">
      <c r="A155" t="s">
        <v>6316</v>
      </c>
      <c r="B155">
        <v>7.1225795500201938</v>
      </c>
      <c r="D155" s="30">
        <f t="shared" si="2"/>
        <v>-7.1225795500201938</v>
      </c>
      <c r="E155" s="39">
        <f>VLOOKUP($A155,'Ub5 and Ub6 values'!$B$2:$F$7000,2,FALSE)</f>
        <v>7</v>
      </c>
      <c r="F155" s="39">
        <f>VLOOKUP($A155,'Ub5 and Ub6 values'!$B$2:$F$7000,3,FALSE)</f>
        <v>8</v>
      </c>
    </row>
    <row r="156" spans="1:6">
      <c r="A156" t="s">
        <v>6317</v>
      </c>
      <c r="B156">
        <v>3.415607622664147</v>
      </c>
      <c r="D156" s="30">
        <f t="shared" si="2"/>
        <v>-3.415607622664147</v>
      </c>
      <c r="E156" s="39">
        <f>VLOOKUP($A156,'Ub5 and Ub6 values'!$B$2:$F$7000,2,FALSE)</f>
        <v>5</v>
      </c>
      <c r="F156" s="39">
        <f>VLOOKUP($A156,'Ub5 and Ub6 values'!$B$2:$F$7000,3,FALSE)</f>
        <v>6</v>
      </c>
    </row>
    <row r="157" spans="1:6">
      <c r="A157" t="s">
        <v>6318</v>
      </c>
      <c r="B157">
        <v>3.162739104718423</v>
      </c>
      <c r="D157" s="30">
        <f t="shared" si="2"/>
        <v>-3.162739104718423</v>
      </c>
      <c r="E157" s="39">
        <f>VLOOKUP($A157,'Ub5 and Ub6 values'!$B$2:$F$7000,2,FALSE)</f>
        <v>7</v>
      </c>
      <c r="F157" s="39">
        <f>VLOOKUP($A157,'Ub5 and Ub6 values'!$B$2:$F$7000,3,FALSE)</f>
        <v>9</v>
      </c>
    </row>
    <row r="158" spans="1:6">
      <c r="A158" t="s">
        <v>6319</v>
      </c>
      <c r="B158">
        <v>2.8331407345607942</v>
      </c>
      <c r="D158" s="30">
        <f t="shared" si="2"/>
        <v>-2.8331407345607942</v>
      </c>
      <c r="E158" s="39">
        <f>VLOOKUP($A158,'Ub5 and Ub6 values'!$B$2:$F$7000,2,FALSE)</f>
        <v>5</v>
      </c>
      <c r="F158" s="39">
        <f>VLOOKUP($A158,'Ub5 and Ub6 values'!$B$2:$F$7000,3,FALSE)</f>
        <v>6</v>
      </c>
    </row>
    <row r="159" spans="1:6">
      <c r="A159" t="s">
        <v>6320</v>
      </c>
      <c r="B159">
        <v>6.2558933435210182</v>
      </c>
      <c r="D159" s="30">
        <f t="shared" si="2"/>
        <v>-6.2558933435210182</v>
      </c>
      <c r="E159" s="39">
        <f>VLOOKUP($A159,'Ub5 and Ub6 values'!$B$2:$F$7000,2,FALSE)</f>
        <v>6</v>
      </c>
      <c r="F159" s="39">
        <f>VLOOKUP($A159,'Ub5 and Ub6 values'!$B$2:$F$7000,3,FALSE)</f>
        <v>7</v>
      </c>
    </row>
    <row r="160" spans="1:6">
      <c r="A160" t="s">
        <v>6321</v>
      </c>
      <c r="B160">
        <v>5.0799839485680405</v>
      </c>
      <c r="D160" s="30">
        <f t="shared" si="2"/>
        <v>-5.0799839485680405</v>
      </c>
      <c r="E160" s="39">
        <f>VLOOKUP($A160,'Ub5 and Ub6 values'!$B$2:$F$7000,2,FALSE)</f>
        <v>9</v>
      </c>
      <c r="F160" s="39">
        <f>VLOOKUP($A160,'Ub5 and Ub6 values'!$B$2:$F$7000,3,FALSE)</f>
        <v>9</v>
      </c>
    </row>
    <row r="161" spans="1:6">
      <c r="A161" t="s">
        <v>6322</v>
      </c>
      <c r="B161">
        <v>2.7289864979027372</v>
      </c>
      <c r="D161" s="30">
        <f t="shared" si="2"/>
        <v>-2.7289864979027372</v>
      </c>
      <c r="E161" s="39">
        <f>VLOOKUP($A161,'Ub5 and Ub6 values'!$B$2:$F$7000,2,FALSE)</f>
        <v>5</v>
      </c>
      <c r="F161" s="39">
        <f>VLOOKUP($A161,'Ub5 and Ub6 values'!$B$2:$F$7000,3,FALSE)</f>
        <v>7</v>
      </c>
    </row>
    <row r="162" spans="1:6">
      <c r="A162" t="s">
        <v>6323</v>
      </c>
      <c r="B162">
        <v>2.8200766065156522</v>
      </c>
      <c r="D162" s="30">
        <f t="shared" si="2"/>
        <v>-2.8200766065156522</v>
      </c>
      <c r="E162" s="39">
        <f>VLOOKUP($A162,'Ub5 and Ub6 values'!$B$2:$F$7000,2,FALSE)</f>
        <v>6</v>
      </c>
      <c r="F162" s="39">
        <f>VLOOKUP($A162,'Ub5 and Ub6 values'!$B$2:$F$7000,3,FALSE)</f>
        <v>8</v>
      </c>
    </row>
    <row r="163" spans="1:6">
      <c r="A163" t="s">
        <v>6324</v>
      </c>
      <c r="B163">
        <v>5.3526590154463412</v>
      </c>
      <c r="D163" s="30">
        <f t="shared" si="2"/>
        <v>-5.3526590154463412</v>
      </c>
      <c r="E163" s="39">
        <f>VLOOKUP($A163,'Ub5 and Ub6 values'!$B$2:$F$7000,2,FALSE)</f>
        <v>7</v>
      </c>
      <c r="F163" s="39">
        <f>VLOOKUP($A163,'Ub5 and Ub6 values'!$B$2:$F$7000,3,FALSE)</f>
        <v>9</v>
      </c>
    </row>
    <row r="164" spans="1:6">
      <c r="A164" t="s">
        <v>6325</v>
      </c>
      <c r="B164">
        <v>4.7542183337521431</v>
      </c>
      <c r="D164" s="30">
        <f t="shared" si="2"/>
        <v>-4.7542183337521431</v>
      </c>
      <c r="E164" s="39">
        <f>VLOOKUP($A164,'Ub5 and Ub6 values'!$B$2:$F$7000,2,FALSE)</f>
        <v>7</v>
      </c>
      <c r="F164" s="39">
        <f>VLOOKUP($A164,'Ub5 and Ub6 values'!$B$2:$F$7000,3,FALSE)</f>
        <v>9</v>
      </c>
    </row>
    <row r="165" spans="1:6">
      <c r="A165" t="s">
        <v>6326</v>
      </c>
      <c r="B165">
        <v>6.6854909394884734</v>
      </c>
      <c r="D165" s="30">
        <f t="shared" si="2"/>
        <v>-6.6854909394884734</v>
      </c>
      <c r="E165" s="39">
        <f>VLOOKUP($A165,'Ub5 and Ub6 values'!$B$2:$F$7000,2,FALSE)</f>
        <v>4</v>
      </c>
      <c r="F165" s="39">
        <f>VLOOKUP($A165,'Ub5 and Ub6 values'!$B$2:$F$7000,3,FALSE)</f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H1342"/>
  <sheetViews>
    <sheetView workbookViewId="0">
      <selection activeCell="J1" sqref="J1:K1"/>
    </sheetView>
  </sheetViews>
  <sheetFormatPr defaultRowHeight="12.75"/>
  <cols>
    <col min="9" max="9" width="11.5703125" style="30" bestFit="1" customWidth="1"/>
    <col min="10" max="11" width="9.140625" style="39"/>
  </cols>
  <sheetData>
    <row r="1" spans="1:34">
      <c r="A1" s="5" t="s">
        <v>6100</v>
      </c>
      <c r="B1" s="5" t="s">
        <v>6101</v>
      </c>
      <c r="C1" s="5" t="s">
        <v>4303</v>
      </c>
      <c r="D1" s="5" t="s">
        <v>4304</v>
      </c>
      <c r="E1" s="5" t="s">
        <v>4305</v>
      </c>
      <c r="F1" s="6" t="s">
        <v>4306</v>
      </c>
      <c r="G1" s="6"/>
      <c r="H1" s="6"/>
      <c r="I1" s="36" t="s">
        <v>14835</v>
      </c>
      <c r="J1" s="39" t="s">
        <v>7937</v>
      </c>
      <c r="K1" s="39" t="s">
        <v>7938</v>
      </c>
      <c r="P1" t="s">
        <v>14838</v>
      </c>
      <c r="V1" t="s">
        <v>14839</v>
      </c>
      <c r="AB1" t="s">
        <v>14840</v>
      </c>
    </row>
    <row r="2" spans="1:34">
      <c r="A2" s="8" t="s">
        <v>6895</v>
      </c>
      <c r="B2" s="8" t="s">
        <v>842</v>
      </c>
      <c r="C2" s="8" t="s">
        <v>843</v>
      </c>
      <c r="D2" s="8" t="s">
        <v>844</v>
      </c>
      <c r="E2" s="8" t="s">
        <v>845</v>
      </c>
      <c r="F2" s="9">
        <v>1.4000000000000001E-7</v>
      </c>
      <c r="G2" s="9"/>
      <c r="H2" s="9"/>
      <c r="I2" s="37">
        <f>LOG(F2)-3</f>
        <v>-9.8538719643217618</v>
      </c>
      <c r="J2" s="39">
        <f>VLOOKUP($A2,'Ub5 and Ub6 values'!$A$3:$F$7000,3,FALSE)</f>
        <v>7</v>
      </c>
      <c r="K2" s="39">
        <f>VLOOKUP($A2,'Ub5 and Ub6 values'!$A$3:$F$7000,4,FALSE)</f>
        <v>7</v>
      </c>
      <c r="P2" s="26" t="s">
        <v>14841</v>
      </c>
      <c r="Q2" s="26" t="s">
        <v>14842</v>
      </c>
      <c r="R2" s="26" t="s">
        <v>14843</v>
      </c>
      <c r="S2" s="26" t="s">
        <v>14844</v>
      </c>
      <c r="T2" s="26" t="s">
        <v>14845</v>
      </c>
      <c r="U2" s="26" t="s">
        <v>14846</v>
      </c>
      <c r="V2" s="26" t="s">
        <v>14841</v>
      </c>
      <c r="W2" s="26" t="s">
        <v>14842</v>
      </c>
      <c r="X2" s="26" t="s">
        <v>14843</v>
      </c>
      <c r="Y2" s="26" t="s">
        <v>14844</v>
      </c>
      <c r="Z2" s="26" t="s">
        <v>14845</v>
      </c>
      <c r="AA2" s="26" t="s">
        <v>14846</v>
      </c>
      <c r="AB2" s="26" t="s">
        <v>14841</v>
      </c>
      <c r="AC2" s="26" t="s">
        <v>14842</v>
      </c>
      <c r="AD2" s="26" t="s">
        <v>14843</v>
      </c>
      <c r="AE2" s="26" t="s">
        <v>14844</v>
      </c>
      <c r="AF2" s="26" t="s">
        <v>14845</v>
      </c>
      <c r="AG2" s="26" t="s">
        <v>14846</v>
      </c>
      <c r="AH2" s="26" t="s">
        <v>14846</v>
      </c>
    </row>
    <row r="3" spans="1:34">
      <c r="A3" s="7" t="s">
        <v>3619</v>
      </c>
      <c r="B3" s="8" t="s">
        <v>846</v>
      </c>
      <c r="C3" s="8" t="s">
        <v>847</v>
      </c>
      <c r="D3" s="8" t="s">
        <v>2969</v>
      </c>
      <c r="E3" s="8" t="s">
        <v>845</v>
      </c>
      <c r="F3" s="9">
        <v>1.5200000000000001E-6</v>
      </c>
      <c r="G3" s="9"/>
      <c r="H3" s="9"/>
      <c r="I3" s="37">
        <f t="shared" ref="I3:I66" si="0">LOG(F3)-3</f>
        <v>-8.8181564120552274</v>
      </c>
      <c r="J3" s="39">
        <f>VLOOKUP($A3,'Ub5 and Ub6 values'!$A$3:$F$7000,3,FALSE)</f>
        <v>7</v>
      </c>
      <c r="K3" s="39">
        <f>VLOOKUP($A3,'Ub5 and Ub6 values'!$A$3:$F$7000,4,FALSE)</f>
        <v>8</v>
      </c>
      <c r="P3">
        <f>AVERAGE(I2:I3742)</f>
        <v>-4.1767572693634367</v>
      </c>
      <c r="Q3">
        <f>MEDIAN(I2:I3742)</f>
        <v>-4.1906288572359038</v>
      </c>
      <c r="R3">
        <f>STDEV(I2:I3742)</f>
        <v>1.4196500413945692</v>
      </c>
      <c r="S3">
        <f>SKEW(I2:I3742)</f>
        <v>-0.24349309777966432</v>
      </c>
      <c r="T3">
        <f>MAX(I2:I3742)</f>
        <v>-0.46551698229529892</v>
      </c>
      <c r="U3">
        <f>MIN(I2:I3742)</f>
        <v>-9.8538719643217618</v>
      </c>
      <c r="V3">
        <f>AVERAGE(J2:J5440)</f>
        <v>6.3603082851637769</v>
      </c>
      <c r="W3">
        <f>MEDIAN(J2:J542)</f>
        <v>6</v>
      </c>
      <c r="X3">
        <f>STDEV(J2:J542)</f>
        <v>1.3539748081942513</v>
      </c>
      <c r="Y3">
        <f>SKEW(J2:J542)</f>
        <v>-8.8808746632307728E-2</v>
      </c>
      <c r="Z3">
        <f>MAX(J2:J542)</f>
        <v>11</v>
      </c>
      <c r="AA3">
        <f>MIN(J2:J542)</f>
        <v>2</v>
      </c>
      <c r="AB3">
        <f>AVERAGE(K2:K5406)</f>
        <v>8.0327552986512529</v>
      </c>
      <c r="AC3">
        <f>MEDIAN(K2:K5406)</f>
        <v>8</v>
      </c>
      <c r="AD3">
        <f>STDEV(K2:K5406)</f>
        <v>2.0750601981884862</v>
      </c>
      <c r="AE3">
        <f>SKEW(K2:K5406)</f>
        <v>-0.22604964485906137</v>
      </c>
      <c r="AF3">
        <f>MAX(K2:K5406)</f>
        <v>12</v>
      </c>
      <c r="AG3">
        <f>MIN(K2:K5406)</f>
        <v>2</v>
      </c>
      <c r="AH3">
        <f>MIN(L2:L5406)</f>
        <v>0</v>
      </c>
    </row>
    <row r="4" spans="1:34">
      <c r="A4" s="7" t="s">
        <v>4224</v>
      </c>
      <c r="B4" s="8" t="s">
        <v>355</v>
      </c>
      <c r="C4" s="8" t="s">
        <v>356</v>
      </c>
      <c r="D4" s="8" t="s">
        <v>357</v>
      </c>
      <c r="E4" s="8" t="s">
        <v>3418</v>
      </c>
      <c r="F4" s="9">
        <v>1.8500000000000001E-6</v>
      </c>
      <c r="G4" s="9"/>
      <c r="H4" s="9"/>
      <c r="I4" s="37">
        <f t="shared" si="0"/>
        <v>-8.7328282715969863</v>
      </c>
      <c r="J4" s="39">
        <f>VLOOKUP($A4,'Ub5 and Ub6 values'!$A$3:$F$7000,3,FALSE)</f>
        <v>8</v>
      </c>
      <c r="K4" s="39">
        <f>VLOOKUP($A4,'Ub5 and Ub6 values'!$A$3:$F$7000,4,FALSE)</f>
        <v>8</v>
      </c>
    </row>
    <row r="5" spans="1:34">
      <c r="A5" s="8" t="s">
        <v>1772</v>
      </c>
      <c r="B5" s="8" t="s">
        <v>358</v>
      </c>
      <c r="C5" s="8" t="s">
        <v>359</v>
      </c>
      <c r="D5" s="8" t="s">
        <v>360</v>
      </c>
      <c r="E5" s="8" t="s">
        <v>3418</v>
      </c>
      <c r="F5" s="9">
        <v>3.05E-6</v>
      </c>
      <c r="G5" s="9"/>
      <c r="H5" s="9"/>
      <c r="I5" s="37">
        <f t="shared" si="0"/>
        <v>-8.5157001606532141</v>
      </c>
      <c r="J5" s="39">
        <f>VLOOKUP($A5,'Ub5 and Ub6 values'!$A$3:$F$7000,3,FALSE)</f>
        <v>7</v>
      </c>
      <c r="K5" s="39">
        <f>VLOOKUP($A5,'Ub5 and Ub6 values'!$A$3:$F$7000,4,FALSE)</f>
        <v>9</v>
      </c>
    </row>
    <row r="6" spans="1:34">
      <c r="A6" s="7" t="s">
        <v>1456</v>
      </c>
      <c r="B6" s="8" t="s">
        <v>361</v>
      </c>
      <c r="C6" s="8" t="s">
        <v>362</v>
      </c>
      <c r="D6" s="8" t="s">
        <v>363</v>
      </c>
      <c r="E6" s="8" t="s">
        <v>3418</v>
      </c>
      <c r="F6" s="9">
        <v>7.8599999999999993E-6</v>
      </c>
      <c r="G6" s="9"/>
      <c r="H6" s="9"/>
      <c r="I6" s="37">
        <f t="shared" si="0"/>
        <v>-8.1045774539605908</v>
      </c>
      <c r="J6" s="39">
        <f>VLOOKUP($A6,'Ub5 and Ub6 values'!$A$3:$F$7000,3,FALSE)</f>
        <v>8</v>
      </c>
      <c r="K6" s="39">
        <f>VLOOKUP($A6,'Ub5 and Ub6 values'!$A$3:$F$7000,4,FALSE)</f>
        <v>10</v>
      </c>
    </row>
    <row r="7" spans="1:34">
      <c r="A7" s="7" t="s">
        <v>4992</v>
      </c>
      <c r="B7" s="8" t="s">
        <v>364</v>
      </c>
      <c r="C7" s="8" t="s">
        <v>365</v>
      </c>
      <c r="D7" s="8" t="s">
        <v>366</v>
      </c>
      <c r="E7" s="8" t="s">
        <v>3418</v>
      </c>
      <c r="F7" s="9">
        <v>2.0590000000000001E-5</v>
      </c>
      <c r="G7" s="9"/>
      <c r="H7" s="9"/>
      <c r="I7" s="37">
        <f t="shared" si="0"/>
        <v>-7.6863436533819689</v>
      </c>
      <c r="J7" s="39">
        <f>VLOOKUP($A7,'Ub5 and Ub6 values'!$A$3:$F$7000,3,FALSE)</f>
        <v>9</v>
      </c>
      <c r="K7" s="39">
        <f>VLOOKUP($A7,'Ub5 and Ub6 values'!$A$3:$F$7000,4,FALSE)</f>
        <v>9</v>
      </c>
    </row>
    <row r="8" spans="1:34">
      <c r="A8" s="7" t="s">
        <v>2666</v>
      </c>
      <c r="B8" s="8" t="s">
        <v>367</v>
      </c>
      <c r="C8" s="8" t="s">
        <v>368</v>
      </c>
      <c r="D8" s="8" t="s">
        <v>369</v>
      </c>
      <c r="E8" s="8" t="s">
        <v>3418</v>
      </c>
      <c r="F8" s="9">
        <v>2.179E-5</v>
      </c>
      <c r="G8" s="9"/>
      <c r="H8" s="9"/>
      <c r="I8" s="37">
        <f t="shared" si="0"/>
        <v>-7.6617427697537446</v>
      </c>
      <c r="J8" s="39">
        <f>VLOOKUP($A8,'Ub5 and Ub6 values'!$A$3:$F$7000,3,FALSE)</f>
        <v>5</v>
      </c>
      <c r="K8" s="39">
        <f>VLOOKUP($A8,'Ub5 and Ub6 values'!$A$3:$F$7000,4,FALSE)</f>
        <v>7</v>
      </c>
    </row>
    <row r="9" spans="1:34">
      <c r="A9" s="8" t="s">
        <v>2730</v>
      </c>
      <c r="B9" s="8" t="s">
        <v>889</v>
      </c>
      <c r="C9" s="8" t="s">
        <v>890</v>
      </c>
      <c r="D9" s="8" t="s">
        <v>891</v>
      </c>
      <c r="E9" s="8" t="s">
        <v>845</v>
      </c>
      <c r="F9" s="9">
        <v>3.1059999999999997E-5</v>
      </c>
      <c r="G9" s="9"/>
      <c r="H9" s="9"/>
      <c r="I9" s="37">
        <f t="shared" si="0"/>
        <v>-7.5077985486074601</v>
      </c>
      <c r="J9" s="39">
        <f>VLOOKUP($A9,'Ub5 and Ub6 values'!$A$3:$F$7000,3,FALSE)</f>
        <v>5</v>
      </c>
      <c r="K9" s="39">
        <f>VLOOKUP($A9,'Ub5 and Ub6 values'!$A$3:$F$7000,4,FALSE)</f>
        <v>5</v>
      </c>
    </row>
    <row r="10" spans="1:34">
      <c r="A10" s="7" t="s">
        <v>8408</v>
      </c>
      <c r="B10" s="8" t="s">
        <v>370</v>
      </c>
      <c r="C10" s="8" t="s">
        <v>371</v>
      </c>
      <c r="D10" s="8" t="s">
        <v>372</v>
      </c>
      <c r="E10" s="8" t="s">
        <v>3418</v>
      </c>
      <c r="F10" s="9">
        <v>6.0779999999999997E-5</v>
      </c>
      <c r="G10" s="9"/>
      <c r="H10" s="9"/>
      <c r="I10" s="37">
        <f t="shared" si="0"/>
        <v>-7.2162393042560762</v>
      </c>
      <c r="J10" s="39">
        <f>VLOOKUP($A10,'Ub5 and Ub6 values'!$A$3:$F$7000,3,FALSE)</f>
        <v>6</v>
      </c>
      <c r="K10" s="39">
        <f>VLOOKUP($A10,'Ub5 and Ub6 values'!$A$3:$F$7000,4,FALSE)</f>
        <v>8</v>
      </c>
    </row>
    <row r="11" spans="1:34">
      <c r="A11" s="7" t="s">
        <v>8943</v>
      </c>
      <c r="B11" s="8" t="s">
        <v>373</v>
      </c>
      <c r="C11" s="8" t="s">
        <v>374</v>
      </c>
      <c r="D11" s="8" t="s">
        <v>375</v>
      </c>
      <c r="E11" s="8" t="s">
        <v>3418</v>
      </c>
      <c r="F11" s="9">
        <v>7.305E-5</v>
      </c>
      <c r="G11" s="9"/>
      <c r="H11" s="9"/>
      <c r="I11" s="37">
        <f t="shared" si="0"/>
        <v>-7.1363797797296842</v>
      </c>
      <c r="J11" s="39">
        <f>VLOOKUP($A11,'Ub5 and Ub6 values'!$A$3:$F$7000,3,FALSE)</f>
        <v>5</v>
      </c>
      <c r="K11" s="39">
        <f>VLOOKUP($A11,'Ub5 and Ub6 values'!$A$3:$F$7000,4,FALSE)</f>
        <v>8</v>
      </c>
    </row>
    <row r="12" spans="1:34">
      <c r="A12" s="7" t="s">
        <v>5461</v>
      </c>
      <c r="B12" s="8" t="s">
        <v>376</v>
      </c>
      <c r="C12" s="8" t="s">
        <v>377</v>
      </c>
      <c r="D12" s="8" t="s">
        <v>378</v>
      </c>
      <c r="E12" s="8" t="s">
        <v>3418</v>
      </c>
      <c r="F12" s="9">
        <v>1.1954E-4</v>
      </c>
      <c r="G12" s="9"/>
      <c r="H12" s="9"/>
      <c r="I12" s="37">
        <f t="shared" si="0"/>
        <v>-6.9224867485023367</v>
      </c>
      <c r="J12" s="39">
        <f>VLOOKUP($A12,'Ub5 and Ub6 values'!$A$3:$F$7000,3,FALSE)</f>
        <v>7</v>
      </c>
      <c r="K12" s="39">
        <f>VLOOKUP($A12,'Ub5 and Ub6 values'!$A$3:$F$7000,4,FALSE)</f>
        <v>8</v>
      </c>
    </row>
    <row r="13" spans="1:34">
      <c r="A13" s="7" t="s">
        <v>2669</v>
      </c>
      <c r="B13" s="8" t="s">
        <v>379</v>
      </c>
      <c r="C13" s="8" t="s">
        <v>380</v>
      </c>
      <c r="D13" s="8" t="s">
        <v>381</v>
      </c>
      <c r="E13" s="8" t="s">
        <v>3418</v>
      </c>
      <c r="F13" s="9">
        <v>1.2197999999999999E-4</v>
      </c>
      <c r="G13" s="9"/>
      <c r="H13" s="9"/>
      <c r="I13" s="37">
        <f t="shared" si="0"/>
        <v>-6.9137113709783176</v>
      </c>
      <c r="J13" s="39">
        <f>VLOOKUP($A13,'Ub5 and Ub6 values'!$A$3:$F$7000,3,FALSE)</f>
        <v>8</v>
      </c>
      <c r="K13" s="39">
        <f>VLOOKUP($A13,'Ub5 and Ub6 values'!$A$3:$F$7000,4,FALSE)</f>
        <v>8</v>
      </c>
    </row>
    <row r="14" spans="1:34">
      <c r="A14" s="7" t="s">
        <v>7066</v>
      </c>
      <c r="B14" s="8" t="s">
        <v>382</v>
      </c>
      <c r="C14" s="8" t="s">
        <v>383</v>
      </c>
      <c r="D14" s="8" t="s">
        <v>384</v>
      </c>
      <c r="E14" s="8" t="s">
        <v>3418</v>
      </c>
      <c r="F14" s="9">
        <v>1.4812000000000001E-4</v>
      </c>
      <c r="G14" s="9"/>
      <c r="H14" s="9"/>
      <c r="I14" s="37">
        <f t="shared" si="0"/>
        <v>-6.8293862966225944</v>
      </c>
      <c r="J14" s="39">
        <f>VLOOKUP($A14,'Ub5 and Ub6 values'!$A$3:$F$7000,3,FALSE)</f>
        <v>6</v>
      </c>
      <c r="K14" s="39">
        <f>VLOOKUP($A14,'Ub5 and Ub6 values'!$A$3:$F$7000,4,FALSE)</f>
        <v>8</v>
      </c>
    </row>
    <row r="15" spans="1:34">
      <c r="A15" s="8" t="s">
        <v>3638</v>
      </c>
      <c r="B15" s="8" t="s">
        <v>385</v>
      </c>
      <c r="C15" s="8" t="s">
        <v>386</v>
      </c>
      <c r="D15" s="8" t="s">
        <v>387</v>
      </c>
      <c r="E15" s="8" t="s">
        <v>3418</v>
      </c>
      <c r="F15" s="9">
        <v>1.9196E-4</v>
      </c>
      <c r="G15" s="9"/>
      <c r="H15" s="9"/>
      <c r="I15" s="37">
        <f t="shared" si="0"/>
        <v>-6.7167892587396167</v>
      </c>
      <c r="J15" s="39">
        <f>VLOOKUP($A15,'Ub5 and Ub6 values'!$A$3:$F$7000,3,FALSE)</f>
        <v>7</v>
      </c>
      <c r="K15" s="39">
        <f>VLOOKUP($A15,'Ub5 and Ub6 values'!$A$3:$F$7000,4,FALSE)</f>
        <v>7</v>
      </c>
    </row>
    <row r="16" spans="1:34">
      <c r="A16" s="7" t="s">
        <v>9942</v>
      </c>
      <c r="B16" s="8" t="s">
        <v>4334</v>
      </c>
      <c r="C16" s="8" t="s">
        <v>4335</v>
      </c>
      <c r="D16" s="8" t="s">
        <v>4336</v>
      </c>
      <c r="E16" s="8" t="s">
        <v>4316</v>
      </c>
      <c r="F16" s="9">
        <v>1.998E-4</v>
      </c>
      <c r="G16" s="9"/>
      <c r="H16" s="9"/>
      <c r="I16" s="37">
        <f t="shared" si="0"/>
        <v>-6.699404516110036</v>
      </c>
      <c r="J16" s="39">
        <f>VLOOKUP($A16,'Ub5 and Ub6 values'!$A$3:$F$7000,3,FALSE)</f>
        <v>6</v>
      </c>
      <c r="K16" s="39">
        <f>VLOOKUP($A16,'Ub5 and Ub6 values'!$A$3:$F$7000,4,FALSE)</f>
        <v>8</v>
      </c>
    </row>
    <row r="17" spans="1:11">
      <c r="A17" s="7" t="s">
        <v>9943</v>
      </c>
      <c r="B17" s="8" t="s">
        <v>388</v>
      </c>
      <c r="C17" s="8" t="s">
        <v>389</v>
      </c>
      <c r="D17" s="8" t="s">
        <v>1657</v>
      </c>
      <c r="E17" s="8" t="s">
        <v>3418</v>
      </c>
      <c r="F17" s="9">
        <v>2.1451E-4</v>
      </c>
      <c r="G17" s="9"/>
      <c r="H17" s="9"/>
      <c r="I17" s="37">
        <f t="shared" si="0"/>
        <v>-6.6685524571222032</v>
      </c>
      <c r="J17" s="39">
        <f>VLOOKUP($A17,'Ub5 and Ub6 values'!$A$3:$F$7000,3,FALSE)</f>
        <v>6</v>
      </c>
      <c r="K17" s="39">
        <f>VLOOKUP($A17,'Ub5 and Ub6 values'!$A$3:$F$7000,4,FALSE)</f>
        <v>6</v>
      </c>
    </row>
    <row r="18" spans="1:11">
      <c r="A18" s="7" t="s">
        <v>9944</v>
      </c>
      <c r="B18" s="8" t="s">
        <v>1658</v>
      </c>
      <c r="C18" s="8" t="s">
        <v>1659</v>
      </c>
      <c r="D18" s="8" t="s">
        <v>1660</v>
      </c>
      <c r="E18" s="8" t="s">
        <v>3418</v>
      </c>
      <c r="F18" s="9">
        <v>2.154E-4</v>
      </c>
      <c r="G18" s="9"/>
      <c r="H18" s="9"/>
      <c r="I18" s="37">
        <f t="shared" si="0"/>
        <v>-6.6667543010380372</v>
      </c>
      <c r="J18" s="39">
        <f>VLOOKUP($A18,'Ub5 and Ub6 values'!$A$3:$F$7000,3,FALSE)</f>
        <v>7</v>
      </c>
      <c r="K18" s="39">
        <f>VLOOKUP($A18,'Ub5 and Ub6 values'!$A$3:$F$7000,4,FALSE)</f>
        <v>7</v>
      </c>
    </row>
    <row r="19" spans="1:11">
      <c r="A19" s="8" t="s">
        <v>7185</v>
      </c>
      <c r="B19" s="8" t="s">
        <v>3529</v>
      </c>
      <c r="C19" s="8" t="s">
        <v>2479</v>
      </c>
      <c r="D19" s="8" t="s">
        <v>2480</v>
      </c>
      <c r="E19" s="8" t="s">
        <v>845</v>
      </c>
      <c r="F19" s="9">
        <v>2.5506999999999998E-4</v>
      </c>
      <c r="G19" s="9"/>
      <c r="H19" s="9"/>
      <c r="I19" s="37">
        <f t="shared" si="0"/>
        <v>-6.5933406178332472</v>
      </c>
      <c r="J19" s="39">
        <f>VLOOKUP($A19,'Ub5 and Ub6 values'!$A$3:$F$7000,3,FALSE)</f>
        <v>7</v>
      </c>
      <c r="K19" s="39">
        <f>VLOOKUP($A19,'Ub5 and Ub6 values'!$A$3:$F$7000,4,FALSE)</f>
        <v>9</v>
      </c>
    </row>
    <row r="20" spans="1:11">
      <c r="A20" s="8" t="s">
        <v>7060</v>
      </c>
      <c r="B20" s="8" t="s">
        <v>1661</v>
      </c>
      <c r="C20" s="8" t="s">
        <v>1662</v>
      </c>
      <c r="D20" s="8" t="s">
        <v>894</v>
      </c>
      <c r="E20" s="8" t="s">
        <v>895</v>
      </c>
      <c r="F20" s="9">
        <v>2.5945999999999999E-4</v>
      </c>
      <c r="G20" s="9"/>
      <c r="H20" s="9"/>
      <c r="I20" s="37">
        <f t="shared" si="0"/>
        <v>-6.5859295862481986</v>
      </c>
      <c r="J20" s="39">
        <f>VLOOKUP($A20,'Ub5 and Ub6 values'!$A$3:$F$7000,3,FALSE)</f>
        <v>6</v>
      </c>
      <c r="K20" s="39">
        <f>VLOOKUP($A20,'Ub5 and Ub6 values'!$A$3:$F$7000,4,FALSE)</f>
        <v>7</v>
      </c>
    </row>
    <row r="21" spans="1:11">
      <c r="A21" s="7" t="s">
        <v>8415</v>
      </c>
      <c r="B21" s="8" t="s">
        <v>2947</v>
      </c>
      <c r="C21" s="8" t="s">
        <v>2948</v>
      </c>
      <c r="D21" s="8" t="s">
        <v>2949</v>
      </c>
      <c r="E21" s="8" t="s">
        <v>3418</v>
      </c>
      <c r="F21" s="9">
        <v>2.6582E-4</v>
      </c>
      <c r="G21" s="9"/>
      <c r="H21" s="9"/>
      <c r="I21" s="37">
        <f t="shared" si="0"/>
        <v>-6.5754123463320697</v>
      </c>
      <c r="J21" s="39">
        <f>VLOOKUP($A21,'Ub5 and Ub6 values'!$A$3:$F$7000,3,FALSE)</f>
        <v>6</v>
      </c>
      <c r="K21" s="39">
        <f>VLOOKUP($A21,'Ub5 and Ub6 values'!$A$3:$F$7000,4,FALSE)</f>
        <v>7</v>
      </c>
    </row>
    <row r="22" spans="1:11">
      <c r="A22" s="7" t="s">
        <v>9945</v>
      </c>
      <c r="B22" s="8" t="s">
        <v>2</v>
      </c>
      <c r="C22" s="8" t="s">
        <v>3</v>
      </c>
      <c r="D22" s="8" t="s">
        <v>4</v>
      </c>
      <c r="E22" s="8" t="s">
        <v>4316</v>
      </c>
      <c r="F22" s="9">
        <v>3.0025000000000001E-4</v>
      </c>
      <c r="G22" s="9"/>
      <c r="H22" s="9"/>
      <c r="I22" s="37">
        <f t="shared" si="0"/>
        <v>-6.5225169839250565</v>
      </c>
      <c r="J22" s="39">
        <f>VLOOKUP($A22,'Ub5 and Ub6 values'!$A$3:$F$7000,3,FALSE)</f>
        <v>6</v>
      </c>
      <c r="K22" s="39">
        <f>VLOOKUP($A22,'Ub5 and Ub6 values'!$A$3:$F$7000,4,FALSE)</f>
        <v>7</v>
      </c>
    </row>
    <row r="23" spans="1:11">
      <c r="A23" s="8" t="s">
        <v>1260</v>
      </c>
      <c r="B23" s="8" t="s">
        <v>870</v>
      </c>
      <c r="C23" s="8" t="s">
        <v>871</v>
      </c>
      <c r="D23" s="8" t="s">
        <v>872</v>
      </c>
      <c r="E23" s="8" t="s">
        <v>873</v>
      </c>
      <c r="F23" s="9">
        <v>3.0734000000000002E-4</v>
      </c>
      <c r="G23" s="9"/>
      <c r="H23" s="9"/>
      <c r="I23" s="37">
        <f t="shared" si="0"/>
        <v>-6.5123809130636117</v>
      </c>
      <c r="J23" s="39">
        <f>VLOOKUP($A23,'Ub5 and Ub6 values'!$A$3:$F$7000,3,FALSE)</f>
        <v>5</v>
      </c>
      <c r="K23" s="39">
        <f>VLOOKUP($A23,'Ub5 and Ub6 values'!$A$3:$F$7000,4,FALSE)</f>
        <v>10</v>
      </c>
    </row>
    <row r="24" spans="1:11">
      <c r="A24" s="7" t="s">
        <v>8240</v>
      </c>
      <c r="B24" s="8" t="s">
        <v>2950</v>
      </c>
      <c r="C24" s="8" t="s">
        <v>2951</v>
      </c>
      <c r="D24" s="8" t="s">
        <v>2952</v>
      </c>
      <c r="E24" s="8" t="s">
        <v>3418</v>
      </c>
      <c r="F24" s="9">
        <v>3.8884999999999999E-4</v>
      </c>
      <c r="G24" s="9"/>
      <c r="H24" s="9"/>
      <c r="I24" s="37">
        <f t="shared" si="0"/>
        <v>-6.4102178967088568</v>
      </c>
      <c r="J24" s="39">
        <f>VLOOKUP($A24,'Ub5 and Ub6 values'!$A$3:$F$7000,3,FALSE)</f>
        <v>6</v>
      </c>
      <c r="K24" s="39">
        <f>VLOOKUP($A24,'Ub5 and Ub6 values'!$A$3:$F$7000,4,FALSE)</f>
        <v>7</v>
      </c>
    </row>
    <row r="25" spans="1:11">
      <c r="A25" s="7" t="s">
        <v>6652</v>
      </c>
      <c r="B25" s="8" t="s">
        <v>2953</v>
      </c>
      <c r="C25" s="8" t="s">
        <v>2954</v>
      </c>
      <c r="D25" s="8" t="s">
        <v>2955</v>
      </c>
      <c r="E25" s="8" t="s">
        <v>3418</v>
      </c>
      <c r="F25" s="9">
        <v>3.9523E-4</v>
      </c>
      <c r="G25" s="9"/>
      <c r="H25" s="9"/>
      <c r="I25" s="37">
        <f t="shared" si="0"/>
        <v>-6.4031500976371252</v>
      </c>
      <c r="J25" s="39">
        <f>VLOOKUP($A25,'Ub5 and Ub6 values'!$A$3:$F$7000,3,FALSE)</f>
        <v>5</v>
      </c>
      <c r="K25" s="39">
        <f>VLOOKUP($A25,'Ub5 and Ub6 values'!$A$3:$F$7000,4,FALSE)</f>
        <v>6</v>
      </c>
    </row>
    <row r="26" spans="1:11">
      <c r="A26" s="7" t="s">
        <v>5199</v>
      </c>
      <c r="B26" s="8" t="s">
        <v>2534</v>
      </c>
      <c r="C26" s="8" t="s">
        <v>2535</v>
      </c>
      <c r="D26" s="8" t="s">
        <v>2536</v>
      </c>
      <c r="E26" s="8" t="s">
        <v>2537</v>
      </c>
      <c r="F26" s="9">
        <v>4.6872E-4</v>
      </c>
      <c r="G26" s="9"/>
      <c r="H26" s="9"/>
      <c r="I26" s="37">
        <f t="shared" si="0"/>
        <v>-6.3290865150005402</v>
      </c>
      <c r="J26" s="39">
        <f>VLOOKUP($A26,'Ub5 and Ub6 values'!$A$3:$F$7000,3,FALSE)</f>
        <v>8</v>
      </c>
      <c r="K26" s="39">
        <f>VLOOKUP($A26,'Ub5 and Ub6 values'!$A$3:$F$7000,4,FALSE)</f>
        <v>11</v>
      </c>
    </row>
    <row r="27" spans="1:11">
      <c r="A27" s="8" t="s">
        <v>5047</v>
      </c>
      <c r="B27" s="8" t="s">
        <v>2956</v>
      </c>
      <c r="C27" s="8" t="s">
        <v>2957</v>
      </c>
      <c r="D27" s="8" t="s">
        <v>2958</v>
      </c>
      <c r="E27" s="8" t="s">
        <v>4316</v>
      </c>
      <c r="F27" s="9">
        <v>4.8207000000000002E-4</v>
      </c>
      <c r="G27" s="9"/>
      <c r="H27" s="9"/>
      <c r="I27" s="37">
        <f t="shared" si="0"/>
        <v>-6.3168898945278862</v>
      </c>
      <c r="J27" s="39">
        <f>VLOOKUP($A27,'Ub5 and Ub6 values'!$A$3:$F$7000,3,FALSE)</f>
        <v>7</v>
      </c>
      <c r="K27" s="39">
        <f>VLOOKUP($A27,'Ub5 and Ub6 values'!$A$3:$F$7000,4,FALSE)</f>
        <v>8</v>
      </c>
    </row>
    <row r="28" spans="1:11">
      <c r="A28" s="7" t="s">
        <v>5046</v>
      </c>
      <c r="B28" s="8" t="s">
        <v>2959</v>
      </c>
      <c r="C28" s="8" t="s">
        <v>2960</v>
      </c>
      <c r="D28" s="8" t="s">
        <v>2961</v>
      </c>
      <c r="E28" s="8" t="s">
        <v>3418</v>
      </c>
      <c r="F28" s="9">
        <v>4.9224000000000002E-4</v>
      </c>
      <c r="G28" s="9"/>
      <c r="H28" s="9"/>
      <c r="I28" s="37">
        <f t="shared" si="0"/>
        <v>-6.3078230979200276</v>
      </c>
      <c r="J28" s="39">
        <f>VLOOKUP($A28,'Ub5 and Ub6 values'!$A$3:$F$7000,3,FALSE)</f>
        <v>6</v>
      </c>
      <c r="K28" s="39">
        <f>VLOOKUP($A28,'Ub5 and Ub6 values'!$A$3:$F$7000,4,FALSE)</f>
        <v>8</v>
      </c>
    </row>
    <row r="29" spans="1:11">
      <c r="A29" s="8" t="s">
        <v>3795</v>
      </c>
      <c r="B29" s="8" t="s">
        <v>3419</v>
      </c>
      <c r="C29" s="8" t="s">
        <v>3420</v>
      </c>
      <c r="D29" s="8" t="s">
        <v>3421</v>
      </c>
      <c r="E29" s="8" t="s">
        <v>845</v>
      </c>
      <c r="F29" s="9">
        <v>5.0272000000000001E-4</v>
      </c>
      <c r="G29" s="9"/>
      <c r="H29" s="9"/>
      <c r="I29" s="37">
        <f t="shared" si="0"/>
        <v>-6.2986738366401207</v>
      </c>
      <c r="J29" s="39">
        <f>VLOOKUP($A29,'Ub5 and Ub6 values'!$A$3:$F$7000,3,FALSE)</f>
        <v>7</v>
      </c>
      <c r="K29" s="39">
        <f>VLOOKUP($A29,'Ub5 and Ub6 values'!$A$3:$F$7000,4,FALSE)</f>
        <v>11</v>
      </c>
    </row>
    <row r="30" spans="1:11">
      <c r="A30" s="8" t="s">
        <v>3711</v>
      </c>
      <c r="B30" s="8" t="s">
        <v>874</v>
      </c>
      <c r="C30" s="8" t="s">
        <v>875</v>
      </c>
      <c r="D30" s="8" t="s">
        <v>876</v>
      </c>
      <c r="E30" s="8" t="s">
        <v>845</v>
      </c>
      <c r="F30" s="9">
        <v>5.1307999999999996E-4</v>
      </c>
      <c r="G30" s="9"/>
      <c r="H30" s="9"/>
      <c r="I30" s="37">
        <f t="shared" si="0"/>
        <v>-6.2898149139334381</v>
      </c>
      <c r="J30" s="39">
        <f>VLOOKUP($A30,'Ub5 and Ub6 values'!$A$3:$F$7000,3,FALSE)</f>
        <v>6</v>
      </c>
      <c r="K30" s="39">
        <f>VLOOKUP($A30,'Ub5 and Ub6 values'!$A$3:$F$7000,4,FALSE)</f>
        <v>10</v>
      </c>
    </row>
    <row r="31" spans="1:11">
      <c r="A31" s="7" t="s">
        <v>9946</v>
      </c>
      <c r="B31" s="8" t="s">
        <v>2962</v>
      </c>
      <c r="C31" s="8" t="s">
        <v>2963</v>
      </c>
      <c r="D31" s="8" t="s">
        <v>2964</v>
      </c>
      <c r="E31" s="8" t="s">
        <v>3418</v>
      </c>
      <c r="F31" s="9">
        <v>5.3598000000000003E-4</v>
      </c>
      <c r="G31" s="9"/>
      <c r="H31" s="9"/>
      <c r="I31" s="37">
        <f t="shared" si="0"/>
        <v>-6.2708514156275514</v>
      </c>
      <c r="J31" s="39">
        <f>VLOOKUP($A31,'Ub5 and Ub6 values'!$A$3:$F$7000,3,FALSE)</f>
        <v>7</v>
      </c>
      <c r="K31" s="39">
        <f>VLOOKUP($A31,'Ub5 and Ub6 values'!$A$3:$F$7000,4,FALSE)</f>
        <v>8</v>
      </c>
    </row>
    <row r="32" spans="1:11">
      <c r="A32" s="7" t="s">
        <v>8413</v>
      </c>
      <c r="B32" s="8" t="s">
        <v>2965</v>
      </c>
      <c r="C32" s="8" t="s">
        <v>2966</v>
      </c>
      <c r="D32" s="8" t="s">
        <v>2967</v>
      </c>
      <c r="E32" s="8" t="s">
        <v>3418</v>
      </c>
      <c r="F32" s="9">
        <v>5.7087999999999996E-4</v>
      </c>
      <c r="G32" s="9"/>
      <c r="H32" s="9"/>
      <c r="I32" s="37">
        <f t="shared" si="0"/>
        <v>-6.2434551716399902</v>
      </c>
      <c r="J32" s="39">
        <f>VLOOKUP($A32,'Ub5 and Ub6 values'!$A$3:$F$7000,3,FALSE)</f>
        <v>6</v>
      </c>
      <c r="K32" s="39">
        <f>VLOOKUP($A32,'Ub5 and Ub6 values'!$A$3:$F$7000,4,FALSE)</f>
        <v>6</v>
      </c>
    </row>
    <row r="33" spans="1:11">
      <c r="A33" s="7" t="s">
        <v>4238</v>
      </c>
      <c r="B33" s="8" t="s">
        <v>2968</v>
      </c>
      <c r="C33" s="8" t="s">
        <v>3483</v>
      </c>
      <c r="D33" s="8" t="s">
        <v>3484</v>
      </c>
      <c r="E33" s="8" t="s">
        <v>3418</v>
      </c>
      <c r="F33" s="9">
        <v>5.9150999999999995E-4</v>
      </c>
      <c r="G33" s="9"/>
      <c r="H33" s="9"/>
      <c r="I33" s="37">
        <f t="shared" si="0"/>
        <v>-6.228037908841447</v>
      </c>
      <c r="J33" s="39">
        <f>VLOOKUP($A33,'Ub5 and Ub6 values'!$A$3:$F$7000,3,FALSE)</f>
        <v>7</v>
      </c>
      <c r="K33" s="39">
        <f>VLOOKUP($A33,'Ub5 and Ub6 values'!$A$3:$F$7000,4,FALSE)</f>
        <v>8</v>
      </c>
    </row>
    <row r="34" spans="1:11">
      <c r="A34" s="7" t="s">
        <v>8414</v>
      </c>
      <c r="B34" s="8" t="s">
        <v>3485</v>
      </c>
      <c r="C34" s="8" t="s">
        <v>3486</v>
      </c>
      <c r="D34" s="8" t="s">
        <v>3487</v>
      </c>
      <c r="E34" s="8" t="s">
        <v>3418</v>
      </c>
      <c r="F34" s="9">
        <v>6.1855999999999999E-4</v>
      </c>
      <c r="G34" s="9"/>
      <c r="H34" s="9"/>
      <c r="I34" s="37">
        <f t="shared" si="0"/>
        <v>-6.2086181676515411</v>
      </c>
      <c r="J34" s="39">
        <f>VLOOKUP($A34,'Ub5 and Ub6 values'!$A$3:$F$7000,3,FALSE)</f>
        <v>8</v>
      </c>
      <c r="K34" s="39">
        <f>VLOOKUP($A34,'Ub5 and Ub6 values'!$A$3:$F$7000,4,FALSE)</f>
        <v>10</v>
      </c>
    </row>
    <row r="35" spans="1:11">
      <c r="A35" s="8" t="s">
        <v>2816</v>
      </c>
      <c r="B35" s="8" t="s">
        <v>3488</v>
      </c>
      <c r="C35" s="8" t="s">
        <v>3489</v>
      </c>
      <c r="D35" s="8" t="s">
        <v>3490</v>
      </c>
      <c r="E35" s="8" t="s">
        <v>3418</v>
      </c>
      <c r="F35" s="9">
        <v>6.2903000000000004E-4</v>
      </c>
      <c r="G35" s="9"/>
      <c r="H35" s="9"/>
      <c r="I35" s="37">
        <f t="shared" si="0"/>
        <v>-6.2013286414803854</v>
      </c>
      <c r="J35" s="39">
        <f>VLOOKUP($A35,'Ub5 and Ub6 values'!$A$3:$F$7000,3,FALSE)</f>
        <v>5</v>
      </c>
      <c r="K35" s="39">
        <f>VLOOKUP($A35,'Ub5 and Ub6 values'!$A$3:$F$7000,4,FALSE)</f>
        <v>5</v>
      </c>
    </row>
    <row r="36" spans="1:11">
      <c r="A36" s="8" t="s">
        <v>4128</v>
      </c>
      <c r="B36" s="8" t="s">
        <v>3491</v>
      </c>
      <c r="C36" s="8" t="s">
        <v>3492</v>
      </c>
      <c r="D36" s="8" t="s">
        <v>2971</v>
      </c>
      <c r="E36" s="8" t="s">
        <v>3418</v>
      </c>
      <c r="F36" s="9">
        <v>6.7476000000000005E-4</v>
      </c>
      <c r="G36" s="9"/>
      <c r="H36" s="9"/>
      <c r="I36" s="37">
        <f t="shared" si="0"/>
        <v>-6.170850670442972</v>
      </c>
      <c r="J36" s="39">
        <f>VLOOKUP($A36,'Ub5 and Ub6 values'!$A$3:$F$7000,3,FALSE)</f>
        <v>6</v>
      </c>
      <c r="K36" s="39">
        <f>VLOOKUP($A36,'Ub5 and Ub6 values'!$A$3:$F$7000,4,FALSE)</f>
        <v>9</v>
      </c>
    </row>
    <row r="37" spans="1:11">
      <c r="A37" s="7" t="s">
        <v>2753</v>
      </c>
      <c r="B37" s="8" t="s">
        <v>2972</v>
      </c>
      <c r="C37" s="8" t="s">
        <v>2973</v>
      </c>
      <c r="D37" s="8" t="s">
        <v>2974</v>
      </c>
      <c r="E37" s="8" t="s">
        <v>3418</v>
      </c>
      <c r="F37" s="9">
        <v>6.759E-4</v>
      </c>
      <c r="G37" s="9"/>
      <c r="H37" s="9"/>
      <c r="I37" s="37">
        <f t="shared" si="0"/>
        <v>-6.1701175535565067</v>
      </c>
      <c r="J37" s="39">
        <f>VLOOKUP($A37,'Ub5 and Ub6 values'!$A$3:$F$7000,3,FALSE)</f>
        <v>8</v>
      </c>
      <c r="K37" s="39">
        <f>VLOOKUP($A37,'Ub5 and Ub6 values'!$A$3:$F$7000,4,FALSE)</f>
        <v>8</v>
      </c>
    </row>
    <row r="38" spans="1:11">
      <c r="A38" s="7" t="s">
        <v>9947</v>
      </c>
      <c r="B38" s="8" t="s">
        <v>2975</v>
      </c>
      <c r="C38" s="8" t="s">
        <v>2976</v>
      </c>
      <c r="D38" s="8" t="s">
        <v>2977</v>
      </c>
      <c r="E38" s="8" t="s">
        <v>3418</v>
      </c>
      <c r="F38" s="9">
        <v>6.8692000000000004E-4</v>
      </c>
      <c r="G38" s="9"/>
      <c r="H38" s="9"/>
      <c r="I38" s="37">
        <f t="shared" si="0"/>
        <v>-6.1630938387506742</v>
      </c>
      <c r="J38" s="39">
        <f>VLOOKUP($A38,'Ub5 and Ub6 values'!$A$3:$F$7000,3,FALSE)</f>
        <v>7</v>
      </c>
      <c r="K38" s="39">
        <f>VLOOKUP($A38,'Ub5 and Ub6 values'!$A$3:$F$7000,4,FALSE)</f>
        <v>8</v>
      </c>
    </row>
    <row r="39" spans="1:11">
      <c r="A39" s="8" t="s">
        <v>730</v>
      </c>
      <c r="B39" s="8" t="s">
        <v>861</v>
      </c>
      <c r="C39" s="8" t="s">
        <v>862</v>
      </c>
      <c r="D39" s="8" t="s">
        <v>863</v>
      </c>
      <c r="E39" s="8" t="s">
        <v>845</v>
      </c>
      <c r="F39" s="9">
        <v>6.9612999999999999E-4</v>
      </c>
      <c r="G39" s="9"/>
      <c r="H39" s="9"/>
      <c r="I39" s="37">
        <f t="shared" si="0"/>
        <v>-6.1573096497419968</v>
      </c>
      <c r="J39" s="39">
        <f>VLOOKUP($A39,'Ub5 and Ub6 values'!$A$3:$F$7000,3,FALSE)</f>
        <v>8</v>
      </c>
      <c r="K39" s="39">
        <f>VLOOKUP($A39,'Ub5 and Ub6 values'!$A$3:$F$7000,4,FALSE)</f>
        <v>9</v>
      </c>
    </row>
    <row r="40" spans="1:11">
      <c r="A40" s="8" t="s">
        <v>5510</v>
      </c>
      <c r="B40" s="8" t="s">
        <v>877</v>
      </c>
      <c r="C40" s="8" t="s">
        <v>878</v>
      </c>
      <c r="D40" s="8" t="s">
        <v>879</v>
      </c>
      <c r="E40" s="8" t="s">
        <v>845</v>
      </c>
      <c r="F40" s="9">
        <v>8.1110000000000004E-4</v>
      </c>
      <c r="G40" s="9"/>
      <c r="H40" s="9"/>
      <c r="I40" s="37">
        <f t="shared" si="0"/>
        <v>-6.090925598599096</v>
      </c>
      <c r="J40" s="39">
        <f>VLOOKUP($A40,'Ub5 and Ub6 values'!$A$3:$F$7000,3,FALSE)</f>
        <v>7</v>
      </c>
      <c r="K40" s="39">
        <f>VLOOKUP($A40,'Ub5 and Ub6 values'!$A$3:$F$7000,4,FALSE)</f>
        <v>9</v>
      </c>
    </row>
    <row r="41" spans="1:11">
      <c r="A41" s="8" t="s">
        <v>6421</v>
      </c>
      <c r="B41" s="8" t="s">
        <v>858</v>
      </c>
      <c r="C41" s="8" t="s">
        <v>859</v>
      </c>
      <c r="D41" s="8" t="s">
        <v>860</v>
      </c>
      <c r="E41" s="8" t="s">
        <v>845</v>
      </c>
      <c r="F41" s="9">
        <v>8.3098999999999998E-4</v>
      </c>
      <c r="G41" s="9"/>
      <c r="H41" s="9"/>
      <c r="I41" s="37">
        <f t="shared" si="0"/>
        <v>-6.0804042024143854</v>
      </c>
      <c r="J41" s="39">
        <f>VLOOKUP($A41,'Ub5 and Ub6 values'!$A$3:$F$7000,3,FALSE)</f>
        <v>6</v>
      </c>
      <c r="K41" s="39">
        <f>VLOOKUP($A41,'Ub5 and Ub6 values'!$A$3:$F$7000,4,FALSE)</f>
        <v>9</v>
      </c>
    </row>
    <row r="42" spans="1:11">
      <c r="A42" s="8" t="s">
        <v>2708</v>
      </c>
      <c r="B42" s="8" t="s">
        <v>883</v>
      </c>
      <c r="C42" s="8" t="s">
        <v>884</v>
      </c>
      <c r="D42" s="8" t="s">
        <v>885</v>
      </c>
      <c r="E42" s="8" t="s">
        <v>845</v>
      </c>
      <c r="F42" s="9">
        <v>8.6673999999999996E-4</v>
      </c>
      <c r="G42" s="9"/>
      <c r="H42" s="9"/>
      <c r="I42" s="37">
        <f t="shared" si="0"/>
        <v>-6.0621111603088575</v>
      </c>
      <c r="J42" s="39">
        <f>VLOOKUP($A42,'Ub5 and Ub6 values'!$A$3:$F$7000,3,FALSE)</f>
        <v>5</v>
      </c>
      <c r="K42" s="39">
        <f>VLOOKUP($A42,'Ub5 and Ub6 values'!$A$3:$F$7000,4,FALSE)</f>
        <v>5</v>
      </c>
    </row>
    <row r="43" spans="1:11">
      <c r="A43" s="8" t="s">
        <v>2062</v>
      </c>
      <c r="B43" s="8" t="s">
        <v>3428</v>
      </c>
      <c r="C43" s="8" t="s">
        <v>3429</v>
      </c>
      <c r="D43" s="8" t="s">
        <v>3430</v>
      </c>
      <c r="E43" s="8" t="s">
        <v>873</v>
      </c>
      <c r="F43" s="9">
        <v>8.9930000000000001E-4</v>
      </c>
      <c r="G43" s="9"/>
      <c r="H43" s="9"/>
      <c r="I43" s="37">
        <f t="shared" si="0"/>
        <v>-6.0460954065865398</v>
      </c>
      <c r="J43" s="39">
        <f>VLOOKUP($A43,'Ub5 and Ub6 values'!$A$3:$F$7000,3,FALSE)</f>
        <v>6</v>
      </c>
      <c r="K43" s="39">
        <f>VLOOKUP($A43,'Ub5 and Ub6 values'!$A$3:$F$7000,4,FALSE)</f>
        <v>7</v>
      </c>
    </row>
    <row r="44" spans="1:11">
      <c r="A44" s="7" t="s">
        <v>7153</v>
      </c>
      <c r="B44" s="8" t="s">
        <v>2978</v>
      </c>
      <c r="C44" s="8" t="s">
        <v>2979</v>
      </c>
      <c r="D44" s="8" t="s">
        <v>2980</v>
      </c>
      <c r="E44" s="8" t="s">
        <v>3418</v>
      </c>
      <c r="F44" s="9">
        <v>9.2526000000000001E-4</v>
      </c>
      <c r="G44" s="9"/>
      <c r="H44" s="9"/>
      <c r="I44" s="37">
        <f t="shared" si="0"/>
        <v>-6.0337362124513323</v>
      </c>
      <c r="J44" s="39">
        <f>VLOOKUP($A44,'Ub5 and Ub6 values'!$A$3:$F$7000,3,FALSE)</f>
        <v>7</v>
      </c>
      <c r="K44" s="39">
        <f>VLOOKUP($A44,'Ub5 and Ub6 values'!$A$3:$F$7000,4,FALSE)</f>
        <v>7</v>
      </c>
    </row>
    <row r="45" spans="1:11">
      <c r="A45" s="8" t="s">
        <v>6653</v>
      </c>
      <c r="B45" s="8" t="s">
        <v>20</v>
      </c>
      <c r="C45" s="8" t="s">
        <v>21</v>
      </c>
      <c r="D45" s="8" t="s">
        <v>22</v>
      </c>
      <c r="E45" s="8" t="s">
        <v>4316</v>
      </c>
      <c r="F45" s="9">
        <v>9.3869000000000005E-4</v>
      </c>
      <c r="G45" s="9"/>
      <c r="H45" s="9"/>
      <c r="I45" s="37">
        <f t="shared" si="0"/>
        <v>-6.0274778087112741</v>
      </c>
      <c r="J45" s="39">
        <f>VLOOKUP($A45,'Ub5 and Ub6 values'!$A$3:$F$7000,3,FALSE)</f>
        <v>6</v>
      </c>
      <c r="K45" s="39">
        <f>VLOOKUP($A45,'Ub5 and Ub6 values'!$A$3:$F$7000,4,FALSE)</f>
        <v>7</v>
      </c>
    </row>
    <row r="46" spans="1:11">
      <c r="A46" s="8" t="s">
        <v>1334</v>
      </c>
      <c r="B46" s="8" t="s">
        <v>2981</v>
      </c>
      <c r="C46" s="8" t="s">
        <v>2982</v>
      </c>
      <c r="D46" s="8" t="s">
        <v>2983</v>
      </c>
      <c r="E46" s="8" t="s">
        <v>3418</v>
      </c>
      <c r="F46" s="9">
        <v>9.4534000000000003E-4</v>
      </c>
      <c r="G46" s="9"/>
      <c r="H46" s="9"/>
      <c r="I46" s="37">
        <f t="shared" si="0"/>
        <v>-6.0244119654938899</v>
      </c>
      <c r="J46" s="39">
        <f>VLOOKUP($A46,'Ub5 and Ub6 values'!$A$3:$F$7000,3,FALSE)</f>
        <v>6</v>
      </c>
      <c r="K46" s="39">
        <f>VLOOKUP($A46,'Ub5 and Ub6 values'!$A$3:$F$7000,4,FALSE)</f>
        <v>9</v>
      </c>
    </row>
    <row r="47" spans="1:11">
      <c r="A47" s="7" t="s">
        <v>9948</v>
      </c>
      <c r="B47" s="8" t="s">
        <v>2984</v>
      </c>
      <c r="C47" s="8" t="s">
        <v>2985</v>
      </c>
      <c r="D47" s="8" t="s">
        <v>2986</v>
      </c>
      <c r="E47" s="8" t="s">
        <v>3418</v>
      </c>
      <c r="F47" s="9">
        <v>9.4707000000000005E-4</v>
      </c>
      <c r="G47" s="9"/>
      <c r="H47" s="9"/>
      <c r="I47" s="37">
        <f t="shared" si="0"/>
        <v>-6.023617920162283</v>
      </c>
      <c r="J47" s="39">
        <f>VLOOKUP($A47,'Ub5 and Ub6 values'!$A$3:$F$7000,3,FALSE)</f>
        <v>8</v>
      </c>
      <c r="K47" s="39">
        <f>VLOOKUP($A47,'Ub5 and Ub6 values'!$A$3:$F$7000,4,FALSE)</f>
        <v>11</v>
      </c>
    </row>
    <row r="48" spans="1:11">
      <c r="A48" s="7" t="s">
        <v>9949</v>
      </c>
      <c r="B48" s="8" t="s">
        <v>703</v>
      </c>
      <c r="C48" s="8" t="s">
        <v>704</v>
      </c>
      <c r="D48" s="8" t="s">
        <v>705</v>
      </c>
      <c r="E48" s="8" t="s">
        <v>4316</v>
      </c>
      <c r="F48" s="9">
        <v>9.6047000000000005E-4</v>
      </c>
      <c r="G48" s="9"/>
      <c r="H48" s="9"/>
      <c r="I48" s="37">
        <f t="shared" si="0"/>
        <v>-6.0175161956517726</v>
      </c>
      <c r="J48" s="39">
        <f>VLOOKUP($A48,'Ub5 and Ub6 values'!$A$3:$F$7000,3,FALSE)</f>
        <v>6</v>
      </c>
      <c r="K48" s="39">
        <f>VLOOKUP($A48,'Ub5 and Ub6 values'!$A$3:$F$7000,4,FALSE)</f>
        <v>9</v>
      </c>
    </row>
    <row r="49" spans="1:11">
      <c r="A49" s="7" t="s">
        <v>8416</v>
      </c>
      <c r="B49" s="8" t="s">
        <v>2987</v>
      </c>
      <c r="C49" s="8" t="s">
        <v>2988</v>
      </c>
      <c r="D49" s="8" t="s">
        <v>2989</v>
      </c>
      <c r="E49" s="8" t="s">
        <v>3418</v>
      </c>
      <c r="F49" s="9">
        <v>1.0429E-3</v>
      </c>
      <c r="G49" s="9"/>
      <c r="H49" s="9"/>
      <c r="I49" s="37">
        <f t="shared" si="0"/>
        <v>-5.9817573325420899</v>
      </c>
      <c r="J49" s="39">
        <f>VLOOKUP($A49,'Ub5 and Ub6 values'!$A$3:$F$7000,3,FALSE)</f>
        <v>7</v>
      </c>
      <c r="K49" s="39">
        <f>VLOOKUP($A49,'Ub5 and Ub6 values'!$A$3:$F$7000,4,FALSE)</f>
        <v>9</v>
      </c>
    </row>
    <row r="50" spans="1:11">
      <c r="A50" s="7" t="s">
        <v>4242</v>
      </c>
      <c r="B50" s="8" t="s">
        <v>4331</v>
      </c>
      <c r="C50" s="8" t="s">
        <v>4332</v>
      </c>
      <c r="D50" s="8" t="s">
        <v>4333</v>
      </c>
      <c r="E50" s="8" t="s">
        <v>4316</v>
      </c>
      <c r="F50" s="9">
        <v>1.0452E-3</v>
      </c>
      <c r="G50" s="9"/>
      <c r="H50" s="9"/>
      <c r="I50" s="37">
        <f t="shared" si="0"/>
        <v>-5.9808005989447119</v>
      </c>
      <c r="J50" s="39">
        <f>VLOOKUP($A50,'Ub5 and Ub6 values'!$A$3:$F$7000,3,FALSE)</f>
        <v>7</v>
      </c>
      <c r="K50" s="39">
        <f>VLOOKUP($A50,'Ub5 and Ub6 values'!$A$3:$F$7000,4,FALSE)</f>
        <v>8</v>
      </c>
    </row>
    <row r="51" spans="1:11">
      <c r="A51" s="8" t="s">
        <v>6899</v>
      </c>
      <c r="B51" s="8" t="s">
        <v>3425</v>
      </c>
      <c r="C51" s="8" t="s">
        <v>3426</v>
      </c>
      <c r="D51" s="8" t="s">
        <v>3427</v>
      </c>
      <c r="E51" s="8" t="s">
        <v>845</v>
      </c>
      <c r="F51" s="9">
        <v>1.0958999999999999E-3</v>
      </c>
      <c r="G51" s="9"/>
      <c r="H51" s="9"/>
      <c r="I51" s="37">
        <f t="shared" si="0"/>
        <v>-5.9602290730684206</v>
      </c>
      <c r="J51" s="39">
        <f>VLOOKUP($A51,'Ub5 and Ub6 values'!$A$3:$F$7000,3,FALSE)</f>
        <v>6</v>
      </c>
      <c r="K51" s="39">
        <f>VLOOKUP($A51,'Ub5 and Ub6 values'!$A$3:$F$7000,4,FALSE)</f>
        <v>6</v>
      </c>
    </row>
    <row r="52" spans="1:11">
      <c r="A52" s="7" t="s">
        <v>6373</v>
      </c>
      <c r="B52" s="8" t="s">
        <v>2990</v>
      </c>
      <c r="C52" s="8" t="s">
        <v>2991</v>
      </c>
      <c r="D52" s="8" t="s">
        <v>2992</v>
      </c>
      <c r="E52" s="8" t="s">
        <v>3418</v>
      </c>
      <c r="F52" s="9">
        <v>1.1517000000000001E-3</v>
      </c>
      <c r="G52" s="9"/>
      <c r="H52" s="9"/>
      <c r="I52" s="37">
        <f t="shared" si="0"/>
        <v>-5.9386606331629324</v>
      </c>
      <c r="J52" s="39">
        <f>VLOOKUP($A52,'Ub5 and Ub6 values'!$A$3:$F$7000,3,FALSE)</f>
        <v>7</v>
      </c>
      <c r="K52" s="39">
        <f>VLOOKUP($A52,'Ub5 and Ub6 values'!$A$3:$F$7000,4,FALSE)</f>
        <v>8</v>
      </c>
    </row>
    <row r="53" spans="1:11">
      <c r="A53" s="7" t="s">
        <v>3326</v>
      </c>
      <c r="B53" s="8" t="s">
        <v>2993</v>
      </c>
      <c r="C53" s="8" t="s">
        <v>2994</v>
      </c>
      <c r="D53" s="8" t="s">
        <v>2995</v>
      </c>
      <c r="E53" s="8" t="s">
        <v>3418</v>
      </c>
      <c r="F53" s="9">
        <v>1.2332000000000001E-3</v>
      </c>
      <c r="G53" s="9"/>
      <c r="H53" s="9"/>
      <c r="I53" s="37">
        <f t="shared" si="0"/>
        <v>-5.9089664839455294</v>
      </c>
      <c r="J53" s="39">
        <f>VLOOKUP($A53,'Ub5 and Ub6 values'!$A$3:$F$7000,3,FALSE)</f>
        <v>6</v>
      </c>
      <c r="K53" s="39">
        <f>VLOOKUP($A53,'Ub5 and Ub6 values'!$A$3:$F$7000,4,FALSE)</f>
        <v>8</v>
      </c>
    </row>
    <row r="54" spans="1:11">
      <c r="A54" s="8" t="s">
        <v>7061</v>
      </c>
      <c r="B54" s="8" t="s">
        <v>2524</v>
      </c>
      <c r="C54" s="8" t="s">
        <v>2525</v>
      </c>
      <c r="D54" s="8" t="s">
        <v>2526</v>
      </c>
      <c r="E54" s="8" t="s">
        <v>2527</v>
      </c>
      <c r="F54" s="9">
        <v>1.2945000000000001E-3</v>
      </c>
      <c r="G54" s="9"/>
      <c r="H54" s="9"/>
      <c r="I54" s="37">
        <f t="shared" si="0"/>
        <v>-5.8878979452291089</v>
      </c>
      <c r="J54" s="39">
        <f>VLOOKUP($A54,'Ub5 and Ub6 values'!$A$3:$F$7000,3,FALSE)</f>
        <v>5</v>
      </c>
      <c r="K54" s="39">
        <f>VLOOKUP($A54,'Ub5 and Ub6 values'!$A$3:$F$7000,4,FALSE)</f>
        <v>5</v>
      </c>
    </row>
    <row r="55" spans="1:11">
      <c r="A55" s="8" t="s">
        <v>3175</v>
      </c>
      <c r="B55" s="8" t="s">
        <v>2996</v>
      </c>
      <c r="C55" s="8" t="s">
        <v>2997</v>
      </c>
      <c r="D55" s="8" t="s">
        <v>2998</v>
      </c>
      <c r="E55" s="8" t="s">
        <v>3418</v>
      </c>
      <c r="F55" s="9">
        <v>1.3492999999999999E-3</v>
      </c>
      <c r="G55" s="9"/>
      <c r="H55" s="9"/>
      <c r="I55" s="37">
        <f t="shared" si="0"/>
        <v>-5.8698914796390635</v>
      </c>
      <c r="J55" s="39">
        <f>VLOOKUP($A55,'Ub5 and Ub6 values'!$A$3:$F$7000,3,FALSE)</f>
        <v>7</v>
      </c>
      <c r="K55" s="39">
        <f>VLOOKUP($A55,'Ub5 and Ub6 values'!$A$3:$F$7000,4,FALSE)</f>
        <v>10</v>
      </c>
    </row>
    <row r="56" spans="1:11">
      <c r="A56" s="8" t="s">
        <v>3726</v>
      </c>
      <c r="B56" s="8" t="s">
        <v>4945</v>
      </c>
      <c r="C56" s="8" t="s">
        <v>4946</v>
      </c>
      <c r="D56" s="8" t="s">
        <v>4947</v>
      </c>
      <c r="E56" s="8" t="s">
        <v>873</v>
      </c>
      <c r="F56" s="9">
        <v>1.3617E-3</v>
      </c>
      <c r="G56" s="9"/>
      <c r="H56" s="9"/>
      <c r="I56" s="37">
        <f t="shared" si="0"/>
        <v>-5.8659185625374883</v>
      </c>
      <c r="J56" s="39">
        <f>VLOOKUP($A56,'Ub5 and Ub6 values'!$A$3:$F$7000,3,FALSE)</f>
        <v>6</v>
      </c>
      <c r="K56" s="39">
        <f>VLOOKUP($A56,'Ub5 and Ub6 values'!$A$3:$F$7000,4,FALSE)</f>
        <v>9</v>
      </c>
    </row>
    <row r="57" spans="1:11">
      <c r="A57" s="7" t="s">
        <v>7063</v>
      </c>
      <c r="B57" s="8" t="s">
        <v>2999</v>
      </c>
      <c r="C57" s="8" t="s">
        <v>3000</v>
      </c>
      <c r="D57" s="8" t="s">
        <v>3001</v>
      </c>
      <c r="E57" s="8" t="s">
        <v>3002</v>
      </c>
      <c r="F57" s="9">
        <v>1.4287E-3</v>
      </c>
      <c r="G57" s="9"/>
      <c r="H57" s="9"/>
      <c r="I57" s="37">
        <f t="shared" si="0"/>
        <v>-5.845058955269673</v>
      </c>
      <c r="J57" s="39">
        <f>VLOOKUP($A57,'Ub5 and Ub6 values'!$A$3:$F$7000,3,FALSE)</f>
        <v>6</v>
      </c>
      <c r="K57" s="39">
        <f>VLOOKUP($A57,'Ub5 and Ub6 values'!$A$3:$F$7000,4,FALSE)</f>
        <v>7</v>
      </c>
    </row>
    <row r="58" spans="1:11">
      <c r="A58" s="7" t="s">
        <v>8948</v>
      </c>
      <c r="B58" s="8" t="s">
        <v>2887</v>
      </c>
      <c r="C58" s="8" t="s">
        <v>2888</v>
      </c>
      <c r="D58" s="8" t="s">
        <v>2889</v>
      </c>
      <c r="E58" s="8" t="s">
        <v>3418</v>
      </c>
      <c r="F58" s="9">
        <v>1.5279E-3</v>
      </c>
      <c r="G58" s="9"/>
      <c r="H58" s="9"/>
      <c r="I58" s="37">
        <f t="shared" si="0"/>
        <v>-5.8159050691041596</v>
      </c>
      <c r="J58" s="39">
        <f>VLOOKUP($A58,'Ub5 and Ub6 values'!$A$3:$F$7000,3,FALSE)</f>
        <v>8</v>
      </c>
      <c r="K58" s="39">
        <f>VLOOKUP($A58,'Ub5 and Ub6 values'!$A$3:$F$7000,4,FALSE)</f>
        <v>8</v>
      </c>
    </row>
    <row r="59" spans="1:11">
      <c r="A59" s="7" t="s">
        <v>3177</v>
      </c>
      <c r="B59" s="8" t="s">
        <v>2890</v>
      </c>
      <c r="C59" s="8" t="s">
        <v>2891</v>
      </c>
      <c r="D59" s="8" t="s">
        <v>2892</v>
      </c>
      <c r="E59" s="8" t="s">
        <v>3418</v>
      </c>
      <c r="F59" s="9">
        <v>1.5604E-3</v>
      </c>
      <c r="G59" s="9"/>
      <c r="H59" s="9"/>
      <c r="I59" s="37">
        <f t="shared" si="0"/>
        <v>-5.8067640583602458</v>
      </c>
      <c r="J59" s="39">
        <f>VLOOKUP($A59,'Ub5 and Ub6 values'!$A$3:$F$7000,3,FALSE)</f>
        <v>7</v>
      </c>
      <c r="K59" s="39">
        <f>VLOOKUP($A59,'Ub5 and Ub6 values'!$A$3:$F$7000,4,FALSE)</f>
        <v>8</v>
      </c>
    </row>
    <row r="60" spans="1:11">
      <c r="A60" s="8" t="s">
        <v>1838</v>
      </c>
      <c r="B60" s="8" t="s">
        <v>2893</v>
      </c>
      <c r="C60" s="8" t="s">
        <v>2894</v>
      </c>
      <c r="D60" s="8" t="s">
        <v>2895</v>
      </c>
      <c r="E60" s="8" t="s">
        <v>845</v>
      </c>
      <c r="F60" s="9">
        <v>1.5713999999999999E-3</v>
      </c>
      <c r="G60" s="9"/>
      <c r="H60" s="9"/>
      <c r="I60" s="37">
        <f t="shared" si="0"/>
        <v>-5.803713251191124</v>
      </c>
      <c r="J60" s="39">
        <f>VLOOKUP($A60,'Ub5 and Ub6 values'!$A$3:$F$7000,3,FALSE)</f>
        <v>7</v>
      </c>
      <c r="K60" s="39">
        <f>VLOOKUP($A60,'Ub5 and Ub6 values'!$A$3:$F$7000,4,FALSE)</f>
        <v>11</v>
      </c>
    </row>
    <row r="61" spans="1:11">
      <c r="A61" s="8" t="s">
        <v>9950</v>
      </c>
      <c r="B61" s="8" t="s">
        <v>2896</v>
      </c>
      <c r="C61" s="8" t="s">
        <v>2897</v>
      </c>
      <c r="D61" s="8" t="s">
        <v>2898</v>
      </c>
      <c r="E61" s="8" t="s">
        <v>3418</v>
      </c>
      <c r="F61" s="9">
        <v>1.6031999999999999E-3</v>
      </c>
      <c r="G61" s="9"/>
      <c r="H61" s="9"/>
      <c r="I61" s="37">
        <f t="shared" si="0"/>
        <v>-5.7950122958128478</v>
      </c>
      <c r="J61" s="39">
        <f>VLOOKUP($A61,'Ub5 and Ub6 values'!$A$3:$F$7000,3,FALSE)</f>
        <v>7</v>
      </c>
      <c r="K61" s="39">
        <f>VLOOKUP($A61,'Ub5 and Ub6 values'!$A$3:$F$7000,4,FALSE)</f>
        <v>9</v>
      </c>
    </row>
    <row r="62" spans="1:11">
      <c r="A62" s="8" t="s">
        <v>3584</v>
      </c>
      <c r="B62" s="8" t="s">
        <v>5001</v>
      </c>
      <c r="C62" s="8" t="s">
        <v>5002</v>
      </c>
      <c r="D62" s="8" t="s">
        <v>5003</v>
      </c>
      <c r="E62" s="8" t="s">
        <v>3418</v>
      </c>
      <c r="F62" s="9">
        <v>1.6069999999999999E-3</v>
      </c>
      <c r="G62" s="9"/>
      <c r="H62" s="9"/>
      <c r="I62" s="37">
        <f t="shared" si="0"/>
        <v>-5.7939841232366556</v>
      </c>
      <c r="J62" s="39">
        <f>VLOOKUP($A62,'Ub5 and Ub6 values'!$A$3:$F$7000,3,FALSE)</f>
        <v>6</v>
      </c>
      <c r="K62" s="39">
        <f>VLOOKUP($A62,'Ub5 and Ub6 values'!$A$3:$F$7000,4,FALSE)</f>
        <v>8</v>
      </c>
    </row>
    <row r="63" spans="1:11">
      <c r="A63" s="7" t="s">
        <v>9951</v>
      </c>
      <c r="B63" s="8" t="s">
        <v>5004</v>
      </c>
      <c r="C63" s="8" t="s">
        <v>5005</v>
      </c>
      <c r="D63" s="8" t="s">
        <v>5006</v>
      </c>
      <c r="E63" s="8" t="s">
        <v>3418</v>
      </c>
      <c r="F63" s="9">
        <v>1.6125E-3</v>
      </c>
      <c r="G63" s="9"/>
      <c r="H63" s="9"/>
      <c r="I63" s="37">
        <f t="shared" si="0"/>
        <v>-5.7925002766926941</v>
      </c>
      <c r="J63" s="39">
        <f>VLOOKUP($A63,'Ub5 and Ub6 values'!$A$3:$F$7000,3,FALSE)</f>
        <v>8</v>
      </c>
      <c r="K63" s="39">
        <f>VLOOKUP($A63,'Ub5 and Ub6 values'!$A$3:$F$7000,4,FALSE)</f>
        <v>12</v>
      </c>
    </row>
    <row r="64" spans="1:11">
      <c r="A64" s="7" t="s">
        <v>2058</v>
      </c>
      <c r="B64" s="8" t="s">
        <v>5007</v>
      </c>
      <c r="C64" s="8" t="s">
        <v>5008</v>
      </c>
      <c r="D64" s="8" t="s">
        <v>4950</v>
      </c>
      <c r="E64" s="8" t="s">
        <v>3418</v>
      </c>
      <c r="F64" s="9">
        <v>1.6543E-3</v>
      </c>
      <c r="G64" s="9"/>
      <c r="H64" s="9"/>
      <c r="I64" s="37">
        <f t="shared" si="0"/>
        <v>-5.7813857302549057</v>
      </c>
      <c r="J64" s="39">
        <f>VLOOKUP($A64,'Ub5 and Ub6 values'!$A$3:$F$7000,3,FALSE)</f>
        <v>7</v>
      </c>
      <c r="K64" s="39">
        <f>VLOOKUP($A64,'Ub5 and Ub6 values'!$A$3:$F$7000,4,FALSE)</f>
        <v>9</v>
      </c>
    </row>
    <row r="65" spans="1:11">
      <c r="A65" s="8" t="s">
        <v>5380</v>
      </c>
      <c r="B65" s="11" t="s">
        <v>1922</v>
      </c>
      <c r="C65" s="8" t="s">
        <v>1923</v>
      </c>
      <c r="D65" s="8" t="s">
        <v>1924</v>
      </c>
      <c r="E65" s="8" t="s">
        <v>845</v>
      </c>
      <c r="F65" s="9">
        <v>1.7780999999999999E-3</v>
      </c>
      <c r="G65" s="9"/>
      <c r="H65" s="9"/>
      <c r="I65" s="37">
        <f t="shared" si="0"/>
        <v>-5.7500438180413198</v>
      </c>
      <c r="J65" s="39">
        <f>VLOOKUP($A65,'Ub5 and Ub6 values'!$A$3:$F$7000,3,FALSE)</f>
        <v>7</v>
      </c>
      <c r="K65" s="39">
        <f>VLOOKUP($A65,'Ub5 and Ub6 values'!$A$3:$F$7000,4,FALSE)</f>
        <v>10</v>
      </c>
    </row>
    <row r="66" spans="1:11">
      <c r="A66" s="7" t="s">
        <v>1216</v>
      </c>
      <c r="B66" s="8" t="s">
        <v>4951</v>
      </c>
      <c r="C66" s="8" t="s">
        <v>4952</v>
      </c>
      <c r="D66" s="8" t="s">
        <v>4953</v>
      </c>
      <c r="E66" s="8" t="s">
        <v>3418</v>
      </c>
      <c r="F66" s="9">
        <v>1.82E-3</v>
      </c>
      <c r="G66" s="9"/>
      <c r="H66" s="9"/>
      <c r="I66" s="37">
        <f t="shared" si="0"/>
        <v>-5.7399286120149249</v>
      </c>
      <c r="J66" s="39">
        <f>VLOOKUP($A66,'Ub5 and Ub6 values'!$A$3:$F$7000,3,FALSE)</f>
        <v>7</v>
      </c>
      <c r="K66" s="39">
        <f>VLOOKUP($A66,'Ub5 and Ub6 values'!$A$3:$F$7000,4,FALSE)</f>
        <v>8</v>
      </c>
    </row>
    <row r="67" spans="1:11">
      <c r="A67" s="8" t="s">
        <v>5024</v>
      </c>
      <c r="B67" s="8" t="s">
        <v>4954</v>
      </c>
      <c r="C67" s="8" t="s">
        <v>4955</v>
      </c>
      <c r="D67" s="8" t="s">
        <v>4956</v>
      </c>
      <c r="E67" s="8" t="s">
        <v>4957</v>
      </c>
      <c r="F67" s="9">
        <v>1.8296E-3</v>
      </c>
      <c r="G67" s="9"/>
      <c r="H67" s="9"/>
      <c r="I67" s="37">
        <f t="shared" ref="I67:I130" si="1">LOG(F67)-3</f>
        <v>-5.7376438484013086</v>
      </c>
      <c r="J67" s="39">
        <f>VLOOKUP($A67,'Ub5 and Ub6 values'!$A$3:$F$7000,3,FALSE)</f>
        <v>6</v>
      </c>
      <c r="K67" s="39">
        <f>VLOOKUP($A67,'Ub5 and Ub6 values'!$A$3:$F$7000,4,FALSE)</f>
        <v>11</v>
      </c>
    </row>
    <row r="68" spans="1:11">
      <c r="A68" s="7" t="s">
        <v>4206</v>
      </c>
      <c r="B68" s="8" t="s">
        <v>2572</v>
      </c>
      <c r="C68" s="8" t="s">
        <v>2573</v>
      </c>
      <c r="D68" s="8" t="s">
        <v>2574</v>
      </c>
      <c r="E68" s="8" t="s">
        <v>845</v>
      </c>
      <c r="F68" s="9">
        <v>1.8331000000000001E-3</v>
      </c>
      <c r="G68" s="9"/>
      <c r="H68" s="9"/>
      <c r="I68" s="37">
        <f t="shared" si="1"/>
        <v>-5.7368138425862947</v>
      </c>
      <c r="J68" s="39">
        <f>VLOOKUP($A68,'Ub5 and Ub6 values'!$A$3:$F$7000,3,FALSE)</f>
        <v>6</v>
      </c>
      <c r="K68" s="39">
        <f>VLOOKUP($A68,'Ub5 and Ub6 values'!$A$3:$F$7000,4,FALSE)</f>
        <v>7</v>
      </c>
    </row>
    <row r="69" spans="1:11">
      <c r="A69" s="8" t="s">
        <v>5382</v>
      </c>
      <c r="B69" s="8" t="s">
        <v>4958</v>
      </c>
      <c r="C69" s="8" t="s">
        <v>4959</v>
      </c>
      <c r="D69" s="8" t="s">
        <v>4963</v>
      </c>
      <c r="E69" s="8" t="s">
        <v>3418</v>
      </c>
      <c r="F69" s="9">
        <v>1.8546999999999999E-3</v>
      </c>
      <c r="G69" s="9"/>
      <c r="H69" s="9"/>
      <c r="I69" s="37">
        <f t="shared" si="1"/>
        <v>-5.7317263280333837</v>
      </c>
      <c r="J69" s="39">
        <f>VLOOKUP($A69,'Ub5 and Ub6 values'!$A$3:$F$7000,3,FALSE)</f>
        <v>7</v>
      </c>
      <c r="K69" s="39">
        <f>VLOOKUP($A69,'Ub5 and Ub6 values'!$A$3:$F$7000,4,FALSE)</f>
        <v>10</v>
      </c>
    </row>
    <row r="70" spans="1:11">
      <c r="A70" s="7" t="s">
        <v>6227</v>
      </c>
      <c r="B70" s="8" t="s">
        <v>4964</v>
      </c>
      <c r="C70" s="8" t="s">
        <v>4965</v>
      </c>
      <c r="D70" s="8" t="s">
        <v>4966</v>
      </c>
      <c r="E70" s="10" t="s">
        <v>3418</v>
      </c>
      <c r="F70" s="9">
        <v>1.9488999999999999E-3</v>
      </c>
      <c r="G70" s="9"/>
      <c r="H70" s="9"/>
      <c r="I70" s="37">
        <f t="shared" si="1"/>
        <v>-5.7102104443930894</v>
      </c>
      <c r="J70" s="39">
        <f>VLOOKUP($A70,'Ub5 and Ub6 values'!$A$3:$F$7000,3,FALSE)</f>
        <v>6</v>
      </c>
      <c r="K70" s="39">
        <f>VLOOKUP($A70,'Ub5 and Ub6 values'!$A$3:$F$7000,4,FALSE)</f>
        <v>9</v>
      </c>
    </row>
    <row r="71" spans="1:11">
      <c r="A71" s="7" t="s">
        <v>2713</v>
      </c>
      <c r="B71" s="8" t="s">
        <v>2335</v>
      </c>
      <c r="C71" s="8" t="s">
        <v>2336</v>
      </c>
      <c r="D71" s="8" t="s">
        <v>2337</v>
      </c>
      <c r="E71" s="8" t="s">
        <v>845</v>
      </c>
      <c r="F71" s="9">
        <v>2.1193000000000002E-3</v>
      </c>
      <c r="G71" s="9"/>
      <c r="H71" s="9"/>
      <c r="I71" s="37">
        <f t="shared" si="1"/>
        <v>-5.673807561872227</v>
      </c>
      <c r="J71" s="39">
        <f>VLOOKUP($A71,'Ub5 and Ub6 values'!$A$3:$F$7000,3,FALSE)</f>
        <v>6</v>
      </c>
      <c r="K71" s="39">
        <f>VLOOKUP($A71,'Ub5 and Ub6 values'!$A$3:$F$7000,4,FALSE)</f>
        <v>11</v>
      </c>
    </row>
    <row r="72" spans="1:11">
      <c r="A72" s="8" t="s">
        <v>6916</v>
      </c>
      <c r="B72" s="8" t="s">
        <v>1940</v>
      </c>
      <c r="C72" s="8" t="s">
        <v>1941</v>
      </c>
      <c r="D72" s="8" t="s">
        <v>1942</v>
      </c>
      <c r="E72" s="8" t="s">
        <v>845</v>
      </c>
      <c r="F72" s="9">
        <v>2.2052999999999999E-3</v>
      </c>
      <c r="G72" s="9"/>
      <c r="H72" s="9"/>
      <c r="I72" s="37">
        <f t="shared" si="1"/>
        <v>-5.6565323225307358</v>
      </c>
      <c r="J72" s="39">
        <f>VLOOKUP($A72,'Ub5 and Ub6 values'!$A$3:$F$7000,3,FALSE)</f>
        <v>7</v>
      </c>
      <c r="K72" s="39">
        <f>VLOOKUP($A72,'Ub5 and Ub6 values'!$A$3:$F$7000,4,FALSE)</f>
        <v>10</v>
      </c>
    </row>
    <row r="73" spans="1:11">
      <c r="A73" s="8" t="s">
        <v>575</v>
      </c>
      <c r="B73" s="8" t="s">
        <v>2566</v>
      </c>
      <c r="C73" s="8" t="s">
        <v>2567</v>
      </c>
      <c r="D73" s="8" t="s">
        <v>2568</v>
      </c>
      <c r="E73" s="8" t="s">
        <v>845</v>
      </c>
      <c r="F73" s="9">
        <v>2.2802E-3</v>
      </c>
      <c r="G73" s="9"/>
      <c r="H73" s="9"/>
      <c r="I73" s="37">
        <f t="shared" si="1"/>
        <v>-5.6420270586631416</v>
      </c>
      <c r="J73" s="39">
        <f>VLOOKUP($A73,'Ub5 and Ub6 values'!$A$3:$F$7000,3,FALSE)</f>
        <v>4</v>
      </c>
      <c r="K73" s="39">
        <f>VLOOKUP($A73,'Ub5 and Ub6 values'!$A$3:$F$7000,4,FALSE)</f>
        <v>4</v>
      </c>
    </row>
    <row r="74" spans="1:11">
      <c r="A74" s="7" t="s">
        <v>2059</v>
      </c>
      <c r="B74" s="8" t="s">
        <v>3367</v>
      </c>
      <c r="C74" s="8" t="s">
        <v>3368</v>
      </c>
      <c r="D74" s="8" t="s">
        <v>2168</v>
      </c>
      <c r="E74" s="8" t="s">
        <v>3418</v>
      </c>
      <c r="F74" s="9">
        <v>2.3514E-3</v>
      </c>
      <c r="G74" s="9"/>
      <c r="H74" s="9"/>
      <c r="I74" s="37">
        <f t="shared" si="1"/>
        <v>-5.6286734861382541</v>
      </c>
      <c r="J74" s="39">
        <f>VLOOKUP($A74,'Ub5 and Ub6 values'!$A$3:$F$7000,3,FALSE)</f>
        <v>6</v>
      </c>
      <c r="K74" s="39">
        <f>VLOOKUP($A74,'Ub5 and Ub6 values'!$A$3:$F$7000,4,FALSE)</f>
        <v>7</v>
      </c>
    </row>
    <row r="75" spans="1:11">
      <c r="A75" s="7" t="s">
        <v>2065</v>
      </c>
      <c r="B75" s="8" t="s">
        <v>2945</v>
      </c>
      <c r="C75" s="8" t="s">
        <v>2946</v>
      </c>
      <c r="D75" s="8" t="s">
        <v>702</v>
      </c>
      <c r="E75" s="8" t="s">
        <v>4316</v>
      </c>
      <c r="F75" s="9">
        <v>2.3565000000000001E-3</v>
      </c>
      <c r="G75" s="9"/>
      <c r="H75" s="9"/>
      <c r="I75" s="37">
        <f t="shared" si="1"/>
        <v>-5.6277325559043456</v>
      </c>
      <c r="J75" s="39">
        <f>VLOOKUP($A75,'Ub5 and Ub6 values'!$A$3:$F$7000,3,FALSE)</f>
        <v>7</v>
      </c>
      <c r="K75" s="39">
        <f>VLOOKUP($A75,'Ub5 and Ub6 values'!$A$3:$F$7000,4,FALSE)</f>
        <v>8</v>
      </c>
    </row>
    <row r="76" spans="1:11">
      <c r="A76" s="7" t="s">
        <v>5041</v>
      </c>
      <c r="B76" s="8" t="s">
        <v>2169</v>
      </c>
      <c r="C76" s="8" t="s">
        <v>2170</v>
      </c>
      <c r="D76" s="8" t="s">
        <v>3379</v>
      </c>
      <c r="E76" s="8" t="s">
        <v>3418</v>
      </c>
      <c r="F76" s="9">
        <v>2.4158999999999999E-3</v>
      </c>
      <c r="G76" s="9"/>
      <c r="H76" s="9"/>
      <c r="I76" s="37">
        <f t="shared" si="1"/>
        <v>-5.61692104618791</v>
      </c>
      <c r="J76" s="39">
        <f>VLOOKUP($A76,'Ub5 and Ub6 values'!$A$3:$F$7000,3,FALSE)</f>
        <v>7</v>
      </c>
      <c r="K76" s="39">
        <f>VLOOKUP($A76,'Ub5 and Ub6 values'!$A$3:$F$7000,4,FALSE)</f>
        <v>10</v>
      </c>
    </row>
    <row r="77" spans="1:11">
      <c r="A77" s="7" t="s">
        <v>3836</v>
      </c>
      <c r="B77" s="8" t="s">
        <v>3380</v>
      </c>
      <c r="C77" s="8" t="s">
        <v>3381</v>
      </c>
      <c r="D77" s="8" t="s">
        <v>3382</v>
      </c>
      <c r="E77" s="8" t="s">
        <v>3418</v>
      </c>
      <c r="F77" s="9">
        <v>2.4172999999999998E-3</v>
      </c>
      <c r="G77" s="9"/>
      <c r="H77" s="9"/>
      <c r="I77" s="37">
        <f t="shared" si="1"/>
        <v>-5.6166694479541643</v>
      </c>
      <c r="J77" s="39">
        <f>VLOOKUP($A77,'Ub5 and Ub6 values'!$A$3:$F$7000,3,FALSE)</f>
        <v>6</v>
      </c>
      <c r="K77" s="39">
        <f>VLOOKUP($A77,'Ub5 and Ub6 values'!$A$3:$F$7000,4,FALSE)</f>
        <v>8</v>
      </c>
    </row>
    <row r="78" spans="1:11">
      <c r="A78" s="7" t="s">
        <v>6659</v>
      </c>
      <c r="B78" s="8" t="s">
        <v>3383</v>
      </c>
      <c r="C78" s="8" t="s">
        <v>3384</v>
      </c>
      <c r="D78" s="8" t="s">
        <v>3385</v>
      </c>
      <c r="E78" s="8" t="s">
        <v>3418</v>
      </c>
      <c r="F78" s="9">
        <v>2.5117999999999998E-3</v>
      </c>
      <c r="G78" s="9"/>
      <c r="H78" s="9"/>
      <c r="I78" s="37">
        <f t="shared" si="1"/>
        <v>-5.6000149438975502</v>
      </c>
      <c r="J78" s="39">
        <f>VLOOKUP($A78,'Ub5 and Ub6 values'!$A$3:$F$7000,3,FALSE)</f>
        <v>8</v>
      </c>
      <c r="K78" s="39">
        <f>VLOOKUP($A78,'Ub5 and Ub6 values'!$A$3:$F$7000,4,FALSE)</f>
        <v>9</v>
      </c>
    </row>
    <row r="79" spans="1:11">
      <c r="A79" s="7" t="s">
        <v>4470</v>
      </c>
      <c r="B79" s="8" t="s">
        <v>3386</v>
      </c>
      <c r="C79" s="8" t="s">
        <v>3387</v>
      </c>
      <c r="D79" s="8" t="s">
        <v>3388</v>
      </c>
      <c r="E79" s="8" t="s">
        <v>3418</v>
      </c>
      <c r="F79" s="9">
        <v>2.6227999999999998E-3</v>
      </c>
      <c r="G79" s="9"/>
      <c r="H79" s="9"/>
      <c r="I79" s="37">
        <f t="shared" si="1"/>
        <v>-5.5812348250055219</v>
      </c>
      <c r="J79" s="39">
        <f>VLOOKUP($A79,'Ub5 and Ub6 values'!$A$3:$F$7000,3,FALSE)</f>
        <v>6</v>
      </c>
      <c r="K79" s="39">
        <f>VLOOKUP($A79,'Ub5 and Ub6 values'!$A$3:$F$7000,4,FALSE)</f>
        <v>7</v>
      </c>
    </row>
    <row r="80" spans="1:11">
      <c r="A80" s="7" t="s">
        <v>4220</v>
      </c>
      <c r="B80" s="8" t="s">
        <v>3389</v>
      </c>
      <c r="C80" s="8" t="s">
        <v>3390</v>
      </c>
      <c r="D80" s="8" t="s">
        <v>3391</v>
      </c>
      <c r="E80" s="8" t="s">
        <v>3418</v>
      </c>
      <c r="F80" s="9">
        <v>2.6410000000000001E-3</v>
      </c>
      <c r="G80" s="9"/>
      <c r="H80" s="9"/>
      <c r="I80" s="37">
        <f t="shared" si="1"/>
        <v>-5.5782315987930762</v>
      </c>
      <c r="J80" s="39">
        <f>VLOOKUP($A80,'Ub5 and Ub6 values'!$A$3:$F$7000,3,FALSE)</f>
        <v>7</v>
      </c>
      <c r="K80" s="39">
        <f>VLOOKUP($A80,'Ub5 and Ub6 values'!$A$3:$F$7000,4,FALSE)</f>
        <v>7</v>
      </c>
    </row>
    <row r="81" spans="1:11">
      <c r="A81" s="8" t="s">
        <v>7236</v>
      </c>
      <c r="B81" s="8" t="s">
        <v>3392</v>
      </c>
      <c r="C81" s="8" t="s">
        <v>3393</v>
      </c>
      <c r="D81" s="8" t="s">
        <v>3394</v>
      </c>
      <c r="E81" s="10" t="s">
        <v>3418</v>
      </c>
      <c r="F81" s="9">
        <v>2.6813000000000002E-3</v>
      </c>
      <c r="G81" s="9"/>
      <c r="H81" s="9"/>
      <c r="I81" s="37">
        <f t="shared" si="1"/>
        <v>-5.5716545918151148</v>
      </c>
      <c r="J81" s="39">
        <f>VLOOKUP($A81,'Ub5 and Ub6 values'!$A$3:$F$7000,3,FALSE)</f>
        <v>6</v>
      </c>
      <c r="K81" s="39">
        <f>VLOOKUP($A81,'Ub5 and Ub6 values'!$A$3:$F$7000,4,FALSE)</f>
        <v>6</v>
      </c>
    </row>
    <row r="82" spans="1:11">
      <c r="A82" s="7" t="s">
        <v>9952</v>
      </c>
      <c r="B82" s="8" t="s">
        <v>3395</v>
      </c>
      <c r="C82" s="8" t="s">
        <v>3396</v>
      </c>
      <c r="D82" s="8" t="s">
        <v>3397</v>
      </c>
      <c r="E82" s="8" t="s">
        <v>3418</v>
      </c>
      <c r="F82" s="9">
        <v>2.8100999999999998E-3</v>
      </c>
      <c r="G82" s="9"/>
      <c r="H82" s="9"/>
      <c r="I82" s="37">
        <f t="shared" si="1"/>
        <v>-5.5512782250502788</v>
      </c>
      <c r="J82" s="39">
        <f>VLOOKUP($A82,'Ub5 and Ub6 values'!$A$3:$F$7000,3,FALSE)</f>
        <v>7</v>
      </c>
      <c r="K82" s="39">
        <f>VLOOKUP($A82,'Ub5 and Ub6 values'!$A$3:$F$7000,4,FALSE)</f>
        <v>7</v>
      </c>
    </row>
    <row r="83" spans="1:11">
      <c r="A83" s="7" t="s">
        <v>6941</v>
      </c>
      <c r="B83" s="8" t="s">
        <v>1103</v>
      </c>
      <c r="C83" s="8" t="s">
        <v>1104</v>
      </c>
      <c r="D83" s="8" t="s">
        <v>4499</v>
      </c>
      <c r="E83" s="8" t="s">
        <v>845</v>
      </c>
      <c r="F83" s="9">
        <v>2.8240000000000001E-3</v>
      </c>
      <c r="G83" s="9"/>
      <c r="H83" s="9"/>
      <c r="I83" s="37">
        <f t="shared" si="1"/>
        <v>-5.5491353076202339</v>
      </c>
      <c r="J83" s="39">
        <f>VLOOKUP($A83,'Ub5 and Ub6 values'!$A$3:$F$7000,3,FALSE)</f>
        <v>7</v>
      </c>
      <c r="K83" s="39">
        <f>VLOOKUP($A83,'Ub5 and Ub6 values'!$A$3:$F$7000,4,FALSE)</f>
        <v>8</v>
      </c>
    </row>
    <row r="84" spans="1:11">
      <c r="A84" s="8" t="s">
        <v>1304</v>
      </c>
      <c r="B84" s="8" t="s">
        <v>2611</v>
      </c>
      <c r="C84" s="8" t="s">
        <v>2612</v>
      </c>
      <c r="D84" s="8" t="s">
        <v>2613</v>
      </c>
      <c r="E84" s="8" t="s">
        <v>845</v>
      </c>
      <c r="F84" s="9">
        <v>2.8305000000000001E-3</v>
      </c>
      <c r="G84" s="9"/>
      <c r="H84" s="9"/>
      <c r="I84" s="37">
        <f t="shared" si="1"/>
        <v>-5.548136840779387</v>
      </c>
      <c r="J84" s="39">
        <f>VLOOKUP($A84,'Ub5 and Ub6 values'!$A$3:$F$7000,3,FALSE)</f>
        <v>6</v>
      </c>
      <c r="K84" s="39">
        <f>VLOOKUP($A84,'Ub5 and Ub6 values'!$A$3:$F$7000,4,FALSE)</f>
        <v>8</v>
      </c>
    </row>
    <row r="85" spans="1:11">
      <c r="A85" s="7" t="s">
        <v>9953</v>
      </c>
      <c r="B85" s="8" t="s">
        <v>3398</v>
      </c>
      <c r="C85" s="8" t="s">
        <v>3399</v>
      </c>
      <c r="D85" s="8" t="s">
        <v>3400</v>
      </c>
      <c r="E85" s="8" t="s">
        <v>3418</v>
      </c>
      <c r="F85" s="9">
        <v>2.8565999999999999E-3</v>
      </c>
      <c r="G85" s="9"/>
      <c r="H85" s="9"/>
      <c r="I85" s="37">
        <f t="shared" si="1"/>
        <v>-5.5441505681418457</v>
      </c>
      <c r="J85" s="39">
        <f>VLOOKUP($A85,'Ub5 and Ub6 values'!$A$3:$F$7000,3,FALSE)</f>
        <v>8</v>
      </c>
      <c r="K85" s="39">
        <f>VLOOKUP($A85,'Ub5 and Ub6 values'!$A$3:$F$7000,4,FALSE)</f>
        <v>11</v>
      </c>
    </row>
    <row r="86" spans="1:11">
      <c r="A86" s="8" t="s">
        <v>173</v>
      </c>
      <c r="B86" s="8" t="s">
        <v>3401</v>
      </c>
      <c r="C86" s="8" t="s">
        <v>3402</v>
      </c>
      <c r="D86" s="8" t="s">
        <v>3403</v>
      </c>
      <c r="E86" s="8" t="s">
        <v>3418</v>
      </c>
      <c r="F86" s="9">
        <v>2.8890999999999999E-3</v>
      </c>
      <c r="G86" s="9"/>
      <c r="H86" s="9"/>
      <c r="I86" s="37">
        <f t="shared" si="1"/>
        <v>-5.5392374257236217</v>
      </c>
      <c r="J86" s="39">
        <f>VLOOKUP($A86,'Ub5 and Ub6 values'!$A$3:$F$7000,3,FALSE)</f>
        <v>6</v>
      </c>
      <c r="K86" s="39">
        <f>VLOOKUP($A86,'Ub5 and Ub6 values'!$A$3:$F$7000,4,FALSE)</f>
        <v>9</v>
      </c>
    </row>
    <row r="87" spans="1:11">
      <c r="A87" s="8" t="s">
        <v>5434</v>
      </c>
      <c r="B87" s="8" t="s">
        <v>867</v>
      </c>
      <c r="C87" s="8" t="s">
        <v>868</v>
      </c>
      <c r="D87" s="8" t="s">
        <v>869</v>
      </c>
      <c r="E87" s="8" t="s">
        <v>845</v>
      </c>
      <c r="F87" s="9">
        <v>2.9453000000000001E-3</v>
      </c>
      <c r="G87" s="9"/>
      <c r="H87" s="9"/>
      <c r="I87" s="37">
        <f t="shared" si="1"/>
        <v>-5.5308704626055913</v>
      </c>
      <c r="J87" s="39">
        <f>VLOOKUP($A87,'Ub5 and Ub6 values'!$A$3:$F$7000,3,FALSE)</f>
        <v>5</v>
      </c>
      <c r="K87" s="39">
        <f>VLOOKUP($A87,'Ub5 and Ub6 values'!$A$3:$F$7000,4,FALSE)</f>
        <v>10</v>
      </c>
    </row>
    <row r="88" spans="1:11">
      <c r="A88" s="7" t="s">
        <v>4491</v>
      </c>
      <c r="B88" s="8" t="s">
        <v>3404</v>
      </c>
      <c r="C88" s="8" t="s">
        <v>3405</v>
      </c>
      <c r="D88" s="8" t="s">
        <v>3406</v>
      </c>
      <c r="E88" s="8" t="s">
        <v>3418</v>
      </c>
      <c r="F88" s="9">
        <v>2.9616E-3</v>
      </c>
      <c r="G88" s="9"/>
      <c r="H88" s="9"/>
      <c r="I88" s="37">
        <f t="shared" si="1"/>
        <v>-5.5284735985911713</v>
      </c>
      <c r="J88" s="39">
        <f>VLOOKUP($A88,'Ub5 and Ub6 values'!$A$3:$F$7000,3,FALSE)</f>
        <v>6</v>
      </c>
      <c r="K88" s="39">
        <f>VLOOKUP($A88,'Ub5 and Ub6 values'!$A$3:$F$7000,4,FALSE)</f>
        <v>7</v>
      </c>
    </row>
    <row r="89" spans="1:11">
      <c r="A89" s="7" t="s">
        <v>9954</v>
      </c>
      <c r="B89" s="8" t="s">
        <v>3407</v>
      </c>
      <c r="C89" s="8" t="s">
        <v>3408</v>
      </c>
      <c r="D89" s="8" t="s">
        <v>3409</v>
      </c>
      <c r="E89" s="8" t="s">
        <v>3418</v>
      </c>
      <c r="F89" s="9">
        <v>2.9927E-3</v>
      </c>
      <c r="G89" s="9"/>
      <c r="H89" s="9"/>
      <c r="I89" s="37">
        <f t="shared" si="1"/>
        <v>-5.523936816362168</v>
      </c>
      <c r="J89" s="39">
        <f>VLOOKUP($A89,'Ub5 and Ub6 values'!$A$3:$F$7000,3,FALSE)</f>
        <v>7</v>
      </c>
      <c r="K89" s="39">
        <f>VLOOKUP($A89,'Ub5 and Ub6 values'!$A$3:$F$7000,4,FALSE)</f>
        <v>9</v>
      </c>
    </row>
    <row r="90" spans="1:11">
      <c r="A90" s="7" t="s">
        <v>7058</v>
      </c>
      <c r="B90" s="8" t="s">
        <v>3410</v>
      </c>
      <c r="C90" s="8" t="s">
        <v>3411</v>
      </c>
      <c r="D90" s="8" t="s">
        <v>3412</v>
      </c>
      <c r="E90" s="8" t="s">
        <v>3418</v>
      </c>
      <c r="F90" s="9">
        <v>3.1045000000000001E-3</v>
      </c>
      <c r="G90" s="9"/>
      <c r="H90" s="9"/>
      <c r="I90" s="37">
        <f t="shared" si="1"/>
        <v>-5.5080083358179976</v>
      </c>
      <c r="J90" s="39">
        <f>VLOOKUP($A90,'Ub5 and Ub6 values'!$A$3:$F$7000,3,FALSE)</f>
        <v>6</v>
      </c>
      <c r="K90" s="39">
        <f>VLOOKUP($A90,'Ub5 and Ub6 values'!$A$3:$F$7000,4,FALSE)</f>
        <v>8</v>
      </c>
    </row>
    <row r="91" spans="1:11">
      <c r="A91" s="7" t="s">
        <v>9955</v>
      </c>
      <c r="B91" s="8" t="s">
        <v>3413</v>
      </c>
      <c r="C91" s="8" t="s">
        <v>3414</v>
      </c>
      <c r="D91" s="8" t="s">
        <v>3415</v>
      </c>
      <c r="E91" s="8" t="s">
        <v>3418</v>
      </c>
      <c r="F91" s="9">
        <v>3.1199999999999999E-3</v>
      </c>
      <c r="G91" s="9"/>
      <c r="H91" s="9"/>
      <c r="I91" s="37">
        <f t="shared" si="1"/>
        <v>-5.5058454059815567</v>
      </c>
      <c r="J91" s="39">
        <f>VLOOKUP($A91,'Ub5 and Ub6 values'!$A$3:$F$7000,3,FALSE)</f>
        <v>8</v>
      </c>
      <c r="K91" s="39">
        <f>VLOOKUP($A91,'Ub5 and Ub6 values'!$A$3:$F$7000,4,FALSE)</f>
        <v>11</v>
      </c>
    </row>
    <row r="92" spans="1:11">
      <c r="A92" s="8" t="s">
        <v>5516</v>
      </c>
      <c r="B92" s="8" t="s">
        <v>3526</v>
      </c>
      <c r="C92" s="8" t="s">
        <v>3527</v>
      </c>
      <c r="D92" s="8" t="s">
        <v>3528</v>
      </c>
      <c r="E92" s="8" t="s">
        <v>845</v>
      </c>
      <c r="F92" s="9">
        <v>3.2031E-3</v>
      </c>
      <c r="G92" s="9"/>
      <c r="H92" s="9"/>
      <c r="I92" s="37">
        <f t="shared" si="1"/>
        <v>-5.4944295025568293</v>
      </c>
      <c r="J92" s="39">
        <f>VLOOKUP($A92,'Ub5 and Ub6 values'!$A$3:$F$7000,3,FALSE)</f>
        <v>8</v>
      </c>
      <c r="K92" s="39">
        <f>VLOOKUP($A92,'Ub5 and Ub6 values'!$A$3:$F$7000,4,FALSE)</f>
        <v>9</v>
      </c>
    </row>
    <row r="93" spans="1:11">
      <c r="A93" s="8" t="s">
        <v>1899</v>
      </c>
      <c r="B93" s="8" t="s">
        <v>3416</v>
      </c>
      <c r="C93" s="8" t="s">
        <v>3417</v>
      </c>
      <c r="D93" s="8" t="s">
        <v>3530</v>
      </c>
      <c r="E93" s="8" t="s">
        <v>3418</v>
      </c>
      <c r="F93" s="9">
        <v>3.2142E-3</v>
      </c>
      <c r="G93" s="9"/>
      <c r="H93" s="9"/>
      <c r="I93" s="37">
        <f t="shared" si="1"/>
        <v>-5.4929271032434972</v>
      </c>
      <c r="J93" s="39">
        <f>VLOOKUP($A93,'Ub5 and Ub6 values'!$A$3:$F$7000,3,FALSE)</f>
        <v>8</v>
      </c>
      <c r="K93" s="39">
        <f>VLOOKUP($A93,'Ub5 and Ub6 values'!$A$3:$F$7000,4,FALSE)</f>
        <v>10</v>
      </c>
    </row>
    <row r="94" spans="1:11">
      <c r="A94" s="7" t="s">
        <v>4241</v>
      </c>
      <c r="B94" s="8" t="s">
        <v>2933</v>
      </c>
      <c r="C94" s="8" t="s">
        <v>2934</v>
      </c>
      <c r="D94" s="8" t="s">
        <v>2935</v>
      </c>
      <c r="E94" s="8" t="s">
        <v>4316</v>
      </c>
      <c r="F94" s="9">
        <v>3.2390000000000001E-3</v>
      </c>
      <c r="G94" s="9"/>
      <c r="H94" s="9"/>
      <c r="I94" s="37">
        <f t="shared" si="1"/>
        <v>-5.4895890519898227</v>
      </c>
      <c r="J94" s="39">
        <f>VLOOKUP($A94,'Ub5 and Ub6 values'!$A$3:$F$7000,3,FALSE)</f>
        <v>7</v>
      </c>
      <c r="K94" s="39">
        <f>VLOOKUP($A94,'Ub5 and Ub6 values'!$A$3:$F$7000,4,FALSE)</f>
        <v>8</v>
      </c>
    </row>
    <row r="95" spans="1:11">
      <c r="A95" s="8" t="s">
        <v>4443</v>
      </c>
      <c r="B95" s="8" t="s">
        <v>2528</v>
      </c>
      <c r="C95" s="8" t="s">
        <v>2529</v>
      </c>
      <c r="D95" s="8" t="s">
        <v>2530</v>
      </c>
      <c r="E95" s="8" t="s">
        <v>845</v>
      </c>
      <c r="F95" s="9">
        <v>3.2445E-3</v>
      </c>
      <c r="G95" s="9"/>
      <c r="H95" s="9"/>
      <c r="I95" s="37">
        <f t="shared" si="1"/>
        <v>-5.4888522215052271</v>
      </c>
      <c r="J95" s="39">
        <f>VLOOKUP($A95,'Ub5 and Ub6 values'!$A$3:$F$7000,3,FALSE)</f>
        <v>8</v>
      </c>
      <c r="K95" s="39">
        <f>VLOOKUP($A95,'Ub5 and Ub6 values'!$A$3:$F$7000,4,FALSE)</f>
        <v>11</v>
      </c>
    </row>
    <row r="96" spans="1:11">
      <c r="A96" s="8" t="s">
        <v>6934</v>
      </c>
      <c r="B96" s="8" t="s">
        <v>1210</v>
      </c>
      <c r="C96" s="8" t="s">
        <v>1211</v>
      </c>
      <c r="D96" s="8" t="s">
        <v>1212</v>
      </c>
      <c r="E96" s="8" t="s">
        <v>845</v>
      </c>
      <c r="F96" s="9">
        <v>3.2786E-3</v>
      </c>
      <c r="G96" s="9"/>
      <c r="H96" s="9"/>
      <c r="I96" s="37">
        <f t="shared" si="1"/>
        <v>-5.4843115654561005</v>
      </c>
      <c r="J96" s="39">
        <f>VLOOKUP($A96,'Ub5 and Ub6 values'!$A$3:$F$7000,3,FALSE)</f>
        <v>6</v>
      </c>
      <c r="K96" s="39">
        <f>VLOOKUP($A96,'Ub5 and Ub6 values'!$A$3:$F$7000,4,FALSE)</f>
        <v>10</v>
      </c>
    </row>
    <row r="97" spans="1:11">
      <c r="A97" s="7" t="s">
        <v>5029</v>
      </c>
      <c r="B97" s="8" t="s">
        <v>3531</v>
      </c>
      <c r="C97" s="8" t="s">
        <v>3532</v>
      </c>
      <c r="D97" s="8" t="s">
        <v>3533</v>
      </c>
      <c r="E97" s="8" t="s">
        <v>3418</v>
      </c>
      <c r="F97" s="9">
        <v>3.3168E-3</v>
      </c>
      <c r="G97" s="9"/>
      <c r="H97" s="9"/>
      <c r="I97" s="37">
        <f t="shared" si="1"/>
        <v>-5.4792807152502139</v>
      </c>
      <c r="J97" s="39">
        <f>VLOOKUP($A97,'Ub5 and Ub6 values'!$A$3:$F$7000,3,FALSE)</f>
        <v>7</v>
      </c>
      <c r="K97" s="39">
        <f>VLOOKUP($A97,'Ub5 and Ub6 values'!$A$3:$F$7000,4,FALSE)</f>
        <v>7</v>
      </c>
    </row>
    <row r="98" spans="1:11">
      <c r="A98" s="7" t="s">
        <v>4223</v>
      </c>
      <c r="B98" s="8" t="s">
        <v>3534</v>
      </c>
      <c r="C98" s="8" t="s">
        <v>3535</v>
      </c>
      <c r="D98" s="8" t="s">
        <v>3536</v>
      </c>
      <c r="E98" s="8" t="s">
        <v>3418</v>
      </c>
      <c r="F98" s="9">
        <v>3.4550000000000002E-3</v>
      </c>
      <c r="G98" s="9"/>
      <c r="H98" s="9"/>
      <c r="I98" s="37">
        <f t="shared" si="1"/>
        <v>-5.4615519482897827</v>
      </c>
      <c r="J98" s="39">
        <f>VLOOKUP($A98,'Ub5 and Ub6 values'!$A$3:$F$7000,3,FALSE)</f>
        <v>6</v>
      </c>
      <c r="K98" s="39">
        <f>VLOOKUP($A98,'Ub5 and Ub6 values'!$A$3:$F$7000,4,FALSE)</f>
        <v>7</v>
      </c>
    </row>
    <row r="99" spans="1:11">
      <c r="A99" s="7" t="s">
        <v>4208</v>
      </c>
      <c r="B99" s="8" t="s">
        <v>3537</v>
      </c>
      <c r="C99" s="8" t="s">
        <v>3538</v>
      </c>
      <c r="D99" s="8" t="s">
        <v>3539</v>
      </c>
      <c r="E99" s="8" t="s">
        <v>3418</v>
      </c>
      <c r="F99" s="9">
        <v>3.4872000000000002E-3</v>
      </c>
      <c r="G99" s="9"/>
      <c r="H99" s="9"/>
      <c r="I99" s="37">
        <f t="shared" si="1"/>
        <v>-5.4575231439903726</v>
      </c>
      <c r="J99" s="39">
        <f>VLOOKUP($A99,'Ub5 and Ub6 values'!$A$3:$F$7000,3,FALSE)</f>
        <v>7</v>
      </c>
      <c r="K99" s="39">
        <f>VLOOKUP($A99,'Ub5 and Ub6 values'!$A$3:$F$7000,4,FALSE)</f>
        <v>8</v>
      </c>
    </row>
    <row r="100" spans="1:11">
      <c r="A100" s="7" t="s">
        <v>2052</v>
      </c>
      <c r="B100" s="8" t="s">
        <v>3540</v>
      </c>
      <c r="C100" s="8" t="s">
        <v>3541</v>
      </c>
      <c r="D100" s="8" t="s">
        <v>3542</v>
      </c>
      <c r="E100" s="8" t="s">
        <v>3418</v>
      </c>
      <c r="F100" s="9">
        <v>3.5615999999999998E-3</v>
      </c>
      <c r="G100" s="9"/>
      <c r="H100" s="9"/>
      <c r="I100" s="37">
        <f t="shared" si="1"/>
        <v>-5.4483548573453859</v>
      </c>
      <c r="J100" s="39">
        <f>VLOOKUP($A100,'Ub5 and Ub6 values'!$A$3:$F$7000,3,FALSE)</f>
        <v>6</v>
      </c>
      <c r="K100" s="39">
        <f>VLOOKUP($A100,'Ub5 and Ub6 values'!$A$3:$F$7000,4,FALSE)</f>
        <v>7</v>
      </c>
    </row>
    <row r="101" spans="1:11">
      <c r="A101" s="7" t="s">
        <v>4463</v>
      </c>
      <c r="B101" s="8" t="s">
        <v>3543</v>
      </c>
      <c r="C101" s="8" t="s">
        <v>3544</v>
      </c>
      <c r="D101" s="8" t="s">
        <v>3545</v>
      </c>
      <c r="E101" s="8" t="s">
        <v>3418</v>
      </c>
      <c r="F101" s="9">
        <v>3.6066000000000002E-3</v>
      </c>
      <c r="G101" s="9"/>
      <c r="H101" s="9"/>
      <c r="I101" s="37">
        <f t="shared" si="1"/>
        <v>-5.4429020216477397</v>
      </c>
      <c r="J101" s="39">
        <f>VLOOKUP($A101,'Ub5 and Ub6 values'!$A$3:$F$7000,3,FALSE)</f>
        <v>7</v>
      </c>
      <c r="K101" s="39">
        <f>VLOOKUP($A101,'Ub5 and Ub6 values'!$A$3:$F$7000,4,FALSE)</f>
        <v>8</v>
      </c>
    </row>
    <row r="102" spans="1:11">
      <c r="A102" s="8" t="s">
        <v>5202</v>
      </c>
      <c r="B102" s="8" t="s">
        <v>880</v>
      </c>
      <c r="C102" s="8" t="s">
        <v>881</v>
      </c>
      <c r="D102" s="8" t="s">
        <v>882</v>
      </c>
      <c r="E102" s="8" t="s">
        <v>845</v>
      </c>
      <c r="F102" s="9">
        <v>3.6308999999999998E-3</v>
      </c>
      <c r="G102" s="9"/>
      <c r="H102" s="9"/>
      <c r="I102" s="37">
        <f t="shared" si="1"/>
        <v>-5.4399857119921577</v>
      </c>
      <c r="J102" s="39">
        <f>VLOOKUP($A102,'Ub5 and Ub6 values'!$A$3:$F$7000,3,FALSE)</f>
        <v>7</v>
      </c>
      <c r="K102" s="39">
        <f>VLOOKUP($A102,'Ub5 and Ub6 values'!$A$3:$F$7000,4,FALSE)</f>
        <v>8</v>
      </c>
    </row>
    <row r="103" spans="1:11">
      <c r="A103" s="7" t="s">
        <v>2066</v>
      </c>
      <c r="B103" s="8" t="s">
        <v>3546</v>
      </c>
      <c r="C103" s="8" t="s">
        <v>3547</v>
      </c>
      <c r="D103" s="8" t="s">
        <v>2504</v>
      </c>
      <c r="E103" s="8" t="s">
        <v>3418</v>
      </c>
      <c r="F103" s="9">
        <v>3.7726999999999999E-3</v>
      </c>
      <c r="G103" s="9"/>
      <c r="H103" s="9"/>
      <c r="I103" s="37">
        <f t="shared" si="1"/>
        <v>-5.4233477279356626</v>
      </c>
      <c r="J103" s="39">
        <f>VLOOKUP($A103,'Ub5 and Ub6 values'!$A$3:$F$7000,3,FALSE)</f>
        <v>7</v>
      </c>
      <c r="K103" s="39">
        <f>VLOOKUP($A103,'Ub5 and Ub6 values'!$A$3:$F$7000,4,FALSE)</f>
        <v>8</v>
      </c>
    </row>
    <row r="104" spans="1:11">
      <c r="A104" s="8" t="s">
        <v>2784</v>
      </c>
      <c r="B104" s="8" t="s">
        <v>249</v>
      </c>
      <c r="C104" s="8" t="s">
        <v>250</v>
      </c>
      <c r="D104" s="8" t="s">
        <v>251</v>
      </c>
      <c r="E104" s="8" t="s">
        <v>845</v>
      </c>
      <c r="F104" s="9">
        <v>3.7889E-3</v>
      </c>
      <c r="G104" s="9"/>
      <c r="H104" s="9"/>
      <c r="I104" s="37">
        <f t="shared" si="1"/>
        <v>-5.4214868568578387</v>
      </c>
      <c r="J104" s="39">
        <f>VLOOKUP($A104,'Ub5 and Ub6 values'!$A$3:$F$7000,3,FALSE)</f>
        <v>5</v>
      </c>
      <c r="K104" s="39">
        <f>VLOOKUP($A104,'Ub5 and Ub6 values'!$A$3:$F$7000,4,FALSE)</f>
        <v>11</v>
      </c>
    </row>
    <row r="105" spans="1:11">
      <c r="A105" s="8" t="s">
        <v>6350</v>
      </c>
      <c r="B105" s="8" t="s">
        <v>2552</v>
      </c>
      <c r="C105" s="8" t="s">
        <v>2553</v>
      </c>
      <c r="D105" s="8" t="s">
        <v>2554</v>
      </c>
      <c r="E105" s="8" t="s">
        <v>845</v>
      </c>
      <c r="F105" s="9">
        <v>3.8971000000000001E-3</v>
      </c>
      <c r="G105" s="9"/>
      <c r="H105" s="9"/>
      <c r="I105" s="37">
        <f t="shared" si="1"/>
        <v>-5.4092584500217864</v>
      </c>
      <c r="J105" s="39">
        <f>VLOOKUP($A105,'Ub5 and Ub6 values'!$A$3:$F$7000,3,FALSE)</f>
        <v>7</v>
      </c>
      <c r="K105" s="39">
        <f>VLOOKUP($A105,'Ub5 and Ub6 values'!$A$3:$F$7000,4,FALSE)</f>
        <v>7</v>
      </c>
    </row>
    <row r="106" spans="1:11">
      <c r="A106" s="7" t="s">
        <v>6226</v>
      </c>
      <c r="B106" s="8" t="s">
        <v>1937</v>
      </c>
      <c r="C106" s="8" t="s">
        <v>1938</v>
      </c>
      <c r="D106" s="8" t="s">
        <v>1939</v>
      </c>
      <c r="E106" s="8" t="s">
        <v>2537</v>
      </c>
      <c r="F106" s="9">
        <v>4.0962999999999998E-3</v>
      </c>
      <c r="G106" s="9"/>
      <c r="H106" s="9"/>
      <c r="I106" s="37">
        <f t="shared" si="1"/>
        <v>-5.3876082445191642</v>
      </c>
      <c r="J106" s="39">
        <f>VLOOKUP($A106,'Ub5 and Ub6 values'!$A$3:$F$7000,3,FALSE)</f>
        <v>6</v>
      </c>
      <c r="K106" s="39">
        <f>VLOOKUP($A106,'Ub5 and Ub6 values'!$A$3:$F$7000,4,FALSE)</f>
        <v>11</v>
      </c>
    </row>
    <row r="107" spans="1:11">
      <c r="A107" s="7" t="s">
        <v>4492</v>
      </c>
      <c r="B107" s="8" t="s">
        <v>706</v>
      </c>
      <c r="C107" s="8" t="s">
        <v>707</v>
      </c>
      <c r="D107" s="8" t="s">
        <v>0</v>
      </c>
      <c r="E107" s="8" t="s">
        <v>1</v>
      </c>
      <c r="F107" s="9">
        <v>4.1292000000000004E-3</v>
      </c>
      <c r="G107" s="9"/>
      <c r="H107" s="9"/>
      <c r="I107" s="37">
        <f t="shared" si="1"/>
        <v>-5.3841340813314451</v>
      </c>
      <c r="J107" s="39">
        <f>VLOOKUP($A107,'Ub5 and Ub6 values'!$A$3:$F$7000,3,FALSE)</f>
        <v>7</v>
      </c>
      <c r="K107" s="39">
        <f>VLOOKUP($A107,'Ub5 and Ub6 values'!$A$3:$F$7000,4,FALSE)</f>
        <v>10</v>
      </c>
    </row>
    <row r="108" spans="1:11">
      <c r="A108" s="7" t="s">
        <v>1215</v>
      </c>
      <c r="B108" s="8" t="s">
        <v>2505</v>
      </c>
      <c r="C108" s="8" t="s">
        <v>2506</v>
      </c>
      <c r="D108" s="8" t="s">
        <v>2507</v>
      </c>
      <c r="E108" s="8" t="s">
        <v>3418</v>
      </c>
      <c r="F108" s="9">
        <v>4.1644000000000004E-3</v>
      </c>
      <c r="G108" s="9"/>
      <c r="H108" s="9"/>
      <c r="I108" s="37">
        <f t="shared" si="1"/>
        <v>-5.3804475621947621</v>
      </c>
      <c r="J108" s="39">
        <f>VLOOKUP($A108,'Ub5 and Ub6 values'!$A$3:$F$7000,3,FALSE)</f>
        <v>7</v>
      </c>
      <c r="K108" s="39">
        <f>VLOOKUP($A108,'Ub5 and Ub6 values'!$A$3:$F$7000,4,FALSE)</f>
        <v>8</v>
      </c>
    </row>
    <row r="109" spans="1:11">
      <c r="A109" s="7" t="s">
        <v>3718</v>
      </c>
      <c r="B109" s="8" t="s">
        <v>2508</v>
      </c>
      <c r="C109" s="8" t="s">
        <v>2509</v>
      </c>
      <c r="D109" s="8" t="s">
        <v>2510</v>
      </c>
      <c r="E109" s="8" t="s">
        <v>3418</v>
      </c>
      <c r="F109" s="9">
        <v>4.2448E-3</v>
      </c>
      <c r="G109" s="9"/>
      <c r="H109" s="9"/>
      <c r="I109" s="37">
        <f t="shared" si="1"/>
        <v>-5.3721427673617459</v>
      </c>
      <c r="J109" s="39">
        <f>VLOOKUP($A109,'Ub5 and Ub6 values'!$A$3:$F$7000,3,FALSE)</f>
        <v>5</v>
      </c>
      <c r="K109" s="39">
        <f>VLOOKUP($A109,'Ub5 and Ub6 values'!$A$3:$F$7000,4,FALSE)</f>
        <v>7</v>
      </c>
    </row>
    <row r="110" spans="1:11">
      <c r="A110" s="7" t="s">
        <v>8411</v>
      </c>
      <c r="B110" s="8" t="s">
        <v>2575</v>
      </c>
      <c r="C110" s="8" t="s">
        <v>2576</v>
      </c>
      <c r="D110" s="8" t="s">
        <v>2577</v>
      </c>
      <c r="E110" s="8" t="s">
        <v>845</v>
      </c>
      <c r="F110" s="9">
        <v>4.3667000000000003E-3</v>
      </c>
      <c r="G110" s="9"/>
      <c r="H110" s="9"/>
      <c r="I110" s="37">
        <f t="shared" si="1"/>
        <v>-5.3598466438514993</v>
      </c>
      <c r="J110" s="39">
        <f>VLOOKUP($A110,'Ub5 and Ub6 values'!$A$3:$F$7000,3,FALSE)</f>
        <v>6</v>
      </c>
      <c r="K110" s="39">
        <f>VLOOKUP($A110,'Ub5 and Ub6 values'!$A$3:$F$7000,4,FALSE)</f>
        <v>7</v>
      </c>
    </row>
    <row r="111" spans="1:11">
      <c r="A111" s="7" t="s">
        <v>4466</v>
      </c>
      <c r="B111" s="8" t="s">
        <v>2511</v>
      </c>
      <c r="C111" s="8" t="s">
        <v>2512</v>
      </c>
      <c r="D111" s="8" t="s">
        <v>2513</v>
      </c>
      <c r="E111" s="8" t="s">
        <v>3418</v>
      </c>
      <c r="F111" s="9">
        <v>4.4056E-3</v>
      </c>
      <c r="G111" s="9"/>
      <c r="H111" s="9"/>
      <c r="I111" s="37">
        <f t="shared" si="1"/>
        <v>-5.3559949365267734</v>
      </c>
      <c r="J111" s="39">
        <f>VLOOKUP($A111,'Ub5 and Ub6 values'!$A$3:$F$7000,3,FALSE)</f>
        <v>6</v>
      </c>
      <c r="K111" s="39">
        <f>VLOOKUP($A111,'Ub5 and Ub6 values'!$A$3:$F$7000,4,FALSE)</f>
        <v>10</v>
      </c>
    </row>
    <row r="112" spans="1:11">
      <c r="A112" s="7" t="s">
        <v>8944</v>
      </c>
      <c r="B112" s="8" t="s">
        <v>2514</v>
      </c>
      <c r="C112" s="8" t="s">
        <v>2515</v>
      </c>
      <c r="D112" s="8" t="s">
        <v>2516</v>
      </c>
      <c r="E112" s="8" t="s">
        <v>3418</v>
      </c>
      <c r="F112" s="9">
        <v>4.4405E-3</v>
      </c>
      <c r="G112" s="9"/>
      <c r="H112" s="9"/>
      <c r="I112" s="37">
        <f t="shared" si="1"/>
        <v>-5.3525681256026978</v>
      </c>
      <c r="J112" s="39">
        <f>VLOOKUP($A112,'Ub5 and Ub6 values'!$A$3:$F$7000,3,FALSE)</f>
        <v>5</v>
      </c>
      <c r="K112" s="39">
        <f>VLOOKUP($A112,'Ub5 and Ub6 values'!$A$3:$F$7000,4,FALSE)</f>
        <v>9</v>
      </c>
    </row>
    <row r="113" spans="1:11">
      <c r="A113" s="7" t="s">
        <v>6654</v>
      </c>
      <c r="B113" s="8" t="s">
        <v>2517</v>
      </c>
      <c r="C113" s="8" t="s">
        <v>2518</v>
      </c>
      <c r="D113" s="8" t="s">
        <v>2519</v>
      </c>
      <c r="E113" s="8" t="s">
        <v>4316</v>
      </c>
      <c r="F113" s="9">
        <v>4.5339999999999998E-3</v>
      </c>
      <c r="G113" s="9"/>
      <c r="H113" s="9"/>
      <c r="I113" s="37">
        <f t="shared" si="1"/>
        <v>-5.3435184842095014</v>
      </c>
      <c r="J113" s="39">
        <f>VLOOKUP($A113,'Ub5 and Ub6 values'!$A$3:$F$7000,3,FALSE)</f>
        <v>6</v>
      </c>
      <c r="K113" s="39">
        <f>VLOOKUP($A113,'Ub5 and Ub6 values'!$A$3:$F$7000,4,FALSE)</f>
        <v>9</v>
      </c>
    </row>
    <row r="114" spans="1:11">
      <c r="A114" s="7" t="s">
        <v>2808</v>
      </c>
      <c r="B114" s="8" t="s">
        <v>2520</v>
      </c>
      <c r="C114" s="8" t="s">
        <v>2521</v>
      </c>
      <c r="D114" s="8" t="s">
        <v>2522</v>
      </c>
      <c r="E114" s="8" t="s">
        <v>3418</v>
      </c>
      <c r="F114" s="9">
        <v>4.5804000000000001E-3</v>
      </c>
      <c r="G114" s="9"/>
      <c r="H114" s="9"/>
      <c r="I114" s="37">
        <f t="shared" si="1"/>
        <v>-5.3390965940032764</v>
      </c>
      <c r="J114" s="39">
        <f>VLOOKUP($A114,'Ub5 and Ub6 values'!$A$3:$F$7000,3,FALSE)</f>
        <v>6</v>
      </c>
      <c r="K114" s="39">
        <f>VLOOKUP($A114,'Ub5 and Ub6 values'!$A$3:$F$7000,4,FALSE)</f>
        <v>7</v>
      </c>
    </row>
    <row r="115" spans="1:11">
      <c r="A115" s="7" t="s">
        <v>7343</v>
      </c>
      <c r="B115" s="8" t="s">
        <v>241</v>
      </c>
      <c r="C115" s="8" t="s">
        <v>242</v>
      </c>
      <c r="D115" s="8" t="s">
        <v>2606</v>
      </c>
      <c r="E115" s="8" t="s">
        <v>3418</v>
      </c>
      <c r="F115" s="9">
        <v>4.6521000000000002E-3</v>
      </c>
      <c r="G115" s="9"/>
      <c r="H115" s="9"/>
      <c r="I115" s="37">
        <f t="shared" si="1"/>
        <v>-5.3323509583929845</v>
      </c>
      <c r="J115" s="39">
        <f>VLOOKUP($A115,'Ub5 and Ub6 values'!$A$3:$F$7000,3,FALSE)</f>
        <v>6</v>
      </c>
      <c r="K115" s="39">
        <f>VLOOKUP($A115,'Ub5 and Ub6 values'!$A$3:$F$7000,4,FALSE)</f>
        <v>8</v>
      </c>
    </row>
    <row r="116" spans="1:11">
      <c r="A116" s="8" t="s">
        <v>5378</v>
      </c>
      <c r="B116" s="8" t="s">
        <v>1910</v>
      </c>
      <c r="C116" s="8" t="s">
        <v>1911</v>
      </c>
      <c r="D116" s="8" t="s">
        <v>1912</v>
      </c>
      <c r="E116" s="8" t="s">
        <v>3418</v>
      </c>
      <c r="F116" s="9">
        <v>4.6822000000000001E-3</v>
      </c>
      <c r="G116" s="9"/>
      <c r="H116" s="9"/>
      <c r="I116" s="37">
        <f t="shared" si="1"/>
        <v>-5.3295500393704351</v>
      </c>
      <c r="J116" s="39">
        <f>VLOOKUP($A116,'Ub5 and Ub6 values'!$A$3:$F$7000,3,FALSE)</f>
        <v>7</v>
      </c>
      <c r="K116" s="39">
        <f>VLOOKUP($A116,'Ub5 and Ub6 values'!$A$3:$F$7000,4,FALSE)</f>
        <v>10</v>
      </c>
    </row>
    <row r="117" spans="1:11">
      <c r="A117" s="7" t="s">
        <v>5052</v>
      </c>
      <c r="B117" s="8" t="s">
        <v>1913</v>
      </c>
      <c r="C117" s="8" t="s">
        <v>1914</v>
      </c>
      <c r="D117" s="8" t="s">
        <v>1915</v>
      </c>
      <c r="E117" s="8" t="s">
        <v>3418</v>
      </c>
      <c r="F117" s="9">
        <v>4.7644999999999996E-3</v>
      </c>
      <c r="G117" s="9"/>
      <c r="H117" s="9"/>
      <c r="I117" s="37">
        <f t="shared" si="1"/>
        <v>-5.3219826687160161</v>
      </c>
      <c r="J117" s="39">
        <f>VLOOKUP($A117,'Ub5 and Ub6 values'!$A$3:$F$7000,3,FALSE)</f>
        <v>6</v>
      </c>
      <c r="K117" s="39">
        <f>VLOOKUP($A117,'Ub5 and Ub6 values'!$A$3:$F$7000,4,FALSE)</f>
        <v>10</v>
      </c>
    </row>
    <row r="118" spans="1:11">
      <c r="A118" s="7" t="s">
        <v>2068</v>
      </c>
      <c r="B118" s="8" t="s">
        <v>1863</v>
      </c>
      <c r="C118" s="8" t="s">
        <v>1864</v>
      </c>
      <c r="D118" s="8" t="s">
        <v>2241</v>
      </c>
      <c r="E118" s="8" t="s">
        <v>3418</v>
      </c>
      <c r="F118" s="9">
        <v>4.7831000000000002E-3</v>
      </c>
      <c r="G118" s="9"/>
      <c r="H118" s="9"/>
      <c r="I118" s="37">
        <f t="shared" si="1"/>
        <v>-5.3202905392630555</v>
      </c>
      <c r="J118" s="39">
        <f>VLOOKUP($A118,'Ub5 and Ub6 values'!$A$3:$F$7000,3,FALSE)</f>
        <v>8</v>
      </c>
      <c r="K118" s="39">
        <f>VLOOKUP($A118,'Ub5 and Ub6 values'!$A$3:$F$7000,4,FALSE)</f>
        <v>10</v>
      </c>
    </row>
    <row r="119" spans="1:11">
      <c r="A119" s="7" t="s">
        <v>9956</v>
      </c>
      <c r="B119" s="8" t="s">
        <v>2939</v>
      </c>
      <c r="C119" s="8" t="s">
        <v>2940</v>
      </c>
      <c r="D119" s="8" t="s">
        <v>2941</v>
      </c>
      <c r="E119" s="8" t="s">
        <v>4316</v>
      </c>
      <c r="F119" s="9">
        <v>4.8161000000000002E-3</v>
      </c>
      <c r="G119" s="9"/>
      <c r="H119" s="9"/>
      <c r="I119" s="37">
        <f t="shared" si="1"/>
        <v>-5.3173045041012887</v>
      </c>
      <c r="J119" s="39">
        <f>VLOOKUP($A119,'Ub5 and Ub6 values'!$A$3:$F$7000,3,FALSE)</f>
        <v>6</v>
      </c>
      <c r="K119" s="39">
        <f>VLOOKUP($A119,'Ub5 and Ub6 values'!$A$3:$F$7000,4,FALSE)</f>
        <v>7</v>
      </c>
    </row>
    <row r="120" spans="1:11">
      <c r="A120" s="7" t="s">
        <v>7159</v>
      </c>
      <c r="B120" s="8" t="s">
        <v>3548</v>
      </c>
      <c r="C120" s="8" t="s">
        <v>3549</v>
      </c>
      <c r="D120" s="8" t="s">
        <v>3550</v>
      </c>
      <c r="E120" s="8" t="s">
        <v>845</v>
      </c>
      <c r="F120" s="9">
        <v>4.9935999999999999E-3</v>
      </c>
      <c r="G120" s="9"/>
      <c r="H120" s="9"/>
      <c r="I120" s="37">
        <f t="shared" si="1"/>
        <v>-5.301586248678742</v>
      </c>
      <c r="J120" s="39">
        <f>VLOOKUP($A120,'Ub5 and Ub6 values'!$A$3:$F$7000,3,FALSE)</f>
        <v>7</v>
      </c>
      <c r="K120" s="39">
        <f>VLOOKUP($A120,'Ub5 and Ub6 values'!$A$3:$F$7000,4,FALSE)</f>
        <v>9</v>
      </c>
    </row>
    <row r="121" spans="1:11">
      <c r="A121" s="7" t="s">
        <v>763</v>
      </c>
      <c r="B121" s="8" t="s">
        <v>2242</v>
      </c>
      <c r="C121" s="8" t="s">
        <v>2243</v>
      </c>
      <c r="D121" s="8" t="s">
        <v>2244</v>
      </c>
      <c r="E121" s="8" t="s">
        <v>3418</v>
      </c>
      <c r="F121" s="9">
        <v>5.0070000000000002E-3</v>
      </c>
      <c r="G121" s="9"/>
      <c r="H121" s="9"/>
      <c r="I121" s="37">
        <f t="shared" si="1"/>
        <v>-5.3004224086010909</v>
      </c>
      <c r="J121" s="39">
        <f>VLOOKUP($A121,'Ub5 and Ub6 values'!$A$3:$F$7000,3,FALSE)</f>
        <v>6</v>
      </c>
      <c r="K121" s="39">
        <f>VLOOKUP($A121,'Ub5 and Ub6 values'!$A$3:$F$7000,4,FALSE)</f>
        <v>9</v>
      </c>
    </row>
    <row r="122" spans="1:11">
      <c r="A122" s="7" t="s">
        <v>9957</v>
      </c>
      <c r="B122" s="8" t="s">
        <v>2245</v>
      </c>
      <c r="C122" s="8" t="s">
        <v>2246</v>
      </c>
      <c r="D122" s="8" t="s">
        <v>2247</v>
      </c>
      <c r="E122" s="8" t="s">
        <v>3418</v>
      </c>
      <c r="F122" s="9">
        <v>5.1507000000000002E-3</v>
      </c>
      <c r="G122" s="9"/>
      <c r="H122" s="9"/>
      <c r="I122" s="37">
        <f t="shared" si="1"/>
        <v>-5.2881337446522867</v>
      </c>
      <c r="J122" s="39">
        <f>VLOOKUP($A122,'Ub5 and Ub6 values'!$A$3:$F$7000,3,FALSE)</f>
        <v>7</v>
      </c>
      <c r="K122" s="39">
        <f>VLOOKUP($A122,'Ub5 and Ub6 values'!$A$3:$F$7000,4,FALSE)</f>
        <v>8</v>
      </c>
    </row>
    <row r="123" spans="1:11">
      <c r="A123" s="7" t="s">
        <v>7057</v>
      </c>
      <c r="B123" s="8" t="s">
        <v>2248</v>
      </c>
      <c r="C123" s="8" t="s">
        <v>2249</v>
      </c>
      <c r="D123" s="8" t="s">
        <v>2250</v>
      </c>
      <c r="E123" s="8" t="s">
        <v>3418</v>
      </c>
      <c r="F123" s="9">
        <v>5.2161999999999998E-3</v>
      </c>
      <c r="G123" s="9"/>
      <c r="H123" s="9"/>
      <c r="I123" s="37">
        <f t="shared" si="1"/>
        <v>-5.2826457651996055</v>
      </c>
      <c r="J123" s="39">
        <f>VLOOKUP($A123,'Ub5 and Ub6 values'!$A$3:$F$7000,3,FALSE)</f>
        <v>6</v>
      </c>
      <c r="K123" s="39">
        <f>VLOOKUP($A123,'Ub5 and Ub6 values'!$A$3:$F$7000,4,FALSE)</f>
        <v>7</v>
      </c>
    </row>
    <row r="124" spans="1:11">
      <c r="A124" s="7" t="s">
        <v>8409</v>
      </c>
      <c r="B124" s="8" t="s">
        <v>2251</v>
      </c>
      <c r="C124" s="8" t="s">
        <v>2252</v>
      </c>
      <c r="D124" s="8" t="s">
        <v>2253</v>
      </c>
      <c r="E124" s="8" t="s">
        <v>3418</v>
      </c>
      <c r="F124" s="9">
        <v>5.3658999999999998E-3</v>
      </c>
      <c r="G124" s="9"/>
      <c r="H124" s="9"/>
      <c r="I124" s="37">
        <f t="shared" si="1"/>
        <v>-5.2703574251886547</v>
      </c>
      <c r="J124" s="39">
        <f>VLOOKUP($A124,'Ub5 and Ub6 values'!$A$3:$F$7000,3,FALSE)</f>
        <v>8</v>
      </c>
      <c r="K124" s="39">
        <f>VLOOKUP($A124,'Ub5 and Ub6 values'!$A$3:$F$7000,4,FALSE)</f>
        <v>10</v>
      </c>
    </row>
    <row r="125" spans="1:11">
      <c r="A125" s="8" t="s">
        <v>4252</v>
      </c>
      <c r="B125" s="8" t="s">
        <v>3440</v>
      </c>
      <c r="C125" s="8" t="s">
        <v>3441</v>
      </c>
      <c r="D125" s="8" t="s">
        <v>3442</v>
      </c>
      <c r="E125" s="8" t="s">
        <v>2527</v>
      </c>
      <c r="F125" s="9">
        <v>5.4590999999999997E-3</v>
      </c>
      <c r="G125" s="9"/>
      <c r="H125" s="9"/>
      <c r="I125" s="37">
        <f t="shared" si="1"/>
        <v>-5.2628789501984503</v>
      </c>
      <c r="J125" s="39">
        <f>VLOOKUP($A125,'Ub5 and Ub6 values'!$A$3:$F$7000,3,FALSE)</f>
        <v>9</v>
      </c>
      <c r="K125" s="39">
        <f>VLOOKUP($A125,'Ub5 and Ub6 values'!$A$3:$F$7000,4,FALSE)</f>
        <v>9</v>
      </c>
    </row>
    <row r="126" spans="1:11">
      <c r="A126" s="8" t="s">
        <v>4975</v>
      </c>
      <c r="B126" s="8" t="s">
        <v>4937</v>
      </c>
      <c r="C126" s="8" t="s">
        <v>3292</v>
      </c>
      <c r="D126" s="8" t="s">
        <v>3293</v>
      </c>
      <c r="E126" s="8" t="s">
        <v>3294</v>
      </c>
      <c r="F126" s="9">
        <v>5.4641000000000004E-3</v>
      </c>
      <c r="G126" s="9"/>
      <c r="H126" s="9"/>
      <c r="I126" s="37">
        <f t="shared" si="1"/>
        <v>-5.2624813611107886</v>
      </c>
      <c r="J126" s="39">
        <f>VLOOKUP($A126,'Ub5 and Ub6 values'!$A$3:$F$7000,3,FALSE)</f>
        <v>7</v>
      </c>
      <c r="K126" s="39">
        <f>VLOOKUP($A126,'Ub5 and Ub6 values'!$A$3:$F$7000,4,FALSE)</f>
        <v>10</v>
      </c>
    </row>
    <row r="127" spans="1:11">
      <c r="A127" s="8" t="s">
        <v>6929</v>
      </c>
      <c r="B127" s="8" t="s">
        <v>1170</v>
      </c>
      <c r="C127" s="8" t="s">
        <v>1171</v>
      </c>
      <c r="D127" s="8" t="s">
        <v>1172</v>
      </c>
      <c r="E127" s="8" t="s">
        <v>845</v>
      </c>
      <c r="F127" s="9">
        <v>5.4901999999999998E-3</v>
      </c>
      <c r="G127" s="9"/>
      <c r="H127" s="9"/>
      <c r="I127" s="37">
        <f t="shared" si="1"/>
        <v>-5.2604118345454838</v>
      </c>
      <c r="J127" s="39">
        <f>VLOOKUP($A127,'Ub5 and Ub6 values'!$A$3:$F$7000,3,FALSE)</f>
        <v>10</v>
      </c>
      <c r="K127" s="39">
        <f>VLOOKUP($A127,'Ub5 and Ub6 values'!$A$3:$F$7000,4,FALSE)</f>
        <v>10</v>
      </c>
    </row>
    <row r="128" spans="1:11">
      <c r="A128" s="7" t="s">
        <v>9958</v>
      </c>
      <c r="B128" s="8" t="s">
        <v>2254</v>
      </c>
      <c r="C128" s="8" t="s">
        <v>2255</v>
      </c>
      <c r="D128" s="8" t="s">
        <v>2256</v>
      </c>
      <c r="E128" s="8" t="s">
        <v>3418</v>
      </c>
      <c r="F128" s="9">
        <v>5.5579000000000002E-3</v>
      </c>
      <c r="G128" s="9"/>
      <c r="H128" s="9"/>
      <c r="I128" s="37">
        <f t="shared" si="1"/>
        <v>-5.2550892714915163</v>
      </c>
      <c r="J128" s="39">
        <f>VLOOKUP($A128,'Ub5 and Ub6 values'!$A$3:$F$7000,3,FALSE)</f>
        <v>8</v>
      </c>
      <c r="K128" s="39">
        <f>VLOOKUP($A128,'Ub5 and Ub6 values'!$A$3:$F$7000,4,FALSE)</f>
        <v>9</v>
      </c>
    </row>
    <row r="129" spans="1:11">
      <c r="A129" s="7" t="s">
        <v>5049</v>
      </c>
      <c r="B129" s="8" t="s">
        <v>2257</v>
      </c>
      <c r="C129" s="8" t="s">
        <v>2258</v>
      </c>
      <c r="D129" s="8" t="s">
        <v>2259</v>
      </c>
      <c r="E129" s="8" t="s">
        <v>3418</v>
      </c>
      <c r="F129" s="9">
        <v>5.5855000000000002E-3</v>
      </c>
      <c r="G129" s="9"/>
      <c r="H129" s="9"/>
      <c r="I129" s="37">
        <f t="shared" si="1"/>
        <v>-5.2529379438516095</v>
      </c>
      <c r="J129" s="39">
        <f>VLOOKUP($A129,'Ub5 and Ub6 values'!$A$3:$F$7000,3,FALSE)</f>
        <v>6</v>
      </c>
      <c r="K129" s="39">
        <f>VLOOKUP($A129,'Ub5 and Ub6 values'!$A$3:$F$7000,4,FALSE)</f>
        <v>10</v>
      </c>
    </row>
    <row r="130" spans="1:11">
      <c r="A130" s="7" t="s">
        <v>6189</v>
      </c>
      <c r="B130" s="8" t="s">
        <v>2177</v>
      </c>
      <c r="C130" s="8" t="s">
        <v>2178</v>
      </c>
      <c r="D130" s="8" t="s">
        <v>2179</v>
      </c>
      <c r="E130" s="8" t="s">
        <v>3418</v>
      </c>
      <c r="F130" s="9">
        <v>5.6426999999999996E-3</v>
      </c>
      <c r="G130" s="9"/>
      <c r="H130" s="9"/>
      <c r="I130" s="37">
        <f t="shared" si="1"/>
        <v>-5.2485130388329129</v>
      </c>
      <c r="J130" s="39">
        <f>VLOOKUP($A130,'Ub5 and Ub6 values'!$A$3:$F$7000,3,FALSE)</f>
        <v>6</v>
      </c>
      <c r="K130" s="39">
        <f>VLOOKUP($A130,'Ub5 and Ub6 values'!$A$3:$F$7000,4,FALSE)</f>
        <v>6</v>
      </c>
    </row>
    <row r="131" spans="1:11">
      <c r="A131" s="8" t="s">
        <v>3587</v>
      </c>
      <c r="B131" s="8" t="s">
        <v>1268</v>
      </c>
      <c r="C131" s="8" t="s">
        <v>6012</v>
      </c>
      <c r="D131" s="8" t="s">
        <v>6013</v>
      </c>
      <c r="E131" s="8" t="s">
        <v>845</v>
      </c>
      <c r="F131" s="9">
        <v>5.8171000000000004E-3</v>
      </c>
      <c r="G131" s="9"/>
      <c r="H131" s="9"/>
      <c r="I131" s="37">
        <f t="shared" ref="I131:I194" si="2">LOG(F131)-3</f>
        <v>-5.2352934703128753</v>
      </c>
      <c r="J131" s="39">
        <f>VLOOKUP($A131,'Ub5 and Ub6 values'!$A$3:$F$7000,3,FALSE)</f>
        <v>5</v>
      </c>
      <c r="K131" s="39">
        <f>VLOOKUP($A131,'Ub5 and Ub6 values'!$A$3:$F$7000,4,FALSE)</f>
        <v>5</v>
      </c>
    </row>
    <row r="132" spans="1:11">
      <c r="A132" s="7" t="s">
        <v>7952</v>
      </c>
      <c r="B132" s="8" t="s">
        <v>2180</v>
      </c>
      <c r="C132" s="8" t="s">
        <v>2181</v>
      </c>
      <c r="D132" s="8" t="s">
        <v>2182</v>
      </c>
      <c r="E132" s="8" t="s">
        <v>3418</v>
      </c>
      <c r="F132" s="9">
        <v>5.8431999999999998E-3</v>
      </c>
      <c r="G132" s="9"/>
      <c r="H132" s="9"/>
      <c r="I132" s="37">
        <f t="shared" si="2"/>
        <v>-5.2333492484818134</v>
      </c>
      <c r="J132" s="39">
        <f>VLOOKUP($A132,'Ub5 and Ub6 values'!$A$3:$F$7000,3,FALSE)</f>
        <v>7</v>
      </c>
      <c r="K132" s="39">
        <f>VLOOKUP($A132,'Ub5 and Ub6 values'!$A$3:$F$7000,4,FALSE)</f>
        <v>10</v>
      </c>
    </row>
    <row r="133" spans="1:11">
      <c r="A133" s="7" t="s">
        <v>5040</v>
      </c>
      <c r="B133" s="8" t="s">
        <v>2183</v>
      </c>
      <c r="C133" s="8" t="s">
        <v>2184</v>
      </c>
      <c r="D133" s="8" t="s">
        <v>2185</v>
      </c>
      <c r="E133" s="8" t="s">
        <v>3418</v>
      </c>
      <c r="F133" s="9">
        <v>5.9115000000000001E-3</v>
      </c>
      <c r="G133" s="9"/>
      <c r="H133" s="9"/>
      <c r="I133" s="37">
        <f t="shared" si="2"/>
        <v>-5.2283023060787155</v>
      </c>
      <c r="J133" s="39">
        <f>VLOOKUP($A133,'Ub5 and Ub6 values'!$A$3:$F$7000,3,FALSE)</f>
        <v>8</v>
      </c>
      <c r="K133" s="39">
        <f>VLOOKUP($A133,'Ub5 and Ub6 values'!$A$3:$F$7000,4,FALSE)</f>
        <v>11</v>
      </c>
    </row>
    <row r="134" spans="1:11">
      <c r="A134" s="7" t="s">
        <v>7953</v>
      </c>
      <c r="B134" s="8" t="s">
        <v>2186</v>
      </c>
      <c r="C134" s="8" t="s">
        <v>2187</v>
      </c>
      <c r="D134" s="8" t="s">
        <v>2188</v>
      </c>
      <c r="E134" s="8" t="s">
        <v>3418</v>
      </c>
      <c r="F134" s="9">
        <v>6.0296999999999998E-3</v>
      </c>
      <c r="G134" s="9"/>
      <c r="H134" s="9"/>
      <c r="I134" s="37">
        <f t="shared" si="2"/>
        <v>-5.2197042950879879</v>
      </c>
      <c r="J134" s="39">
        <f>VLOOKUP($A134,'Ub5 and Ub6 values'!$A$3:$F$7000,3,FALSE)</f>
        <v>6</v>
      </c>
      <c r="K134" s="39">
        <f>VLOOKUP($A134,'Ub5 and Ub6 values'!$A$3:$F$7000,4,FALSE)</f>
        <v>10</v>
      </c>
    </row>
    <row r="135" spans="1:11">
      <c r="A135" s="8" t="s">
        <v>5439</v>
      </c>
      <c r="B135" s="8" t="s">
        <v>4939</v>
      </c>
      <c r="C135" s="8" t="s">
        <v>4940</v>
      </c>
      <c r="D135" s="8" t="s">
        <v>4941</v>
      </c>
      <c r="E135" s="8" t="s">
        <v>845</v>
      </c>
      <c r="F135" s="9">
        <v>6.0328999999999999E-3</v>
      </c>
      <c r="G135" s="9"/>
      <c r="H135" s="9"/>
      <c r="I135" s="37">
        <f t="shared" si="2"/>
        <v>-5.2194738733920536</v>
      </c>
      <c r="J135" s="39">
        <f>VLOOKUP($A135,'Ub5 and Ub6 values'!$A$3:$F$7000,3,FALSE)</f>
        <v>8</v>
      </c>
      <c r="K135" s="39">
        <f>VLOOKUP($A135,'Ub5 and Ub6 values'!$A$3:$F$7000,4,FALSE)</f>
        <v>11</v>
      </c>
    </row>
    <row r="136" spans="1:11">
      <c r="A136" s="7" t="s">
        <v>6451</v>
      </c>
      <c r="B136" s="8" t="s">
        <v>2189</v>
      </c>
      <c r="C136" s="8" t="s">
        <v>2190</v>
      </c>
      <c r="D136" s="8" t="s">
        <v>2191</v>
      </c>
      <c r="E136" s="8" t="s">
        <v>3418</v>
      </c>
      <c r="F136" s="9">
        <v>6.0723000000000001E-3</v>
      </c>
      <c r="G136" s="9"/>
      <c r="H136" s="9"/>
      <c r="I136" s="37">
        <f t="shared" si="2"/>
        <v>-5.2166467804053802</v>
      </c>
      <c r="J136" s="39">
        <f>VLOOKUP($A136,'Ub5 and Ub6 values'!$A$3:$F$7000,3,FALSE)</f>
        <v>6</v>
      </c>
      <c r="K136" s="39">
        <f>VLOOKUP($A136,'Ub5 and Ub6 values'!$A$3:$F$7000,4,FALSE)</f>
        <v>6</v>
      </c>
    </row>
    <row r="137" spans="1:11">
      <c r="A137" s="7" t="s">
        <v>2064</v>
      </c>
      <c r="B137" s="8" t="s">
        <v>2192</v>
      </c>
      <c r="C137" s="8" t="s">
        <v>2193</v>
      </c>
      <c r="D137" s="8" t="s">
        <v>2194</v>
      </c>
      <c r="E137" s="8" t="s">
        <v>3418</v>
      </c>
      <c r="F137" s="9">
        <v>6.0829999999999999E-3</v>
      </c>
      <c r="G137" s="9"/>
      <c r="H137" s="9"/>
      <c r="I137" s="37">
        <f t="shared" si="2"/>
        <v>-5.2158821835370768</v>
      </c>
      <c r="J137" s="39">
        <f>VLOOKUP($A137,'Ub5 and Ub6 values'!$A$3:$F$7000,3,FALSE)</f>
        <v>7</v>
      </c>
      <c r="K137" s="39">
        <f>VLOOKUP($A137,'Ub5 and Ub6 values'!$A$3:$F$7000,4,FALSE)</f>
        <v>8</v>
      </c>
    </row>
    <row r="138" spans="1:11">
      <c r="A138" s="7" t="s">
        <v>2061</v>
      </c>
      <c r="B138" s="8" t="s">
        <v>2195</v>
      </c>
      <c r="C138" s="8" t="s">
        <v>2196</v>
      </c>
      <c r="D138" s="8" t="s">
        <v>2197</v>
      </c>
      <c r="E138" s="8" t="s">
        <v>3418</v>
      </c>
      <c r="F138" s="9">
        <v>6.2897999999999999E-3</v>
      </c>
      <c r="G138" s="9"/>
      <c r="H138" s="9"/>
      <c r="I138" s="37">
        <f t="shared" si="2"/>
        <v>-5.2013631638198046</v>
      </c>
      <c r="J138" s="39">
        <f>VLOOKUP($A138,'Ub5 and Ub6 values'!$A$3:$F$7000,3,FALSE)</f>
        <v>6</v>
      </c>
      <c r="K138" s="39">
        <f>VLOOKUP($A138,'Ub5 and Ub6 values'!$A$3:$F$7000,4,FALSE)</f>
        <v>7</v>
      </c>
    </row>
    <row r="139" spans="1:11">
      <c r="A139" s="7" t="s">
        <v>7954</v>
      </c>
      <c r="B139" s="8" t="s">
        <v>2198</v>
      </c>
      <c r="C139" s="8" t="s">
        <v>2199</v>
      </c>
      <c r="D139" s="8" t="s">
        <v>2200</v>
      </c>
      <c r="E139" s="8" t="s">
        <v>3418</v>
      </c>
      <c r="F139" s="9">
        <v>6.3413000000000002E-3</v>
      </c>
      <c r="G139" s="9"/>
      <c r="H139" s="9"/>
      <c r="I139" s="37">
        <f t="shared" si="2"/>
        <v>-5.1978217003278431</v>
      </c>
      <c r="J139" s="39">
        <f>VLOOKUP($A139,'Ub5 and Ub6 values'!$A$3:$F$7000,3,FALSE)</f>
        <v>8</v>
      </c>
      <c r="K139" s="39">
        <f>VLOOKUP($A139,'Ub5 and Ub6 values'!$A$3:$F$7000,4,FALSE)</f>
        <v>12</v>
      </c>
    </row>
    <row r="140" spans="1:11">
      <c r="A140" s="7" t="s">
        <v>2060</v>
      </c>
      <c r="B140" s="8" t="s">
        <v>2201</v>
      </c>
      <c r="C140" s="8" t="s">
        <v>2202</v>
      </c>
      <c r="D140" s="8" t="s">
        <v>2203</v>
      </c>
      <c r="E140" s="8" t="s">
        <v>3418</v>
      </c>
      <c r="F140" s="9">
        <v>6.4345000000000001E-3</v>
      </c>
      <c r="G140" s="9"/>
      <c r="H140" s="9"/>
      <c r="I140" s="37">
        <f t="shared" si="2"/>
        <v>-5.1914851947856349</v>
      </c>
      <c r="J140" s="39">
        <f>VLOOKUP($A140,'Ub5 and Ub6 values'!$A$3:$F$7000,3,FALSE)</f>
        <v>6</v>
      </c>
      <c r="K140" s="39">
        <f>VLOOKUP($A140,'Ub5 and Ub6 values'!$A$3:$F$7000,4,FALSE)</f>
        <v>7</v>
      </c>
    </row>
    <row r="141" spans="1:11">
      <c r="A141" s="7" t="s">
        <v>5536</v>
      </c>
      <c r="B141" s="8" t="s">
        <v>1760</v>
      </c>
      <c r="C141" s="8" t="s">
        <v>1761</v>
      </c>
      <c r="D141" s="8" t="s">
        <v>1762</v>
      </c>
      <c r="E141" s="8" t="s">
        <v>845</v>
      </c>
      <c r="F141" s="9">
        <v>6.4818999999999996E-3</v>
      </c>
      <c r="G141" s="9"/>
      <c r="H141" s="9"/>
      <c r="I141" s="37">
        <f t="shared" si="2"/>
        <v>-5.1882976733629249</v>
      </c>
      <c r="J141" s="39">
        <f>VLOOKUP($A141,'Ub5 and Ub6 values'!$A$3:$F$7000,3,FALSE)</f>
        <v>7</v>
      </c>
      <c r="K141" s="39">
        <f>VLOOKUP($A141,'Ub5 and Ub6 values'!$A$3:$F$7000,4,FALSE)</f>
        <v>11</v>
      </c>
    </row>
    <row r="142" spans="1:11">
      <c r="A142" s="8" t="s">
        <v>1808</v>
      </c>
      <c r="B142" s="8" t="s">
        <v>2578</v>
      </c>
      <c r="C142" s="8" t="s">
        <v>2579</v>
      </c>
      <c r="D142" s="8" t="s">
        <v>2580</v>
      </c>
      <c r="E142" s="8" t="s">
        <v>845</v>
      </c>
      <c r="F142" s="9">
        <v>6.5820999999999996E-3</v>
      </c>
      <c r="G142" s="9"/>
      <c r="H142" s="9"/>
      <c r="I142" s="37">
        <f t="shared" si="2"/>
        <v>-5.1816355238772145</v>
      </c>
      <c r="J142" s="39">
        <f>VLOOKUP($A142,'Ub5 and Ub6 values'!$A$3:$F$7000,3,FALSE)</f>
        <v>7</v>
      </c>
      <c r="K142" s="39">
        <f>VLOOKUP($A142,'Ub5 and Ub6 values'!$A$3:$F$7000,4,FALSE)</f>
        <v>9</v>
      </c>
    </row>
    <row r="143" spans="1:11">
      <c r="A143" s="7" t="s">
        <v>4211</v>
      </c>
      <c r="B143" s="8" t="s">
        <v>2830</v>
      </c>
      <c r="C143" s="8" t="s">
        <v>2831</v>
      </c>
      <c r="D143" s="8" t="s">
        <v>2832</v>
      </c>
      <c r="E143" s="8" t="s">
        <v>3418</v>
      </c>
      <c r="F143" s="9">
        <v>6.6470000000000001E-3</v>
      </c>
      <c r="G143" s="9"/>
      <c r="H143" s="9"/>
      <c r="I143" s="37">
        <f t="shared" si="2"/>
        <v>-5.1773743212258587</v>
      </c>
      <c r="J143" s="39">
        <f>VLOOKUP($A143,'Ub5 and Ub6 values'!$A$3:$F$7000,3,FALSE)</f>
        <v>6</v>
      </c>
      <c r="K143" s="39">
        <f>VLOOKUP($A143,'Ub5 and Ub6 values'!$A$3:$F$7000,4,FALSE)</f>
        <v>7</v>
      </c>
    </row>
    <row r="144" spans="1:11">
      <c r="A144" s="7" t="s">
        <v>2054</v>
      </c>
      <c r="B144" s="8" t="s">
        <v>2833</v>
      </c>
      <c r="C144" s="8" t="s">
        <v>2834</v>
      </c>
      <c r="D144" s="8" t="s">
        <v>2835</v>
      </c>
      <c r="E144" s="8" t="s">
        <v>3418</v>
      </c>
      <c r="F144" s="9">
        <v>6.8843999999999997E-3</v>
      </c>
      <c r="G144" s="9"/>
      <c r="H144" s="9"/>
      <c r="I144" s="37">
        <f t="shared" si="2"/>
        <v>-5.1621339040699343</v>
      </c>
      <c r="J144" s="39">
        <f>VLOOKUP($A144,'Ub5 and Ub6 values'!$A$3:$F$7000,3,FALSE)</f>
        <v>6</v>
      </c>
      <c r="K144" s="39">
        <f>VLOOKUP($A144,'Ub5 and Ub6 values'!$A$3:$F$7000,4,FALSE)</f>
        <v>7</v>
      </c>
    </row>
    <row r="145" spans="1:11">
      <c r="A145" s="8" t="s">
        <v>4294</v>
      </c>
      <c r="B145" s="8" t="s">
        <v>2836</v>
      </c>
      <c r="C145" s="8" t="s">
        <v>2837</v>
      </c>
      <c r="D145" s="8" t="s">
        <v>2838</v>
      </c>
      <c r="E145" s="8" t="s">
        <v>845</v>
      </c>
      <c r="F145" s="9">
        <v>7.4124999999999998E-3</v>
      </c>
      <c r="G145" s="9"/>
      <c r="H145" s="9"/>
      <c r="I145" s="37">
        <f t="shared" si="2"/>
        <v>-5.1300352936276816</v>
      </c>
      <c r="J145" s="39">
        <f>VLOOKUP($A145,'Ub5 and Ub6 values'!$A$3:$F$7000,3,FALSE)</f>
        <v>8</v>
      </c>
      <c r="K145" s="39">
        <f>VLOOKUP($A145,'Ub5 and Ub6 values'!$A$3:$F$7000,4,FALSE)</f>
        <v>9</v>
      </c>
    </row>
    <row r="146" spans="1:11">
      <c r="A146" s="7" t="s">
        <v>6665</v>
      </c>
      <c r="B146" s="8" t="s">
        <v>2839</v>
      </c>
      <c r="C146" s="8" t="s">
        <v>2840</v>
      </c>
      <c r="D146" s="8" t="s">
        <v>2841</v>
      </c>
      <c r="E146" s="8" t="s">
        <v>3418</v>
      </c>
      <c r="F146" s="9">
        <v>7.4793999999999998E-3</v>
      </c>
      <c r="G146" s="9"/>
      <c r="H146" s="9"/>
      <c r="I146" s="37">
        <f t="shared" si="2"/>
        <v>-5.1261332399885653</v>
      </c>
      <c r="J146" s="39">
        <f>VLOOKUP($A146,'Ub5 and Ub6 values'!$A$3:$F$7000,3,FALSE)</f>
        <v>9</v>
      </c>
      <c r="K146" s="39">
        <f>VLOOKUP($A146,'Ub5 and Ub6 values'!$A$3:$F$7000,4,FALSE)</f>
        <v>9</v>
      </c>
    </row>
    <row r="147" spans="1:11">
      <c r="A147" s="7" t="s">
        <v>5481</v>
      </c>
      <c r="B147" s="8" t="s">
        <v>271</v>
      </c>
      <c r="C147" s="8" t="s">
        <v>272</v>
      </c>
      <c r="D147" s="8" t="s">
        <v>1340</v>
      </c>
      <c r="E147" s="8" t="s">
        <v>845</v>
      </c>
      <c r="F147" s="9">
        <v>7.5391E-3</v>
      </c>
      <c r="G147" s="9"/>
      <c r="H147" s="9"/>
      <c r="I147" s="37">
        <f t="shared" si="2"/>
        <v>-5.1226804960881918</v>
      </c>
      <c r="J147" s="39">
        <f>VLOOKUP($A147,'Ub5 and Ub6 values'!$A$3:$F$7000,3,FALSE)</f>
        <v>7</v>
      </c>
      <c r="K147" s="39">
        <f>VLOOKUP($A147,'Ub5 and Ub6 values'!$A$3:$F$7000,4,FALSE)</f>
        <v>8</v>
      </c>
    </row>
    <row r="148" spans="1:11">
      <c r="A148" s="7" t="s">
        <v>7955</v>
      </c>
      <c r="B148" s="8" t="s">
        <v>2842</v>
      </c>
      <c r="C148" s="8" t="s">
        <v>2843</v>
      </c>
      <c r="D148" s="8" t="s">
        <v>2844</v>
      </c>
      <c r="E148" s="8" t="s">
        <v>3418</v>
      </c>
      <c r="F148" s="9">
        <v>7.6971000000000001E-3</v>
      </c>
      <c r="G148" s="9"/>
      <c r="H148" s="9"/>
      <c r="I148" s="37">
        <f t="shared" si="2"/>
        <v>-5.1136728710907642</v>
      </c>
      <c r="J148" s="39">
        <f>VLOOKUP($A148,'Ub5 and Ub6 values'!$A$3:$F$7000,3,FALSE)</f>
        <v>8</v>
      </c>
      <c r="K148" s="39">
        <f>VLOOKUP($A148,'Ub5 and Ub6 values'!$A$3:$F$7000,4,FALSE)</f>
        <v>12</v>
      </c>
    </row>
    <row r="149" spans="1:11">
      <c r="A149" s="7" t="s">
        <v>1257</v>
      </c>
      <c r="B149" s="8" t="s">
        <v>1781</v>
      </c>
      <c r="C149" s="8" t="s">
        <v>1782</v>
      </c>
      <c r="D149" s="8" t="s">
        <v>1783</v>
      </c>
      <c r="E149" s="8" t="s">
        <v>845</v>
      </c>
      <c r="F149" s="9">
        <v>7.7846E-3</v>
      </c>
      <c r="G149" s="9"/>
      <c r="H149" s="9"/>
      <c r="I149" s="37">
        <f t="shared" si="2"/>
        <v>-5.1087636980933944</v>
      </c>
      <c r="J149" s="39">
        <f>VLOOKUP($A149,'Ub5 and Ub6 values'!$A$3:$F$7000,3,FALSE)</f>
        <v>7</v>
      </c>
      <c r="K149" s="39">
        <f>VLOOKUP($A149,'Ub5 and Ub6 values'!$A$3:$F$7000,4,FALSE)</f>
        <v>9</v>
      </c>
    </row>
    <row r="150" spans="1:11">
      <c r="A150" s="7" t="s">
        <v>1898</v>
      </c>
      <c r="B150" s="8" t="s">
        <v>2845</v>
      </c>
      <c r="C150" s="8" t="s">
        <v>2846</v>
      </c>
      <c r="D150" s="8" t="s">
        <v>2847</v>
      </c>
      <c r="E150" s="8" t="s">
        <v>3418</v>
      </c>
      <c r="F150" s="9">
        <v>7.8122E-3</v>
      </c>
      <c r="G150" s="9"/>
      <c r="H150" s="9"/>
      <c r="I150" s="37">
        <f t="shared" si="2"/>
        <v>-5.1072266468761782</v>
      </c>
      <c r="J150" s="39">
        <f>VLOOKUP($A150,'Ub5 and Ub6 values'!$A$3:$F$7000,3,FALSE)</f>
        <v>8</v>
      </c>
      <c r="K150" s="39">
        <f>VLOOKUP($A150,'Ub5 and Ub6 values'!$A$3:$F$7000,4,FALSE)</f>
        <v>9</v>
      </c>
    </row>
    <row r="151" spans="1:11">
      <c r="A151" s="7" t="s">
        <v>7956</v>
      </c>
      <c r="B151" s="8" t="s">
        <v>2848</v>
      </c>
      <c r="C151" s="8" t="s">
        <v>2849</v>
      </c>
      <c r="D151" s="8" t="s">
        <v>2850</v>
      </c>
      <c r="E151" s="8" t="s">
        <v>3418</v>
      </c>
      <c r="F151" s="9">
        <v>7.8715999999999994E-3</v>
      </c>
      <c r="G151" s="9"/>
      <c r="H151" s="9"/>
      <c r="I151" s="37">
        <f t="shared" si="2"/>
        <v>-5.1039369829464398</v>
      </c>
      <c r="J151" s="39">
        <f>VLOOKUP($A151,'Ub5 and Ub6 values'!$A$3:$F$7000,3,FALSE)</f>
        <v>7</v>
      </c>
      <c r="K151" s="39">
        <f>VLOOKUP($A151,'Ub5 and Ub6 values'!$A$3:$F$7000,4,FALSE)</f>
        <v>9</v>
      </c>
    </row>
    <row r="152" spans="1:11">
      <c r="A152" s="7" t="s">
        <v>6658</v>
      </c>
      <c r="B152" s="8" t="s">
        <v>3304</v>
      </c>
      <c r="C152" s="8" t="s">
        <v>3305</v>
      </c>
      <c r="D152" s="8" t="s">
        <v>3306</v>
      </c>
      <c r="E152" s="8" t="s">
        <v>1</v>
      </c>
      <c r="F152" s="9">
        <v>7.9804000000000003E-3</v>
      </c>
      <c r="G152" s="9"/>
      <c r="H152" s="9"/>
      <c r="I152" s="37">
        <f t="shared" si="2"/>
        <v>-5.0979753400478822</v>
      </c>
      <c r="J152" s="39">
        <f>VLOOKUP($A152,'Ub5 and Ub6 values'!$A$3:$F$7000,3,FALSE)</f>
        <v>6</v>
      </c>
      <c r="K152" s="39">
        <f>VLOOKUP($A152,'Ub5 and Ub6 values'!$A$3:$F$7000,4,FALSE)</f>
        <v>7</v>
      </c>
    </row>
    <row r="153" spans="1:11">
      <c r="A153" s="8" t="s">
        <v>6912</v>
      </c>
      <c r="B153" s="8" t="s">
        <v>6009</v>
      </c>
      <c r="C153" s="8" t="s">
        <v>6010</v>
      </c>
      <c r="D153" s="8" t="s">
        <v>6011</v>
      </c>
      <c r="E153" s="8" t="s">
        <v>845</v>
      </c>
      <c r="F153" s="9">
        <v>8.0911000000000004E-3</v>
      </c>
      <c r="G153" s="9"/>
      <c r="H153" s="9"/>
      <c r="I153" s="37">
        <f t="shared" si="2"/>
        <v>-5.091992431236319</v>
      </c>
      <c r="J153" s="39">
        <f>VLOOKUP($A153,'Ub5 and Ub6 values'!$A$3:$F$7000,3,FALSE)</f>
        <v>4</v>
      </c>
      <c r="K153" s="39">
        <f>VLOOKUP($A153,'Ub5 and Ub6 values'!$A$3:$F$7000,4,FALSE)</f>
        <v>4</v>
      </c>
    </row>
    <row r="154" spans="1:11">
      <c r="A154" s="8" t="s">
        <v>4487</v>
      </c>
      <c r="B154" s="8" t="s">
        <v>2851</v>
      </c>
      <c r="C154" s="8" t="s">
        <v>2852</v>
      </c>
      <c r="D154" s="8" t="s">
        <v>2853</v>
      </c>
      <c r="E154" s="8" t="s">
        <v>3418</v>
      </c>
      <c r="F154" s="9">
        <v>8.0950999999999992E-3</v>
      </c>
      <c r="G154" s="9"/>
      <c r="H154" s="9"/>
      <c r="I154" s="37">
        <f t="shared" si="2"/>
        <v>-5.0917777819717633</v>
      </c>
      <c r="J154" s="39">
        <f>VLOOKUP($A154,'Ub5 and Ub6 values'!$A$3:$F$7000,3,FALSE)</f>
        <v>6</v>
      </c>
      <c r="K154" s="39">
        <f>VLOOKUP($A154,'Ub5 and Ub6 values'!$A$3:$F$7000,4,FALSE)</f>
        <v>7</v>
      </c>
    </row>
    <row r="155" spans="1:11">
      <c r="A155" s="8" t="s">
        <v>2601</v>
      </c>
      <c r="B155" s="8" t="s">
        <v>1350</v>
      </c>
      <c r="C155" s="8" t="s">
        <v>1351</v>
      </c>
      <c r="D155" s="8" t="s">
        <v>1352</v>
      </c>
      <c r="E155" s="8" t="s">
        <v>873</v>
      </c>
      <c r="F155" s="9">
        <v>8.4645999999999992E-3</v>
      </c>
      <c r="G155" s="9"/>
      <c r="H155" s="9"/>
      <c r="I155" s="37">
        <f t="shared" si="2"/>
        <v>-5.0723935599292069</v>
      </c>
      <c r="J155" s="39">
        <f>VLOOKUP($A155,'Ub5 and Ub6 values'!$A$3:$F$7000,3,FALSE)</f>
        <v>6</v>
      </c>
      <c r="K155" s="39">
        <f>VLOOKUP($A155,'Ub5 and Ub6 values'!$A$3:$F$7000,4,FALSE)</f>
        <v>8</v>
      </c>
    </row>
    <row r="156" spans="1:11">
      <c r="A156" s="7" t="s">
        <v>5055</v>
      </c>
      <c r="B156" s="8" t="s">
        <v>2854</v>
      </c>
      <c r="C156" s="8" t="s">
        <v>2855</v>
      </c>
      <c r="D156" s="8" t="s">
        <v>2856</v>
      </c>
      <c r="E156" s="8" t="s">
        <v>3418</v>
      </c>
      <c r="F156" s="9">
        <v>8.7129000000000009E-3</v>
      </c>
      <c r="G156" s="9"/>
      <c r="H156" s="9"/>
      <c r="I156" s="37">
        <f t="shared" si="2"/>
        <v>-5.0598372704371073</v>
      </c>
      <c r="J156" s="39">
        <f>VLOOKUP($A156,'Ub5 and Ub6 values'!$A$3:$F$7000,3,FALSE)</f>
        <v>8</v>
      </c>
      <c r="K156" s="39">
        <f>VLOOKUP($A156,'Ub5 and Ub6 values'!$A$3:$F$7000,4,FALSE)</f>
        <v>12</v>
      </c>
    </row>
    <row r="157" spans="1:11">
      <c r="A157" s="8" t="s">
        <v>6336</v>
      </c>
      <c r="B157" s="7" t="s">
        <v>2857</v>
      </c>
      <c r="C157" s="8" t="s">
        <v>2858</v>
      </c>
      <c r="D157" s="8" t="s">
        <v>2859</v>
      </c>
      <c r="E157" s="8" t="s">
        <v>845</v>
      </c>
      <c r="F157" s="9">
        <v>9.0206000000000001E-3</v>
      </c>
      <c r="G157" s="9"/>
      <c r="H157" s="9"/>
      <c r="I157" s="37">
        <f t="shared" si="2"/>
        <v>-5.0447645746506424</v>
      </c>
      <c r="J157" s="39">
        <f>VLOOKUP($A157,'Ub5 and Ub6 values'!$A$3:$F$7000,3,FALSE)</f>
        <v>6</v>
      </c>
      <c r="K157" s="39">
        <f>VLOOKUP($A157,'Ub5 and Ub6 values'!$A$3:$F$7000,4,FALSE)</f>
        <v>8</v>
      </c>
    </row>
    <row r="158" spans="1:11">
      <c r="A158" s="8" t="s">
        <v>6898</v>
      </c>
      <c r="B158" s="8" t="s">
        <v>2400</v>
      </c>
      <c r="C158" s="8" t="s">
        <v>2558</v>
      </c>
      <c r="D158" s="8" t="s">
        <v>2559</v>
      </c>
      <c r="E158" s="8" t="s">
        <v>845</v>
      </c>
      <c r="F158" s="9">
        <v>9.1567999999999997E-3</v>
      </c>
      <c r="G158" s="9"/>
      <c r="H158" s="9"/>
      <c r="I158" s="37">
        <f t="shared" si="2"/>
        <v>-5.038256271435686</v>
      </c>
      <c r="J158" s="39">
        <f>VLOOKUP($A158,'Ub5 and Ub6 values'!$A$3:$F$7000,3,FALSE)</f>
        <v>6</v>
      </c>
      <c r="K158" s="39">
        <f>VLOOKUP($A158,'Ub5 and Ub6 values'!$A$3:$F$7000,4,FALSE)</f>
        <v>6</v>
      </c>
    </row>
    <row r="159" spans="1:11">
      <c r="A159" s="8" t="s">
        <v>2781</v>
      </c>
      <c r="B159" s="8" t="s">
        <v>714</v>
      </c>
      <c r="C159" s="8" t="s">
        <v>715</v>
      </c>
      <c r="D159" s="8" t="s">
        <v>716</v>
      </c>
      <c r="E159" s="8" t="s">
        <v>845</v>
      </c>
      <c r="F159" s="9">
        <v>9.3898999999999996E-3</v>
      </c>
      <c r="G159" s="9"/>
      <c r="H159" s="9"/>
      <c r="I159" s="37">
        <f t="shared" si="2"/>
        <v>-5.027339032832872</v>
      </c>
      <c r="J159" s="39">
        <f>VLOOKUP($A159,'Ub5 and Ub6 values'!$A$3:$F$7000,3,FALSE)</f>
        <v>6</v>
      </c>
      <c r="K159" s="39">
        <f>VLOOKUP($A159,'Ub5 and Ub6 values'!$A$3:$F$7000,4,FALSE)</f>
        <v>10</v>
      </c>
    </row>
    <row r="160" spans="1:11">
      <c r="A160" s="7" t="s">
        <v>6177</v>
      </c>
      <c r="B160" s="8" t="s">
        <v>2860</v>
      </c>
      <c r="C160" s="8" t="s">
        <v>2861</v>
      </c>
      <c r="D160" s="8" t="s">
        <v>2862</v>
      </c>
      <c r="E160" s="8" t="s">
        <v>3418</v>
      </c>
      <c r="F160" s="9">
        <v>9.9856000000000007E-3</v>
      </c>
      <c r="G160" s="9"/>
      <c r="H160" s="9"/>
      <c r="I160" s="37">
        <f t="shared" si="2"/>
        <v>-5.0006258347631922</v>
      </c>
      <c r="J160" s="39">
        <f>VLOOKUP($A160,'Ub5 and Ub6 values'!$A$3:$F$7000,3,FALSE)</f>
        <v>6</v>
      </c>
      <c r="K160" s="39">
        <f>VLOOKUP($A160,'Ub5 and Ub6 values'!$A$3:$F$7000,4,FALSE)</f>
        <v>7</v>
      </c>
    </row>
    <row r="161" spans="1:11">
      <c r="A161" s="7" t="s">
        <v>8417</v>
      </c>
      <c r="B161" s="8" t="s">
        <v>2863</v>
      </c>
      <c r="C161" s="8" t="s">
        <v>2864</v>
      </c>
      <c r="D161" s="8" t="s">
        <v>2865</v>
      </c>
      <c r="E161" s="8" t="s">
        <v>3418</v>
      </c>
      <c r="F161" s="9">
        <v>1.1057000000000001E-2</v>
      </c>
      <c r="G161" s="9"/>
      <c r="H161" s="9"/>
      <c r="I161" s="37">
        <f t="shared" si="2"/>
        <v>-4.9563626904074294</v>
      </c>
      <c r="J161" s="39">
        <f>VLOOKUP($A161,'Ub5 and Ub6 values'!$A$3:$F$7000,3,FALSE)</f>
        <v>6</v>
      </c>
      <c r="K161" s="39">
        <f>VLOOKUP($A161,'Ub5 and Ub6 values'!$A$3:$F$7000,4,FALSE)</f>
        <v>7</v>
      </c>
    </row>
    <row r="162" spans="1:11">
      <c r="A162" s="7" t="s">
        <v>8946</v>
      </c>
      <c r="B162" s="8" t="s">
        <v>2936</v>
      </c>
      <c r="C162" s="8" t="s">
        <v>2937</v>
      </c>
      <c r="D162" s="8" t="s">
        <v>2938</v>
      </c>
      <c r="E162" s="8" t="s">
        <v>4316</v>
      </c>
      <c r="F162" s="9">
        <v>1.2316000000000001E-2</v>
      </c>
      <c r="G162" s="9"/>
      <c r="H162" s="9"/>
      <c r="I162" s="37">
        <f t="shared" si="2"/>
        <v>-4.9095303197688391</v>
      </c>
      <c r="J162" s="39">
        <f>VLOOKUP($A162,'Ub5 and Ub6 values'!$A$3:$F$7000,3,FALSE)</f>
        <v>6</v>
      </c>
      <c r="K162" s="39">
        <f>VLOOKUP($A162,'Ub5 and Ub6 values'!$A$3:$F$7000,4,FALSE)</f>
        <v>8</v>
      </c>
    </row>
    <row r="163" spans="1:11">
      <c r="A163" s="7" t="s">
        <v>7067</v>
      </c>
      <c r="B163" s="8" t="s">
        <v>2866</v>
      </c>
      <c r="C163" s="8" t="s">
        <v>2867</v>
      </c>
      <c r="D163" s="8" t="s">
        <v>2868</v>
      </c>
      <c r="E163" s="8" t="s">
        <v>3418</v>
      </c>
      <c r="F163" s="9">
        <v>1.2390999999999999E-2</v>
      </c>
      <c r="G163" s="9"/>
      <c r="H163" s="9"/>
      <c r="I163" s="37">
        <f t="shared" si="2"/>
        <v>-4.9068936430220935</v>
      </c>
      <c r="J163" s="39">
        <f>VLOOKUP($A163,'Ub5 and Ub6 values'!$A$3:$F$7000,3,FALSE)</f>
        <v>6</v>
      </c>
      <c r="K163" s="39">
        <f>VLOOKUP($A163,'Ub5 and Ub6 values'!$A$3:$F$7000,4,FALSE)</f>
        <v>7</v>
      </c>
    </row>
    <row r="164" spans="1:11">
      <c r="A164" s="8" t="s">
        <v>6657</v>
      </c>
      <c r="B164" s="8" t="s">
        <v>829</v>
      </c>
      <c r="C164" s="8" t="s">
        <v>830</v>
      </c>
      <c r="D164" s="8" t="s">
        <v>831</v>
      </c>
      <c r="E164" s="8" t="s">
        <v>832</v>
      </c>
      <c r="F164" s="9">
        <v>1.2527999999999999E-2</v>
      </c>
      <c r="G164" s="9"/>
      <c r="H164" s="9"/>
      <c r="I164" s="37">
        <f t="shared" si="2"/>
        <v>-4.9021182552861315</v>
      </c>
      <c r="J164" s="39">
        <f>VLOOKUP($A164,'Ub5 and Ub6 values'!$A$3:$F$7000,3,FALSE)</f>
        <v>6</v>
      </c>
      <c r="K164" s="39">
        <f>VLOOKUP($A164,'Ub5 and Ub6 values'!$A$3:$F$7000,4,FALSE)</f>
        <v>7</v>
      </c>
    </row>
    <row r="165" spans="1:11">
      <c r="A165" s="8" t="s">
        <v>6909</v>
      </c>
      <c r="B165" s="8" t="s">
        <v>1388</v>
      </c>
      <c r="C165" s="8" t="s">
        <v>1389</v>
      </c>
      <c r="D165" s="8" t="s">
        <v>1390</v>
      </c>
      <c r="E165" s="8" t="s">
        <v>1</v>
      </c>
      <c r="F165" s="9">
        <v>1.3465E-2</v>
      </c>
      <c r="G165" s="9"/>
      <c r="H165" s="9"/>
      <c r="I165" s="37">
        <f t="shared" si="2"/>
        <v>-4.8707936422524707</v>
      </c>
      <c r="J165" s="39">
        <f>VLOOKUP($A165,'Ub5 and Ub6 values'!$A$3:$F$7000,3,FALSE)</f>
        <v>8</v>
      </c>
      <c r="K165" s="39">
        <f>VLOOKUP($A165,'Ub5 and Ub6 values'!$A$3:$F$7000,4,FALSE)</f>
        <v>10</v>
      </c>
    </row>
    <row r="166" spans="1:11">
      <c r="A166" s="8" t="s">
        <v>1214</v>
      </c>
      <c r="B166" s="8" t="s">
        <v>2869</v>
      </c>
      <c r="C166" s="8" t="s">
        <v>2870</v>
      </c>
      <c r="D166" s="8" t="s">
        <v>2871</v>
      </c>
      <c r="E166" s="8" t="s">
        <v>3418</v>
      </c>
      <c r="F166" s="9">
        <v>1.3468000000000001E-2</v>
      </c>
      <c r="G166" s="9"/>
      <c r="H166" s="9"/>
      <c r="I166" s="37">
        <f t="shared" si="2"/>
        <v>-4.8706968922839486</v>
      </c>
      <c r="J166" s="39">
        <f>VLOOKUP($A166,'Ub5 and Ub6 values'!$A$3:$F$7000,3,FALSE)</f>
        <v>7</v>
      </c>
      <c r="K166" s="39">
        <f>VLOOKUP($A166,'Ub5 and Ub6 values'!$A$3:$F$7000,4,FALSE)</f>
        <v>11</v>
      </c>
    </row>
    <row r="167" spans="1:11">
      <c r="A167" s="7" t="s">
        <v>7239</v>
      </c>
      <c r="B167" s="8" t="s">
        <v>2872</v>
      </c>
      <c r="C167" s="8" t="s">
        <v>2873</v>
      </c>
      <c r="D167" s="8" t="s">
        <v>2874</v>
      </c>
      <c r="E167" s="8" t="s">
        <v>3418</v>
      </c>
      <c r="F167" s="9">
        <v>1.3535999999999999E-2</v>
      </c>
      <c r="G167" s="9"/>
      <c r="H167" s="9"/>
      <c r="I167" s="37">
        <f t="shared" si="2"/>
        <v>-4.8685096543050514</v>
      </c>
      <c r="J167" s="39">
        <f>VLOOKUP($A167,'Ub5 and Ub6 values'!$A$3:$F$7000,3,FALSE)</f>
        <v>5</v>
      </c>
      <c r="K167" s="39">
        <f>VLOOKUP($A167,'Ub5 and Ub6 values'!$A$3:$F$7000,4,FALSE)</f>
        <v>11</v>
      </c>
    </row>
    <row r="168" spans="1:11">
      <c r="A168" s="8" t="s">
        <v>3627</v>
      </c>
      <c r="B168" s="8" t="s">
        <v>11</v>
      </c>
      <c r="C168" s="8" t="s">
        <v>12</v>
      </c>
      <c r="D168" s="8" t="s">
        <v>13</v>
      </c>
      <c r="E168" s="8" t="s">
        <v>1</v>
      </c>
      <c r="F168" s="9">
        <v>1.3554E-2</v>
      </c>
      <c r="G168" s="9"/>
      <c r="H168" s="9"/>
      <c r="I168" s="37">
        <f t="shared" si="2"/>
        <v>-4.8679325186959934</v>
      </c>
      <c r="J168" s="39">
        <f>VLOOKUP($A168,'Ub5 and Ub6 values'!$A$3:$F$7000,3,FALSE)</f>
        <v>6</v>
      </c>
      <c r="K168" s="39">
        <f>VLOOKUP($A168,'Ub5 and Ub6 values'!$A$3:$F$7000,4,FALSE)</f>
        <v>10</v>
      </c>
    </row>
    <row r="169" spans="1:11">
      <c r="A169" s="7" t="s">
        <v>7160</v>
      </c>
      <c r="B169" s="8" t="s">
        <v>255</v>
      </c>
      <c r="C169" s="8" t="s">
        <v>256</v>
      </c>
      <c r="D169" s="8" t="s">
        <v>257</v>
      </c>
      <c r="E169" s="8" t="s">
        <v>845</v>
      </c>
      <c r="F169" s="9">
        <v>1.3587E-2</v>
      </c>
      <c r="G169" s="9"/>
      <c r="H169" s="9"/>
      <c r="I169" s="37">
        <f t="shared" si="2"/>
        <v>-4.8668764245973808</v>
      </c>
      <c r="J169" s="39">
        <f>VLOOKUP($A169,'Ub5 and Ub6 values'!$A$3:$F$7000,3,FALSE)</f>
        <v>7</v>
      </c>
      <c r="K169" s="39">
        <f>VLOOKUP($A169,'Ub5 and Ub6 values'!$A$3:$F$7000,4,FALSE)</f>
        <v>9</v>
      </c>
    </row>
    <row r="170" spans="1:11">
      <c r="A170" s="7" t="s">
        <v>5022</v>
      </c>
      <c r="B170" s="8" t="s">
        <v>2875</v>
      </c>
      <c r="C170" s="8" t="s">
        <v>2876</v>
      </c>
      <c r="D170" s="8" t="s">
        <v>2877</v>
      </c>
      <c r="E170" s="8" t="s">
        <v>3002</v>
      </c>
      <c r="F170" s="9">
        <v>1.3705999999999999E-2</v>
      </c>
      <c r="G170" s="9"/>
      <c r="H170" s="9"/>
      <c r="I170" s="37">
        <f t="shared" si="2"/>
        <v>-4.8630892725186241</v>
      </c>
      <c r="J170" s="39">
        <f>VLOOKUP($A170,'Ub5 and Ub6 values'!$A$3:$F$7000,3,FALSE)</f>
        <v>6</v>
      </c>
      <c r="K170" s="39">
        <f>VLOOKUP($A170,'Ub5 and Ub6 values'!$A$3:$F$7000,4,FALSE)</f>
        <v>8</v>
      </c>
    </row>
    <row r="171" spans="1:11">
      <c r="A171" s="7" t="s">
        <v>6225</v>
      </c>
      <c r="B171" s="8" t="s">
        <v>2878</v>
      </c>
      <c r="C171" s="8" t="s">
        <v>1938</v>
      </c>
      <c r="D171" s="8" t="s">
        <v>2879</v>
      </c>
      <c r="E171" s="8" t="s">
        <v>3418</v>
      </c>
      <c r="F171" s="9">
        <v>1.4019E-2</v>
      </c>
      <c r="G171" s="9"/>
      <c r="H171" s="9"/>
      <c r="I171" s="37">
        <f t="shared" si="2"/>
        <v>-4.8532829642560245</v>
      </c>
      <c r="J171" s="39">
        <f>VLOOKUP($A171,'Ub5 and Ub6 values'!$A$3:$F$7000,3,FALSE)</f>
        <v>6</v>
      </c>
      <c r="K171" s="39">
        <f>VLOOKUP($A171,'Ub5 and Ub6 values'!$A$3:$F$7000,4,FALSE)</f>
        <v>11</v>
      </c>
    </row>
    <row r="172" spans="1:11">
      <c r="A172" s="7" t="s">
        <v>6651</v>
      </c>
      <c r="B172" s="8" t="s">
        <v>2880</v>
      </c>
      <c r="C172" s="8" t="s">
        <v>2881</v>
      </c>
      <c r="D172" s="8" t="s">
        <v>2882</v>
      </c>
      <c r="E172" s="8" t="s">
        <v>3418</v>
      </c>
      <c r="F172" s="9">
        <v>1.4052E-2</v>
      </c>
      <c r="G172" s="9"/>
      <c r="H172" s="9"/>
      <c r="I172" s="37">
        <f t="shared" si="2"/>
        <v>-4.8522618588800119</v>
      </c>
      <c r="J172" s="39">
        <f>VLOOKUP($A172,'Ub5 and Ub6 values'!$A$3:$F$7000,3,FALSE)</f>
        <v>6</v>
      </c>
      <c r="K172" s="39">
        <f>VLOOKUP($A172,'Ub5 and Ub6 values'!$A$3:$F$7000,4,FALSE)</f>
        <v>7</v>
      </c>
    </row>
    <row r="173" spans="1:11">
      <c r="A173" s="7" t="s">
        <v>7158</v>
      </c>
      <c r="B173" s="8" t="s">
        <v>2265</v>
      </c>
      <c r="C173" s="8" t="s">
        <v>2266</v>
      </c>
      <c r="D173" s="8" t="s">
        <v>3563</v>
      </c>
      <c r="E173" s="8" t="s">
        <v>845</v>
      </c>
      <c r="F173" s="9">
        <v>1.4102E-2</v>
      </c>
      <c r="G173" s="9"/>
      <c r="H173" s="9"/>
      <c r="I173" s="37">
        <f t="shared" si="2"/>
        <v>-4.8507192896589766</v>
      </c>
      <c r="J173" s="39">
        <f>VLOOKUP($A173,'Ub5 and Ub6 values'!$A$3:$F$7000,3,FALSE)</f>
        <v>8</v>
      </c>
      <c r="K173" s="39">
        <f>VLOOKUP($A173,'Ub5 and Ub6 values'!$A$3:$F$7000,4,FALSE)</f>
        <v>12</v>
      </c>
    </row>
    <row r="174" spans="1:11">
      <c r="A174" s="7" t="s">
        <v>7957</v>
      </c>
      <c r="B174" s="8" t="s">
        <v>2883</v>
      </c>
      <c r="C174" s="8" t="s">
        <v>2884</v>
      </c>
      <c r="D174" s="8" t="s">
        <v>2885</v>
      </c>
      <c r="E174" s="8" t="s">
        <v>3418</v>
      </c>
      <c r="F174" s="9">
        <v>1.4617E-2</v>
      </c>
      <c r="G174" s="9"/>
      <c r="H174" s="9"/>
      <c r="I174" s="37">
        <f t="shared" si="2"/>
        <v>-4.835141753037445</v>
      </c>
      <c r="J174" s="39">
        <f>VLOOKUP($A174,'Ub5 and Ub6 values'!$A$3:$F$7000,3,FALSE)</f>
        <v>9</v>
      </c>
      <c r="K174" s="39">
        <f>VLOOKUP($A174,'Ub5 and Ub6 values'!$A$3:$F$7000,4,FALSE)</f>
        <v>10</v>
      </c>
    </row>
    <row r="175" spans="1:11">
      <c r="A175" s="8" t="s">
        <v>7292</v>
      </c>
      <c r="B175" s="8" t="s">
        <v>2886</v>
      </c>
      <c r="C175" s="8" t="s">
        <v>1721</v>
      </c>
      <c r="D175" s="8" t="s">
        <v>1722</v>
      </c>
      <c r="E175" s="8" t="s">
        <v>3002</v>
      </c>
      <c r="F175" s="9">
        <v>1.4692E-2</v>
      </c>
      <c r="G175" s="9"/>
      <c r="H175" s="9"/>
      <c r="I175" s="37">
        <f t="shared" si="2"/>
        <v>-4.8329190803267439</v>
      </c>
      <c r="J175" s="39">
        <f>VLOOKUP($A175,'Ub5 and Ub6 values'!$A$3:$F$7000,3,FALSE)</f>
        <v>6</v>
      </c>
      <c r="K175" s="39">
        <f>VLOOKUP($A175,'Ub5 and Ub6 values'!$A$3:$F$7000,4,FALSE)</f>
        <v>8</v>
      </c>
    </row>
    <row r="176" spans="1:11">
      <c r="A176" s="7" t="s">
        <v>7308</v>
      </c>
      <c r="B176" s="8" t="s">
        <v>1723</v>
      </c>
      <c r="C176" s="8" t="s">
        <v>1724</v>
      </c>
      <c r="D176" s="8" t="s">
        <v>1725</v>
      </c>
      <c r="E176" s="8" t="s">
        <v>3418</v>
      </c>
      <c r="F176" s="9">
        <v>1.4692E-2</v>
      </c>
      <c r="G176" s="9"/>
      <c r="H176" s="9"/>
      <c r="I176" s="37">
        <f t="shared" si="2"/>
        <v>-4.8329190803267439</v>
      </c>
      <c r="J176" s="39">
        <f>VLOOKUP($A176,'Ub5 and Ub6 values'!$A$3:$F$7000,3,FALSE)</f>
        <v>8</v>
      </c>
      <c r="K176" s="39">
        <f>VLOOKUP($A176,'Ub5 and Ub6 values'!$A$3:$F$7000,4,FALSE)</f>
        <v>12</v>
      </c>
    </row>
    <row r="177" spans="1:11">
      <c r="A177" s="8" t="s">
        <v>5410</v>
      </c>
      <c r="B177" s="8" t="s">
        <v>1858</v>
      </c>
      <c r="C177" s="8" t="s">
        <v>816</v>
      </c>
      <c r="D177" s="8" t="s">
        <v>817</v>
      </c>
      <c r="E177" s="8" t="s">
        <v>845</v>
      </c>
      <c r="F177" s="9">
        <v>1.4886999999999999E-2</v>
      </c>
      <c r="G177" s="9"/>
      <c r="H177" s="9"/>
      <c r="I177" s="37">
        <f t="shared" si="2"/>
        <v>-4.8271928116309128</v>
      </c>
      <c r="J177" s="39">
        <f>VLOOKUP($A177,'Ub5 and Ub6 values'!$A$3:$F$7000,3,FALSE)</f>
        <v>5</v>
      </c>
      <c r="K177" s="39">
        <f>VLOOKUP($A177,'Ub5 and Ub6 values'!$A$3:$F$7000,4,FALSE)</f>
        <v>5</v>
      </c>
    </row>
    <row r="178" spans="1:11">
      <c r="A178" s="7" t="s">
        <v>7958</v>
      </c>
      <c r="B178" s="8" t="s">
        <v>1726</v>
      </c>
      <c r="C178" s="8" t="s">
        <v>1727</v>
      </c>
      <c r="D178" s="8" t="s">
        <v>1728</v>
      </c>
      <c r="E178" s="8" t="s">
        <v>845</v>
      </c>
      <c r="F178" s="9">
        <v>1.5483E-2</v>
      </c>
      <c r="G178" s="9"/>
      <c r="H178" s="9"/>
      <c r="I178" s="37">
        <f t="shared" si="2"/>
        <v>-4.8101448862103862</v>
      </c>
      <c r="J178" s="39">
        <f>VLOOKUP($A178,'Ub5 and Ub6 values'!$A$3:$F$7000,3,FALSE)</f>
        <v>6</v>
      </c>
      <c r="K178" s="39">
        <f>VLOOKUP($A178,'Ub5 and Ub6 values'!$A$3:$F$7000,4,FALSE)</f>
        <v>7</v>
      </c>
    </row>
    <row r="179" spans="1:11">
      <c r="A179" s="7" t="s">
        <v>6203</v>
      </c>
      <c r="B179" s="8" t="s">
        <v>2581</v>
      </c>
      <c r="C179" s="8" t="s">
        <v>2582</v>
      </c>
      <c r="D179" s="8" t="s">
        <v>2583</v>
      </c>
      <c r="E179" s="8" t="s">
        <v>3418</v>
      </c>
      <c r="F179" s="9">
        <v>1.5684E-2</v>
      </c>
      <c r="G179" s="9"/>
      <c r="H179" s="9"/>
      <c r="I179" s="37">
        <f t="shared" si="2"/>
        <v>-4.8045431663718308</v>
      </c>
      <c r="J179" s="39">
        <f>VLOOKUP($A179,'Ub5 and Ub6 values'!$A$3:$F$7000,3,FALSE)</f>
        <v>7</v>
      </c>
      <c r="K179" s="39">
        <f>VLOOKUP($A179,'Ub5 and Ub6 values'!$A$3:$F$7000,4,FALSE)</f>
        <v>10</v>
      </c>
    </row>
    <row r="180" spans="1:11">
      <c r="A180" s="7" t="s">
        <v>7959</v>
      </c>
      <c r="B180" s="8" t="s">
        <v>1729</v>
      </c>
      <c r="C180" s="8" t="s">
        <v>1730</v>
      </c>
      <c r="D180" s="8" t="s">
        <v>1731</v>
      </c>
      <c r="E180" s="8" t="s">
        <v>3418</v>
      </c>
      <c r="F180" s="9">
        <v>1.6143000000000001E-2</v>
      </c>
      <c r="G180" s="9"/>
      <c r="H180" s="9"/>
      <c r="I180" s="37">
        <f t="shared" si="2"/>
        <v>-4.7920157532338434</v>
      </c>
      <c r="J180" s="39">
        <f>VLOOKUP($A180,'Ub5 and Ub6 values'!$A$3:$F$7000,3,FALSE)</f>
        <v>7</v>
      </c>
      <c r="K180" s="39">
        <f>VLOOKUP($A180,'Ub5 and Ub6 values'!$A$3:$F$7000,4,FALSE)</f>
        <v>8</v>
      </c>
    </row>
    <row r="181" spans="1:11">
      <c r="A181" s="7" t="s">
        <v>6917</v>
      </c>
      <c r="B181" s="8" t="s">
        <v>1778</v>
      </c>
      <c r="C181" s="8" t="s">
        <v>1779</v>
      </c>
      <c r="D181" s="8" t="s">
        <v>1780</v>
      </c>
      <c r="E181" s="8" t="s">
        <v>845</v>
      </c>
      <c r="F181" s="9">
        <v>1.7009E-2</v>
      </c>
      <c r="G181" s="9"/>
      <c r="H181" s="9"/>
      <c r="I181" s="37">
        <f t="shared" si="2"/>
        <v>-4.7693212188535252</v>
      </c>
      <c r="J181" s="39">
        <f>VLOOKUP($A181,'Ub5 and Ub6 values'!$A$3:$F$7000,3,FALSE)</f>
        <v>8</v>
      </c>
      <c r="K181" s="39">
        <f>VLOOKUP($A181,'Ub5 and Ub6 values'!$A$3:$F$7000,4,FALSE)</f>
        <v>9</v>
      </c>
    </row>
    <row r="182" spans="1:11">
      <c r="A182" s="8" t="s">
        <v>6924</v>
      </c>
      <c r="B182" s="8" t="s">
        <v>2338</v>
      </c>
      <c r="C182" s="8" t="s">
        <v>2339</v>
      </c>
      <c r="D182" s="8" t="s">
        <v>2340</v>
      </c>
      <c r="E182" s="8" t="s">
        <v>845</v>
      </c>
      <c r="F182" s="9">
        <v>1.7152000000000001E-2</v>
      </c>
      <c r="G182" s="9"/>
      <c r="H182" s="9"/>
      <c r="I182" s="37">
        <f t="shared" si="2"/>
        <v>-4.765685231987324</v>
      </c>
      <c r="J182" s="39">
        <f>VLOOKUP($A182,'Ub5 and Ub6 values'!$A$3:$F$7000,3,FALSE)</f>
        <v>6</v>
      </c>
      <c r="K182" s="39">
        <f>VLOOKUP($A182,'Ub5 and Ub6 values'!$A$3:$F$7000,4,FALSE)</f>
        <v>7</v>
      </c>
    </row>
    <row r="183" spans="1:11">
      <c r="A183" s="7" t="s">
        <v>1326</v>
      </c>
      <c r="B183" s="8" t="s">
        <v>1732</v>
      </c>
      <c r="C183" s="8" t="s">
        <v>1733</v>
      </c>
      <c r="D183" s="8" t="s">
        <v>1734</v>
      </c>
      <c r="E183" s="8" t="s">
        <v>3418</v>
      </c>
      <c r="F183" s="9">
        <v>1.7547E-2</v>
      </c>
      <c r="G183" s="9"/>
      <c r="H183" s="9"/>
      <c r="I183" s="37">
        <f t="shared" si="2"/>
        <v>-4.7557971239170156</v>
      </c>
      <c r="J183" s="39">
        <f>VLOOKUP($A183,'Ub5 and Ub6 values'!$A$3:$F$7000,3,FALSE)</f>
        <v>8</v>
      </c>
      <c r="K183" s="39">
        <f>VLOOKUP($A183,'Ub5 and Ub6 values'!$A$3:$F$7000,4,FALSE)</f>
        <v>11</v>
      </c>
    </row>
    <row r="184" spans="1:11">
      <c r="A184" s="7" t="s">
        <v>7354</v>
      </c>
      <c r="B184" s="8" t="s">
        <v>1735</v>
      </c>
      <c r="C184" s="8" t="s">
        <v>1736</v>
      </c>
      <c r="D184" s="8" t="s">
        <v>1737</v>
      </c>
      <c r="E184" s="8" t="s">
        <v>3418</v>
      </c>
      <c r="F184" s="9">
        <v>1.7711999999999999E-2</v>
      </c>
      <c r="G184" s="9"/>
      <c r="H184" s="9"/>
      <c r="I184" s="37">
        <f t="shared" si="2"/>
        <v>-4.7517323964653526</v>
      </c>
      <c r="J184" s="39">
        <f>VLOOKUP($A184,'Ub5 and Ub6 values'!$A$3:$F$7000,3,FALSE)</f>
        <v>3</v>
      </c>
      <c r="K184" s="39">
        <f>VLOOKUP($A184,'Ub5 and Ub6 values'!$A$3:$F$7000,4,FALSE)</f>
        <v>3</v>
      </c>
    </row>
    <row r="185" spans="1:11">
      <c r="A185" s="8" t="s">
        <v>4460</v>
      </c>
      <c r="B185" s="8" t="s">
        <v>2070</v>
      </c>
      <c r="C185" s="8" t="s">
        <v>2071</v>
      </c>
      <c r="D185" s="8" t="s">
        <v>4930</v>
      </c>
      <c r="E185" s="8" t="s">
        <v>1</v>
      </c>
      <c r="F185" s="9">
        <v>1.7767000000000002E-2</v>
      </c>
      <c r="G185" s="9"/>
      <c r="H185" s="9"/>
      <c r="I185" s="37">
        <f t="shared" si="2"/>
        <v>-4.7503858976554181</v>
      </c>
      <c r="J185" s="39">
        <f>VLOOKUP($A185,'Ub5 and Ub6 values'!$A$3:$F$7000,3,FALSE)</f>
        <v>8</v>
      </c>
      <c r="K185" s="39">
        <f>VLOOKUP($A185,'Ub5 and Ub6 values'!$A$3:$F$7000,4,FALSE)</f>
        <v>12</v>
      </c>
    </row>
    <row r="186" spans="1:11">
      <c r="A186" s="8" t="s">
        <v>7163</v>
      </c>
      <c r="B186" s="8" t="s">
        <v>1738</v>
      </c>
      <c r="C186" s="8" t="s">
        <v>1739</v>
      </c>
      <c r="D186" s="8" t="s">
        <v>1740</v>
      </c>
      <c r="E186" s="8" t="s">
        <v>845</v>
      </c>
      <c r="F186" s="9">
        <v>1.7932E-2</v>
      </c>
      <c r="G186" s="9"/>
      <c r="H186" s="9"/>
      <c r="I186" s="37">
        <f t="shared" si="2"/>
        <v>-4.7463712698062457</v>
      </c>
      <c r="J186" s="39">
        <f>VLOOKUP($A186,'Ub5 and Ub6 values'!$A$3:$F$7000,3,FALSE)</f>
        <v>6</v>
      </c>
      <c r="K186" s="39">
        <f>VLOOKUP($A186,'Ub5 and Ub6 values'!$A$3:$F$7000,4,FALSE)</f>
        <v>7</v>
      </c>
    </row>
    <row r="187" spans="1:11">
      <c r="A187" s="7" t="s">
        <v>3725</v>
      </c>
      <c r="B187" s="8" t="s">
        <v>1741</v>
      </c>
      <c r="C187" s="8" t="s">
        <v>1742</v>
      </c>
      <c r="D187" s="8" t="s">
        <v>1743</v>
      </c>
      <c r="E187" s="8" t="s">
        <v>3418</v>
      </c>
      <c r="F187" s="9">
        <v>1.8120000000000001E-2</v>
      </c>
      <c r="G187" s="9"/>
      <c r="H187" s="9"/>
      <c r="I187" s="37">
        <f t="shared" si="2"/>
        <v>-4.7418418066592061</v>
      </c>
      <c r="J187" s="39">
        <f>VLOOKUP($A187,'Ub5 and Ub6 values'!$A$3:$F$7000,3,FALSE)</f>
        <v>6</v>
      </c>
      <c r="K187" s="39">
        <f>VLOOKUP($A187,'Ub5 and Ub6 values'!$A$3:$F$7000,4,FALSE)</f>
        <v>9</v>
      </c>
    </row>
    <row r="188" spans="1:11">
      <c r="A188" s="7" t="s">
        <v>6650</v>
      </c>
      <c r="B188" s="8" t="s">
        <v>1744</v>
      </c>
      <c r="C188" s="8" t="s">
        <v>1745</v>
      </c>
      <c r="D188" s="8" t="s">
        <v>1746</v>
      </c>
      <c r="E188" s="8" t="s">
        <v>3418</v>
      </c>
      <c r="F188" s="9">
        <v>1.8584E-2</v>
      </c>
      <c r="G188" s="9"/>
      <c r="H188" s="9"/>
      <c r="I188" s="37">
        <f t="shared" si="2"/>
        <v>-4.730860803207821</v>
      </c>
      <c r="J188" s="39">
        <f>VLOOKUP($A188,'Ub5 and Ub6 values'!$A$3:$F$7000,3,FALSE)</f>
        <v>7</v>
      </c>
      <c r="K188" s="39">
        <f>VLOOKUP($A188,'Ub5 and Ub6 values'!$A$3:$F$7000,4,FALSE)</f>
        <v>9</v>
      </c>
    </row>
    <row r="189" spans="1:11">
      <c r="A189" s="7" t="s">
        <v>7960</v>
      </c>
      <c r="B189" s="8" t="s">
        <v>1747</v>
      </c>
      <c r="C189" s="8" t="s">
        <v>1748</v>
      </c>
      <c r="D189" s="8" t="s">
        <v>1749</v>
      </c>
      <c r="E189" s="8" t="s">
        <v>3418</v>
      </c>
      <c r="F189" s="9">
        <v>1.8713E-2</v>
      </c>
      <c r="G189" s="9"/>
      <c r="H189" s="9"/>
      <c r="I189" s="37">
        <f t="shared" si="2"/>
        <v>-4.7278565824089496</v>
      </c>
      <c r="J189" s="39">
        <f>VLOOKUP($A189,'Ub5 and Ub6 values'!$A$3:$F$7000,3,FALSE)</f>
        <v>8</v>
      </c>
      <c r="K189" s="39">
        <f>VLOOKUP($A189,'Ub5 and Ub6 values'!$A$3:$F$7000,4,FALSE)</f>
        <v>11</v>
      </c>
    </row>
    <row r="190" spans="1:11">
      <c r="A190" s="8" t="s">
        <v>6408</v>
      </c>
      <c r="B190" s="8" t="s">
        <v>1161</v>
      </c>
      <c r="C190" s="8" t="s">
        <v>1162</v>
      </c>
      <c r="D190" s="8" t="s">
        <v>390</v>
      </c>
      <c r="E190" s="8" t="s">
        <v>845</v>
      </c>
      <c r="F190" s="9">
        <v>1.8825999999999999E-2</v>
      </c>
      <c r="G190" s="9"/>
      <c r="H190" s="9"/>
      <c r="I190" s="37">
        <f t="shared" si="2"/>
        <v>-4.7252419456479915</v>
      </c>
      <c r="J190" s="39">
        <f>VLOOKUP($A190,'Ub5 and Ub6 values'!$A$3:$F$7000,3,FALSE)</f>
        <v>8</v>
      </c>
      <c r="K190" s="39">
        <f>VLOOKUP($A190,'Ub5 and Ub6 values'!$A$3:$F$7000,4,FALSE)</f>
        <v>8</v>
      </c>
    </row>
    <row r="191" spans="1:11">
      <c r="A191" s="7" t="s">
        <v>1874</v>
      </c>
      <c r="B191" s="8" t="s">
        <v>3301</v>
      </c>
      <c r="C191" s="8" t="s">
        <v>3302</v>
      </c>
      <c r="D191" s="8" t="s">
        <v>3303</v>
      </c>
      <c r="E191" s="8" t="s">
        <v>1</v>
      </c>
      <c r="F191" s="9">
        <v>1.9129E-2</v>
      </c>
      <c r="G191" s="9"/>
      <c r="H191" s="9"/>
      <c r="I191" s="37">
        <f t="shared" si="2"/>
        <v>-4.7183077328390626</v>
      </c>
      <c r="J191" s="39">
        <f>VLOOKUP($A191,'Ub5 and Ub6 values'!$A$3:$F$7000,3,FALSE)</f>
        <v>2</v>
      </c>
      <c r="K191" s="39">
        <f>VLOOKUP($A191,'Ub5 and Ub6 values'!$A$3:$F$7000,4,FALSE)</f>
        <v>2</v>
      </c>
    </row>
    <row r="192" spans="1:11">
      <c r="A192" s="7" t="s">
        <v>6922</v>
      </c>
      <c r="B192" s="8" t="s">
        <v>1766</v>
      </c>
      <c r="C192" s="8" t="s">
        <v>2204</v>
      </c>
      <c r="D192" s="8" t="s">
        <v>2205</v>
      </c>
      <c r="E192" s="8" t="s">
        <v>845</v>
      </c>
      <c r="F192" s="9">
        <v>1.9324000000000001E-2</v>
      </c>
      <c r="G192" s="9"/>
      <c r="H192" s="9"/>
      <c r="I192" s="37">
        <f t="shared" si="2"/>
        <v>-4.7139029711855178</v>
      </c>
      <c r="J192" s="39">
        <f>VLOOKUP($A192,'Ub5 and Ub6 values'!$A$3:$F$7000,3,FALSE)</f>
        <v>8</v>
      </c>
      <c r="K192" s="39">
        <f>VLOOKUP($A192,'Ub5 and Ub6 values'!$A$3:$F$7000,4,FALSE)</f>
        <v>10</v>
      </c>
    </row>
    <row r="193" spans="1:11">
      <c r="A193" s="7" t="s">
        <v>2047</v>
      </c>
      <c r="B193" s="8" t="s">
        <v>1750</v>
      </c>
      <c r="C193" s="8" t="s">
        <v>1751</v>
      </c>
      <c r="D193" s="8" t="s">
        <v>1752</v>
      </c>
      <c r="E193" s="8" t="s">
        <v>3418</v>
      </c>
      <c r="F193" s="9">
        <v>1.9675999999999999E-2</v>
      </c>
      <c r="G193" s="9"/>
      <c r="H193" s="9"/>
      <c r="I193" s="37">
        <f t="shared" si="2"/>
        <v>-4.706063186112706</v>
      </c>
      <c r="J193" s="39">
        <f>VLOOKUP($A193,'Ub5 and Ub6 values'!$A$3:$F$7000,3,FALSE)</f>
        <v>6</v>
      </c>
      <c r="K193" s="39">
        <f>VLOOKUP($A193,'Ub5 and Ub6 values'!$A$3:$F$7000,4,FALSE)</f>
        <v>9</v>
      </c>
    </row>
    <row r="194" spans="1:11">
      <c r="A194" s="7" t="s">
        <v>2291</v>
      </c>
      <c r="B194" s="8" t="s">
        <v>4934</v>
      </c>
      <c r="C194" s="8" t="s">
        <v>4935</v>
      </c>
      <c r="D194" s="8" t="s">
        <v>4936</v>
      </c>
      <c r="E194" s="8" t="s">
        <v>1</v>
      </c>
      <c r="F194" s="9">
        <v>1.9904000000000002E-2</v>
      </c>
      <c r="G194" s="9"/>
      <c r="H194" s="9"/>
      <c r="I194" s="37">
        <f t="shared" si="2"/>
        <v>-4.7010596369892754</v>
      </c>
      <c r="J194" s="39">
        <f>VLOOKUP($A194,'Ub5 and Ub6 values'!$A$3:$F$7000,3,FALSE)</f>
        <v>9</v>
      </c>
      <c r="K194" s="39">
        <f>VLOOKUP($A194,'Ub5 and Ub6 values'!$A$3:$F$7000,4,FALSE)</f>
        <v>12</v>
      </c>
    </row>
    <row r="195" spans="1:11">
      <c r="A195" s="8" t="s">
        <v>6932</v>
      </c>
      <c r="B195" s="8" t="s">
        <v>1196</v>
      </c>
      <c r="C195" s="8" t="s">
        <v>1197</v>
      </c>
      <c r="D195" s="8" t="s">
        <v>1198</v>
      </c>
      <c r="E195" s="8" t="s">
        <v>845</v>
      </c>
      <c r="F195" s="9">
        <v>2.0218E-2</v>
      </c>
      <c r="G195" s="9"/>
      <c r="H195" s="9"/>
      <c r="I195" s="37">
        <f t="shared" ref="I195:I258" si="3">LOG(F195)-3</f>
        <v>-4.6942618077916825</v>
      </c>
      <c r="J195" s="39">
        <f>VLOOKUP($A195,'Ub5 and Ub6 values'!$A$3:$F$7000,3,FALSE)</f>
        <v>5</v>
      </c>
      <c r="K195" s="39">
        <f>VLOOKUP($A195,'Ub5 and Ub6 values'!$A$3:$F$7000,4,FALSE)</f>
        <v>7</v>
      </c>
    </row>
    <row r="196" spans="1:11">
      <c r="A196" s="8" t="s">
        <v>3744</v>
      </c>
      <c r="B196" s="8" t="s">
        <v>2481</v>
      </c>
      <c r="C196" s="8" t="s">
        <v>2482</v>
      </c>
      <c r="D196" s="8" t="s">
        <v>2607</v>
      </c>
      <c r="E196" s="8" t="s">
        <v>845</v>
      </c>
      <c r="F196" s="9">
        <v>2.026E-2</v>
      </c>
      <c r="G196" s="9"/>
      <c r="H196" s="9"/>
      <c r="I196" s="37">
        <f t="shared" si="3"/>
        <v>-4.6933605589757388</v>
      </c>
      <c r="J196" s="39">
        <f>VLOOKUP($A196,'Ub5 and Ub6 values'!$A$3:$F$7000,3,FALSE)</f>
        <v>5</v>
      </c>
      <c r="K196" s="39">
        <f>VLOOKUP($A196,'Ub5 and Ub6 values'!$A$3:$F$7000,4,FALSE)</f>
        <v>5</v>
      </c>
    </row>
    <row r="197" spans="1:11">
      <c r="A197" s="7" t="s">
        <v>6164</v>
      </c>
      <c r="B197" s="8" t="s">
        <v>1753</v>
      </c>
      <c r="C197" s="8" t="s">
        <v>1754</v>
      </c>
      <c r="D197" s="8" t="s">
        <v>1055</v>
      </c>
      <c r="E197" s="8" t="s">
        <v>3418</v>
      </c>
      <c r="F197" s="9">
        <v>2.0722000000000001E-2</v>
      </c>
      <c r="G197" s="9"/>
      <c r="H197" s="9"/>
      <c r="I197" s="37">
        <f t="shared" si="3"/>
        <v>-4.6835683306330695</v>
      </c>
      <c r="J197" s="39">
        <f>VLOOKUP($A197,'Ub5 and Ub6 values'!$A$3:$F$7000,3,FALSE)</f>
        <v>8</v>
      </c>
      <c r="K197" s="39">
        <f>VLOOKUP($A197,'Ub5 and Ub6 values'!$A$3:$F$7000,4,FALSE)</f>
        <v>8</v>
      </c>
    </row>
    <row r="198" spans="1:11">
      <c r="A198" s="8" t="s">
        <v>4441</v>
      </c>
      <c r="B198" s="8" t="s">
        <v>1152</v>
      </c>
      <c r="C198" s="8" t="s">
        <v>1153</v>
      </c>
      <c r="D198" s="8" t="s">
        <v>1154</v>
      </c>
      <c r="E198" s="8" t="s">
        <v>845</v>
      </c>
      <c r="F198" s="9">
        <v>2.1017000000000001E-2</v>
      </c>
      <c r="G198" s="9"/>
      <c r="H198" s="9"/>
      <c r="I198" s="37">
        <f t="shared" si="3"/>
        <v>-4.6774292757687235</v>
      </c>
      <c r="J198" s="39">
        <f>VLOOKUP($A198,'Ub5 and Ub6 values'!$A$3:$F$7000,3,FALSE)</f>
        <v>7</v>
      </c>
      <c r="K198" s="39">
        <f>VLOOKUP($A198,'Ub5 and Ub6 values'!$A$3:$F$7000,4,FALSE)</f>
        <v>8</v>
      </c>
    </row>
    <row r="199" spans="1:11">
      <c r="A199" s="7" t="s">
        <v>7961</v>
      </c>
      <c r="B199" s="8" t="s">
        <v>1056</v>
      </c>
      <c r="C199" s="8" t="s">
        <v>1057</v>
      </c>
      <c r="D199" s="8" t="s">
        <v>1058</v>
      </c>
      <c r="E199" s="8" t="s">
        <v>3418</v>
      </c>
      <c r="F199" s="9">
        <v>2.1264999999999999E-2</v>
      </c>
      <c r="G199" s="9"/>
      <c r="H199" s="9"/>
      <c r="I199" s="37">
        <f t="shared" si="3"/>
        <v>-4.6723346129499577</v>
      </c>
      <c r="J199" s="39">
        <f>VLOOKUP($A199,'Ub5 and Ub6 values'!$A$3:$F$7000,3,FALSE)</f>
        <v>7</v>
      </c>
      <c r="K199" s="39">
        <f>VLOOKUP($A199,'Ub5 and Ub6 values'!$A$3:$F$7000,4,FALSE)</f>
        <v>8</v>
      </c>
    </row>
    <row r="200" spans="1:11">
      <c r="A200" s="7" t="s">
        <v>8247</v>
      </c>
      <c r="B200" s="8" t="s">
        <v>1059</v>
      </c>
      <c r="C200" s="8" t="s">
        <v>1060</v>
      </c>
      <c r="D200" s="8" t="s">
        <v>1061</v>
      </c>
      <c r="E200" s="8" t="s">
        <v>3418</v>
      </c>
      <c r="F200" s="9">
        <v>2.1631999999999998E-2</v>
      </c>
      <c r="G200" s="9"/>
      <c r="H200" s="9"/>
      <c r="I200" s="37">
        <f t="shared" si="3"/>
        <v>-4.6649033257384582</v>
      </c>
      <c r="J200" s="39">
        <f>VLOOKUP($A200,'Ub5 and Ub6 values'!$A$3:$F$7000,3,FALSE)</f>
        <v>6</v>
      </c>
      <c r="K200" s="39">
        <f>VLOOKUP($A200,'Ub5 and Ub6 values'!$A$3:$F$7000,4,FALSE)</f>
        <v>7</v>
      </c>
    </row>
    <row r="201" spans="1:11">
      <c r="A201" s="7" t="s">
        <v>6908</v>
      </c>
      <c r="B201" s="8" t="s">
        <v>1385</v>
      </c>
      <c r="C201" s="8" t="s">
        <v>1386</v>
      </c>
      <c r="D201" s="8" t="s">
        <v>1387</v>
      </c>
      <c r="E201" s="8" t="s">
        <v>845</v>
      </c>
      <c r="F201" s="9">
        <v>2.2103000000000001E-2</v>
      </c>
      <c r="G201" s="9"/>
      <c r="H201" s="9"/>
      <c r="I201" s="37">
        <f t="shared" si="3"/>
        <v>-4.6555487763138617</v>
      </c>
      <c r="J201" s="39">
        <f>VLOOKUP($A201,'Ub5 and Ub6 values'!$A$3:$F$7000,3,FALSE)</f>
        <v>8</v>
      </c>
      <c r="K201" s="39">
        <f>VLOOKUP($A201,'Ub5 and Ub6 values'!$A$3:$F$7000,4,FALSE)</f>
        <v>12</v>
      </c>
    </row>
    <row r="202" spans="1:11">
      <c r="A202" s="7" t="s">
        <v>7304</v>
      </c>
      <c r="B202" s="8" t="s">
        <v>1062</v>
      </c>
      <c r="C202" s="8" t="s">
        <v>1063</v>
      </c>
      <c r="D202" s="8" t="s">
        <v>198</v>
      </c>
      <c r="E202" s="8" t="s">
        <v>3418</v>
      </c>
      <c r="F202" s="9">
        <v>2.2418E-2</v>
      </c>
      <c r="G202" s="9"/>
      <c r="H202" s="9"/>
      <c r="I202" s="37">
        <f t="shared" si="3"/>
        <v>-4.6494031351713669</v>
      </c>
      <c r="J202" s="39">
        <f>VLOOKUP($A202,'Ub5 and Ub6 values'!$A$3:$F$7000,3,FALSE)</f>
        <v>8</v>
      </c>
      <c r="K202" s="39">
        <f>VLOOKUP($A202,'Ub5 and Ub6 values'!$A$3:$F$7000,4,FALSE)</f>
        <v>12</v>
      </c>
    </row>
    <row r="203" spans="1:11">
      <c r="A203" s="7" t="s">
        <v>6953</v>
      </c>
      <c r="B203" s="8" t="s">
        <v>485</v>
      </c>
      <c r="C203" s="8" t="s">
        <v>486</v>
      </c>
      <c r="D203" s="8" t="s">
        <v>487</v>
      </c>
      <c r="E203" s="8" t="s">
        <v>845</v>
      </c>
      <c r="F203" s="9">
        <v>2.2655999999999999E-2</v>
      </c>
      <c r="G203" s="9"/>
      <c r="H203" s="9"/>
      <c r="I203" s="37">
        <f t="shared" si="3"/>
        <v>-4.6448167639903248</v>
      </c>
      <c r="J203" s="39">
        <f>VLOOKUP($A203,'Ub5 and Ub6 values'!$A$3:$F$7000,3,FALSE)</f>
        <v>5</v>
      </c>
      <c r="K203" s="39">
        <f>VLOOKUP($A203,'Ub5 and Ub6 values'!$A$3:$F$7000,4,FALSE)</f>
        <v>7</v>
      </c>
    </row>
    <row r="204" spans="1:11">
      <c r="A204" s="7" t="s">
        <v>1449</v>
      </c>
      <c r="B204" s="8" t="s">
        <v>199</v>
      </c>
      <c r="C204" s="8" t="s">
        <v>200</v>
      </c>
      <c r="D204" s="8" t="s">
        <v>201</v>
      </c>
      <c r="E204" s="8" t="s">
        <v>3418</v>
      </c>
      <c r="F204" s="9">
        <v>2.2721000000000002E-2</v>
      </c>
      <c r="G204" s="9"/>
      <c r="H204" s="9"/>
      <c r="I204" s="37">
        <f t="shared" si="3"/>
        <v>-4.6435725583076453</v>
      </c>
      <c r="J204" s="39">
        <f>VLOOKUP($A204,'Ub5 and Ub6 values'!$A$3:$F$7000,3,FALSE)</f>
        <v>8</v>
      </c>
      <c r="K204" s="39">
        <f>VLOOKUP($A204,'Ub5 and Ub6 values'!$A$3:$F$7000,4,FALSE)</f>
        <v>11</v>
      </c>
    </row>
    <row r="205" spans="1:11">
      <c r="A205" s="7" t="s">
        <v>184</v>
      </c>
      <c r="B205" s="8" t="s">
        <v>202</v>
      </c>
      <c r="C205" s="8" t="s">
        <v>203</v>
      </c>
      <c r="D205" s="8" t="s">
        <v>204</v>
      </c>
      <c r="E205" s="8" t="s">
        <v>3418</v>
      </c>
      <c r="F205" s="9">
        <v>2.3463999999999999E-2</v>
      </c>
      <c r="G205" s="9"/>
      <c r="H205" s="9"/>
      <c r="I205" s="37">
        <f t="shared" si="3"/>
        <v>-4.6295979500275042</v>
      </c>
      <c r="J205" s="39">
        <f>VLOOKUP($A205,'Ub5 and Ub6 values'!$A$3:$F$7000,3,FALSE)</f>
        <v>8</v>
      </c>
      <c r="K205" s="39">
        <f>VLOOKUP($A205,'Ub5 and Ub6 values'!$A$3:$F$7000,4,FALSE)</f>
        <v>12</v>
      </c>
    </row>
    <row r="206" spans="1:11">
      <c r="A206" s="8" t="s">
        <v>7059</v>
      </c>
      <c r="B206" s="8" t="s">
        <v>205</v>
      </c>
      <c r="C206" s="8" t="s">
        <v>206</v>
      </c>
      <c r="D206" s="8" t="s">
        <v>207</v>
      </c>
      <c r="E206" s="8" t="s">
        <v>3418</v>
      </c>
      <c r="F206" s="9">
        <v>2.3633000000000001E-2</v>
      </c>
      <c r="G206" s="9"/>
      <c r="H206" s="9"/>
      <c r="I206" s="37">
        <f t="shared" si="3"/>
        <v>-4.6264811450308789</v>
      </c>
      <c r="J206" s="39">
        <f>VLOOKUP($A206,'Ub5 and Ub6 values'!$A$3:$F$7000,3,FALSE)</f>
        <v>6</v>
      </c>
      <c r="K206" s="39">
        <f>VLOOKUP($A206,'Ub5 and Ub6 values'!$A$3:$F$7000,4,FALSE)</f>
        <v>7</v>
      </c>
    </row>
    <row r="207" spans="1:11">
      <c r="A207" s="7" t="s">
        <v>3598</v>
      </c>
      <c r="B207" s="8" t="s">
        <v>1368</v>
      </c>
      <c r="C207" s="8" t="s">
        <v>1369</v>
      </c>
      <c r="D207" s="8" t="s">
        <v>1370</v>
      </c>
      <c r="E207" s="8" t="s">
        <v>845</v>
      </c>
      <c r="F207" s="9">
        <v>2.366E-2</v>
      </c>
      <c r="G207" s="9"/>
      <c r="H207" s="9"/>
      <c r="I207" s="37">
        <f t="shared" si="3"/>
        <v>-4.6259852597080879</v>
      </c>
      <c r="J207" s="39">
        <f>VLOOKUP($A207,'Ub5 and Ub6 values'!$A$3:$F$7000,3,FALSE)</f>
        <v>7</v>
      </c>
      <c r="K207" s="39">
        <f>VLOOKUP($A207,'Ub5 and Ub6 values'!$A$3:$F$7000,4,FALSE)</f>
        <v>11</v>
      </c>
    </row>
    <row r="208" spans="1:11">
      <c r="A208" s="7" t="s">
        <v>2714</v>
      </c>
      <c r="B208" s="8" t="s">
        <v>3650</v>
      </c>
      <c r="C208" s="8" t="s">
        <v>3651</v>
      </c>
      <c r="D208" s="8" t="s">
        <v>3652</v>
      </c>
      <c r="E208" s="8" t="s">
        <v>845</v>
      </c>
      <c r="F208" s="9">
        <v>2.5884999999999998E-2</v>
      </c>
      <c r="G208" s="9"/>
      <c r="H208" s="9"/>
      <c r="I208" s="37">
        <f t="shared" si="3"/>
        <v>-4.5869518306821249</v>
      </c>
      <c r="J208" s="39">
        <f>VLOOKUP($A208,'Ub5 and Ub6 values'!$A$3:$F$7000,3,FALSE)</f>
        <v>6</v>
      </c>
      <c r="K208" s="39">
        <f>VLOOKUP($A208,'Ub5 and Ub6 values'!$A$3:$F$7000,4,FALSE)</f>
        <v>11</v>
      </c>
    </row>
    <row r="209" spans="1:11">
      <c r="A209" s="7" t="s">
        <v>4461</v>
      </c>
      <c r="B209" s="8" t="s">
        <v>208</v>
      </c>
      <c r="C209" s="8" t="s">
        <v>209</v>
      </c>
      <c r="D209" s="8" t="s">
        <v>210</v>
      </c>
      <c r="E209" s="8" t="s">
        <v>3418</v>
      </c>
      <c r="F209" s="9">
        <v>2.6006000000000001E-2</v>
      </c>
      <c r="G209" s="9"/>
      <c r="H209" s="9"/>
      <c r="I209" s="37">
        <f t="shared" si="3"/>
        <v>-4.5849264417879416</v>
      </c>
      <c r="J209" s="39">
        <f>VLOOKUP($A209,'Ub5 and Ub6 values'!$A$3:$F$7000,3,FALSE)</f>
        <v>7</v>
      </c>
      <c r="K209" s="39">
        <f>VLOOKUP($A209,'Ub5 and Ub6 values'!$A$3:$F$7000,4,FALSE)</f>
        <v>10</v>
      </c>
    </row>
    <row r="210" spans="1:11">
      <c r="A210" s="7" t="s">
        <v>1249</v>
      </c>
      <c r="B210" s="8" t="s">
        <v>3573</v>
      </c>
      <c r="C210" s="8" t="s">
        <v>3574</v>
      </c>
      <c r="D210" s="8" t="s">
        <v>3575</v>
      </c>
      <c r="E210" s="8" t="s">
        <v>845</v>
      </c>
      <c r="F210" s="9">
        <v>2.6041000000000002E-2</v>
      </c>
      <c r="G210" s="9"/>
      <c r="H210" s="9"/>
      <c r="I210" s="37">
        <f t="shared" si="3"/>
        <v>-4.5843423424485792</v>
      </c>
      <c r="J210" s="39">
        <f>VLOOKUP($A210,'Ub5 and Ub6 values'!$A$3:$F$7000,3,FALSE)</f>
        <v>7</v>
      </c>
      <c r="K210" s="39">
        <f>VLOOKUP($A210,'Ub5 and Ub6 values'!$A$3:$F$7000,4,FALSE)</f>
        <v>11</v>
      </c>
    </row>
    <row r="211" spans="1:11">
      <c r="A211" s="8" t="s">
        <v>6392</v>
      </c>
      <c r="B211" s="8" t="s">
        <v>1391</v>
      </c>
      <c r="C211" s="8" t="s">
        <v>1392</v>
      </c>
      <c r="D211" s="8" t="s">
        <v>1393</v>
      </c>
      <c r="E211" s="8" t="s">
        <v>845</v>
      </c>
      <c r="F211" s="9">
        <v>2.7178000000000001E-2</v>
      </c>
      <c r="G211" s="9"/>
      <c r="H211" s="9"/>
      <c r="I211" s="37">
        <f t="shared" si="3"/>
        <v>-4.5657825056948518</v>
      </c>
      <c r="J211" s="39">
        <f>VLOOKUP($A211,'Ub5 and Ub6 values'!$A$3:$F$7000,3,FALSE)</f>
        <v>5</v>
      </c>
      <c r="K211" s="39">
        <f>VLOOKUP($A211,'Ub5 and Ub6 values'!$A$3:$F$7000,4,FALSE)</f>
        <v>6</v>
      </c>
    </row>
    <row r="212" spans="1:11">
      <c r="A212" s="7" t="s">
        <v>4980</v>
      </c>
      <c r="B212" s="8" t="s">
        <v>1397</v>
      </c>
      <c r="C212" s="8" t="s">
        <v>1398</v>
      </c>
      <c r="D212" s="8" t="s">
        <v>1399</v>
      </c>
      <c r="E212" s="8" t="s">
        <v>845</v>
      </c>
      <c r="F212" s="9">
        <v>2.7699999999999999E-2</v>
      </c>
      <c r="G212" s="9"/>
      <c r="H212" s="9"/>
      <c r="I212" s="37">
        <f t="shared" si="3"/>
        <v>-4.5575202309355518</v>
      </c>
      <c r="J212" s="39">
        <f>VLOOKUP($A212,'Ub5 and Ub6 values'!$A$3:$F$7000,3,FALSE)</f>
        <v>8</v>
      </c>
      <c r="K212" s="39">
        <f>VLOOKUP($A212,'Ub5 and Ub6 values'!$A$3:$F$7000,4,FALSE)</f>
        <v>12</v>
      </c>
    </row>
    <row r="213" spans="1:11">
      <c r="A213" s="8" t="s">
        <v>5381</v>
      </c>
      <c r="B213" s="11" t="s">
        <v>211</v>
      </c>
      <c r="C213" s="8" t="s">
        <v>212</v>
      </c>
      <c r="D213" s="8" t="s">
        <v>213</v>
      </c>
      <c r="E213" s="8" t="s">
        <v>3418</v>
      </c>
      <c r="F213" s="9">
        <v>2.7699999999999999E-2</v>
      </c>
      <c r="G213" s="9"/>
      <c r="H213" s="9"/>
      <c r="I213" s="37">
        <f t="shared" si="3"/>
        <v>-4.5575202309355518</v>
      </c>
      <c r="J213" s="39">
        <f>VLOOKUP($A213,'Ub5 and Ub6 values'!$A$3:$F$7000,3,FALSE)</f>
        <v>7</v>
      </c>
      <c r="K213" s="39">
        <f>VLOOKUP($A213,'Ub5 and Ub6 values'!$A$3:$F$7000,4,FALSE)</f>
        <v>10</v>
      </c>
    </row>
    <row r="214" spans="1:11">
      <c r="A214" s="7" t="s">
        <v>6666</v>
      </c>
      <c r="B214" s="8" t="s">
        <v>214</v>
      </c>
      <c r="C214" s="8" t="s">
        <v>215</v>
      </c>
      <c r="D214" s="8" t="s">
        <v>216</v>
      </c>
      <c r="E214" s="8" t="s">
        <v>3418</v>
      </c>
      <c r="F214" s="9">
        <v>2.8749E-2</v>
      </c>
      <c r="G214" s="9"/>
      <c r="H214" s="9"/>
      <c r="I214" s="37">
        <f t="shared" si="3"/>
        <v>-4.5413772571320905</v>
      </c>
      <c r="J214" s="39">
        <f>VLOOKUP($A214,'Ub5 and Ub6 values'!$A$3:$F$7000,3,FALSE)</f>
        <v>6</v>
      </c>
      <c r="K214" s="39">
        <f>VLOOKUP($A214,'Ub5 and Ub6 values'!$A$3:$F$7000,4,FALSE)</f>
        <v>7</v>
      </c>
    </row>
    <row r="215" spans="1:11">
      <c r="A215" s="7" t="s">
        <v>5415</v>
      </c>
      <c r="B215" s="8" t="s">
        <v>217</v>
      </c>
      <c r="C215" s="8" t="s">
        <v>218</v>
      </c>
      <c r="D215" s="8" t="s">
        <v>219</v>
      </c>
      <c r="E215" s="8" t="s">
        <v>3418</v>
      </c>
      <c r="F215" s="9">
        <v>2.9302000000000002E-2</v>
      </c>
      <c r="G215" s="9"/>
      <c r="H215" s="9"/>
      <c r="I215" s="37">
        <f t="shared" si="3"/>
        <v>-4.5331027359830758</v>
      </c>
      <c r="J215" s="39">
        <f>VLOOKUP($A215,'Ub5 and Ub6 values'!$A$3:$F$7000,3,FALSE)</f>
        <v>6</v>
      </c>
      <c r="K215" s="39">
        <f>VLOOKUP($A215,'Ub5 and Ub6 values'!$A$3:$F$7000,4,FALSE)</f>
        <v>7</v>
      </c>
    </row>
    <row r="216" spans="1:11">
      <c r="A216" s="7" t="s">
        <v>3717</v>
      </c>
      <c r="B216" s="8" t="s">
        <v>220</v>
      </c>
      <c r="C216" s="8" t="s">
        <v>221</v>
      </c>
      <c r="D216" s="8" t="s">
        <v>1981</v>
      </c>
      <c r="E216" s="8" t="s">
        <v>3418</v>
      </c>
      <c r="F216" s="9">
        <v>2.9692E-2</v>
      </c>
      <c r="G216" s="9"/>
      <c r="H216" s="9"/>
      <c r="I216" s="37">
        <f t="shared" si="3"/>
        <v>-4.5273605481193524</v>
      </c>
      <c r="J216" s="39">
        <f>VLOOKUP($A216,'Ub5 and Ub6 values'!$A$3:$F$7000,3,FALSE)</f>
        <v>6</v>
      </c>
      <c r="K216" s="39">
        <f>VLOOKUP($A216,'Ub5 and Ub6 values'!$A$3:$F$7000,4,FALSE)</f>
        <v>10</v>
      </c>
    </row>
    <row r="217" spans="1:11">
      <c r="A217" s="7" t="s">
        <v>5486</v>
      </c>
      <c r="B217" s="8" t="s">
        <v>1982</v>
      </c>
      <c r="C217" s="8" t="s">
        <v>1983</v>
      </c>
      <c r="D217" s="8" t="s">
        <v>1984</v>
      </c>
      <c r="E217" s="8" t="s">
        <v>3418</v>
      </c>
      <c r="F217" s="9">
        <v>2.989E-2</v>
      </c>
      <c r="G217" s="9"/>
      <c r="H217" s="9"/>
      <c r="I217" s="37">
        <f t="shared" si="3"/>
        <v>-4.524474084960719</v>
      </c>
      <c r="J217" s="39">
        <f>VLOOKUP($A217,'Ub5 and Ub6 values'!$A$3:$F$7000,3,FALSE)</f>
        <v>6</v>
      </c>
      <c r="K217" s="39">
        <f>VLOOKUP($A217,'Ub5 and Ub6 values'!$A$3:$F$7000,4,FALSE)</f>
        <v>7</v>
      </c>
    </row>
    <row r="218" spans="1:11">
      <c r="A218" s="7" t="s">
        <v>6923</v>
      </c>
      <c r="B218" s="8" t="s">
        <v>2215</v>
      </c>
      <c r="C218" s="8" t="s">
        <v>2216</v>
      </c>
      <c r="D218" s="8" t="s">
        <v>2217</v>
      </c>
      <c r="E218" s="8" t="s">
        <v>845</v>
      </c>
      <c r="F218" s="9">
        <v>3.0116E-2</v>
      </c>
      <c r="G218" s="9"/>
      <c r="H218" s="9"/>
      <c r="I218" s="37">
        <f t="shared" si="3"/>
        <v>-4.5212027115313731</v>
      </c>
      <c r="J218" s="39">
        <f>VLOOKUP($A218,'Ub5 and Ub6 values'!$A$3:$F$7000,3,FALSE)</f>
        <v>5</v>
      </c>
      <c r="K218" s="39">
        <f>VLOOKUP($A218,'Ub5 and Ub6 values'!$A$3:$F$7000,4,FALSE)</f>
        <v>7</v>
      </c>
    </row>
    <row r="219" spans="1:11">
      <c r="A219" s="8" t="s">
        <v>1875</v>
      </c>
      <c r="B219" s="8" t="s">
        <v>2212</v>
      </c>
      <c r="C219" s="8" t="s">
        <v>2213</v>
      </c>
      <c r="D219" s="8" t="s">
        <v>2214</v>
      </c>
      <c r="E219" s="8" t="s">
        <v>845</v>
      </c>
      <c r="F219" s="9">
        <v>3.0341E-2</v>
      </c>
      <c r="G219" s="9"/>
      <c r="H219" s="9"/>
      <c r="I219" s="37">
        <f t="shared" si="3"/>
        <v>-4.5179701095306681</v>
      </c>
      <c r="J219" s="39">
        <f>VLOOKUP($A219,'Ub5 and Ub6 values'!$A$3:$F$7000,3,FALSE)</f>
        <v>7</v>
      </c>
      <c r="K219" s="39">
        <f>VLOOKUP($A219,'Ub5 and Ub6 values'!$A$3:$F$7000,4,FALSE)</f>
        <v>7</v>
      </c>
    </row>
    <row r="220" spans="1:11">
      <c r="A220" s="7" t="s">
        <v>4131</v>
      </c>
      <c r="B220" s="8" t="s">
        <v>1985</v>
      </c>
      <c r="C220" s="8" t="s">
        <v>1986</v>
      </c>
      <c r="D220" s="8" t="s">
        <v>1987</v>
      </c>
      <c r="E220" s="8" t="s">
        <v>3418</v>
      </c>
      <c r="F220" s="9">
        <v>3.0446999999999998E-2</v>
      </c>
      <c r="G220" s="9"/>
      <c r="H220" s="9"/>
      <c r="I220" s="37">
        <f t="shared" si="3"/>
        <v>-4.5164554927726943</v>
      </c>
      <c r="J220" s="39">
        <f>VLOOKUP($A220,'Ub5 and Ub6 values'!$A$3:$F$7000,3,FALSE)</f>
        <v>4</v>
      </c>
      <c r="K220" s="39">
        <f>VLOOKUP($A220,'Ub5 and Ub6 values'!$A$3:$F$7000,4,FALSE)</f>
        <v>6</v>
      </c>
    </row>
    <row r="221" spans="1:11">
      <c r="A221" s="8" t="s">
        <v>6173</v>
      </c>
      <c r="B221" s="8" t="s">
        <v>1988</v>
      </c>
      <c r="C221" s="8" t="s">
        <v>1989</v>
      </c>
      <c r="D221" s="8" t="s">
        <v>1990</v>
      </c>
      <c r="E221" s="8" t="s">
        <v>4316</v>
      </c>
      <c r="F221" s="9">
        <v>3.0654000000000001E-2</v>
      </c>
      <c r="G221" s="9"/>
      <c r="H221" s="9"/>
      <c r="I221" s="37">
        <f t="shared" si="3"/>
        <v>-4.513512846934093</v>
      </c>
      <c r="J221" s="39">
        <f>VLOOKUP($A221,'Ub5 and Ub6 values'!$A$3:$F$7000,3,FALSE)</f>
        <v>7</v>
      </c>
      <c r="K221" s="39">
        <f>VLOOKUP($A221,'Ub5 and Ub6 values'!$A$3:$F$7000,4,FALSE)</f>
        <v>10</v>
      </c>
    </row>
    <row r="222" spans="1:11">
      <c r="A222" s="7" t="s">
        <v>4212</v>
      </c>
      <c r="B222" s="8" t="s">
        <v>1991</v>
      </c>
      <c r="C222" s="8" t="s">
        <v>1992</v>
      </c>
      <c r="D222" s="8" t="s">
        <v>1993</v>
      </c>
      <c r="E222" s="8" t="s">
        <v>3418</v>
      </c>
      <c r="F222" s="9">
        <v>3.0727999999999998E-2</v>
      </c>
      <c r="G222" s="9"/>
      <c r="H222" s="9"/>
      <c r="I222" s="37">
        <f t="shared" si="3"/>
        <v>-4.5124657058428799</v>
      </c>
      <c r="J222" s="39">
        <f>VLOOKUP($A222,'Ub5 and Ub6 values'!$A$3:$F$7000,3,FALSE)</f>
        <v>7</v>
      </c>
      <c r="K222" s="39">
        <f>VLOOKUP($A222,'Ub5 and Ub6 values'!$A$3:$F$7000,4,FALSE)</f>
        <v>9</v>
      </c>
    </row>
    <row r="223" spans="1:11">
      <c r="A223" s="7" t="s">
        <v>3735</v>
      </c>
      <c r="B223" s="8" t="s">
        <v>1994</v>
      </c>
      <c r="C223" s="8" t="s">
        <v>1995</v>
      </c>
      <c r="D223" s="8" t="s">
        <v>1996</v>
      </c>
      <c r="E223" s="8" t="s">
        <v>3418</v>
      </c>
      <c r="F223" s="9">
        <v>3.1440000000000003E-2</v>
      </c>
      <c r="G223" s="9"/>
      <c r="H223" s="9"/>
      <c r="I223" s="37">
        <f t="shared" si="3"/>
        <v>-4.5025174626326301</v>
      </c>
      <c r="J223" s="39">
        <f>VLOOKUP($A223,'Ub5 and Ub6 values'!$A$3:$F$7000,3,FALSE)</f>
        <v>7</v>
      </c>
      <c r="K223" s="39">
        <f>VLOOKUP($A223,'Ub5 and Ub6 values'!$A$3:$F$7000,4,FALSE)</f>
        <v>7</v>
      </c>
    </row>
    <row r="224" spans="1:11">
      <c r="A224" s="7" t="s">
        <v>7962</v>
      </c>
      <c r="B224" s="8" t="s">
        <v>1997</v>
      </c>
      <c r="C224" s="8" t="s">
        <v>1998</v>
      </c>
      <c r="D224" s="8" t="s">
        <v>1999</v>
      </c>
      <c r="E224" s="8" t="s">
        <v>3418</v>
      </c>
      <c r="F224" s="9">
        <v>3.1440999999999997E-2</v>
      </c>
      <c r="G224" s="9"/>
      <c r="H224" s="9"/>
      <c r="I224" s="37">
        <f t="shared" si="3"/>
        <v>-4.5025036494145851</v>
      </c>
      <c r="J224" s="39">
        <f>VLOOKUP($A224,'Ub5 and Ub6 values'!$A$3:$F$7000,3,FALSE)</f>
        <v>10</v>
      </c>
      <c r="K224" s="39">
        <f>VLOOKUP($A224,'Ub5 and Ub6 values'!$A$3:$F$7000,4,FALSE)</f>
        <v>10</v>
      </c>
    </row>
    <row r="225" spans="1:11">
      <c r="A225" s="8" t="s">
        <v>6056</v>
      </c>
      <c r="B225" s="8" t="s">
        <v>2000</v>
      </c>
      <c r="C225" s="8" t="s">
        <v>2001</v>
      </c>
      <c r="D225" s="8" t="s">
        <v>2002</v>
      </c>
      <c r="E225" s="8" t="s">
        <v>845</v>
      </c>
      <c r="F225" s="9">
        <v>3.1990999999999999E-2</v>
      </c>
      <c r="G225" s="9"/>
      <c r="H225" s="9"/>
      <c r="I225" s="37">
        <f t="shared" si="3"/>
        <v>-4.4949721841830366</v>
      </c>
      <c r="J225" s="39">
        <f>VLOOKUP($A225,'Ub5 and Ub6 values'!$A$3:$F$7000,3,FALSE)</f>
        <v>5</v>
      </c>
      <c r="K225" s="39">
        <f>VLOOKUP($A225,'Ub5 and Ub6 values'!$A$3:$F$7000,4,FALSE)</f>
        <v>5</v>
      </c>
    </row>
    <row r="226" spans="1:11">
      <c r="A226" s="7" t="s">
        <v>2057</v>
      </c>
      <c r="B226" s="8" t="s">
        <v>2003</v>
      </c>
      <c r="C226" s="8" t="s">
        <v>2004</v>
      </c>
      <c r="D226" s="8" t="s">
        <v>2005</v>
      </c>
      <c r="E226" s="8" t="s">
        <v>3418</v>
      </c>
      <c r="F226" s="9">
        <v>3.2585000000000003E-2</v>
      </c>
      <c r="G226" s="9"/>
      <c r="H226" s="9"/>
      <c r="I226" s="37">
        <f t="shared" si="3"/>
        <v>-4.4869822746683816</v>
      </c>
      <c r="J226" s="39">
        <f>VLOOKUP($A226,'Ub5 and Ub6 values'!$A$3:$F$7000,3,FALSE)</f>
        <v>6</v>
      </c>
      <c r="K226" s="39">
        <f>VLOOKUP($A226,'Ub5 and Ub6 values'!$A$3:$F$7000,4,FALSE)</f>
        <v>7</v>
      </c>
    </row>
    <row r="227" spans="1:11">
      <c r="A227" s="7" t="s">
        <v>7963</v>
      </c>
      <c r="B227" s="8" t="s">
        <v>2006</v>
      </c>
      <c r="C227" s="8" t="s">
        <v>2007</v>
      </c>
      <c r="D227" s="8" t="s">
        <v>2008</v>
      </c>
      <c r="E227" s="8" t="s">
        <v>3418</v>
      </c>
      <c r="F227" s="9">
        <v>3.2608999999999999E-2</v>
      </c>
      <c r="G227" s="9"/>
      <c r="H227" s="9"/>
      <c r="I227" s="37">
        <f t="shared" si="3"/>
        <v>-4.4866625192296441</v>
      </c>
      <c r="J227" s="39">
        <f>VLOOKUP($A227,'Ub5 and Ub6 values'!$A$3:$F$7000,3,FALSE)</f>
        <v>7</v>
      </c>
      <c r="K227" s="39">
        <f>VLOOKUP($A227,'Ub5 and Ub6 values'!$A$3:$F$7000,4,FALSE)</f>
        <v>8</v>
      </c>
    </row>
    <row r="228" spans="1:11">
      <c r="A228" s="7" t="s">
        <v>3637</v>
      </c>
      <c r="B228" s="8" t="s">
        <v>2009</v>
      </c>
      <c r="C228" s="8" t="s">
        <v>2010</v>
      </c>
      <c r="D228" s="8" t="s">
        <v>2011</v>
      </c>
      <c r="E228" s="8" t="s">
        <v>3418</v>
      </c>
      <c r="F228" s="9">
        <v>3.3302999999999999E-2</v>
      </c>
      <c r="G228" s="9"/>
      <c r="H228" s="9"/>
      <c r="I228" s="37">
        <f t="shared" si="3"/>
        <v>-4.4775166426269895</v>
      </c>
      <c r="J228" s="39">
        <f>VLOOKUP($A228,'Ub5 and Ub6 values'!$A$3:$F$7000,3,FALSE)</f>
        <v>11</v>
      </c>
      <c r="K228" s="39">
        <f>VLOOKUP($A228,'Ub5 and Ub6 values'!$A$3:$F$7000,4,FALSE)</f>
        <v>11</v>
      </c>
    </row>
    <row r="229" spans="1:11">
      <c r="A229" s="8" t="s">
        <v>3785</v>
      </c>
      <c r="B229" s="8" t="s">
        <v>2012</v>
      </c>
      <c r="C229" s="8" t="s">
        <v>2013</v>
      </c>
      <c r="D229" s="8" t="s">
        <v>2014</v>
      </c>
      <c r="E229" s="8" t="s">
        <v>845</v>
      </c>
      <c r="F229" s="9">
        <v>3.3417000000000002E-2</v>
      </c>
      <c r="G229" s="9"/>
      <c r="H229" s="9"/>
      <c r="I229" s="37">
        <f t="shared" si="3"/>
        <v>-4.4760325413345159</v>
      </c>
      <c r="J229" s="39">
        <f>VLOOKUP($A229,'Ub5 and Ub6 values'!$A$3:$F$7000,3,FALSE)</f>
        <v>6</v>
      </c>
      <c r="K229" s="39">
        <f>VLOOKUP($A229,'Ub5 and Ub6 values'!$A$3:$F$7000,4,FALSE)</f>
        <v>10</v>
      </c>
    </row>
    <row r="230" spans="1:11">
      <c r="A230" s="7" t="s">
        <v>6925</v>
      </c>
      <c r="B230" s="8" t="s">
        <v>8344</v>
      </c>
      <c r="C230" s="8" t="s">
        <v>2350</v>
      </c>
      <c r="D230" s="8" t="s">
        <v>2351</v>
      </c>
      <c r="E230" s="8" t="s">
        <v>845</v>
      </c>
      <c r="F230" s="9">
        <v>3.4096000000000001E-2</v>
      </c>
      <c r="G230" s="9"/>
      <c r="H230" s="9"/>
      <c r="I230" s="37">
        <f t="shared" si="3"/>
        <v>-4.467296567629873</v>
      </c>
      <c r="J230" s="39">
        <f>VLOOKUP($A230,'Ub5 and Ub6 values'!$A$3:$F$7000,3,FALSE)</f>
        <v>7</v>
      </c>
      <c r="K230" s="39">
        <f>VLOOKUP($A230,'Ub5 and Ub6 values'!$A$3:$F$7000,4,FALSE)</f>
        <v>9</v>
      </c>
    </row>
    <row r="231" spans="1:11">
      <c r="A231" s="7" t="s">
        <v>6906</v>
      </c>
      <c r="B231" s="8" t="s">
        <v>1365</v>
      </c>
      <c r="C231" s="8" t="s">
        <v>1366</v>
      </c>
      <c r="D231" s="8" t="s">
        <v>1367</v>
      </c>
      <c r="E231" s="8" t="s">
        <v>845</v>
      </c>
      <c r="F231" s="9">
        <v>3.4772999999999998E-2</v>
      </c>
      <c r="G231" s="9"/>
      <c r="H231" s="9"/>
      <c r="I231" s="37">
        <f t="shared" si="3"/>
        <v>-4.4587578394507155</v>
      </c>
      <c r="J231" s="39">
        <f>VLOOKUP($A231,'Ub5 and Ub6 values'!$A$3:$F$7000,3,FALSE)</f>
        <v>8</v>
      </c>
      <c r="K231" s="39">
        <f>VLOOKUP($A231,'Ub5 and Ub6 values'!$A$3:$F$7000,4,FALSE)</f>
        <v>11</v>
      </c>
    </row>
    <row r="232" spans="1:11">
      <c r="A232" s="8" t="s">
        <v>8942</v>
      </c>
      <c r="B232" s="8" t="s">
        <v>2341</v>
      </c>
      <c r="C232" s="8" t="s">
        <v>2342</v>
      </c>
      <c r="D232" s="8" t="s">
        <v>2343</v>
      </c>
      <c r="E232" s="8" t="s">
        <v>845</v>
      </c>
      <c r="F232" s="9">
        <v>3.5228000000000002E-2</v>
      </c>
      <c r="G232" s="9"/>
      <c r="H232" s="9"/>
      <c r="I232" s="37">
        <f t="shared" si="3"/>
        <v>-4.4531120123288215</v>
      </c>
      <c r="J232" s="39">
        <f>VLOOKUP($A232,'Ub5 and Ub6 values'!$A$3:$F$7000,3,FALSE)</f>
        <v>8</v>
      </c>
      <c r="K232" s="39">
        <f>VLOOKUP($A232,'Ub5 and Ub6 values'!$A$3:$F$7000,4,FALSE)</f>
        <v>11</v>
      </c>
    </row>
    <row r="233" spans="1:11">
      <c r="A233" s="7" t="s">
        <v>4968</v>
      </c>
      <c r="B233" s="8" t="s">
        <v>2015</v>
      </c>
      <c r="C233" s="8" t="s">
        <v>2016</v>
      </c>
      <c r="D233" s="8" t="s">
        <v>2017</v>
      </c>
      <c r="E233" s="8" t="s">
        <v>4316</v>
      </c>
      <c r="F233" s="9">
        <v>3.5438999999999998E-2</v>
      </c>
      <c r="G233" s="9"/>
      <c r="H233" s="9"/>
      <c r="I233" s="37">
        <f t="shared" si="3"/>
        <v>-4.4505185413168489</v>
      </c>
      <c r="J233" s="39">
        <f>VLOOKUP($A233,'Ub5 and Ub6 values'!$A$3:$F$7000,3,FALSE)</f>
        <v>7</v>
      </c>
      <c r="K233" s="39">
        <f>VLOOKUP($A233,'Ub5 and Ub6 values'!$A$3:$F$7000,4,FALSE)</f>
        <v>9</v>
      </c>
    </row>
    <row r="234" spans="1:11">
      <c r="A234" s="8" t="s">
        <v>4110</v>
      </c>
      <c r="B234" s="8" t="s">
        <v>1188</v>
      </c>
      <c r="C234" s="8" t="s">
        <v>1189</v>
      </c>
      <c r="D234" s="8" t="s">
        <v>1190</v>
      </c>
      <c r="E234" s="8" t="s">
        <v>845</v>
      </c>
      <c r="F234" s="9">
        <v>3.6204E-2</v>
      </c>
      <c r="G234" s="9"/>
      <c r="H234" s="9"/>
      <c r="I234" s="37">
        <f t="shared" si="3"/>
        <v>-4.4412434437773864</v>
      </c>
      <c r="J234" s="39">
        <f>VLOOKUP($A234,'Ub5 and Ub6 values'!$A$3:$F$7000,3,FALSE)</f>
        <v>7</v>
      </c>
      <c r="K234" s="39">
        <f>VLOOKUP($A234,'Ub5 and Ub6 values'!$A$3:$F$7000,4,FALSE)</f>
        <v>8</v>
      </c>
    </row>
    <row r="235" spans="1:11">
      <c r="A235" s="7" t="s">
        <v>7964</v>
      </c>
      <c r="B235" s="8" t="s">
        <v>2018</v>
      </c>
      <c r="C235" s="8" t="s">
        <v>2019</v>
      </c>
      <c r="D235" s="8" t="s">
        <v>2020</v>
      </c>
      <c r="E235" s="8" t="s">
        <v>4316</v>
      </c>
      <c r="F235" s="9">
        <v>3.6428000000000002E-2</v>
      </c>
      <c r="G235" s="9"/>
      <c r="H235" s="9"/>
      <c r="I235" s="37">
        <f t="shared" si="3"/>
        <v>-4.4385646720961942</v>
      </c>
      <c r="J235" s="39">
        <f>VLOOKUP($A235,'Ub5 and Ub6 values'!$A$3:$F$7000,3,FALSE)</f>
        <v>6</v>
      </c>
      <c r="K235" s="39">
        <f>VLOOKUP($A235,'Ub5 and Ub6 values'!$A$3:$F$7000,4,FALSE)</f>
        <v>7</v>
      </c>
    </row>
    <row r="236" spans="1:11">
      <c r="A236" s="7" t="s">
        <v>6087</v>
      </c>
      <c r="B236" s="8" t="s">
        <v>2021</v>
      </c>
      <c r="C236" s="8" t="s">
        <v>2022</v>
      </c>
      <c r="D236" s="8" t="s">
        <v>2023</v>
      </c>
      <c r="E236" s="8" t="s">
        <v>3418</v>
      </c>
      <c r="F236" s="9">
        <v>3.7137000000000003E-2</v>
      </c>
      <c r="G236" s="9"/>
      <c r="H236" s="9"/>
      <c r="I236" s="37">
        <f t="shared" si="3"/>
        <v>-4.4301931823428466</v>
      </c>
      <c r="J236" s="39">
        <f>VLOOKUP($A236,'Ub5 and Ub6 values'!$A$3:$F$7000,3,FALSE)</f>
        <v>7</v>
      </c>
      <c r="K236" s="39">
        <f>VLOOKUP($A236,'Ub5 and Ub6 values'!$A$3:$F$7000,4,FALSE)</f>
        <v>7</v>
      </c>
    </row>
    <row r="237" spans="1:11">
      <c r="A237" s="7" t="s">
        <v>6404</v>
      </c>
      <c r="B237" s="8" t="s">
        <v>2560</v>
      </c>
      <c r="C237" s="8" t="s">
        <v>2561</v>
      </c>
      <c r="D237" s="8" t="s">
        <v>2562</v>
      </c>
      <c r="E237" s="8" t="s">
        <v>845</v>
      </c>
      <c r="F237" s="9">
        <v>3.7713000000000003E-2</v>
      </c>
      <c r="G237" s="9"/>
      <c r="H237" s="9"/>
      <c r="I237" s="37">
        <f t="shared" si="3"/>
        <v>-4.4235089188904988</v>
      </c>
      <c r="J237" s="39">
        <f>VLOOKUP($A237,'Ub5 and Ub6 values'!$A$3:$F$7000,3,FALSE)</f>
        <v>3</v>
      </c>
      <c r="K237" s="39">
        <f>VLOOKUP($A237,'Ub5 and Ub6 values'!$A$3:$F$7000,4,FALSE)</f>
        <v>3</v>
      </c>
    </row>
    <row r="238" spans="1:11">
      <c r="A238" s="7" t="s">
        <v>6905</v>
      </c>
      <c r="B238" s="8" t="s">
        <v>1347</v>
      </c>
      <c r="C238" s="8" t="s">
        <v>1348</v>
      </c>
      <c r="D238" s="8" t="s">
        <v>1349</v>
      </c>
      <c r="E238" s="8" t="s">
        <v>845</v>
      </c>
      <c r="F238" s="9">
        <v>3.8510000000000003E-2</v>
      </c>
      <c r="G238" s="9"/>
      <c r="H238" s="9"/>
      <c r="I238" s="37">
        <f t="shared" si="3"/>
        <v>-4.4144264813772693</v>
      </c>
      <c r="J238" s="39">
        <f>VLOOKUP($A238,'Ub5 and Ub6 values'!$A$3:$F$7000,3,FALSE)</f>
        <v>8</v>
      </c>
      <c r="K238" s="39">
        <f>VLOOKUP($A238,'Ub5 and Ub6 values'!$A$3:$F$7000,4,FALSE)</f>
        <v>10</v>
      </c>
    </row>
    <row r="239" spans="1:11">
      <c r="A239" s="7" t="s">
        <v>7965</v>
      </c>
      <c r="B239" s="8" t="s">
        <v>2024</v>
      </c>
      <c r="C239" s="8" t="s">
        <v>2025</v>
      </c>
      <c r="D239" s="8" t="s">
        <v>2026</v>
      </c>
      <c r="E239" s="8" t="s">
        <v>3418</v>
      </c>
      <c r="F239" s="9">
        <v>3.9061999999999999E-2</v>
      </c>
      <c r="G239" s="9"/>
      <c r="H239" s="9"/>
      <c r="I239" s="37">
        <f t="shared" si="3"/>
        <v>-4.4082455243167953</v>
      </c>
      <c r="J239" s="39">
        <f>VLOOKUP($A239,'Ub5 and Ub6 values'!$A$3:$F$7000,3,FALSE)</f>
        <v>6</v>
      </c>
      <c r="K239" s="39">
        <f>VLOOKUP($A239,'Ub5 and Ub6 values'!$A$3:$F$7000,4,FALSE)</f>
        <v>12</v>
      </c>
    </row>
    <row r="240" spans="1:11">
      <c r="A240" s="7" t="s">
        <v>5042</v>
      </c>
      <c r="B240" s="8" t="s">
        <v>2027</v>
      </c>
      <c r="C240" s="8" t="s">
        <v>2028</v>
      </c>
      <c r="D240" s="8" t="s">
        <v>2029</v>
      </c>
      <c r="E240" s="8" t="s">
        <v>3418</v>
      </c>
      <c r="F240" s="9">
        <v>3.9148000000000002E-2</v>
      </c>
      <c r="G240" s="9"/>
      <c r="H240" s="9"/>
      <c r="I240" s="37">
        <f t="shared" si="3"/>
        <v>-4.4072904203531831</v>
      </c>
      <c r="J240" s="39">
        <f>VLOOKUP($A240,'Ub5 and Ub6 values'!$A$3:$F$7000,3,FALSE)</f>
        <v>8</v>
      </c>
      <c r="K240" s="39">
        <f>VLOOKUP($A240,'Ub5 and Ub6 values'!$A$3:$F$7000,4,FALSE)</f>
        <v>12</v>
      </c>
    </row>
    <row r="241" spans="1:11">
      <c r="A241" s="8" t="s">
        <v>1889</v>
      </c>
      <c r="B241" s="8" t="s">
        <v>1917</v>
      </c>
      <c r="C241" s="8" t="s">
        <v>1918</v>
      </c>
      <c r="D241" s="8" t="s">
        <v>1919</v>
      </c>
      <c r="E241" s="8" t="s">
        <v>845</v>
      </c>
      <c r="F241" s="9">
        <v>3.9884999999999997E-2</v>
      </c>
      <c r="G241" s="9"/>
      <c r="H241" s="9"/>
      <c r="I241" s="37">
        <f t="shared" si="3"/>
        <v>-4.399190403612752</v>
      </c>
      <c r="J241" s="39">
        <f>VLOOKUP($A241,'Ub5 and Ub6 values'!$A$3:$F$7000,3,FALSE)</f>
        <v>5</v>
      </c>
      <c r="K241" s="39">
        <f>VLOOKUP($A241,'Ub5 and Ub6 values'!$A$3:$F$7000,4,FALSE)</f>
        <v>12</v>
      </c>
    </row>
    <row r="242" spans="1:11">
      <c r="A242" s="7" t="s">
        <v>6660</v>
      </c>
      <c r="B242" s="8" t="s">
        <v>2030</v>
      </c>
      <c r="C242" s="8" t="s">
        <v>2031</v>
      </c>
      <c r="D242" s="8" t="s">
        <v>2032</v>
      </c>
      <c r="E242" s="8" t="s">
        <v>3418</v>
      </c>
      <c r="F242" s="9">
        <v>4.0778000000000002E-2</v>
      </c>
      <c r="G242" s="9"/>
      <c r="H242" s="9"/>
      <c r="I242" s="37">
        <f t="shared" si="3"/>
        <v>-4.3895740784662625</v>
      </c>
      <c r="J242" s="39">
        <f>VLOOKUP($A242,'Ub5 and Ub6 values'!$A$3:$F$7000,3,FALSE)</f>
        <v>6</v>
      </c>
      <c r="K242" s="39">
        <f>VLOOKUP($A242,'Ub5 and Ub6 values'!$A$3:$F$7000,4,FALSE)</f>
        <v>7</v>
      </c>
    </row>
    <row r="243" spans="1:11">
      <c r="A243" s="8" t="s">
        <v>745</v>
      </c>
      <c r="B243" s="8" t="s">
        <v>1204</v>
      </c>
      <c r="C243" s="8" t="s">
        <v>1205</v>
      </c>
      <c r="D243" s="8" t="s">
        <v>1206</v>
      </c>
      <c r="E243" s="8" t="s">
        <v>1</v>
      </c>
      <c r="F243" s="9">
        <v>4.3521999999999998E-2</v>
      </c>
      <c r="G243" s="9"/>
      <c r="H243" s="9"/>
      <c r="I243" s="37">
        <f t="shared" si="3"/>
        <v>-4.3612911553823484</v>
      </c>
      <c r="J243" s="39">
        <f>VLOOKUP($A243,'Ub5 and Ub6 values'!$A$3:$F$7000,3,FALSE)</f>
        <v>7</v>
      </c>
      <c r="K243" s="39">
        <f>VLOOKUP($A243,'Ub5 and Ub6 values'!$A$3:$F$7000,4,FALSE)</f>
        <v>10</v>
      </c>
    </row>
    <row r="244" spans="1:11">
      <c r="A244" s="7" t="s">
        <v>7966</v>
      </c>
      <c r="B244" s="8" t="s">
        <v>2033</v>
      </c>
      <c r="C244" s="8" t="s">
        <v>2034</v>
      </c>
      <c r="D244" s="8" t="s">
        <v>2035</v>
      </c>
      <c r="E244" s="8" t="s">
        <v>3418</v>
      </c>
      <c r="F244" s="9">
        <v>4.3681999999999999E-2</v>
      </c>
      <c r="G244" s="9"/>
      <c r="H244" s="9"/>
      <c r="I244" s="37">
        <f t="shared" si="3"/>
        <v>-4.359697485480079</v>
      </c>
      <c r="J244" s="39">
        <f>VLOOKUP($A244,'Ub5 and Ub6 values'!$A$3:$F$7000,3,FALSE)</f>
        <v>8</v>
      </c>
      <c r="K244" s="39">
        <f>VLOOKUP($A244,'Ub5 and Ub6 values'!$A$3:$F$7000,4,FALSE)</f>
        <v>11</v>
      </c>
    </row>
    <row r="245" spans="1:11">
      <c r="A245" s="7" t="s">
        <v>8242</v>
      </c>
      <c r="B245" s="8" t="s">
        <v>8344</v>
      </c>
      <c r="C245" s="8" t="s">
        <v>2350</v>
      </c>
      <c r="D245" s="8" t="s">
        <v>2351</v>
      </c>
      <c r="E245" s="8" t="s">
        <v>3418</v>
      </c>
      <c r="F245" s="9">
        <v>4.3792999999999999E-2</v>
      </c>
      <c r="G245" s="9"/>
      <c r="H245" s="9"/>
      <c r="I245" s="37">
        <f t="shared" si="3"/>
        <v>-4.3585953028366884</v>
      </c>
      <c r="J245" s="39">
        <f>VLOOKUP($A245,'Ub5 and Ub6 values'!$A$3:$F$7000,3,FALSE)</f>
        <v>7</v>
      </c>
      <c r="K245" s="39">
        <f>VLOOKUP($A245,'Ub5 and Ub6 values'!$A$3:$F$7000,4,FALSE)</f>
        <v>9</v>
      </c>
    </row>
    <row r="246" spans="1:11">
      <c r="A246" s="7" t="s">
        <v>2741</v>
      </c>
      <c r="B246" s="8" t="s">
        <v>2036</v>
      </c>
      <c r="C246" s="8" t="s">
        <v>2037</v>
      </c>
      <c r="D246" s="8" t="s">
        <v>2038</v>
      </c>
      <c r="E246" s="8" t="s">
        <v>845</v>
      </c>
      <c r="F246" s="9">
        <v>4.4891E-2</v>
      </c>
      <c r="G246" s="9"/>
      <c r="H246" s="9"/>
      <c r="I246" s="37">
        <f t="shared" si="3"/>
        <v>-4.3478407200685041</v>
      </c>
      <c r="J246" s="39">
        <f>VLOOKUP($A246,'Ub5 and Ub6 values'!$A$3:$F$7000,3,FALSE)</f>
        <v>7</v>
      </c>
      <c r="K246" s="39">
        <f>VLOOKUP($A246,'Ub5 and Ub6 values'!$A$3:$F$7000,4,FALSE)</f>
        <v>11</v>
      </c>
    </row>
    <row r="247" spans="1:11">
      <c r="A247" s="8" t="s">
        <v>2286</v>
      </c>
      <c r="B247" s="8" t="s">
        <v>299</v>
      </c>
      <c r="C247" s="8" t="s">
        <v>300</v>
      </c>
      <c r="D247" s="8" t="s">
        <v>301</v>
      </c>
      <c r="E247" s="8" t="s">
        <v>1</v>
      </c>
      <c r="F247" s="9">
        <v>4.4961000000000001E-2</v>
      </c>
      <c r="G247" s="9"/>
      <c r="H247" s="9"/>
      <c r="I247" s="37">
        <f t="shared" si="3"/>
        <v>-4.3471640379716421</v>
      </c>
      <c r="J247" s="39">
        <f>VLOOKUP($A247,'Ub5 and Ub6 values'!$A$3:$F$7000,3,FALSE)</f>
        <v>2</v>
      </c>
      <c r="K247" s="39">
        <f>VLOOKUP($A247,'Ub5 and Ub6 values'!$A$3:$F$7000,4,FALSE)</f>
        <v>2</v>
      </c>
    </row>
    <row r="248" spans="1:11">
      <c r="A248" s="7" t="s">
        <v>7967</v>
      </c>
      <c r="B248" s="8" t="s">
        <v>2039</v>
      </c>
      <c r="C248" s="8" t="s">
        <v>2040</v>
      </c>
      <c r="D248" s="8" t="s">
        <v>2041</v>
      </c>
      <c r="E248" s="8" t="s">
        <v>3418</v>
      </c>
      <c r="F248" s="9">
        <v>4.6043000000000001E-2</v>
      </c>
      <c r="G248" s="9"/>
      <c r="H248" s="9"/>
      <c r="I248" s="37">
        <f t="shared" si="3"/>
        <v>-4.3368363870188062</v>
      </c>
      <c r="J248" s="39">
        <f>VLOOKUP($A248,'Ub5 and Ub6 values'!$A$3:$F$7000,3,FALSE)</f>
        <v>11</v>
      </c>
      <c r="K248" s="39">
        <f>VLOOKUP($A248,'Ub5 and Ub6 values'!$A$3:$F$7000,4,FALSE)</f>
        <v>12</v>
      </c>
    </row>
    <row r="249" spans="1:11">
      <c r="A249" s="8" t="s">
        <v>7209</v>
      </c>
      <c r="B249" s="8" t="s">
        <v>3008</v>
      </c>
      <c r="C249" s="8" t="s">
        <v>4420</v>
      </c>
      <c r="D249" s="8" t="s">
        <v>4421</v>
      </c>
      <c r="E249" s="8" t="s">
        <v>845</v>
      </c>
      <c r="F249" s="9">
        <v>4.6454000000000002E-2</v>
      </c>
      <c r="G249" s="9"/>
      <c r="H249" s="9"/>
      <c r="I249" s="37">
        <f t="shared" si="3"/>
        <v>-4.3329768844015746</v>
      </c>
      <c r="J249" s="39">
        <f>VLOOKUP($A249,'Ub5 and Ub6 values'!$A$3:$F$7000,3,FALSE)</f>
        <v>5</v>
      </c>
      <c r="K249" s="39">
        <f>VLOOKUP($A249,'Ub5 and Ub6 values'!$A$3:$F$7000,4,FALSE)</f>
        <v>7</v>
      </c>
    </row>
    <row r="250" spans="1:11">
      <c r="A250" s="8" t="s">
        <v>6926</v>
      </c>
      <c r="B250" s="8" t="s">
        <v>2358</v>
      </c>
      <c r="C250" s="8" t="s">
        <v>2359</v>
      </c>
      <c r="D250" s="8" t="s">
        <v>1163</v>
      </c>
      <c r="E250" s="8" t="s">
        <v>845</v>
      </c>
      <c r="F250" s="9">
        <v>4.7493E-2</v>
      </c>
      <c r="G250" s="9"/>
      <c r="H250" s="9"/>
      <c r="I250" s="37">
        <f t="shared" si="3"/>
        <v>-4.3233703963835515</v>
      </c>
      <c r="J250" s="39">
        <f>VLOOKUP($A250,'Ub5 and Ub6 values'!$A$3:$F$7000,3,FALSE)</f>
        <v>7</v>
      </c>
      <c r="K250" s="39">
        <f>VLOOKUP($A250,'Ub5 and Ub6 values'!$A$3:$F$7000,4,FALSE)</f>
        <v>7</v>
      </c>
    </row>
    <row r="251" spans="1:11">
      <c r="A251" s="8" t="s">
        <v>5616</v>
      </c>
      <c r="B251" s="8" t="s">
        <v>2327</v>
      </c>
      <c r="C251" s="8" t="s">
        <v>3576</v>
      </c>
      <c r="D251" s="8" t="s">
        <v>3577</v>
      </c>
      <c r="E251" s="8" t="s">
        <v>845</v>
      </c>
      <c r="F251" s="9">
        <v>4.9186000000000001E-2</v>
      </c>
      <c r="G251" s="9"/>
      <c r="H251" s="9"/>
      <c r="I251" s="37">
        <f t="shared" si="3"/>
        <v>-4.3081584945490805</v>
      </c>
      <c r="J251" s="39">
        <f>VLOOKUP($A251,'Ub5 and Ub6 values'!$A$3:$F$7000,3,FALSE)</f>
        <v>6</v>
      </c>
      <c r="K251" s="39">
        <f>VLOOKUP($A251,'Ub5 and Ub6 values'!$A$3:$F$7000,4,FALSE)</f>
        <v>10</v>
      </c>
    </row>
    <row r="252" spans="1:11">
      <c r="A252" s="7" t="s">
        <v>8412</v>
      </c>
      <c r="B252" s="8" t="s">
        <v>2042</v>
      </c>
      <c r="C252" s="8" t="s">
        <v>1948</v>
      </c>
      <c r="D252" s="8" t="s">
        <v>1949</v>
      </c>
      <c r="E252" s="8" t="s">
        <v>3418</v>
      </c>
      <c r="F252" s="9">
        <v>5.1333999999999998E-2</v>
      </c>
      <c r="G252" s="9"/>
      <c r="H252" s="9"/>
      <c r="I252" s="37">
        <f t="shared" si="3"/>
        <v>-4.2895948937317474</v>
      </c>
      <c r="J252" s="39">
        <f>VLOOKUP($A252,'Ub5 and Ub6 values'!$A$3:$F$7000,3,FALSE)</f>
        <v>6</v>
      </c>
      <c r="K252" s="39">
        <f>VLOOKUP($A252,'Ub5 and Ub6 values'!$A$3:$F$7000,4,FALSE)</f>
        <v>7</v>
      </c>
    </row>
    <row r="253" spans="1:11">
      <c r="A253" s="8" t="s">
        <v>1839</v>
      </c>
      <c r="B253" s="8" t="s">
        <v>1950</v>
      </c>
      <c r="C253" s="8" t="s">
        <v>1951</v>
      </c>
      <c r="D253" s="8" t="s">
        <v>1952</v>
      </c>
      <c r="E253" s="8" t="s">
        <v>3418</v>
      </c>
      <c r="F253" s="9">
        <v>5.2757999999999999E-2</v>
      </c>
      <c r="G253" s="9"/>
      <c r="H253" s="9"/>
      <c r="I253" s="37">
        <f t="shared" si="3"/>
        <v>-4.2777116764582583</v>
      </c>
      <c r="J253" s="39">
        <f>VLOOKUP($A253,'Ub5 and Ub6 values'!$A$3:$F$7000,3,FALSE)</f>
        <v>5</v>
      </c>
      <c r="K253" s="39">
        <f>VLOOKUP($A253,'Ub5 and Ub6 values'!$A$3:$F$7000,4,FALSE)</f>
        <v>5</v>
      </c>
    </row>
    <row r="254" spans="1:11">
      <c r="A254" s="7" t="s">
        <v>756</v>
      </c>
      <c r="B254" s="8" t="s">
        <v>1953</v>
      </c>
      <c r="C254" s="8" t="s">
        <v>1954</v>
      </c>
      <c r="D254" s="8" t="s">
        <v>1955</v>
      </c>
      <c r="E254" s="8" t="s">
        <v>3418</v>
      </c>
      <c r="F254" s="9">
        <v>5.6384999999999998E-2</v>
      </c>
      <c r="G254" s="9"/>
      <c r="H254" s="9"/>
      <c r="I254" s="37">
        <f t="shared" si="3"/>
        <v>-4.2488364152305067</v>
      </c>
      <c r="J254" s="39">
        <f>VLOOKUP($A254,'Ub5 and Ub6 values'!$A$3:$F$7000,3,FALSE)</f>
        <v>7</v>
      </c>
      <c r="K254" s="39">
        <f>VLOOKUP($A254,'Ub5 and Ub6 values'!$A$3:$F$7000,4,FALSE)</f>
        <v>10</v>
      </c>
    </row>
    <row r="255" spans="1:11">
      <c r="A255" s="8" t="s">
        <v>3601</v>
      </c>
      <c r="B255" s="8" t="s">
        <v>835</v>
      </c>
      <c r="C255" s="8" t="s">
        <v>836</v>
      </c>
      <c r="D255" s="8" t="s">
        <v>837</v>
      </c>
      <c r="E255" s="8" t="s">
        <v>1</v>
      </c>
      <c r="F255" s="9">
        <v>5.7776000000000001E-2</v>
      </c>
      <c r="G255" s="9"/>
      <c r="H255" s="9"/>
      <c r="I255" s="37">
        <f t="shared" si="3"/>
        <v>-4.2382525289172488</v>
      </c>
      <c r="J255" s="39">
        <f>VLOOKUP($A255,'Ub5 and Ub6 values'!$A$3:$F$7000,3,FALSE)</f>
        <v>4</v>
      </c>
      <c r="K255" s="39">
        <f>VLOOKUP($A255,'Ub5 and Ub6 values'!$A$3:$F$7000,4,FALSE)</f>
        <v>5</v>
      </c>
    </row>
    <row r="256" spans="1:11">
      <c r="A256" s="7" t="s">
        <v>6919</v>
      </c>
      <c r="B256" s="8" t="s">
        <v>1790</v>
      </c>
      <c r="C256" s="8" t="s">
        <v>1791</v>
      </c>
      <c r="D256" s="8" t="s">
        <v>1792</v>
      </c>
      <c r="E256" s="8" t="s">
        <v>845</v>
      </c>
      <c r="F256" s="9">
        <v>5.9338000000000002E-2</v>
      </c>
      <c r="G256" s="9"/>
      <c r="H256" s="9"/>
      <c r="I256" s="37">
        <f t="shared" si="3"/>
        <v>-4.2266670957610311</v>
      </c>
      <c r="J256" s="39">
        <f>VLOOKUP($A256,'Ub5 and Ub6 values'!$A$3:$F$7000,3,FALSE)</f>
        <v>8</v>
      </c>
      <c r="K256" s="39">
        <f>VLOOKUP($A256,'Ub5 and Ub6 values'!$A$3:$F$7000,4,FALSE)</f>
        <v>12</v>
      </c>
    </row>
    <row r="257" spans="1:11">
      <c r="A257" s="8" t="s">
        <v>8707</v>
      </c>
      <c r="B257" s="8" t="s">
        <v>4667</v>
      </c>
      <c r="C257" s="8" t="s">
        <v>4668</v>
      </c>
      <c r="D257" s="8" t="s">
        <v>4669</v>
      </c>
      <c r="E257" s="8" t="s">
        <v>845</v>
      </c>
      <c r="F257" s="9">
        <v>5.9790999999999997E-2</v>
      </c>
      <c r="G257" s="9"/>
      <c r="H257" s="9"/>
      <c r="I257" s="37">
        <f t="shared" si="3"/>
        <v>-4.223364182976403</v>
      </c>
      <c r="J257" s="39">
        <f>VLOOKUP($A257,'Ub5 and Ub6 values'!$A$3:$F$7000,3,FALSE)</f>
        <v>4</v>
      </c>
      <c r="K257" s="39">
        <f>VLOOKUP($A257,'Ub5 and Ub6 values'!$A$3:$F$7000,4,FALSE)</f>
        <v>6</v>
      </c>
    </row>
    <row r="258" spans="1:11">
      <c r="A258" s="7" t="s">
        <v>850</v>
      </c>
      <c r="B258" s="8" t="s">
        <v>1956</v>
      </c>
      <c r="C258" s="8" t="s">
        <v>1957</v>
      </c>
      <c r="D258" s="8" t="s">
        <v>1958</v>
      </c>
      <c r="E258" s="8" t="s">
        <v>3418</v>
      </c>
      <c r="F258" s="9">
        <v>5.9922000000000003E-2</v>
      </c>
      <c r="G258" s="9"/>
      <c r="H258" s="9"/>
      <c r="I258" s="37">
        <f t="shared" si="3"/>
        <v>-4.2224136997400263</v>
      </c>
      <c r="J258" s="39">
        <f>VLOOKUP($A258,'Ub5 and Ub6 values'!$A$3:$F$7000,3,FALSE)</f>
        <v>4</v>
      </c>
      <c r="K258" s="39">
        <f>VLOOKUP($A258,'Ub5 and Ub6 values'!$A$3:$F$7000,4,FALSE)</f>
        <v>5</v>
      </c>
    </row>
    <row r="259" spans="1:11">
      <c r="A259" s="7" t="s">
        <v>8410</v>
      </c>
      <c r="B259" s="8" t="s">
        <v>1959</v>
      </c>
      <c r="C259" s="8" t="s">
        <v>1960</v>
      </c>
      <c r="D259" s="8" t="s">
        <v>1961</v>
      </c>
      <c r="E259" s="8" t="s">
        <v>3418</v>
      </c>
      <c r="F259" s="9">
        <v>6.2227999999999999E-2</v>
      </c>
      <c r="G259" s="9"/>
      <c r="H259" s="9"/>
      <c r="I259" s="37">
        <f t="shared" ref="I259:I322" si="4">LOG(F259)-3</f>
        <v>-4.2060141569606015</v>
      </c>
      <c r="J259" s="39">
        <f>VLOOKUP($A259,'Ub5 and Ub6 values'!$A$3:$F$7000,3,FALSE)</f>
        <v>6</v>
      </c>
      <c r="K259" s="39">
        <f>VLOOKUP($A259,'Ub5 and Ub6 values'!$A$3:$F$7000,4,FALSE)</f>
        <v>9</v>
      </c>
    </row>
    <row r="260" spans="1:11">
      <c r="A260" s="7" t="s">
        <v>4207</v>
      </c>
      <c r="B260" s="8" t="s">
        <v>1962</v>
      </c>
      <c r="C260" s="8" t="s">
        <v>1963</v>
      </c>
      <c r="D260" s="8" t="s">
        <v>1964</v>
      </c>
      <c r="E260" s="8" t="s">
        <v>3418</v>
      </c>
      <c r="F260" s="9">
        <v>6.2260000000000003E-2</v>
      </c>
      <c r="G260" s="9"/>
      <c r="H260" s="9"/>
      <c r="I260" s="37">
        <f t="shared" si="4"/>
        <v>-4.2057908836535036</v>
      </c>
      <c r="J260" s="39">
        <f>VLOOKUP($A260,'Ub5 and Ub6 values'!$A$3:$F$7000,3,FALSE)</f>
        <v>8</v>
      </c>
      <c r="K260" s="39">
        <f>VLOOKUP($A260,'Ub5 and Ub6 values'!$A$3:$F$7000,4,FALSE)</f>
        <v>12</v>
      </c>
    </row>
    <row r="261" spans="1:11">
      <c r="A261" s="8" t="s">
        <v>6948</v>
      </c>
      <c r="B261" s="8" t="s">
        <v>5037</v>
      </c>
      <c r="C261" s="8" t="s">
        <v>1403</v>
      </c>
      <c r="D261" s="8" t="s">
        <v>1404</v>
      </c>
      <c r="E261" s="8" t="s">
        <v>845</v>
      </c>
      <c r="F261" s="9">
        <v>6.4472000000000002E-2</v>
      </c>
      <c r="G261" s="9"/>
      <c r="H261" s="9"/>
      <c r="I261" s="37">
        <f t="shared" si="4"/>
        <v>-4.1906288572359038</v>
      </c>
      <c r="J261" s="39">
        <f>VLOOKUP($A261,'Ub5 and Ub6 values'!$A$3:$F$7000,3,FALSE)</f>
        <v>7</v>
      </c>
      <c r="K261" s="39">
        <f>VLOOKUP($A261,'Ub5 and Ub6 values'!$A$3:$F$7000,4,FALSE)</f>
        <v>8</v>
      </c>
    </row>
    <row r="262" spans="1:11">
      <c r="A262" s="7" t="s">
        <v>2056</v>
      </c>
      <c r="B262" s="8" t="s">
        <v>1965</v>
      </c>
      <c r="C262" s="8" t="s">
        <v>1966</v>
      </c>
      <c r="D262" s="8" t="s">
        <v>1967</v>
      </c>
      <c r="E262" s="8" t="s">
        <v>3418</v>
      </c>
      <c r="F262" s="9">
        <v>6.5879999999999994E-2</v>
      </c>
      <c r="G262" s="9"/>
      <c r="H262" s="9"/>
      <c r="I262" s="37">
        <f t="shared" si="4"/>
        <v>-4.1812464095022834</v>
      </c>
      <c r="J262" s="39">
        <f>VLOOKUP($A262,'Ub5 and Ub6 values'!$A$3:$F$7000,3,FALSE)</f>
        <v>6</v>
      </c>
      <c r="K262" s="39">
        <f>VLOOKUP($A262,'Ub5 and Ub6 values'!$A$3:$F$7000,4,FALSE)</f>
        <v>7</v>
      </c>
    </row>
    <row r="263" spans="1:11">
      <c r="A263" s="7" t="s">
        <v>5026</v>
      </c>
      <c r="B263" s="8" t="s">
        <v>2531</v>
      </c>
      <c r="C263" s="8" t="s">
        <v>2532</v>
      </c>
      <c r="D263" s="8" t="s">
        <v>2533</v>
      </c>
      <c r="E263" s="8" t="s">
        <v>845</v>
      </c>
      <c r="F263" s="9">
        <v>6.7048999999999997E-2</v>
      </c>
      <c r="G263" s="9"/>
      <c r="H263" s="9"/>
      <c r="I263" s="37">
        <f t="shared" si="4"/>
        <v>-4.173607695034165</v>
      </c>
      <c r="J263" s="39">
        <f>VLOOKUP($A263,'Ub5 and Ub6 values'!$A$3:$F$7000,3,FALSE)</f>
        <v>6</v>
      </c>
      <c r="K263" s="39">
        <f>VLOOKUP($A263,'Ub5 and Ub6 values'!$A$3:$F$7000,4,FALSE)</f>
        <v>6</v>
      </c>
    </row>
    <row r="264" spans="1:11">
      <c r="A264" s="8" t="s">
        <v>5456</v>
      </c>
      <c r="B264" s="8" t="s">
        <v>3307</v>
      </c>
      <c r="C264" s="8" t="s">
        <v>3308</v>
      </c>
      <c r="D264" s="8" t="s">
        <v>3309</v>
      </c>
      <c r="E264" s="8" t="s">
        <v>4316</v>
      </c>
      <c r="F264" s="9">
        <v>6.8310999999999997E-2</v>
      </c>
      <c r="G264" s="9"/>
      <c r="H264" s="9"/>
      <c r="I264" s="37">
        <f t="shared" si="4"/>
        <v>-4.1655093570118051</v>
      </c>
      <c r="J264" s="39">
        <f>VLOOKUP($A264,'Ub5 and Ub6 values'!$A$3:$F$7000,3,FALSE)</f>
        <v>4</v>
      </c>
      <c r="K264" s="39">
        <f>VLOOKUP($A264,'Ub5 and Ub6 values'!$A$3:$F$7000,4,FALSE)</f>
        <v>4</v>
      </c>
    </row>
    <row r="265" spans="1:11">
      <c r="A265" s="8" t="s">
        <v>5405</v>
      </c>
      <c r="B265" s="8" t="s">
        <v>6275</v>
      </c>
      <c r="C265" s="8" t="s">
        <v>1968</v>
      </c>
      <c r="D265" s="8" t="s">
        <v>1969</v>
      </c>
      <c r="E265" s="8" t="s">
        <v>845</v>
      </c>
      <c r="F265" s="9">
        <v>7.0070999999999994E-2</v>
      </c>
      <c r="G265" s="9"/>
      <c r="H265" s="9"/>
      <c r="I265" s="37">
        <f t="shared" si="4"/>
        <v>-4.1544616845417757</v>
      </c>
      <c r="J265" s="39">
        <f>VLOOKUP($A265,'Ub5 and Ub6 values'!$A$3:$F$7000,3,FALSE)</f>
        <v>8</v>
      </c>
      <c r="K265" s="39">
        <f>VLOOKUP($A265,'Ub5 and Ub6 values'!$A$3:$F$7000,4,FALSE)</f>
        <v>10</v>
      </c>
    </row>
    <row r="266" spans="1:11">
      <c r="A266" s="7" t="s">
        <v>6673</v>
      </c>
      <c r="B266" s="8" t="s">
        <v>23</v>
      </c>
      <c r="C266" s="8" t="s">
        <v>24</v>
      </c>
      <c r="D266" s="8" t="s">
        <v>2069</v>
      </c>
      <c r="E266" s="8" t="s">
        <v>4316</v>
      </c>
      <c r="F266" s="9">
        <v>7.0291000000000006E-2</v>
      </c>
      <c r="G266" s="9"/>
      <c r="H266" s="9"/>
      <c r="I266" s="37">
        <f t="shared" si="4"/>
        <v>-4.1531002781175381</v>
      </c>
      <c r="J266" s="39">
        <f>VLOOKUP($A266,'Ub5 and Ub6 values'!$A$3:$F$7000,3,FALSE)</f>
        <v>8</v>
      </c>
      <c r="K266" s="39">
        <f>VLOOKUP($A266,'Ub5 and Ub6 values'!$A$3:$F$7000,4,FALSE)</f>
        <v>12</v>
      </c>
    </row>
    <row r="267" spans="1:11">
      <c r="A267" s="7" t="s">
        <v>4465</v>
      </c>
      <c r="B267" s="8" t="s">
        <v>1970</v>
      </c>
      <c r="C267" s="8" t="s">
        <v>1971</v>
      </c>
      <c r="D267" s="8" t="s">
        <v>1972</v>
      </c>
      <c r="E267" s="8" t="s">
        <v>3418</v>
      </c>
      <c r="F267" s="9">
        <v>7.1613999999999997E-2</v>
      </c>
      <c r="G267" s="9"/>
      <c r="H267" s="9"/>
      <c r="I267" s="37">
        <f t="shared" si="4"/>
        <v>-4.1450020680776376</v>
      </c>
      <c r="J267" s="39">
        <f>VLOOKUP($A267,'Ub5 and Ub6 values'!$A$3:$F$7000,3,FALSE)</f>
        <v>7</v>
      </c>
      <c r="K267" s="39">
        <f>VLOOKUP($A267,'Ub5 and Ub6 values'!$A$3:$F$7000,4,FALSE)</f>
        <v>10</v>
      </c>
    </row>
    <row r="268" spans="1:11">
      <c r="A268" s="8" t="s">
        <v>9610</v>
      </c>
      <c r="B268" s="8" t="s">
        <v>1973</v>
      </c>
      <c r="C268" s="8" t="s">
        <v>3139</v>
      </c>
      <c r="D268" s="8" t="s">
        <v>3140</v>
      </c>
      <c r="E268" s="8" t="s">
        <v>3141</v>
      </c>
      <c r="F268" s="9">
        <v>7.2242000000000001E-2</v>
      </c>
      <c r="G268" s="9"/>
      <c r="H268" s="9"/>
      <c r="I268" s="37">
        <f t="shared" si="4"/>
        <v>-4.1412102392042351</v>
      </c>
      <c r="J268" s="39">
        <f>VLOOKUP($A268,'Ub5 and Ub6 values'!$A$3:$F$7000,3,FALSE)</f>
        <v>7</v>
      </c>
      <c r="K268" s="39">
        <f>VLOOKUP($A268,'Ub5 and Ub6 values'!$A$3:$F$7000,4,FALSE)</f>
        <v>8</v>
      </c>
    </row>
    <row r="269" spans="1:11">
      <c r="A269" s="8" t="s">
        <v>6920</v>
      </c>
      <c r="B269" s="7" t="s">
        <v>1793</v>
      </c>
      <c r="C269" s="8" t="s">
        <v>1794</v>
      </c>
      <c r="D269" s="8" t="s">
        <v>1795</v>
      </c>
      <c r="E269" s="8" t="s">
        <v>845</v>
      </c>
      <c r="F269" s="9">
        <v>7.3748999999999995E-2</v>
      </c>
      <c r="G269" s="9"/>
      <c r="H269" s="9"/>
      <c r="I269" s="37">
        <f t="shared" si="4"/>
        <v>-4.1322438641284611</v>
      </c>
      <c r="J269" s="39">
        <f>VLOOKUP($A269,'Ub5 and Ub6 values'!$A$3:$F$7000,3,FALSE)</f>
        <v>7</v>
      </c>
      <c r="K269" s="39">
        <f>VLOOKUP($A269,'Ub5 and Ub6 values'!$A$3:$F$7000,4,FALSE)</f>
        <v>8</v>
      </c>
    </row>
    <row r="270" spans="1:11">
      <c r="A270" s="7" t="s">
        <v>6656</v>
      </c>
      <c r="B270" s="8" t="s">
        <v>3142</v>
      </c>
      <c r="C270" s="8" t="s">
        <v>3143</v>
      </c>
      <c r="D270" s="8" t="s">
        <v>3144</v>
      </c>
      <c r="E270" s="8" t="s">
        <v>3418</v>
      </c>
      <c r="F270" s="9">
        <v>7.6258999999999993E-2</v>
      </c>
      <c r="G270" s="9"/>
      <c r="H270" s="9"/>
      <c r="I270" s="37">
        <f t="shared" si="4"/>
        <v>-4.1177088940181488</v>
      </c>
      <c r="J270" s="39">
        <f>VLOOKUP($A270,'Ub5 and Ub6 values'!$A$3:$F$7000,3,FALSE)</f>
        <v>6</v>
      </c>
      <c r="K270" s="39">
        <f>VLOOKUP($A270,'Ub5 and Ub6 values'!$A$3:$F$7000,4,FALSE)</f>
        <v>8</v>
      </c>
    </row>
    <row r="271" spans="1:11">
      <c r="A271" s="7" t="s">
        <v>6418</v>
      </c>
      <c r="B271" s="8" t="s">
        <v>3145</v>
      </c>
      <c r="C271" s="8" t="s">
        <v>3146</v>
      </c>
      <c r="D271" s="8" t="s">
        <v>3147</v>
      </c>
      <c r="E271" s="8" t="s">
        <v>3418</v>
      </c>
      <c r="F271" s="9">
        <v>7.6840000000000006E-2</v>
      </c>
      <c r="G271" s="9"/>
      <c r="H271" s="9"/>
      <c r="I271" s="37">
        <f t="shared" si="4"/>
        <v>-4.1144126438103434</v>
      </c>
      <c r="J271" s="39">
        <f>VLOOKUP($A271,'Ub5 and Ub6 values'!$A$3:$F$7000,3,FALSE)</f>
        <v>5</v>
      </c>
      <c r="K271" s="39">
        <f>VLOOKUP($A271,'Ub5 and Ub6 values'!$A$3:$F$7000,4,FALSE)</f>
        <v>7</v>
      </c>
    </row>
    <row r="272" spans="1:11">
      <c r="A272" s="8" t="s">
        <v>6084</v>
      </c>
      <c r="B272" s="8" t="s">
        <v>1207</v>
      </c>
      <c r="C272" s="8" t="s">
        <v>1208</v>
      </c>
      <c r="D272" s="8" t="s">
        <v>1209</v>
      </c>
      <c r="E272" s="8" t="s">
        <v>845</v>
      </c>
      <c r="F272" s="9">
        <v>7.9586000000000004E-2</v>
      </c>
      <c r="G272" s="9"/>
      <c r="H272" s="9"/>
      <c r="I272" s="37">
        <f t="shared" si="4"/>
        <v>-4.0991633224318473</v>
      </c>
      <c r="J272" s="39">
        <f>VLOOKUP($A272,'Ub5 and Ub6 values'!$A$3:$F$7000,3,FALSE)</f>
        <v>6</v>
      </c>
      <c r="K272" s="39">
        <f>VLOOKUP($A272,'Ub5 and Ub6 values'!$A$3:$F$7000,4,FALSE)</f>
        <v>6</v>
      </c>
    </row>
    <row r="273" spans="1:11">
      <c r="A273" s="7" t="s">
        <v>9611</v>
      </c>
      <c r="B273" s="8" t="s">
        <v>3148</v>
      </c>
      <c r="C273" s="8" t="s">
        <v>3149</v>
      </c>
      <c r="D273" s="8" t="s">
        <v>3150</v>
      </c>
      <c r="E273" s="8" t="s">
        <v>3418</v>
      </c>
      <c r="F273" s="9">
        <v>8.0213000000000007E-2</v>
      </c>
      <c r="G273" s="9"/>
      <c r="H273" s="9"/>
      <c r="I273" s="37">
        <f t="shared" si="4"/>
        <v>-4.0957552405595443</v>
      </c>
      <c r="J273" s="39">
        <f>VLOOKUP($A273,'Ub5 and Ub6 values'!$A$3:$F$7000,3,FALSE)</f>
        <v>8</v>
      </c>
      <c r="K273" s="39">
        <f>VLOOKUP($A273,'Ub5 and Ub6 values'!$A$3:$F$7000,4,FALSE)</f>
        <v>11</v>
      </c>
    </row>
    <row r="274" spans="1:11">
      <c r="A274" s="8" t="s">
        <v>753</v>
      </c>
      <c r="B274" s="8" t="s">
        <v>2149</v>
      </c>
      <c r="C274" s="8" t="s">
        <v>2150</v>
      </c>
      <c r="D274" s="8" t="s">
        <v>2151</v>
      </c>
      <c r="E274" s="8" t="s">
        <v>845</v>
      </c>
      <c r="F274" s="9">
        <v>8.0479999999999996E-2</v>
      </c>
      <c r="G274" s="9"/>
      <c r="H274" s="9"/>
      <c r="I274" s="37">
        <f t="shared" si="4"/>
        <v>-4.0943120322881477</v>
      </c>
      <c r="J274" s="39">
        <f>VLOOKUP($A274,'Ub5 and Ub6 values'!$A$3:$F$7000,3,FALSE)</f>
        <v>6</v>
      </c>
      <c r="K274" s="39">
        <f>VLOOKUP($A274,'Ub5 and Ub6 values'!$A$3:$F$7000,4,FALSE)</f>
        <v>8</v>
      </c>
    </row>
    <row r="275" spans="1:11">
      <c r="A275" s="8" t="s">
        <v>6951</v>
      </c>
      <c r="B275" s="8" t="s">
        <v>2441</v>
      </c>
      <c r="C275" s="8" t="s">
        <v>480</v>
      </c>
      <c r="D275" s="8" t="s">
        <v>481</v>
      </c>
      <c r="E275" s="8" t="s">
        <v>845</v>
      </c>
      <c r="F275" s="9">
        <v>8.1244999999999998E-2</v>
      </c>
      <c r="G275" s="9"/>
      <c r="H275" s="9"/>
      <c r="I275" s="37">
        <f t="shared" si="4"/>
        <v>-4.0902033569857252</v>
      </c>
      <c r="J275" s="39">
        <f>VLOOKUP($A275,'Ub5 and Ub6 values'!$A$3:$F$7000,3,FALSE)</f>
        <v>4</v>
      </c>
      <c r="K275" s="39">
        <f>VLOOKUP($A275,'Ub5 and Ub6 values'!$A$3:$F$7000,4,FALSE)</f>
        <v>4</v>
      </c>
    </row>
    <row r="276" spans="1:11">
      <c r="A276" s="8" t="s">
        <v>5613</v>
      </c>
      <c r="B276" s="8" t="s">
        <v>1050</v>
      </c>
      <c r="C276" s="8" t="s">
        <v>1051</v>
      </c>
      <c r="D276" s="8" t="s">
        <v>1052</v>
      </c>
      <c r="E276" s="8" t="s">
        <v>845</v>
      </c>
      <c r="F276" s="9">
        <v>8.8456000000000007E-2</v>
      </c>
      <c r="G276" s="9"/>
      <c r="H276" s="9"/>
      <c r="I276" s="37">
        <f t="shared" si="4"/>
        <v>-4.0532727034154856</v>
      </c>
      <c r="J276" s="39">
        <f>VLOOKUP($A276,'Ub5 and Ub6 values'!$A$3:$F$7000,3,FALSE)</f>
        <v>7</v>
      </c>
      <c r="K276" s="39">
        <f>VLOOKUP($A276,'Ub5 and Ub6 values'!$A$3:$F$7000,4,FALSE)</f>
        <v>10</v>
      </c>
    </row>
    <row r="277" spans="1:11">
      <c r="A277" s="8" t="s">
        <v>6393</v>
      </c>
      <c r="B277" s="8" t="s">
        <v>3647</v>
      </c>
      <c r="C277" s="8" t="s">
        <v>3648</v>
      </c>
      <c r="D277" s="8" t="s">
        <v>3649</v>
      </c>
      <c r="E277" s="8" t="s">
        <v>845</v>
      </c>
      <c r="F277" s="9">
        <v>8.9621000000000006E-2</v>
      </c>
      <c r="G277" s="9"/>
      <c r="H277" s="9"/>
      <c r="I277" s="37">
        <f t="shared" si="4"/>
        <v>-4.0475902144950693</v>
      </c>
      <c r="J277" s="39">
        <f>VLOOKUP($A277,'Ub5 and Ub6 values'!$A$3:$F$7000,3,FALSE)</f>
        <v>5</v>
      </c>
      <c r="K277" s="39">
        <f>VLOOKUP($A277,'Ub5 and Ub6 values'!$A$3:$F$7000,4,FALSE)</f>
        <v>6</v>
      </c>
    </row>
    <row r="278" spans="1:11">
      <c r="A278" s="8" t="s">
        <v>9612</v>
      </c>
      <c r="B278" s="8" t="s">
        <v>3151</v>
      </c>
      <c r="C278" s="8" t="s">
        <v>3152</v>
      </c>
      <c r="D278" s="8" t="s">
        <v>3153</v>
      </c>
      <c r="E278" s="8" t="s">
        <v>845</v>
      </c>
      <c r="F278" s="9">
        <v>9.0214000000000003E-2</v>
      </c>
      <c r="G278" s="9"/>
      <c r="H278" s="9"/>
      <c r="I278" s="37">
        <f t="shared" si="4"/>
        <v>-4.0447260605628745</v>
      </c>
      <c r="J278" s="39">
        <f>VLOOKUP($A278,'Ub5 and Ub6 values'!$A$3:$F$7000,3,FALSE)</f>
        <v>7</v>
      </c>
      <c r="K278" s="39">
        <f>VLOOKUP($A278,'Ub5 and Ub6 values'!$A$3:$F$7000,4,FALSE)</f>
        <v>9</v>
      </c>
    </row>
    <row r="279" spans="1:11">
      <c r="A279" s="7" t="s">
        <v>2290</v>
      </c>
      <c r="B279" s="8" t="s">
        <v>3154</v>
      </c>
      <c r="C279" s="8" t="s">
        <v>3155</v>
      </c>
      <c r="D279" s="8" t="s">
        <v>3156</v>
      </c>
      <c r="E279" s="8" t="s">
        <v>3418</v>
      </c>
      <c r="F279" s="9">
        <v>9.1608999999999996E-2</v>
      </c>
      <c r="G279" s="9"/>
      <c r="H279" s="9"/>
      <c r="I279" s="37">
        <f t="shared" si="4"/>
        <v>-4.0380618575730791</v>
      </c>
      <c r="J279" s="39">
        <f>VLOOKUP($A279,'Ub5 and Ub6 values'!$A$3:$F$7000,3,FALSE)</f>
        <v>9</v>
      </c>
      <c r="K279" s="39">
        <f>VLOOKUP($A279,'Ub5 and Ub6 values'!$A$3:$F$7000,4,FALSE)</f>
        <v>10</v>
      </c>
    </row>
    <row r="280" spans="1:11">
      <c r="A280" s="7" t="s">
        <v>2644</v>
      </c>
      <c r="B280" s="8" t="s">
        <v>4661</v>
      </c>
      <c r="C280" s="8" t="s">
        <v>4662</v>
      </c>
      <c r="D280" s="8" t="s">
        <v>4663</v>
      </c>
      <c r="E280" s="8" t="s">
        <v>845</v>
      </c>
      <c r="F280" s="9">
        <v>9.2860999999999999E-2</v>
      </c>
      <c r="G280" s="9"/>
      <c r="H280" s="9"/>
      <c r="I280" s="37">
        <f t="shared" si="4"/>
        <v>-4.0321666438214336</v>
      </c>
      <c r="J280" s="39">
        <f>VLOOKUP($A280,'Ub5 and Ub6 values'!$A$3:$F$7000,3,FALSE)</f>
        <v>6</v>
      </c>
      <c r="K280" s="39">
        <f>VLOOKUP($A280,'Ub5 and Ub6 values'!$A$3:$F$7000,4,FALSE)</f>
        <v>6</v>
      </c>
    </row>
    <row r="281" spans="1:11">
      <c r="A281" s="7" t="s">
        <v>6367</v>
      </c>
      <c r="B281" s="8" t="s">
        <v>3157</v>
      </c>
      <c r="C281" s="8" t="s">
        <v>3158</v>
      </c>
      <c r="D281" s="8" t="s">
        <v>3159</v>
      </c>
      <c r="E281" s="8" t="s">
        <v>3418</v>
      </c>
      <c r="F281" s="9">
        <v>9.5019000000000006E-2</v>
      </c>
      <c r="G281" s="9"/>
      <c r="H281" s="9"/>
      <c r="I281" s="37">
        <f t="shared" si="4"/>
        <v>-4.0221895444995033</v>
      </c>
      <c r="J281" s="39">
        <f>VLOOKUP($A281,'Ub5 and Ub6 values'!$A$3:$F$7000,3,FALSE)</f>
        <v>6</v>
      </c>
      <c r="K281" s="39">
        <f>VLOOKUP($A281,'Ub5 and Ub6 values'!$A$3:$F$7000,4,FALSE)</f>
        <v>7</v>
      </c>
    </row>
    <row r="282" spans="1:11">
      <c r="A282" s="7" t="s">
        <v>6940</v>
      </c>
      <c r="B282" s="8" t="s">
        <v>820</v>
      </c>
      <c r="C282" s="8" t="s">
        <v>821</v>
      </c>
      <c r="D282" s="8" t="s">
        <v>822</v>
      </c>
      <c r="E282" s="8" t="s">
        <v>1</v>
      </c>
      <c r="F282" s="9">
        <v>9.7762000000000002E-2</v>
      </c>
      <c r="G282" s="9"/>
      <c r="H282" s="9"/>
      <c r="I282" s="37">
        <f t="shared" si="4"/>
        <v>-4.0098299222807459</v>
      </c>
      <c r="J282" s="39">
        <f>VLOOKUP($A282,'Ub5 and Ub6 values'!$A$3:$F$7000,3,FALSE)</f>
        <v>3</v>
      </c>
      <c r="K282" s="39">
        <f>VLOOKUP($A282,'Ub5 and Ub6 values'!$A$3:$F$7000,4,FALSE)</f>
        <v>3</v>
      </c>
    </row>
    <row r="283" spans="1:11">
      <c r="A283" s="8" t="s">
        <v>7170</v>
      </c>
      <c r="B283" s="8" t="s">
        <v>503</v>
      </c>
      <c r="C283" s="8" t="s">
        <v>504</v>
      </c>
      <c r="D283" s="8" t="s">
        <v>505</v>
      </c>
      <c r="E283" s="8" t="s">
        <v>845</v>
      </c>
      <c r="F283" s="9">
        <v>0.10187</v>
      </c>
      <c r="G283" s="9"/>
      <c r="H283" s="9"/>
      <c r="I283" s="37">
        <f t="shared" si="4"/>
        <v>-3.9919536938416496</v>
      </c>
      <c r="J283" s="39">
        <f>VLOOKUP($A283,'Ub5 and Ub6 values'!$A$3:$F$7000,3,FALSE)</f>
        <v>7</v>
      </c>
      <c r="K283" s="39">
        <f>VLOOKUP($A283,'Ub5 and Ub6 values'!$A$3:$F$7000,4,FALSE)</f>
        <v>9</v>
      </c>
    </row>
    <row r="284" spans="1:11">
      <c r="A284" s="7" t="s">
        <v>7326</v>
      </c>
      <c r="B284" s="8" t="s">
        <v>3160</v>
      </c>
      <c r="C284" s="8" t="s">
        <v>3161</v>
      </c>
      <c r="D284" s="8" t="s">
        <v>717</v>
      </c>
      <c r="E284" s="8" t="s">
        <v>3418</v>
      </c>
      <c r="F284" s="9">
        <v>0.10299</v>
      </c>
      <c r="G284" s="9"/>
      <c r="H284" s="9"/>
      <c r="I284" s="37">
        <f t="shared" si="4"/>
        <v>-3.9872049418545874</v>
      </c>
      <c r="J284" s="39">
        <f>VLOOKUP($A284,'Ub5 and Ub6 values'!$A$3:$F$7000,3,FALSE)</f>
        <v>6</v>
      </c>
      <c r="K284" s="39">
        <f>VLOOKUP($A284,'Ub5 and Ub6 values'!$A$3:$F$7000,4,FALSE)</f>
        <v>7</v>
      </c>
    </row>
    <row r="285" spans="1:11">
      <c r="A285" s="7" t="s">
        <v>4251</v>
      </c>
      <c r="B285" s="8" t="s">
        <v>3049</v>
      </c>
      <c r="C285" s="8" t="s">
        <v>3050</v>
      </c>
      <c r="D285" s="8" t="s">
        <v>3051</v>
      </c>
      <c r="E285" s="8" t="s">
        <v>845</v>
      </c>
      <c r="F285" s="9">
        <v>0.10326</v>
      </c>
      <c r="G285" s="9"/>
      <c r="H285" s="9"/>
      <c r="I285" s="37">
        <f t="shared" si="4"/>
        <v>-3.9860678792887962</v>
      </c>
      <c r="J285" s="39">
        <f>VLOOKUP($A285,'Ub5 and Ub6 values'!$A$3:$F$7000,3,FALSE)</f>
        <v>7</v>
      </c>
      <c r="K285" s="39">
        <f>VLOOKUP($A285,'Ub5 and Ub6 values'!$A$3:$F$7000,4,FALSE)</f>
        <v>8</v>
      </c>
    </row>
    <row r="286" spans="1:11">
      <c r="A286" s="8" t="s">
        <v>5441</v>
      </c>
      <c r="B286" s="8" t="s">
        <v>1097</v>
      </c>
      <c r="C286" s="8" t="s">
        <v>1098</v>
      </c>
      <c r="D286" s="8" t="s">
        <v>1099</v>
      </c>
      <c r="E286" s="8" t="s">
        <v>845</v>
      </c>
      <c r="F286" s="9">
        <v>0.10493</v>
      </c>
      <c r="G286" s="9"/>
      <c r="H286" s="9"/>
      <c r="I286" s="37">
        <f t="shared" si="4"/>
        <v>-3.9791003271374636</v>
      </c>
      <c r="J286" s="39">
        <f>VLOOKUP($A286,'Ub5 and Ub6 values'!$A$3:$F$7000,3,FALSE)</f>
        <v>8</v>
      </c>
      <c r="K286" s="39">
        <f>VLOOKUP($A286,'Ub5 and Ub6 values'!$A$3:$F$7000,4,FALSE)</f>
        <v>11</v>
      </c>
    </row>
    <row r="287" spans="1:11">
      <c r="A287" s="8" t="s">
        <v>9613</v>
      </c>
      <c r="B287" s="7" t="s">
        <v>718</v>
      </c>
      <c r="C287" s="8" t="s">
        <v>719</v>
      </c>
      <c r="D287" s="8" t="s">
        <v>720</v>
      </c>
      <c r="E287" s="10" t="s">
        <v>3418</v>
      </c>
      <c r="F287" s="9">
        <v>0.10797</v>
      </c>
      <c r="G287" s="9"/>
      <c r="H287" s="9"/>
      <c r="I287" s="37">
        <f t="shared" si="4"/>
        <v>-3.9666968986274265</v>
      </c>
      <c r="J287" s="39">
        <f>VLOOKUP($A287,'Ub5 and Ub6 values'!$A$3:$F$7000,3,FALSE)</f>
        <v>5</v>
      </c>
      <c r="K287" s="39">
        <f>VLOOKUP($A287,'Ub5 and Ub6 values'!$A$3:$F$7000,4,FALSE)</f>
        <v>6</v>
      </c>
    </row>
    <row r="288" spans="1:11">
      <c r="A288" s="7" t="s">
        <v>9614</v>
      </c>
      <c r="B288" s="8" t="s">
        <v>721</v>
      </c>
      <c r="C288" s="8" t="s">
        <v>722</v>
      </c>
      <c r="D288" s="8" t="s">
        <v>3029</v>
      </c>
      <c r="E288" s="8" t="s">
        <v>3141</v>
      </c>
      <c r="F288" s="9">
        <v>0.11101</v>
      </c>
      <c r="G288" s="9"/>
      <c r="H288" s="9"/>
      <c r="I288" s="37">
        <f t="shared" si="4"/>
        <v>-3.9546378973466521</v>
      </c>
      <c r="J288" s="39">
        <f>VLOOKUP($A288,'Ub5 and Ub6 values'!$A$3:$F$7000,3,FALSE)</f>
        <v>6</v>
      </c>
      <c r="K288" s="39">
        <f>VLOOKUP($A288,'Ub5 and Ub6 values'!$A$3:$F$7000,4,FALSE)</f>
        <v>10</v>
      </c>
    </row>
    <row r="289" spans="1:11">
      <c r="A289" s="7" t="s">
        <v>4216</v>
      </c>
      <c r="B289" s="8" t="s">
        <v>3030</v>
      </c>
      <c r="C289" s="8" t="s">
        <v>3031</v>
      </c>
      <c r="D289" s="8" t="s">
        <v>3032</v>
      </c>
      <c r="E289" s="8" t="s">
        <v>845</v>
      </c>
      <c r="F289" s="9">
        <v>0.11352</v>
      </c>
      <c r="G289" s="9"/>
      <c r="H289" s="9"/>
      <c r="I289" s="37">
        <f t="shared" si="4"/>
        <v>-3.9449276175505825</v>
      </c>
      <c r="J289" s="39">
        <f>VLOOKUP($A289,'Ub5 and Ub6 values'!$A$3:$F$7000,3,FALSE)</f>
        <v>7</v>
      </c>
      <c r="K289" s="39">
        <f>VLOOKUP($A289,'Ub5 and Ub6 values'!$A$3:$F$7000,4,FALSE)</f>
        <v>9</v>
      </c>
    </row>
    <row r="290" spans="1:11">
      <c r="A290" s="8" t="s">
        <v>5211</v>
      </c>
      <c r="B290" s="8" t="s">
        <v>1173</v>
      </c>
      <c r="C290" s="8" t="s">
        <v>1174</v>
      </c>
      <c r="D290" s="8" t="s">
        <v>1175</v>
      </c>
      <c r="E290" s="8" t="s">
        <v>845</v>
      </c>
      <c r="F290" s="9">
        <v>0.11663</v>
      </c>
      <c r="G290" s="9"/>
      <c r="H290" s="9"/>
      <c r="I290" s="37">
        <f t="shared" si="4"/>
        <v>-3.9331897243741665</v>
      </c>
      <c r="J290" s="39">
        <f>VLOOKUP($A290,'Ub5 and Ub6 values'!$A$3:$F$7000,3,FALSE)</f>
        <v>8</v>
      </c>
      <c r="K290" s="39">
        <f>VLOOKUP($A290,'Ub5 and Ub6 values'!$A$3:$F$7000,4,FALSE)</f>
        <v>11</v>
      </c>
    </row>
    <row r="291" spans="1:11">
      <c r="A291" s="8" t="s">
        <v>7228</v>
      </c>
      <c r="B291" s="8" t="s">
        <v>1143</v>
      </c>
      <c r="C291" s="8" t="s">
        <v>1144</v>
      </c>
      <c r="D291" s="8" t="s">
        <v>1145</v>
      </c>
      <c r="E291" s="8" t="s">
        <v>1</v>
      </c>
      <c r="F291" s="9">
        <v>0.11822000000000001</v>
      </c>
      <c r="G291" s="9"/>
      <c r="H291" s="9"/>
      <c r="I291" s="37">
        <f t="shared" si="4"/>
        <v>-3.9273090449871315</v>
      </c>
      <c r="J291" s="39">
        <f>VLOOKUP($A291,'Ub5 and Ub6 values'!$A$3:$F$7000,3,FALSE)</f>
        <v>6</v>
      </c>
      <c r="K291" s="39">
        <f>VLOOKUP($A291,'Ub5 and Ub6 values'!$A$3:$F$7000,4,FALSE)</f>
        <v>6</v>
      </c>
    </row>
    <row r="292" spans="1:11">
      <c r="A292" s="8" t="s">
        <v>5387</v>
      </c>
      <c r="B292" s="8" t="s">
        <v>3033</v>
      </c>
      <c r="C292" s="8" t="s">
        <v>3034</v>
      </c>
      <c r="D292" s="8" t="s">
        <v>3035</v>
      </c>
      <c r="E292" s="8" t="s">
        <v>845</v>
      </c>
      <c r="F292" s="9">
        <v>0.11841</v>
      </c>
      <c r="G292" s="9"/>
      <c r="H292" s="9"/>
      <c r="I292" s="37">
        <f t="shared" si="4"/>
        <v>-3.9266116188848224</v>
      </c>
      <c r="J292" s="39">
        <f>VLOOKUP($A292,'Ub5 and Ub6 values'!$A$3:$F$7000,3,FALSE)</f>
        <v>6</v>
      </c>
      <c r="K292" s="39">
        <f>VLOOKUP($A292,'Ub5 and Ub6 values'!$A$3:$F$7000,4,FALSE)</f>
        <v>10</v>
      </c>
    </row>
    <row r="293" spans="1:11">
      <c r="A293" s="8" t="s">
        <v>1846</v>
      </c>
      <c r="B293" s="8" t="s">
        <v>826</v>
      </c>
      <c r="C293" s="8" t="s">
        <v>827</v>
      </c>
      <c r="D293" s="8" t="s">
        <v>828</v>
      </c>
      <c r="E293" s="8" t="s">
        <v>4316</v>
      </c>
      <c r="F293" s="9">
        <v>0.11846</v>
      </c>
      <c r="G293" s="9"/>
      <c r="H293" s="9"/>
      <c r="I293" s="37">
        <f t="shared" si="4"/>
        <v>-3.9264282716950754</v>
      </c>
      <c r="J293" s="39">
        <f>VLOOKUP($A293,'Ub5 and Ub6 values'!$A$3:$F$7000,3,FALSE)</f>
        <v>8</v>
      </c>
      <c r="K293" s="39">
        <f>VLOOKUP($A293,'Ub5 and Ub6 values'!$A$3:$F$7000,4,FALSE)</f>
        <v>11</v>
      </c>
    </row>
    <row r="294" spans="1:11">
      <c r="A294" s="7" t="s">
        <v>9615</v>
      </c>
      <c r="B294" s="8" t="s">
        <v>3036</v>
      </c>
      <c r="C294" s="8" t="s">
        <v>3037</v>
      </c>
      <c r="D294" s="8" t="s">
        <v>3038</v>
      </c>
      <c r="E294" s="8" t="s">
        <v>3418</v>
      </c>
      <c r="F294" s="9">
        <v>0.12046</v>
      </c>
      <c r="G294" s="9"/>
      <c r="H294" s="9"/>
      <c r="I294" s="37">
        <f t="shared" si="4"/>
        <v>-3.9191571411654382</v>
      </c>
      <c r="J294" s="39">
        <f>VLOOKUP($A294,'Ub5 and Ub6 values'!$A$3:$F$7000,3,FALSE)</f>
        <v>7</v>
      </c>
      <c r="K294" s="39">
        <f>VLOOKUP($A294,'Ub5 and Ub6 values'!$A$3:$F$7000,4,FALSE)</f>
        <v>8</v>
      </c>
    </row>
    <row r="295" spans="1:11">
      <c r="A295" s="8" t="s">
        <v>6957</v>
      </c>
      <c r="B295" s="8" t="s">
        <v>509</v>
      </c>
      <c r="C295" s="8" t="s">
        <v>510</v>
      </c>
      <c r="D295" s="8" t="s">
        <v>511</v>
      </c>
      <c r="E295" s="8" t="s">
        <v>845</v>
      </c>
      <c r="F295" s="9">
        <v>0.12073</v>
      </c>
      <c r="G295" s="9"/>
      <c r="H295" s="9"/>
      <c r="I295" s="37">
        <f t="shared" si="4"/>
        <v>-3.9181847993677201</v>
      </c>
      <c r="J295" s="39">
        <f>VLOOKUP($A295,'Ub5 and Ub6 values'!$A$3:$F$7000,3,FALSE)</f>
        <v>7</v>
      </c>
      <c r="K295" s="39">
        <f>VLOOKUP($A295,'Ub5 and Ub6 values'!$A$3:$F$7000,4,FALSE)</f>
        <v>8</v>
      </c>
    </row>
    <row r="296" spans="1:11">
      <c r="A296" s="8" t="s">
        <v>5379</v>
      </c>
      <c r="B296" s="8" t="s">
        <v>2347</v>
      </c>
      <c r="C296" s="8" t="s">
        <v>2348</v>
      </c>
      <c r="D296" s="8" t="s">
        <v>2349</v>
      </c>
      <c r="E296" s="8" t="s">
        <v>1</v>
      </c>
      <c r="F296" s="9">
        <v>0.12167</v>
      </c>
      <c r="G296" s="9"/>
      <c r="H296" s="9"/>
      <c r="I296" s="37">
        <f t="shared" si="4"/>
        <v>-3.9148164919472213</v>
      </c>
      <c r="J296" s="39">
        <f>VLOOKUP($A296,'Ub5 and Ub6 values'!$A$3:$F$7000,3,FALSE)</f>
        <v>7</v>
      </c>
      <c r="K296" s="39">
        <f>VLOOKUP($A296,'Ub5 and Ub6 values'!$A$3:$F$7000,4,FALSE)</f>
        <v>9</v>
      </c>
    </row>
    <row r="297" spans="1:11">
      <c r="A297" s="7" t="s">
        <v>9616</v>
      </c>
      <c r="B297" s="8" t="s">
        <v>3039</v>
      </c>
      <c r="C297" s="8" t="s">
        <v>3040</v>
      </c>
      <c r="D297" s="8" t="s">
        <v>3041</v>
      </c>
      <c r="E297" s="8" t="s">
        <v>3418</v>
      </c>
      <c r="F297" s="9">
        <v>0.13052</v>
      </c>
      <c r="G297" s="9"/>
      <c r="H297" s="9"/>
      <c r="I297" s="37">
        <f t="shared" si="4"/>
        <v>-3.8843229348841626</v>
      </c>
      <c r="J297" s="39">
        <f>VLOOKUP($A297,'Ub5 and Ub6 values'!$A$3:$F$7000,3,FALSE)</f>
        <v>6</v>
      </c>
      <c r="K297" s="39">
        <f>VLOOKUP($A297,'Ub5 and Ub6 values'!$A$3:$F$7000,4,FALSE)</f>
        <v>6</v>
      </c>
    </row>
    <row r="298" spans="1:11">
      <c r="A298" s="8" t="s">
        <v>2814</v>
      </c>
      <c r="B298" s="8" t="s">
        <v>3042</v>
      </c>
      <c r="C298" s="8" t="s">
        <v>3043</v>
      </c>
      <c r="D298" s="8" t="s">
        <v>3044</v>
      </c>
      <c r="E298" s="8" t="s">
        <v>845</v>
      </c>
      <c r="F298" s="9">
        <v>0.13225000000000001</v>
      </c>
      <c r="G298" s="9"/>
      <c r="H298" s="9"/>
      <c r="I298" s="37">
        <f t="shared" si="4"/>
        <v>-3.8786043192927764</v>
      </c>
      <c r="J298" s="39">
        <f>VLOOKUP($A298,'Ub5 and Ub6 values'!$A$3:$F$7000,3,FALSE)</f>
        <v>6</v>
      </c>
      <c r="K298" s="39">
        <f>VLOOKUP($A298,'Ub5 and Ub6 values'!$A$3:$F$7000,4,FALSE)</f>
        <v>7</v>
      </c>
    </row>
    <row r="299" spans="1:11">
      <c r="A299" s="7" t="s">
        <v>3017</v>
      </c>
      <c r="B299" s="8" t="s">
        <v>1860</v>
      </c>
      <c r="C299" s="8" t="s">
        <v>1861</v>
      </c>
      <c r="D299" s="8" t="s">
        <v>3095</v>
      </c>
      <c r="E299" s="8" t="s">
        <v>3418</v>
      </c>
      <c r="F299" s="9">
        <v>0.13600000000000001</v>
      </c>
      <c r="G299" s="9"/>
      <c r="H299" s="9"/>
      <c r="I299" s="37">
        <f t="shared" si="4"/>
        <v>-3.8664610916297826</v>
      </c>
      <c r="J299" s="39">
        <f>VLOOKUP($A299,'Ub5 and Ub6 values'!$A$3:$F$7000,3,FALSE)</f>
        <v>6</v>
      </c>
      <c r="K299" s="39">
        <f>VLOOKUP($A299,'Ub5 and Ub6 values'!$A$3:$F$7000,4,FALSE)</f>
        <v>11</v>
      </c>
    </row>
    <row r="300" spans="1:11">
      <c r="A300" s="8" t="s">
        <v>4108</v>
      </c>
      <c r="B300" s="8" t="s">
        <v>3096</v>
      </c>
      <c r="C300" s="8" t="s">
        <v>3097</v>
      </c>
      <c r="D300" s="8" t="s">
        <v>3098</v>
      </c>
      <c r="E300" s="8" t="s">
        <v>845</v>
      </c>
      <c r="F300" s="9">
        <v>0.14696999999999999</v>
      </c>
      <c r="G300" s="9"/>
      <c r="H300" s="9"/>
      <c r="I300" s="37">
        <f t="shared" si="4"/>
        <v>-3.8327713058240072</v>
      </c>
      <c r="J300" s="39">
        <f>VLOOKUP($A300,'Ub5 and Ub6 values'!$A$3:$F$7000,3,FALSE)</f>
        <v>11</v>
      </c>
      <c r="K300" s="39">
        <f>VLOOKUP($A300,'Ub5 and Ub6 values'!$A$3:$F$7000,4,FALSE)</f>
        <v>12</v>
      </c>
    </row>
    <row r="301" spans="1:11">
      <c r="A301" s="8" t="s">
        <v>755</v>
      </c>
      <c r="B301" s="8" t="s">
        <v>3099</v>
      </c>
      <c r="C301" s="8" t="s">
        <v>3100</v>
      </c>
      <c r="D301" s="8" t="s">
        <v>3101</v>
      </c>
      <c r="E301" s="8" t="s">
        <v>845</v>
      </c>
      <c r="F301" s="9">
        <v>0.14987</v>
      </c>
      <c r="G301" s="9"/>
      <c r="H301" s="9"/>
      <c r="I301" s="37">
        <f t="shared" si="4"/>
        <v>-3.8242852926913047</v>
      </c>
      <c r="J301" s="39">
        <f>VLOOKUP($A301,'Ub5 and Ub6 values'!$A$3:$F$7000,3,FALSE)</f>
        <v>6</v>
      </c>
      <c r="K301" s="39">
        <f>VLOOKUP($A301,'Ub5 and Ub6 values'!$A$3:$F$7000,4,FALSE)</f>
        <v>11</v>
      </c>
    </row>
    <row r="302" spans="1:11">
      <c r="A302" s="8" t="s">
        <v>2635</v>
      </c>
      <c r="B302" s="8" t="s">
        <v>1787</v>
      </c>
      <c r="C302" s="8" t="s">
        <v>1788</v>
      </c>
      <c r="D302" s="8" t="s">
        <v>1789</v>
      </c>
      <c r="E302" s="8" t="s">
        <v>845</v>
      </c>
      <c r="F302" s="9">
        <v>0.15307000000000001</v>
      </c>
      <c r="G302" s="9"/>
      <c r="H302" s="9"/>
      <c r="I302" s="37">
        <f t="shared" si="4"/>
        <v>-3.8151099178002776</v>
      </c>
      <c r="J302" s="39">
        <f>VLOOKUP($A302,'Ub5 and Ub6 values'!$A$3:$F$7000,3,FALSE)</f>
        <v>4</v>
      </c>
      <c r="K302" s="39">
        <f>VLOOKUP($A302,'Ub5 and Ub6 values'!$A$3:$F$7000,4,FALSE)</f>
        <v>4</v>
      </c>
    </row>
    <row r="303" spans="1:11">
      <c r="A303" s="7" t="s">
        <v>3790</v>
      </c>
      <c r="B303" s="8" t="s">
        <v>3102</v>
      </c>
      <c r="C303" s="8" t="s">
        <v>3103</v>
      </c>
      <c r="D303" s="8" t="s">
        <v>3104</v>
      </c>
      <c r="E303" s="8" t="s">
        <v>3418</v>
      </c>
      <c r="F303" s="9">
        <v>0.15916</v>
      </c>
      <c r="G303" s="9"/>
      <c r="H303" s="9"/>
      <c r="I303" s="37">
        <f t="shared" si="4"/>
        <v>-3.7981660695256494</v>
      </c>
      <c r="J303" s="39">
        <f>VLOOKUP($A303,'Ub5 and Ub6 values'!$A$3:$F$7000,3,FALSE)</f>
        <v>6</v>
      </c>
      <c r="K303" s="39">
        <f>VLOOKUP($A303,'Ub5 and Ub6 values'!$A$3:$F$7000,4,FALSE)</f>
        <v>7</v>
      </c>
    </row>
    <row r="304" spans="1:11">
      <c r="A304" s="7" t="s">
        <v>4293</v>
      </c>
      <c r="B304" s="8" t="s">
        <v>3105</v>
      </c>
      <c r="C304" s="8" t="s">
        <v>3106</v>
      </c>
      <c r="D304" s="8" t="s">
        <v>3107</v>
      </c>
      <c r="E304" s="8" t="s">
        <v>3418</v>
      </c>
      <c r="F304" s="9">
        <v>0.1603</v>
      </c>
      <c r="G304" s="9"/>
      <c r="H304" s="9"/>
      <c r="I304" s="37">
        <f t="shared" si="4"/>
        <v>-3.7950664776458551</v>
      </c>
      <c r="J304" s="39">
        <f>VLOOKUP($A304,'Ub5 and Ub6 values'!$A$3:$F$7000,3,FALSE)</f>
        <v>6</v>
      </c>
      <c r="K304" s="39">
        <f>VLOOKUP($A304,'Ub5 and Ub6 values'!$A$3:$F$7000,4,FALSE)</f>
        <v>6</v>
      </c>
    </row>
    <row r="305" spans="1:11">
      <c r="A305" s="8" t="s">
        <v>8724</v>
      </c>
      <c r="B305" s="8" t="s">
        <v>3108</v>
      </c>
      <c r="C305" s="8" t="s">
        <v>3109</v>
      </c>
      <c r="D305" s="8" t="s">
        <v>3110</v>
      </c>
      <c r="E305" s="8" t="s">
        <v>845</v>
      </c>
      <c r="F305" s="9">
        <v>0.16386999999999999</v>
      </c>
      <c r="G305" s="9"/>
      <c r="H305" s="9"/>
      <c r="I305" s="37">
        <f t="shared" si="4"/>
        <v>-3.7855005462891187</v>
      </c>
      <c r="J305" s="39">
        <f>VLOOKUP($A305,'Ub5 and Ub6 values'!$A$3:$F$7000,3,FALSE)</f>
        <v>7</v>
      </c>
      <c r="K305" s="39">
        <f>VLOOKUP($A305,'Ub5 and Ub6 values'!$A$3:$F$7000,4,FALSE)</f>
        <v>10</v>
      </c>
    </row>
    <row r="306" spans="1:11">
      <c r="A306" s="8" t="s">
        <v>1454</v>
      </c>
      <c r="B306" s="8" t="s">
        <v>3111</v>
      </c>
      <c r="C306" s="8" t="s">
        <v>3112</v>
      </c>
      <c r="D306" s="8" t="s">
        <v>3113</v>
      </c>
      <c r="E306" s="8" t="s">
        <v>3418</v>
      </c>
      <c r="F306" s="9">
        <v>0.16553999999999999</v>
      </c>
      <c r="G306" s="9"/>
      <c r="H306" s="9"/>
      <c r="I306" s="37">
        <f t="shared" si="4"/>
        <v>-3.7810970491371707</v>
      </c>
      <c r="J306" s="39">
        <f>VLOOKUP($A306,'Ub5 and Ub6 values'!$A$3:$F$7000,3,FALSE)</f>
        <v>5</v>
      </c>
      <c r="K306" s="39">
        <f>VLOOKUP($A306,'Ub5 and Ub6 values'!$A$3:$F$7000,4,FALSE)</f>
        <v>5</v>
      </c>
    </row>
    <row r="307" spans="1:11">
      <c r="A307" s="7" t="s">
        <v>7331</v>
      </c>
      <c r="B307" s="8" t="s">
        <v>3114</v>
      </c>
      <c r="C307" s="8" t="s">
        <v>3115</v>
      </c>
      <c r="D307" s="8" t="s">
        <v>1946</v>
      </c>
      <c r="E307" s="8" t="s">
        <v>3418</v>
      </c>
      <c r="F307" s="9">
        <v>0.16714000000000001</v>
      </c>
      <c r="G307" s="9"/>
      <c r="H307" s="9"/>
      <c r="I307" s="37">
        <f t="shared" si="4"/>
        <v>-3.7769196021688449</v>
      </c>
      <c r="J307" s="39">
        <f>VLOOKUP($A307,'Ub5 and Ub6 values'!$A$3:$F$7000,3,FALSE)</f>
        <v>5</v>
      </c>
      <c r="K307" s="39">
        <f>VLOOKUP($A307,'Ub5 and Ub6 values'!$A$3:$F$7000,4,FALSE)</f>
        <v>8</v>
      </c>
    </row>
    <row r="308" spans="1:11">
      <c r="A308" s="7" t="s">
        <v>9617</v>
      </c>
      <c r="B308" s="8" t="s">
        <v>1947</v>
      </c>
      <c r="C308" s="8" t="s">
        <v>1416</v>
      </c>
      <c r="D308" s="8" t="s">
        <v>1417</v>
      </c>
      <c r="E308" s="8" t="s">
        <v>3418</v>
      </c>
      <c r="F308" s="9">
        <v>0.16728000000000001</v>
      </c>
      <c r="G308" s="9"/>
      <c r="H308" s="9"/>
      <c r="I308" s="37">
        <f t="shared" si="4"/>
        <v>-3.7765559801903845</v>
      </c>
      <c r="J308" s="39">
        <f>VLOOKUP($A308,'Ub5 and Ub6 values'!$A$3:$F$7000,3,FALSE)</f>
        <v>7</v>
      </c>
      <c r="K308" s="39">
        <f>VLOOKUP($A308,'Ub5 and Ub6 values'!$A$3:$F$7000,4,FALSE)</f>
        <v>9</v>
      </c>
    </row>
    <row r="309" spans="1:11">
      <c r="A309" s="7" t="s">
        <v>7281</v>
      </c>
      <c r="B309" s="8" t="s">
        <v>305</v>
      </c>
      <c r="C309" s="8" t="s">
        <v>306</v>
      </c>
      <c r="D309" s="8" t="s">
        <v>307</v>
      </c>
      <c r="E309" s="8" t="s">
        <v>845</v>
      </c>
      <c r="F309" s="9">
        <v>0.17116999999999999</v>
      </c>
      <c r="G309" s="9"/>
      <c r="H309" s="9"/>
      <c r="I309" s="37">
        <f t="shared" si="4"/>
        <v>-3.7665723493325545</v>
      </c>
      <c r="J309" s="39">
        <f>VLOOKUP($A309,'Ub5 and Ub6 values'!$A$3:$F$7000,3,FALSE)</f>
        <v>7</v>
      </c>
      <c r="K309" s="39">
        <f>VLOOKUP($A309,'Ub5 and Ub6 values'!$A$3:$F$7000,4,FALSE)</f>
        <v>7</v>
      </c>
    </row>
    <row r="310" spans="1:11">
      <c r="A310" s="8" t="s">
        <v>8882</v>
      </c>
      <c r="B310" s="8" t="s">
        <v>1418</v>
      </c>
      <c r="C310" s="8" t="s">
        <v>1419</v>
      </c>
      <c r="D310" s="8" t="s">
        <v>4025</v>
      </c>
      <c r="E310" s="8" t="s">
        <v>3418</v>
      </c>
      <c r="F310" s="9">
        <v>0.17297999999999999</v>
      </c>
      <c r="G310" s="9"/>
      <c r="H310" s="9"/>
      <c r="I310" s="37">
        <f t="shared" si="4"/>
        <v>-3.7620041072281487</v>
      </c>
      <c r="J310" s="39">
        <f>VLOOKUP($A310,'Ub5 and Ub6 values'!$A$3:$F$7000,3,FALSE)</f>
        <v>3</v>
      </c>
      <c r="K310" s="39">
        <f>VLOOKUP($A310,'Ub5 and Ub6 values'!$A$3:$F$7000,4,FALSE)</f>
        <v>3</v>
      </c>
    </row>
    <row r="311" spans="1:11">
      <c r="A311" s="7" t="s">
        <v>9618</v>
      </c>
      <c r="B311" s="8" t="s">
        <v>4026</v>
      </c>
      <c r="C311" s="8" t="s">
        <v>4027</v>
      </c>
      <c r="D311" s="8" t="s">
        <v>4028</v>
      </c>
      <c r="E311" s="8" t="s">
        <v>845</v>
      </c>
      <c r="F311" s="9">
        <v>0.17437</v>
      </c>
      <c r="G311" s="9"/>
      <c r="H311" s="9"/>
      <c r="I311" s="37">
        <f t="shared" si="4"/>
        <v>-3.7585282324492368</v>
      </c>
      <c r="J311" s="39">
        <f>VLOOKUP($A311,'Ub5 and Ub6 values'!$A$3:$F$7000,3,FALSE)</f>
        <v>7</v>
      </c>
      <c r="K311" s="39">
        <f>VLOOKUP($A311,'Ub5 and Ub6 values'!$A$3:$F$7000,4,FALSE)</f>
        <v>9</v>
      </c>
    </row>
    <row r="312" spans="1:11">
      <c r="A312" s="8" t="s">
        <v>9619</v>
      </c>
      <c r="B312" s="8" t="s">
        <v>4029</v>
      </c>
      <c r="C312" s="8" t="s">
        <v>4030</v>
      </c>
      <c r="D312" s="8" t="s">
        <v>4031</v>
      </c>
      <c r="E312" s="8" t="s">
        <v>845</v>
      </c>
      <c r="F312" s="9">
        <v>0.18151</v>
      </c>
      <c r="G312" s="9"/>
      <c r="H312" s="9"/>
      <c r="I312" s="37">
        <f t="shared" si="4"/>
        <v>-3.7410994432163918</v>
      </c>
      <c r="J312" s="39">
        <f>VLOOKUP($A312,'Ub5 and Ub6 values'!$A$3:$F$7000,3,FALSE)</f>
        <v>6</v>
      </c>
      <c r="K312" s="39">
        <f>VLOOKUP($A312,'Ub5 and Ub6 values'!$A$3:$F$7000,4,FALSE)</f>
        <v>8</v>
      </c>
    </row>
    <row r="313" spans="1:11">
      <c r="A313" s="8" t="s">
        <v>7164</v>
      </c>
      <c r="B313" s="8" t="s">
        <v>2107</v>
      </c>
      <c r="C313" s="8" t="s">
        <v>2108</v>
      </c>
      <c r="D313" s="8" t="s">
        <v>2109</v>
      </c>
      <c r="E313" s="8" t="s">
        <v>845</v>
      </c>
      <c r="F313" s="9">
        <v>0.18607000000000001</v>
      </c>
      <c r="G313" s="9"/>
      <c r="H313" s="9"/>
      <c r="I313" s="37">
        <f t="shared" si="4"/>
        <v>-3.7303236423701347</v>
      </c>
      <c r="J313" s="39">
        <f>VLOOKUP($A313,'Ub5 and Ub6 values'!$A$3:$F$7000,3,FALSE)</f>
        <v>6</v>
      </c>
      <c r="K313" s="39">
        <f>VLOOKUP($A313,'Ub5 and Ub6 values'!$A$3:$F$7000,4,FALSE)</f>
        <v>7</v>
      </c>
    </row>
    <row r="314" spans="1:11">
      <c r="A314" s="7" t="s">
        <v>7238</v>
      </c>
      <c r="B314" s="8" t="s">
        <v>4032</v>
      </c>
      <c r="C314" s="8" t="s">
        <v>4033</v>
      </c>
      <c r="D314" s="8" t="s">
        <v>4034</v>
      </c>
      <c r="E314" s="8" t="s">
        <v>3418</v>
      </c>
      <c r="F314" s="9">
        <v>0.18834000000000001</v>
      </c>
      <c r="G314" s="9"/>
      <c r="H314" s="9"/>
      <c r="I314" s="37">
        <f t="shared" si="4"/>
        <v>-3.7250574339163141</v>
      </c>
      <c r="J314" s="39">
        <f>VLOOKUP($A314,'Ub5 and Ub6 values'!$A$3:$F$7000,3,FALSE)</f>
        <v>6</v>
      </c>
      <c r="K314" s="39">
        <f>VLOOKUP($A314,'Ub5 and Ub6 values'!$A$3:$F$7000,4,FALSE)</f>
        <v>7</v>
      </c>
    </row>
    <row r="315" spans="1:11">
      <c r="A315" s="7" t="s">
        <v>6959</v>
      </c>
      <c r="B315" s="8" t="s">
        <v>293</v>
      </c>
      <c r="C315" s="8" t="s">
        <v>294</v>
      </c>
      <c r="D315" s="8" t="s">
        <v>295</v>
      </c>
      <c r="E315" s="8" t="s">
        <v>845</v>
      </c>
      <c r="F315" s="9">
        <v>0.19350000000000001</v>
      </c>
      <c r="G315" s="9"/>
      <c r="H315" s="9"/>
      <c r="I315" s="37">
        <f t="shared" si="4"/>
        <v>-3.7133190306450699</v>
      </c>
      <c r="J315" s="39">
        <f>VLOOKUP($A315,'Ub5 and Ub6 values'!$A$3:$F$7000,3,FALSE)</f>
        <v>5</v>
      </c>
      <c r="K315" s="39">
        <f>VLOOKUP($A315,'Ub5 and Ub6 values'!$A$3:$F$7000,4,FALSE)</f>
        <v>7</v>
      </c>
    </row>
    <row r="316" spans="1:11">
      <c r="A316" s="7" t="s">
        <v>5028</v>
      </c>
      <c r="B316" s="8" t="s">
        <v>4035</v>
      </c>
      <c r="C316" s="8" t="s">
        <v>4036</v>
      </c>
      <c r="D316" s="8" t="s">
        <v>4037</v>
      </c>
      <c r="E316" s="8" t="s">
        <v>3418</v>
      </c>
      <c r="F316" s="9">
        <v>0.20230999999999999</v>
      </c>
      <c r="G316" s="9"/>
      <c r="H316" s="9"/>
      <c r="I316" s="37">
        <f t="shared" si="4"/>
        <v>-3.6939826499158817</v>
      </c>
      <c r="J316" s="39">
        <f>VLOOKUP($A316,'Ub5 and Ub6 values'!$A$3:$F$7000,3,FALSE)</f>
        <v>6</v>
      </c>
      <c r="K316" s="39">
        <f>VLOOKUP($A316,'Ub5 and Ub6 values'!$A$3:$F$7000,4,FALSE)</f>
        <v>7</v>
      </c>
    </row>
    <row r="317" spans="1:11">
      <c r="A317" s="8" t="s">
        <v>8939</v>
      </c>
      <c r="B317" s="8" t="s">
        <v>2409</v>
      </c>
      <c r="C317" s="8" t="s">
        <v>2152</v>
      </c>
      <c r="D317" s="8" t="s">
        <v>2153</v>
      </c>
      <c r="E317" s="8" t="s">
        <v>845</v>
      </c>
      <c r="F317" s="9">
        <v>0.20713000000000001</v>
      </c>
      <c r="G317" s="9"/>
      <c r="H317" s="9"/>
      <c r="I317" s="37">
        <f t="shared" si="4"/>
        <v>-3.6837569948251101</v>
      </c>
      <c r="J317" s="39">
        <f>VLOOKUP($A317,'Ub5 and Ub6 values'!$A$3:$F$7000,3,FALSE)</f>
        <v>7</v>
      </c>
      <c r="K317" s="39">
        <f>VLOOKUP($A317,'Ub5 and Ub6 values'!$A$3:$F$7000,4,FALSE)</f>
        <v>9</v>
      </c>
    </row>
    <row r="318" spans="1:11">
      <c r="A318" s="7" t="s">
        <v>9620</v>
      </c>
      <c r="B318" s="8" t="s">
        <v>4038</v>
      </c>
      <c r="C318" s="8" t="s">
        <v>4039</v>
      </c>
      <c r="D318" s="8" t="s">
        <v>4040</v>
      </c>
      <c r="E318" s="8" t="s">
        <v>3418</v>
      </c>
      <c r="F318" s="9">
        <v>0.20927000000000001</v>
      </c>
      <c r="G318" s="9"/>
      <c r="H318" s="9"/>
      <c r="I318" s="37">
        <f t="shared" si="4"/>
        <v>-3.6792930256904097</v>
      </c>
      <c r="J318" s="39">
        <f>VLOOKUP($A318,'Ub5 and Ub6 values'!$A$3:$F$7000,3,FALSE)</f>
        <v>6</v>
      </c>
      <c r="K318" s="39">
        <f>VLOOKUP($A318,'Ub5 and Ub6 values'!$A$3:$F$7000,4,FALSE)</f>
        <v>7</v>
      </c>
    </row>
    <row r="319" spans="1:11">
      <c r="A319" s="7" t="s">
        <v>5401</v>
      </c>
      <c r="B319" s="8" t="s">
        <v>4696</v>
      </c>
      <c r="C319" s="8" t="s">
        <v>4697</v>
      </c>
      <c r="D319" s="8" t="s">
        <v>4698</v>
      </c>
      <c r="E319" s="8" t="s">
        <v>845</v>
      </c>
      <c r="F319" s="9">
        <v>0.21027999999999999</v>
      </c>
      <c r="G319" s="9"/>
      <c r="H319" s="9"/>
      <c r="I319" s="37">
        <f t="shared" si="4"/>
        <v>-3.6772020316536125</v>
      </c>
      <c r="J319" s="39">
        <f>VLOOKUP($A319,'Ub5 and Ub6 values'!$A$3:$F$7000,3,FALSE)</f>
        <v>6</v>
      </c>
      <c r="K319" s="39">
        <f>VLOOKUP($A319,'Ub5 and Ub6 values'!$A$3:$F$7000,4,FALSE)</f>
        <v>6</v>
      </c>
    </row>
    <row r="320" spans="1:11">
      <c r="A320" s="8" t="s">
        <v>2696</v>
      </c>
      <c r="B320" s="8" t="s">
        <v>4041</v>
      </c>
      <c r="C320" s="8" t="s">
        <v>4042</v>
      </c>
      <c r="D320" s="8" t="s">
        <v>4043</v>
      </c>
      <c r="E320" s="8" t="s">
        <v>845</v>
      </c>
      <c r="F320" s="9">
        <v>0.21828</v>
      </c>
      <c r="G320" s="9"/>
      <c r="H320" s="9"/>
      <c r="I320" s="37">
        <f t="shared" si="4"/>
        <v>-3.6609860548888915</v>
      </c>
      <c r="J320" s="39">
        <f>VLOOKUP($A320,'Ub5 and Ub6 values'!$A$3:$F$7000,3,FALSE)</f>
        <v>7</v>
      </c>
      <c r="K320" s="39">
        <f>VLOOKUP($A320,'Ub5 and Ub6 values'!$A$3:$F$7000,4,FALSE)</f>
        <v>7</v>
      </c>
    </row>
    <row r="321" spans="1:11">
      <c r="A321" s="7" t="s">
        <v>9621</v>
      </c>
      <c r="B321" s="8" t="s">
        <v>2818</v>
      </c>
      <c r="C321" s="8" t="s">
        <v>2819</v>
      </c>
      <c r="D321" s="8" t="s">
        <v>2820</v>
      </c>
      <c r="E321" s="8" t="s">
        <v>3418</v>
      </c>
      <c r="F321" s="9">
        <v>0.22165000000000001</v>
      </c>
      <c r="G321" s="9"/>
      <c r="H321" s="9"/>
      <c r="I321" s="37">
        <f t="shared" si="4"/>
        <v>-3.6543322643646468</v>
      </c>
      <c r="J321" s="39">
        <f>VLOOKUP($A321,'Ub5 and Ub6 values'!$A$3:$F$7000,3,FALSE)</f>
        <v>6</v>
      </c>
      <c r="K321" s="39">
        <f>VLOOKUP($A321,'Ub5 and Ub6 values'!$A$3:$F$7000,4,FALSE)</f>
        <v>7</v>
      </c>
    </row>
    <row r="322" spans="1:11">
      <c r="A322" s="8" t="s">
        <v>5205</v>
      </c>
      <c r="B322" s="7" t="s">
        <v>2821</v>
      </c>
      <c r="C322" s="8" t="s">
        <v>2822</v>
      </c>
      <c r="D322" s="8" t="s">
        <v>2823</v>
      </c>
      <c r="E322" s="8" t="s">
        <v>845</v>
      </c>
      <c r="F322" s="9">
        <v>0.22370999999999999</v>
      </c>
      <c r="G322" s="9"/>
      <c r="H322" s="9"/>
      <c r="I322" s="37">
        <f t="shared" si="4"/>
        <v>-3.650314602189686</v>
      </c>
      <c r="J322" s="39">
        <f>VLOOKUP($A322,'Ub5 and Ub6 values'!$A$3:$F$7000,3,FALSE)</f>
        <v>5</v>
      </c>
      <c r="K322" s="39">
        <f>VLOOKUP($A322,'Ub5 and Ub6 values'!$A$3:$F$7000,4,FALSE)</f>
        <v>6</v>
      </c>
    </row>
    <row r="323" spans="1:11">
      <c r="A323" s="7" t="s">
        <v>6188</v>
      </c>
      <c r="B323" s="8" t="s">
        <v>2824</v>
      </c>
      <c r="C323" s="8" t="s">
        <v>2825</v>
      </c>
      <c r="D323" s="8" t="s">
        <v>2826</v>
      </c>
      <c r="E323" s="8" t="s">
        <v>3418</v>
      </c>
      <c r="F323" s="9">
        <v>0.22878000000000001</v>
      </c>
      <c r="G323" s="9"/>
      <c r="H323" s="9"/>
      <c r="I323" s="37">
        <f t="shared" ref="I323:I386" si="5">LOG(F323)-3</f>
        <v>-3.6405819443426859</v>
      </c>
      <c r="J323" s="39">
        <f>VLOOKUP($A323,'Ub5 and Ub6 values'!$A$3:$F$7000,3,FALSE)</f>
        <v>5</v>
      </c>
      <c r="K323" s="39">
        <f>VLOOKUP($A323,'Ub5 and Ub6 values'!$A$3:$F$7000,4,FALSE)</f>
        <v>5</v>
      </c>
    </row>
    <row r="324" spans="1:11">
      <c r="A324" s="7" t="s">
        <v>3599</v>
      </c>
      <c r="B324" s="8" t="s">
        <v>3578</v>
      </c>
      <c r="C324" s="8" t="s">
        <v>3579</v>
      </c>
      <c r="D324" s="8" t="s">
        <v>1916</v>
      </c>
      <c r="E324" s="8" t="s">
        <v>845</v>
      </c>
      <c r="F324" s="9">
        <v>0.22964000000000001</v>
      </c>
      <c r="G324" s="9"/>
      <c r="H324" s="9"/>
      <c r="I324" s="37">
        <f t="shared" si="5"/>
        <v>-3.6389524618044184</v>
      </c>
      <c r="J324" s="39">
        <f>VLOOKUP($A324,'Ub5 and Ub6 values'!$A$3:$F$7000,3,FALSE)</f>
        <v>7</v>
      </c>
      <c r="K324" s="39">
        <f>VLOOKUP($A324,'Ub5 and Ub6 values'!$A$3:$F$7000,4,FALSE)</f>
        <v>11</v>
      </c>
    </row>
    <row r="325" spans="1:11">
      <c r="A325" s="8" t="s">
        <v>7227</v>
      </c>
      <c r="B325" s="8" t="s">
        <v>2344</v>
      </c>
      <c r="C325" s="8" t="s">
        <v>2345</v>
      </c>
      <c r="D325" s="8" t="s">
        <v>2346</v>
      </c>
      <c r="E325" s="8" t="s">
        <v>845</v>
      </c>
      <c r="F325" s="9">
        <v>0.23182</v>
      </c>
      <c r="G325" s="9"/>
      <c r="H325" s="9"/>
      <c r="I325" s="37">
        <f t="shared" si="5"/>
        <v>-3.6348490985063968</v>
      </c>
      <c r="J325" s="39">
        <f>VLOOKUP($A325,'Ub5 and Ub6 values'!$A$3:$F$7000,3,FALSE)</f>
        <v>8</v>
      </c>
      <c r="K325" s="39">
        <f>VLOOKUP($A325,'Ub5 and Ub6 values'!$A$3:$F$7000,4,FALSE)</f>
        <v>11</v>
      </c>
    </row>
    <row r="326" spans="1:11">
      <c r="A326" s="8" t="s">
        <v>3631</v>
      </c>
      <c r="B326" s="8" t="s">
        <v>6287</v>
      </c>
      <c r="C326" s="8" t="s">
        <v>291</v>
      </c>
      <c r="D326" s="8" t="s">
        <v>292</v>
      </c>
      <c r="E326" s="8" t="s">
        <v>845</v>
      </c>
      <c r="F326" s="9">
        <v>0.23401</v>
      </c>
      <c r="G326" s="9"/>
      <c r="H326" s="9"/>
      <c r="I326" s="37">
        <f t="shared" si="5"/>
        <v>-3.6307655833931749</v>
      </c>
      <c r="J326" s="39">
        <f>VLOOKUP($A326,'Ub5 and Ub6 values'!$A$3:$F$7000,3,FALSE)</f>
        <v>8</v>
      </c>
      <c r="K326" s="39">
        <f>VLOOKUP($A326,'Ub5 and Ub6 values'!$A$3:$F$7000,4,FALSE)</f>
        <v>8</v>
      </c>
    </row>
    <row r="327" spans="1:11">
      <c r="A327" s="7" t="s">
        <v>9622</v>
      </c>
      <c r="B327" s="8" t="s">
        <v>2827</v>
      </c>
      <c r="C327" s="8" t="s">
        <v>2828</v>
      </c>
      <c r="D327" s="8" t="s">
        <v>2829</v>
      </c>
      <c r="E327" s="8" t="s">
        <v>3418</v>
      </c>
      <c r="F327" s="9">
        <v>0.23633000000000001</v>
      </c>
      <c r="G327" s="9"/>
      <c r="H327" s="9"/>
      <c r="I327" s="37">
        <f t="shared" si="5"/>
        <v>-3.6264811450308789</v>
      </c>
      <c r="J327" s="39">
        <f>VLOOKUP($A327,'Ub5 and Ub6 values'!$A$3:$F$7000,3,FALSE)</f>
        <v>8</v>
      </c>
      <c r="K327" s="39">
        <f>VLOOKUP($A327,'Ub5 and Ub6 values'!$A$3:$F$7000,4,FALSE)</f>
        <v>11</v>
      </c>
    </row>
    <row r="328" spans="1:11">
      <c r="A328" s="8" t="s">
        <v>6405</v>
      </c>
      <c r="B328" s="8" t="s">
        <v>1394</v>
      </c>
      <c r="C328" s="8" t="s">
        <v>1395</v>
      </c>
      <c r="D328" s="8" t="s">
        <v>1396</v>
      </c>
      <c r="E328" s="8" t="s">
        <v>832</v>
      </c>
      <c r="F328" s="9">
        <v>0.23893</v>
      </c>
      <c r="G328" s="9"/>
      <c r="H328" s="9"/>
      <c r="I328" s="37">
        <f t="shared" si="5"/>
        <v>-3.6217293169036422</v>
      </c>
      <c r="J328" s="39">
        <f>VLOOKUP($A328,'Ub5 and Ub6 values'!$A$3:$F$7000,3,FALSE)</f>
        <v>7</v>
      </c>
      <c r="K328" s="39">
        <f>VLOOKUP($A328,'Ub5 and Ub6 values'!$A$3:$F$7000,4,FALSE)</f>
        <v>8</v>
      </c>
    </row>
    <row r="329" spans="1:11">
      <c r="A329" s="7" t="s">
        <v>1297</v>
      </c>
      <c r="B329" s="8" t="s">
        <v>4147</v>
      </c>
      <c r="C329" s="8" t="s">
        <v>4148</v>
      </c>
      <c r="D329" s="8" t="s">
        <v>4149</v>
      </c>
      <c r="E329" s="8" t="s">
        <v>3418</v>
      </c>
      <c r="F329" s="9">
        <v>0.24535999999999999</v>
      </c>
      <c r="G329" s="9"/>
      <c r="H329" s="9"/>
      <c r="I329" s="37">
        <f t="shared" si="5"/>
        <v>-3.6101962370255709</v>
      </c>
      <c r="J329" s="39">
        <f>VLOOKUP($A329,'Ub5 and Ub6 values'!$A$3:$F$7000,3,FALSE)</f>
        <v>7</v>
      </c>
      <c r="K329" s="39">
        <f>VLOOKUP($A329,'Ub5 and Ub6 values'!$A$3:$F$7000,4,FALSE)</f>
        <v>9</v>
      </c>
    </row>
    <row r="330" spans="1:11">
      <c r="A330" s="8" t="s">
        <v>6913</v>
      </c>
      <c r="B330" s="8" t="s">
        <v>261</v>
      </c>
      <c r="C330" s="8" t="s">
        <v>262</v>
      </c>
      <c r="D330" s="8" t="s">
        <v>263</v>
      </c>
      <c r="E330" s="8" t="s">
        <v>845</v>
      </c>
      <c r="F330" s="9">
        <v>0.24851000000000001</v>
      </c>
      <c r="G330" s="9"/>
      <c r="H330" s="9"/>
      <c r="I330" s="37">
        <f t="shared" si="5"/>
        <v>-3.6046561306431713</v>
      </c>
      <c r="J330" s="39">
        <f>VLOOKUP($A330,'Ub5 and Ub6 values'!$A$3:$F$7000,3,FALSE)</f>
        <v>5</v>
      </c>
      <c r="K330" s="39">
        <f>VLOOKUP($A330,'Ub5 and Ub6 values'!$A$3:$F$7000,4,FALSE)</f>
        <v>7</v>
      </c>
    </row>
    <row r="331" spans="1:11">
      <c r="A331" s="8" t="s">
        <v>4221</v>
      </c>
      <c r="B331" s="8" t="s">
        <v>439</v>
      </c>
      <c r="C331" s="8" t="s">
        <v>440</v>
      </c>
      <c r="D331" s="8" t="s">
        <v>441</v>
      </c>
      <c r="E331" s="8" t="s">
        <v>845</v>
      </c>
      <c r="F331" s="9">
        <v>0.24951999999999999</v>
      </c>
      <c r="G331" s="9"/>
      <c r="H331" s="9"/>
      <c r="I331" s="37">
        <f t="shared" si="5"/>
        <v>-3.6028946382509126</v>
      </c>
      <c r="J331" s="39">
        <f>VLOOKUP($A331,'Ub5 and Ub6 values'!$A$3:$F$7000,3,FALSE)</f>
        <v>7</v>
      </c>
      <c r="K331" s="39">
        <f>VLOOKUP($A331,'Ub5 and Ub6 values'!$A$3:$F$7000,4,FALSE)</f>
        <v>8</v>
      </c>
    </row>
    <row r="332" spans="1:11">
      <c r="A332" s="8" t="s">
        <v>9623</v>
      </c>
      <c r="B332" s="8" t="s">
        <v>2326</v>
      </c>
      <c r="C332" s="8" t="s">
        <v>228</v>
      </c>
      <c r="D332" s="8" t="s">
        <v>229</v>
      </c>
      <c r="E332" s="8" t="s">
        <v>3418</v>
      </c>
      <c r="F332" s="9">
        <v>0.25234000000000001</v>
      </c>
      <c r="G332" s="9"/>
      <c r="H332" s="9"/>
      <c r="I332" s="37">
        <f t="shared" si="5"/>
        <v>-3.5980139012765262</v>
      </c>
      <c r="J332" s="39">
        <f>VLOOKUP($A332,'Ub5 and Ub6 values'!$A$3:$F$7000,3,FALSE)</f>
        <v>7</v>
      </c>
      <c r="K332" s="39">
        <f>VLOOKUP($A332,'Ub5 and Ub6 values'!$A$3:$F$7000,4,FALSE)</f>
        <v>7</v>
      </c>
    </row>
    <row r="333" spans="1:11">
      <c r="A333" s="8" t="s">
        <v>6129</v>
      </c>
      <c r="B333" s="8" t="s">
        <v>230</v>
      </c>
      <c r="C333" s="8" t="s">
        <v>231</v>
      </c>
      <c r="D333" s="8" t="s">
        <v>232</v>
      </c>
      <c r="E333" s="8" t="s">
        <v>845</v>
      </c>
      <c r="F333" s="9">
        <v>0.26349</v>
      </c>
      <c r="G333" s="9"/>
      <c r="H333" s="9"/>
      <c r="I333" s="37">
        <f t="shared" si="5"/>
        <v>-3.5792358625282086</v>
      </c>
      <c r="J333" s="39">
        <f>VLOOKUP($A333,'Ub5 and Ub6 values'!$A$3:$F$7000,3,FALSE)</f>
        <v>8</v>
      </c>
      <c r="K333" s="39">
        <f>VLOOKUP($A333,'Ub5 and Ub6 values'!$A$3:$F$7000,4,FALSE)</f>
        <v>9</v>
      </c>
    </row>
    <row r="334" spans="1:11">
      <c r="A334" s="8" t="s">
        <v>3346</v>
      </c>
      <c r="B334" s="8" t="s">
        <v>433</v>
      </c>
      <c r="C334" s="8" t="s">
        <v>434</v>
      </c>
      <c r="D334" s="8" t="s">
        <v>435</v>
      </c>
      <c r="E334" s="8" t="s">
        <v>1</v>
      </c>
      <c r="F334" s="9">
        <v>0.26823000000000002</v>
      </c>
      <c r="G334" s="9"/>
      <c r="H334" s="9"/>
      <c r="I334" s="37">
        <f t="shared" si="5"/>
        <v>-3.5714926504000446</v>
      </c>
      <c r="J334" s="39">
        <f>VLOOKUP($A334,'Ub5 and Ub6 values'!$A$3:$F$7000,3,FALSE)</f>
        <v>6</v>
      </c>
      <c r="K334" s="39">
        <f>VLOOKUP($A334,'Ub5 and Ub6 values'!$A$3:$F$7000,4,FALSE)</f>
        <v>10</v>
      </c>
    </row>
    <row r="335" spans="1:11">
      <c r="A335" s="7" t="s">
        <v>6385</v>
      </c>
      <c r="B335" s="8" t="s">
        <v>5</v>
      </c>
      <c r="C335" s="8" t="s">
        <v>6</v>
      </c>
      <c r="D335" s="8" t="s">
        <v>7</v>
      </c>
      <c r="E335" s="8" t="s">
        <v>4316</v>
      </c>
      <c r="F335" s="9">
        <v>0.26871</v>
      </c>
      <c r="G335" s="9"/>
      <c r="H335" s="9"/>
      <c r="I335" s="37">
        <f t="shared" si="5"/>
        <v>-3.5707161710658752</v>
      </c>
      <c r="J335" s="39">
        <f>VLOOKUP($A335,'Ub5 and Ub6 values'!$A$3:$F$7000,3,FALSE)</f>
        <v>7</v>
      </c>
      <c r="K335" s="39">
        <f>VLOOKUP($A335,'Ub5 and Ub6 values'!$A$3:$F$7000,4,FALSE)</f>
        <v>9</v>
      </c>
    </row>
    <row r="336" spans="1:11">
      <c r="A336" s="7" t="s">
        <v>4100</v>
      </c>
      <c r="B336" s="8" t="s">
        <v>4681</v>
      </c>
      <c r="C336" s="8" t="s">
        <v>4682</v>
      </c>
      <c r="D336" s="8" t="s">
        <v>4683</v>
      </c>
      <c r="E336" s="8" t="s">
        <v>845</v>
      </c>
      <c r="F336" s="9">
        <v>0.28877999999999998</v>
      </c>
      <c r="G336" s="9"/>
      <c r="H336" s="9"/>
      <c r="I336" s="37">
        <f t="shared" si="5"/>
        <v>-3.539432887938998</v>
      </c>
      <c r="J336" s="39">
        <f>VLOOKUP($A336,'Ub5 and Ub6 values'!$A$3:$F$7000,3,FALSE)</f>
        <v>8</v>
      </c>
      <c r="K336" s="39">
        <f>VLOOKUP($A336,'Ub5 and Ub6 values'!$A$3:$F$7000,4,FALSE)</f>
        <v>9</v>
      </c>
    </row>
    <row r="337" spans="1:11">
      <c r="A337" s="7" t="s">
        <v>6366</v>
      </c>
      <c r="B337" s="8" t="s">
        <v>233</v>
      </c>
      <c r="C337" s="8" t="s">
        <v>234</v>
      </c>
      <c r="D337" s="8" t="s">
        <v>235</v>
      </c>
      <c r="E337" s="8" t="s">
        <v>3418</v>
      </c>
      <c r="F337" s="9">
        <v>0.28949999999999998</v>
      </c>
      <c r="G337" s="9"/>
      <c r="H337" s="9"/>
      <c r="I337" s="37">
        <f t="shared" si="5"/>
        <v>-3.5383514319365448</v>
      </c>
      <c r="J337" s="39">
        <f>VLOOKUP($A337,'Ub5 and Ub6 values'!$A$3:$F$7000,3,FALSE)</f>
        <v>4</v>
      </c>
      <c r="K337" s="39">
        <f>VLOOKUP($A337,'Ub5 and Ub6 values'!$A$3:$F$7000,4,FALSE)</f>
        <v>6</v>
      </c>
    </row>
    <row r="338" spans="1:11">
      <c r="A338" s="8" t="s">
        <v>5531</v>
      </c>
      <c r="B338" s="8" t="s">
        <v>236</v>
      </c>
      <c r="C338" s="8" t="s">
        <v>237</v>
      </c>
      <c r="D338" s="8" t="s">
        <v>238</v>
      </c>
      <c r="E338" s="8" t="s">
        <v>3418</v>
      </c>
      <c r="F338" s="9">
        <v>0.29298999999999997</v>
      </c>
      <c r="G338" s="9"/>
      <c r="H338" s="9"/>
      <c r="I338" s="37">
        <f t="shared" si="5"/>
        <v>-3.5331472022361035</v>
      </c>
      <c r="J338" s="39">
        <f>VLOOKUP($A338,'Ub5 and Ub6 values'!$A$3:$F$7000,3,FALSE)</f>
        <v>8</v>
      </c>
      <c r="K338" s="39">
        <f>VLOOKUP($A338,'Ub5 and Ub6 values'!$A$3:$F$7000,4,FALSE)</f>
        <v>9</v>
      </c>
    </row>
    <row r="339" spans="1:11">
      <c r="A339" s="8" t="s">
        <v>7180</v>
      </c>
      <c r="B339" s="8" t="s">
        <v>2098</v>
      </c>
      <c r="C339" s="8" t="s">
        <v>2099</v>
      </c>
      <c r="D339" s="8" t="s">
        <v>2100</v>
      </c>
      <c r="E339" s="8" t="s">
        <v>845</v>
      </c>
      <c r="F339" s="9">
        <v>0.30359000000000003</v>
      </c>
      <c r="G339" s="9"/>
      <c r="H339" s="9"/>
      <c r="I339" s="37">
        <f t="shared" si="5"/>
        <v>-3.5177125378369811</v>
      </c>
      <c r="J339" s="39">
        <f>VLOOKUP($A339,'Ub5 and Ub6 values'!$A$3:$F$7000,3,FALSE)</f>
        <v>5</v>
      </c>
      <c r="K339" s="39">
        <f>VLOOKUP($A339,'Ub5 and Ub6 values'!$A$3:$F$7000,4,FALSE)</f>
        <v>7</v>
      </c>
    </row>
    <row r="340" spans="1:11">
      <c r="A340" s="8" t="s">
        <v>2706</v>
      </c>
      <c r="B340" s="8" t="s">
        <v>3472</v>
      </c>
      <c r="C340" s="8" t="s">
        <v>3473</v>
      </c>
      <c r="D340" s="8" t="s">
        <v>3474</v>
      </c>
      <c r="E340" s="8" t="s">
        <v>845</v>
      </c>
      <c r="F340" s="9">
        <v>0.30369000000000002</v>
      </c>
      <c r="G340" s="9"/>
      <c r="H340" s="9"/>
      <c r="I340" s="37">
        <f t="shared" si="5"/>
        <v>-3.517569508431821</v>
      </c>
      <c r="J340" s="39">
        <f>VLOOKUP($A340,'Ub5 and Ub6 values'!$A$3:$F$7000,3,FALSE)</f>
        <v>10</v>
      </c>
      <c r="K340" s="39">
        <f>VLOOKUP($A340,'Ub5 and Ub6 values'!$A$3:$F$7000,4,FALSE)</f>
        <v>10</v>
      </c>
    </row>
    <row r="341" spans="1:11">
      <c r="A341" s="7" t="s">
        <v>2282</v>
      </c>
      <c r="B341" s="8" t="s">
        <v>239</v>
      </c>
      <c r="C341" s="8" t="s">
        <v>240</v>
      </c>
      <c r="D341" s="8" t="s">
        <v>948</v>
      </c>
      <c r="E341" s="8" t="s">
        <v>3418</v>
      </c>
      <c r="F341" s="9">
        <v>0.30379</v>
      </c>
      <c r="G341" s="9"/>
      <c r="H341" s="9"/>
      <c r="I341" s="37">
        <f t="shared" si="5"/>
        <v>-3.5174265261160818</v>
      </c>
      <c r="J341" s="39">
        <f>VLOOKUP($A341,'Ub5 and Ub6 values'!$A$3:$F$7000,3,FALSE)</f>
        <v>8</v>
      </c>
      <c r="K341" s="39">
        <f>VLOOKUP($A341,'Ub5 and Ub6 values'!$A$3:$F$7000,4,FALSE)</f>
        <v>12</v>
      </c>
    </row>
    <row r="342" spans="1:11">
      <c r="A342" s="8" t="s">
        <v>4987</v>
      </c>
      <c r="B342" s="8" t="s">
        <v>949</v>
      </c>
      <c r="C342" s="8" t="s">
        <v>950</v>
      </c>
      <c r="D342" s="8" t="s">
        <v>951</v>
      </c>
      <c r="E342" s="8" t="s">
        <v>845</v>
      </c>
      <c r="F342" s="9">
        <v>0.30730000000000002</v>
      </c>
      <c r="G342" s="9"/>
      <c r="H342" s="9"/>
      <c r="I342" s="37">
        <f t="shared" si="5"/>
        <v>-3.5124374397436218</v>
      </c>
      <c r="J342" s="39">
        <f>VLOOKUP($A342,'Ub5 and Ub6 values'!$A$3:$F$7000,3,FALSE)</f>
        <v>9</v>
      </c>
      <c r="K342" s="39">
        <f>VLOOKUP($A342,'Ub5 and Ub6 values'!$A$3:$F$7000,4,FALSE)</f>
        <v>9</v>
      </c>
    </row>
    <row r="343" spans="1:11">
      <c r="A343" s="8" t="s">
        <v>3020</v>
      </c>
      <c r="B343" s="8" t="s">
        <v>2555</v>
      </c>
      <c r="C343" s="8" t="s">
        <v>2556</v>
      </c>
      <c r="D343" s="8" t="s">
        <v>2557</v>
      </c>
      <c r="E343" s="8" t="s">
        <v>845</v>
      </c>
      <c r="F343" s="9">
        <v>0.31731999999999999</v>
      </c>
      <c r="G343" s="9"/>
      <c r="H343" s="9"/>
      <c r="I343" s="37">
        <f t="shared" si="5"/>
        <v>-3.4985025543858601</v>
      </c>
      <c r="J343" s="39">
        <f>VLOOKUP($A343,'Ub5 and Ub6 values'!$A$3:$F$7000,3,FALSE)</f>
        <v>7</v>
      </c>
      <c r="K343" s="39">
        <f>VLOOKUP($A343,'Ub5 and Ub6 values'!$A$3:$F$7000,4,FALSE)</f>
        <v>9</v>
      </c>
    </row>
    <row r="344" spans="1:11">
      <c r="A344" s="8" t="s">
        <v>1840</v>
      </c>
      <c r="B344" s="8" t="s">
        <v>952</v>
      </c>
      <c r="C344" s="8" t="s">
        <v>953</v>
      </c>
      <c r="D344" s="8" t="s">
        <v>954</v>
      </c>
      <c r="E344" s="8" t="s">
        <v>3418</v>
      </c>
      <c r="F344" s="9">
        <v>0.31849</v>
      </c>
      <c r="G344" s="9"/>
      <c r="H344" s="9"/>
      <c r="I344" s="37">
        <f t="shared" si="5"/>
        <v>-3.4969041991622212</v>
      </c>
      <c r="J344" s="39">
        <f>VLOOKUP($A344,'Ub5 and Ub6 values'!$A$3:$F$7000,3,FALSE)</f>
        <v>4</v>
      </c>
      <c r="K344" s="39">
        <f>VLOOKUP($A344,'Ub5 and Ub6 values'!$A$3:$F$7000,4,FALSE)</f>
        <v>4</v>
      </c>
    </row>
    <row r="345" spans="1:11">
      <c r="A345" s="8" t="s">
        <v>743</v>
      </c>
      <c r="B345" s="8" t="s">
        <v>552</v>
      </c>
      <c r="C345" s="8" t="s">
        <v>553</v>
      </c>
      <c r="D345" s="8" t="s">
        <v>554</v>
      </c>
      <c r="E345" s="8" t="s">
        <v>845</v>
      </c>
      <c r="F345" s="9">
        <v>0.32053999999999999</v>
      </c>
      <c r="G345" s="9"/>
      <c r="H345" s="9"/>
      <c r="I345" s="37">
        <f t="shared" si="5"/>
        <v>-3.4941177674078037</v>
      </c>
      <c r="J345" s="39">
        <f>VLOOKUP($A345,'Ub5 and Ub6 values'!$A$3:$F$7000,3,FALSE)</f>
        <v>7</v>
      </c>
      <c r="K345" s="39">
        <f>VLOOKUP($A345,'Ub5 and Ub6 values'!$A$3:$F$7000,4,FALSE)</f>
        <v>9</v>
      </c>
    </row>
    <row r="346" spans="1:11">
      <c r="A346" s="7" t="s">
        <v>6918</v>
      </c>
      <c r="B346" s="8" t="s">
        <v>1784</v>
      </c>
      <c r="C346" s="8" t="s">
        <v>1785</v>
      </c>
      <c r="D346" s="8" t="s">
        <v>1786</v>
      </c>
      <c r="E346" s="8" t="s">
        <v>845</v>
      </c>
      <c r="F346" s="9">
        <v>0.33828999999999998</v>
      </c>
      <c r="G346" s="9"/>
      <c r="H346" s="9"/>
      <c r="I346" s="37">
        <f t="shared" si="5"/>
        <v>-3.4707108399566486</v>
      </c>
      <c r="J346" s="39">
        <f>VLOOKUP($A346,'Ub5 and Ub6 values'!$A$3:$F$7000,3,FALSE)</f>
        <v>6</v>
      </c>
      <c r="K346" s="39">
        <f>VLOOKUP($A346,'Ub5 and Ub6 values'!$A$3:$F$7000,4,FALSE)</f>
        <v>9</v>
      </c>
    </row>
    <row r="347" spans="1:11">
      <c r="A347" s="7" t="s">
        <v>178</v>
      </c>
      <c r="B347" s="8" t="s">
        <v>955</v>
      </c>
      <c r="C347" s="8" t="s">
        <v>956</v>
      </c>
      <c r="D347" s="8" t="s">
        <v>957</v>
      </c>
      <c r="E347" s="8" t="s">
        <v>3418</v>
      </c>
      <c r="F347" s="9">
        <v>0.33933999999999997</v>
      </c>
      <c r="G347" s="9"/>
      <c r="H347" s="9"/>
      <c r="I347" s="37">
        <f t="shared" si="5"/>
        <v>-3.4693649444946435</v>
      </c>
      <c r="J347" s="39">
        <f>VLOOKUP($A347,'Ub5 and Ub6 values'!$A$3:$F$7000,3,FALSE)</f>
        <v>7</v>
      </c>
      <c r="K347" s="39">
        <f>VLOOKUP($A347,'Ub5 and Ub6 values'!$A$3:$F$7000,4,FALSE)</f>
        <v>8</v>
      </c>
    </row>
    <row r="348" spans="1:11">
      <c r="A348" s="7" t="s">
        <v>7190</v>
      </c>
      <c r="B348" s="8" t="s">
        <v>958</v>
      </c>
      <c r="C348" s="8" t="s">
        <v>25</v>
      </c>
      <c r="D348" s="8" t="s">
        <v>26</v>
      </c>
      <c r="E348" s="8" t="s">
        <v>845</v>
      </c>
      <c r="F348" s="9">
        <v>0.34450999999999998</v>
      </c>
      <c r="G348" s="9"/>
      <c r="H348" s="9"/>
      <c r="I348" s="37">
        <f t="shared" si="5"/>
        <v>-3.4627981674231547</v>
      </c>
      <c r="J348" s="39">
        <f>VLOOKUP($A348,'Ub5 and Ub6 values'!$A$3:$F$7000,3,FALSE)</f>
        <v>8</v>
      </c>
      <c r="K348" s="39">
        <f>VLOOKUP($A348,'Ub5 and Ub6 values'!$A$3:$F$7000,4,FALSE)</f>
        <v>10</v>
      </c>
    </row>
    <row r="349" spans="1:11">
      <c r="A349" s="7" t="s">
        <v>7245</v>
      </c>
      <c r="B349" s="8" t="s">
        <v>27</v>
      </c>
      <c r="C349" s="8" t="s">
        <v>28</v>
      </c>
      <c r="D349" s="8" t="s">
        <v>29</v>
      </c>
      <c r="E349" s="8" t="s">
        <v>3418</v>
      </c>
      <c r="F349" s="9">
        <v>0.34750999999999999</v>
      </c>
      <c r="G349" s="9"/>
      <c r="H349" s="9"/>
      <c r="I349" s="37">
        <f t="shared" si="5"/>
        <v>-3.4590326935707543</v>
      </c>
      <c r="J349" s="39">
        <f>VLOOKUP($A349,'Ub5 and Ub6 values'!$A$3:$F$7000,3,FALSE)</f>
        <v>6</v>
      </c>
      <c r="K349" s="39">
        <f>VLOOKUP($A349,'Ub5 and Ub6 values'!$A$3:$F$7000,4,FALSE)</f>
        <v>7</v>
      </c>
    </row>
    <row r="350" spans="1:11">
      <c r="A350" s="8" t="s">
        <v>6452</v>
      </c>
      <c r="B350" s="8" t="s">
        <v>2352</v>
      </c>
      <c r="C350" s="8" t="s">
        <v>2353</v>
      </c>
      <c r="D350" s="8" t="s">
        <v>2354</v>
      </c>
      <c r="E350" s="8" t="s">
        <v>845</v>
      </c>
      <c r="F350" s="9">
        <v>0.35117999999999999</v>
      </c>
      <c r="G350" s="9"/>
      <c r="H350" s="9"/>
      <c r="I350" s="37">
        <f t="shared" si="5"/>
        <v>-3.4544702255021758</v>
      </c>
      <c r="J350" s="39">
        <f>VLOOKUP($A350,'Ub5 and Ub6 values'!$A$3:$F$7000,3,FALSE)</f>
        <v>5</v>
      </c>
      <c r="K350" s="39">
        <f>VLOOKUP($A350,'Ub5 and Ub6 values'!$A$3:$F$7000,4,FALSE)</f>
        <v>5</v>
      </c>
    </row>
    <row r="351" spans="1:11">
      <c r="A351" s="7" t="s">
        <v>9624</v>
      </c>
      <c r="B351" s="8" t="s">
        <v>30</v>
      </c>
      <c r="C351" s="8" t="s">
        <v>31</v>
      </c>
      <c r="D351" s="8" t="s">
        <v>32</v>
      </c>
      <c r="E351" s="8" t="s">
        <v>3418</v>
      </c>
      <c r="F351" s="9">
        <v>0.36559999999999998</v>
      </c>
      <c r="G351" s="9"/>
      <c r="H351" s="9"/>
      <c r="I351" s="37">
        <f t="shared" si="5"/>
        <v>-3.4369938129382063</v>
      </c>
      <c r="J351" s="39">
        <f>VLOOKUP($A351,'Ub5 and Ub6 values'!$A$3:$F$7000,3,FALSE)</f>
        <v>6</v>
      </c>
      <c r="K351" s="39">
        <f>VLOOKUP($A351,'Ub5 and Ub6 values'!$A$3:$F$7000,4,FALSE)</f>
        <v>8</v>
      </c>
    </row>
    <row r="352" spans="1:11">
      <c r="A352" s="8" t="s">
        <v>3799</v>
      </c>
      <c r="B352" s="8" t="s">
        <v>33</v>
      </c>
      <c r="C352" s="8" t="s">
        <v>34</v>
      </c>
      <c r="D352" s="8" t="s">
        <v>35</v>
      </c>
      <c r="E352" s="8" t="s">
        <v>3418</v>
      </c>
      <c r="F352" s="9">
        <v>0.38052000000000002</v>
      </c>
      <c r="G352" s="9"/>
      <c r="H352" s="9"/>
      <c r="I352" s="37">
        <f t="shared" si="5"/>
        <v>-3.4196225119252865</v>
      </c>
      <c r="J352" s="39">
        <f>VLOOKUP($A352,'Ub5 and Ub6 values'!$A$3:$F$7000,3,FALSE)</f>
        <v>9</v>
      </c>
      <c r="K352" s="39">
        <f>VLOOKUP($A352,'Ub5 and Ub6 values'!$A$3:$F$7000,4,FALSE)</f>
        <v>7</v>
      </c>
    </row>
    <row r="353" spans="1:11">
      <c r="A353" s="8" t="s">
        <v>1903</v>
      </c>
      <c r="B353" s="8" t="s">
        <v>4702</v>
      </c>
      <c r="C353" s="8" t="s">
        <v>4703</v>
      </c>
      <c r="D353" s="8" t="s">
        <v>4704</v>
      </c>
      <c r="E353" s="8" t="s">
        <v>845</v>
      </c>
      <c r="F353" s="9">
        <v>0.39139000000000002</v>
      </c>
      <c r="G353" s="9"/>
      <c r="H353" s="9"/>
      <c r="I353" s="37">
        <f t="shared" si="5"/>
        <v>-3.4073902747441895</v>
      </c>
      <c r="J353" s="39">
        <f>VLOOKUP($A353,'Ub5 and Ub6 values'!$A$3:$F$7000,3,FALSE)</f>
        <v>7</v>
      </c>
      <c r="K353" s="39">
        <f>VLOOKUP($A353,'Ub5 and Ub6 values'!$A$3:$F$7000,4,FALSE)</f>
        <v>7</v>
      </c>
    </row>
    <row r="354" spans="1:11">
      <c r="A354" s="7" t="s">
        <v>5454</v>
      </c>
      <c r="B354" s="8" t="s">
        <v>36</v>
      </c>
      <c r="C354" s="8" t="s">
        <v>37</v>
      </c>
      <c r="D354" s="8" t="s">
        <v>38</v>
      </c>
      <c r="E354" s="8" t="s">
        <v>3418</v>
      </c>
      <c r="F354" s="9">
        <v>0.40159</v>
      </c>
      <c r="G354" s="9"/>
      <c r="H354" s="9"/>
      <c r="I354" s="37">
        <f t="shared" si="5"/>
        <v>-3.3962171101033021</v>
      </c>
      <c r="J354" s="39">
        <f>VLOOKUP($A354,'Ub5 and Ub6 values'!$A$3:$F$7000,3,FALSE)</f>
        <v>3</v>
      </c>
      <c r="K354" s="39">
        <f>VLOOKUP($A354,'Ub5 and Ub6 values'!$A$3:$F$7000,4,FALSE)</f>
        <v>3</v>
      </c>
    </row>
    <row r="355" spans="1:11">
      <c r="A355" s="7" t="s">
        <v>2600</v>
      </c>
      <c r="B355" s="8" t="s">
        <v>39</v>
      </c>
      <c r="C355" s="8" t="s">
        <v>40</v>
      </c>
      <c r="D355" s="8" t="s">
        <v>41</v>
      </c>
      <c r="E355" s="8" t="s">
        <v>3418</v>
      </c>
      <c r="F355" s="9">
        <v>0.41258</v>
      </c>
      <c r="G355" s="9"/>
      <c r="H355" s="9"/>
      <c r="I355" s="37">
        <f t="shared" si="5"/>
        <v>-3.3844918284718366</v>
      </c>
      <c r="J355" s="39">
        <f>VLOOKUP($A355,'Ub5 and Ub6 values'!$A$3:$F$7000,3,FALSE)</f>
        <v>6</v>
      </c>
      <c r="K355" s="39">
        <f>VLOOKUP($A355,'Ub5 and Ub6 values'!$A$3:$F$7000,4,FALSE)</f>
        <v>7</v>
      </c>
    </row>
    <row r="356" spans="1:11">
      <c r="A356" s="7" t="s">
        <v>4249</v>
      </c>
      <c r="B356" s="8" t="s">
        <v>42</v>
      </c>
      <c r="C356" s="8" t="s">
        <v>43</v>
      </c>
      <c r="D356" s="8" t="s">
        <v>44</v>
      </c>
      <c r="E356" s="8" t="s">
        <v>3418</v>
      </c>
      <c r="F356" s="9">
        <v>0.41700999999999999</v>
      </c>
      <c r="G356" s="9"/>
      <c r="H356" s="9"/>
      <c r="I356" s="37">
        <f t="shared" si="5"/>
        <v>-3.3798535304153403</v>
      </c>
      <c r="J356" s="39">
        <f>VLOOKUP($A356,'Ub5 and Ub6 values'!$A$3:$F$7000,3,FALSE)</f>
        <v>7</v>
      </c>
      <c r="K356" s="39">
        <f>VLOOKUP($A356,'Ub5 and Ub6 values'!$A$3:$F$7000,4,FALSE)</f>
        <v>8</v>
      </c>
    </row>
    <row r="357" spans="1:11">
      <c r="A357" s="7" t="s">
        <v>7173</v>
      </c>
      <c r="B357" s="8" t="s">
        <v>45</v>
      </c>
      <c r="C357" s="8" t="s">
        <v>46</v>
      </c>
      <c r="D357" s="8" t="s">
        <v>47</v>
      </c>
      <c r="E357" s="8" t="s">
        <v>3418</v>
      </c>
      <c r="F357" s="9">
        <v>0.41853000000000001</v>
      </c>
      <c r="G357" s="9"/>
      <c r="H357" s="9"/>
      <c r="I357" s="37">
        <f t="shared" si="5"/>
        <v>-3.3782734065655933</v>
      </c>
      <c r="J357" s="39">
        <f>VLOOKUP($A357,'Ub5 and Ub6 values'!$A$3:$F$7000,3,FALSE)</f>
        <v>6</v>
      </c>
      <c r="K357" s="39">
        <f>VLOOKUP($A357,'Ub5 and Ub6 values'!$A$3:$F$7000,4,FALSE)</f>
        <v>7</v>
      </c>
    </row>
    <row r="358" spans="1:11">
      <c r="A358" s="7" t="s">
        <v>6944</v>
      </c>
      <c r="B358" s="8" t="s">
        <v>4699</v>
      </c>
      <c r="C358" s="8" t="s">
        <v>4700</v>
      </c>
      <c r="D358" s="8" t="s">
        <v>4701</v>
      </c>
      <c r="E358" s="8" t="s">
        <v>845</v>
      </c>
      <c r="F358" s="9">
        <v>0.42376000000000003</v>
      </c>
      <c r="G358" s="9"/>
      <c r="H358" s="9"/>
      <c r="I358" s="37">
        <f t="shared" si="5"/>
        <v>-3.3728800400724586</v>
      </c>
      <c r="J358" s="39">
        <f>VLOOKUP($A358,'Ub5 and Ub6 values'!$A$3:$F$7000,3,FALSE)</f>
        <v>5</v>
      </c>
      <c r="K358" s="39">
        <f>VLOOKUP($A358,'Ub5 and Ub6 values'!$A$3:$F$7000,4,FALSE)</f>
        <v>6</v>
      </c>
    </row>
    <row r="359" spans="1:11">
      <c r="A359" s="8" t="s">
        <v>3171</v>
      </c>
      <c r="B359" s="8" t="s">
        <v>1126</v>
      </c>
      <c r="C359" s="8" t="s">
        <v>1127</v>
      </c>
      <c r="D359" s="8" t="s">
        <v>1128</v>
      </c>
      <c r="E359" s="8" t="s">
        <v>2527</v>
      </c>
      <c r="F359" s="9">
        <v>0.43020000000000003</v>
      </c>
      <c r="G359" s="9"/>
      <c r="H359" s="9"/>
      <c r="I359" s="37">
        <f t="shared" si="5"/>
        <v>-3.3663295939485565</v>
      </c>
      <c r="J359" s="39">
        <f>VLOOKUP($A359,'Ub5 and Ub6 values'!$A$3:$F$7000,3,FALSE)</f>
        <v>5</v>
      </c>
      <c r="K359" s="39">
        <f>VLOOKUP($A359,'Ub5 and Ub6 values'!$A$3:$F$7000,4,FALSE)</f>
        <v>10</v>
      </c>
    </row>
    <row r="360" spans="1:11">
      <c r="A360" s="7" t="s">
        <v>6972</v>
      </c>
      <c r="B360" s="8" t="s">
        <v>1086</v>
      </c>
      <c r="C360" s="8" t="s">
        <v>1087</v>
      </c>
      <c r="D360" s="8" t="s">
        <v>1088</v>
      </c>
      <c r="E360" s="8" t="s">
        <v>845</v>
      </c>
      <c r="F360" s="9">
        <v>0.43436999999999998</v>
      </c>
      <c r="G360" s="9"/>
      <c r="H360" s="9"/>
      <c r="I360" s="37">
        <f t="shared" si="5"/>
        <v>-3.3621401771677557</v>
      </c>
      <c r="J360" s="39">
        <f>VLOOKUP($A360,'Ub5 and Ub6 values'!$A$3:$F$7000,3,FALSE)</f>
        <v>3</v>
      </c>
      <c r="K360" s="39">
        <f>VLOOKUP($A360,'Ub5 and Ub6 values'!$A$3:$F$7000,4,FALSE)</f>
        <v>3</v>
      </c>
    </row>
    <row r="361" spans="1:11">
      <c r="A361" s="8" t="s">
        <v>6952</v>
      </c>
      <c r="B361" s="8" t="s">
        <v>482</v>
      </c>
      <c r="C361" s="8" t="s">
        <v>483</v>
      </c>
      <c r="D361" s="8" t="s">
        <v>484</v>
      </c>
      <c r="E361" s="8" t="s">
        <v>845</v>
      </c>
      <c r="F361" s="9">
        <v>0.43994</v>
      </c>
      <c r="G361" s="9"/>
      <c r="H361" s="9"/>
      <c r="I361" s="37">
        <f t="shared" si="5"/>
        <v>-3.3566065495268465</v>
      </c>
      <c r="J361" s="39">
        <f>VLOOKUP($A361,'Ub5 and Ub6 values'!$A$3:$F$7000,3,FALSE)</f>
        <v>6</v>
      </c>
      <c r="K361" s="39">
        <f>VLOOKUP($A361,'Ub5 and Ub6 values'!$A$3:$F$7000,4,FALSE)</f>
        <v>10</v>
      </c>
    </row>
    <row r="362" spans="1:11">
      <c r="A362" s="8" t="s">
        <v>2742</v>
      </c>
      <c r="B362" s="8" t="s">
        <v>1140</v>
      </c>
      <c r="C362" s="8" t="s">
        <v>1141</v>
      </c>
      <c r="D362" s="8" t="s">
        <v>1142</v>
      </c>
      <c r="E362" s="8" t="s">
        <v>845</v>
      </c>
      <c r="F362" s="9">
        <v>0.44252999999999998</v>
      </c>
      <c r="G362" s="9"/>
      <c r="H362" s="9"/>
      <c r="I362" s="37">
        <f t="shared" si="5"/>
        <v>-3.3540572822705137</v>
      </c>
      <c r="J362" s="39">
        <f>VLOOKUP($A362,'Ub5 and Ub6 values'!$A$3:$F$7000,3,FALSE)</f>
        <v>4</v>
      </c>
      <c r="K362" s="39">
        <f>VLOOKUP($A362,'Ub5 and Ub6 values'!$A$3:$F$7000,4,FALSE)</f>
        <v>4</v>
      </c>
    </row>
    <row r="363" spans="1:11">
      <c r="A363" s="8" t="s">
        <v>4988</v>
      </c>
      <c r="B363" s="8" t="s">
        <v>2087</v>
      </c>
      <c r="C363" s="8" t="s">
        <v>2088</v>
      </c>
      <c r="D363" s="8" t="s">
        <v>2089</v>
      </c>
      <c r="E363" s="8" t="s">
        <v>845</v>
      </c>
      <c r="F363" s="9">
        <v>0.45245000000000002</v>
      </c>
      <c r="G363" s="9"/>
      <c r="H363" s="9"/>
      <c r="I363" s="37">
        <f t="shared" si="5"/>
        <v>-3.3444294074508045</v>
      </c>
      <c r="J363" s="39">
        <f>VLOOKUP($A363,'Ub5 and Ub6 values'!$A$3:$F$7000,3,FALSE)</f>
        <v>7</v>
      </c>
      <c r="K363" s="39">
        <f>VLOOKUP($A363,'Ub5 and Ub6 values'!$A$3:$F$7000,4,FALSE)</f>
        <v>8</v>
      </c>
    </row>
    <row r="364" spans="1:11">
      <c r="A364" s="8" t="s">
        <v>5206</v>
      </c>
      <c r="B364" s="8" t="s">
        <v>466</v>
      </c>
      <c r="C364" s="8" t="s">
        <v>467</v>
      </c>
      <c r="D364" s="8" t="s">
        <v>468</v>
      </c>
      <c r="E364" s="8" t="s">
        <v>845</v>
      </c>
      <c r="F364" s="9">
        <v>0.46109</v>
      </c>
      <c r="G364" s="9"/>
      <c r="H364" s="9"/>
      <c r="I364" s="37">
        <f t="shared" si="5"/>
        <v>-3.3362142965442292</v>
      </c>
      <c r="J364" s="39">
        <f>VLOOKUP($A364,'Ub5 and Ub6 values'!$A$3:$F$7000,3,FALSE)</f>
        <v>6</v>
      </c>
      <c r="K364" s="39">
        <f>VLOOKUP($A364,'Ub5 and Ub6 values'!$A$3:$F$7000,4,FALSE)</f>
        <v>8</v>
      </c>
    </row>
    <row r="365" spans="1:11">
      <c r="A365" s="8" t="s">
        <v>2721</v>
      </c>
      <c r="B365" s="8" t="s">
        <v>6115</v>
      </c>
      <c r="C365" s="8" t="s">
        <v>833</v>
      </c>
      <c r="D365" s="8" t="s">
        <v>834</v>
      </c>
      <c r="E365" s="8" t="s">
        <v>832</v>
      </c>
      <c r="F365" s="9">
        <v>0.46356000000000003</v>
      </c>
      <c r="G365" s="9"/>
      <c r="H365" s="9"/>
      <c r="I365" s="37">
        <f t="shared" si="5"/>
        <v>-3.333894045807555</v>
      </c>
      <c r="J365" s="39">
        <f>VLOOKUP($A365,'Ub5 and Ub6 values'!$A$3:$F$7000,3,FALSE)</f>
        <v>6</v>
      </c>
      <c r="K365" s="39">
        <f>VLOOKUP($A365,'Ub5 and Ub6 values'!$A$3:$F$7000,4,FALSE)</f>
        <v>6</v>
      </c>
    </row>
    <row r="366" spans="1:11">
      <c r="A366" s="8" t="s">
        <v>6082</v>
      </c>
      <c r="B366" s="8" t="s">
        <v>296</v>
      </c>
      <c r="C366" s="8" t="s">
        <v>297</v>
      </c>
      <c r="D366" s="8" t="s">
        <v>298</v>
      </c>
      <c r="E366" s="8" t="s">
        <v>845</v>
      </c>
      <c r="F366" s="9">
        <v>0.48351</v>
      </c>
      <c r="G366" s="9"/>
      <c r="H366" s="9"/>
      <c r="I366" s="37">
        <f t="shared" si="5"/>
        <v>-3.3155945393681394</v>
      </c>
      <c r="J366" s="39">
        <f>VLOOKUP($A366,'Ub5 and Ub6 values'!$A$3:$F$7000,3,FALSE)</f>
        <v>3</v>
      </c>
      <c r="K366" s="39">
        <f>VLOOKUP($A366,'Ub5 and Ub6 values'!$A$3:$F$7000,4,FALSE)</f>
        <v>3</v>
      </c>
    </row>
    <row r="367" spans="1:11">
      <c r="A367" s="7" t="s">
        <v>7064</v>
      </c>
      <c r="B367" s="8" t="s">
        <v>48</v>
      </c>
      <c r="C367" s="8" t="s">
        <v>49</v>
      </c>
      <c r="D367" s="8" t="s">
        <v>2072</v>
      </c>
      <c r="E367" s="8" t="s">
        <v>3418</v>
      </c>
      <c r="F367" s="9">
        <v>0.49013000000000001</v>
      </c>
      <c r="G367" s="9"/>
      <c r="H367" s="9"/>
      <c r="I367" s="37">
        <f t="shared" si="5"/>
        <v>-3.309688714268205</v>
      </c>
      <c r="J367" s="39">
        <f>VLOOKUP($A367,'Ub5 and Ub6 values'!$A$3:$F$7000,3,FALSE)</f>
        <v>6</v>
      </c>
      <c r="K367" s="39">
        <f>VLOOKUP($A367,'Ub5 and Ub6 values'!$A$3:$F$7000,4,FALSE)</f>
        <v>9</v>
      </c>
    </row>
    <row r="368" spans="1:11">
      <c r="A368" s="8" t="s">
        <v>1291</v>
      </c>
      <c r="B368" s="8" t="s">
        <v>3454</v>
      </c>
      <c r="C368" s="8" t="s">
        <v>3455</v>
      </c>
      <c r="D368" s="8" t="s">
        <v>3456</v>
      </c>
      <c r="E368" s="8" t="s">
        <v>845</v>
      </c>
      <c r="F368" s="9">
        <v>0.52463000000000004</v>
      </c>
      <c r="G368" s="9"/>
      <c r="H368" s="9"/>
      <c r="I368" s="37">
        <f t="shared" si="5"/>
        <v>-3.2801468787057586</v>
      </c>
      <c r="J368" s="39">
        <f>VLOOKUP($A368,'Ub5 and Ub6 values'!$A$3:$F$7000,3,FALSE)</f>
        <v>6</v>
      </c>
      <c r="K368" s="39">
        <f>VLOOKUP($A368,'Ub5 and Ub6 values'!$A$3:$F$7000,4,FALSE)</f>
        <v>7</v>
      </c>
    </row>
    <row r="369" spans="1:11">
      <c r="A369" s="7" t="s">
        <v>6938</v>
      </c>
      <c r="B369" s="8" t="s">
        <v>1120</v>
      </c>
      <c r="C369" s="8" t="s">
        <v>1121</v>
      </c>
      <c r="D369" s="8" t="s">
        <v>1122</v>
      </c>
      <c r="E369" s="8" t="s">
        <v>845</v>
      </c>
      <c r="F369" s="9">
        <v>0.57377999999999996</v>
      </c>
      <c r="G369" s="9"/>
      <c r="H369" s="9"/>
      <c r="I369" s="37">
        <f t="shared" si="5"/>
        <v>-3.2412545938401363</v>
      </c>
      <c r="J369" s="39">
        <f>VLOOKUP($A369,'Ub5 and Ub6 values'!$A$3:$F$7000,3,FALSE)</f>
        <v>5</v>
      </c>
      <c r="K369" s="39">
        <f>VLOOKUP($A369,'Ub5 and Ub6 values'!$A$3:$F$7000,4,FALSE)</f>
        <v>7</v>
      </c>
    </row>
    <row r="370" spans="1:11">
      <c r="A370" s="8" t="s">
        <v>5383</v>
      </c>
      <c r="B370" s="8" t="s">
        <v>2073</v>
      </c>
      <c r="C370" s="8" t="s">
        <v>2074</v>
      </c>
      <c r="D370" s="8" t="s">
        <v>2075</v>
      </c>
      <c r="E370" s="8" t="s">
        <v>845</v>
      </c>
      <c r="F370" s="9">
        <v>0.58148999999999995</v>
      </c>
      <c r="G370" s="9"/>
      <c r="H370" s="9"/>
      <c r="I370" s="37">
        <f t="shared" si="5"/>
        <v>-3.2354577495205064</v>
      </c>
      <c r="J370" s="39">
        <f>VLOOKUP($A370,'Ub5 and Ub6 values'!$A$3:$F$7000,3,FALSE)</f>
        <v>7</v>
      </c>
      <c r="K370" s="39">
        <f>VLOOKUP($A370,'Ub5 and Ub6 values'!$A$3:$F$7000,4,FALSE)</f>
        <v>8</v>
      </c>
    </row>
    <row r="371" spans="1:11">
      <c r="A371" s="8" t="s">
        <v>3120</v>
      </c>
      <c r="B371" s="8" t="s">
        <v>3475</v>
      </c>
      <c r="C371" s="8" t="s">
        <v>3476</v>
      </c>
      <c r="D371" s="8" t="s">
        <v>3477</v>
      </c>
      <c r="E371" s="8" t="s">
        <v>845</v>
      </c>
      <c r="F371" s="9">
        <v>0.60587999999999997</v>
      </c>
      <c r="G371" s="9"/>
      <c r="H371" s="9"/>
      <c r="I371" s="37">
        <f t="shared" si="5"/>
        <v>-3.2176133832568889</v>
      </c>
      <c r="J371" s="39">
        <f>VLOOKUP($A371,'Ub5 and Ub6 values'!$A$3:$F$7000,3,FALSE)</f>
        <v>10</v>
      </c>
      <c r="K371" s="39">
        <f>VLOOKUP($A371,'Ub5 and Ub6 values'!$A$3:$F$7000,4,FALSE)</f>
        <v>11</v>
      </c>
    </row>
    <row r="372" spans="1:11">
      <c r="A372" s="8" t="s">
        <v>1857</v>
      </c>
      <c r="B372" s="8" t="s">
        <v>8361</v>
      </c>
      <c r="C372" s="8" t="s">
        <v>445</v>
      </c>
      <c r="D372" s="8" t="s">
        <v>446</v>
      </c>
      <c r="E372" s="8" t="s">
        <v>845</v>
      </c>
      <c r="F372" s="9">
        <v>0.60904000000000003</v>
      </c>
      <c r="G372" s="9"/>
      <c r="H372" s="9"/>
      <c r="I372" s="37">
        <f t="shared" si="5"/>
        <v>-3.2153541832147448</v>
      </c>
      <c r="J372" s="39">
        <f>VLOOKUP($A372,'Ub5 and Ub6 values'!$A$3:$F$7000,3,FALSE)</f>
        <v>6</v>
      </c>
      <c r="K372" s="39">
        <f>VLOOKUP($A372,'Ub5 and Ub6 values'!$A$3:$F$7000,4,FALSE)</f>
        <v>6</v>
      </c>
    </row>
    <row r="373" spans="1:11">
      <c r="A373" s="7" t="s">
        <v>7197</v>
      </c>
      <c r="B373" s="8" t="s">
        <v>2076</v>
      </c>
      <c r="C373" s="8" t="s">
        <v>2077</v>
      </c>
      <c r="D373" s="8" t="s">
        <v>2078</v>
      </c>
      <c r="E373" s="8" t="s">
        <v>845</v>
      </c>
      <c r="F373" s="9">
        <v>0.63927</v>
      </c>
      <c r="G373" s="9"/>
      <c r="H373" s="9"/>
      <c r="I373" s="37">
        <f t="shared" si="5"/>
        <v>-3.1943156758886202</v>
      </c>
      <c r="J373" s="39">
        <f>VLOOKUP($A373,'Ub5 and Ub6 values'!$A$3:$F$7000,3,FALSE)</f>
        <v>8</v>
      </c>
      <c r="K373" s="39">
        <f>VLOOKUP($A373,'Ub5 and Ub6 values'!$A$3:$F$7000,4,FALSE)</f>
        <v>10</v>
      </c>
    </row>
    <row r="374" spans="1:11">
      <c r="A374" s="8" t="s">
        <v>176</v>
      </c>
      <c r="B374" s="8" t="s">
        <v>2079</v>
      </c>
      <c r="C374" s="8" t="s">
        <v>2080</v>
      </c>
      <c r="D374" s="8" t="s">
        <v>2081</v>
      </c>
      <c r="E374" s="8" t="s">
        <v>845</v>
      </c>
      <c r="F374" s="9">
        <v>0.65944999999999998</v>
      </c>
      <c r="G374" s="9"/>
      <c r="H374" s="9"/>
      <c r="I374" s="37">
        <f t="shared" si="5"/>
        <v>-3.1808181274069076</v>
      </c>
      <c r="J374" s="39">
        <f>VLOOKUP($A374,'Ub5 and Ub6 values'!$A$3:$F$7000,3,FALSE)</f>
        <v>6</v>
      </c>
      <c r="K374" s="39">
        <f>VLOOKUP($A374,'Ub5 and Ub6 values'!$A$3:$F$7000,4,FALSE)</f>
        <v>9</v>
      </c>
    </row>
    <row r="375" spans="1:11">
      <c r="A375" s="8" t="s">
        <v>8945</v>
      </c>
      <c r="B375" s="8" t="s">
        <v>3259</v>
      </c>
      <c r="C375" s="8" t="s">
        <v>3260</v>
      </c>
      <c r="D375" s="8" t="s">
        <v>3261</v>
      </c>
      <c r="E375" s="8" t="s">
        <v>845</v>
      </c>
      <c r="F375" s="9">
        <v>0.66186</v>
      </c>
      <c r="G375" s="9"/>
      <c r="H375" s="9"/>
      <c r="I375" s="37">
        <f t="shared" si="5"/>
        <v>-3.1792338650278316</v>
      </c>
      <c r="J375" s="39">
        <f>VLOOKUP($A375,'Ub5 and Ub6 values'!$A$3:$F$7000,3,FALSE)</f>
        <v>4</v>
      </c>
      <c r="K375" s="39">
        <f>VLOOKUP($A375,'Ub5 and Ub6 values'!$A$3:$F$7000,4,FALSE)</f>
        <v>4</v>
      </c>
    </row>
    <row r="376" spans="1:11">
      <c r="A376" s="8" t="s">
        <v>8941</v>
      </c>
      <c r="B376" s="8" t="s">
        <v>2101</v>
      </c>
      <c r="C376" s="8" t="s">
        <v>2102</v>
      </c>
      <c r="D376" s="8" t="s">
        <v>2103</v>
      </c>
      <c r="E376" s="8" t="s">
        <v>845</v>
      </c>
      <c r="F376" s="9">
        <v>0.68442000000000003</v>
      </c>
      <c r="G376" s="9"/>
      <c r="H376" s="9"/>
      <c r="I376" s="37">
        <f t="shared" si="5"/>
        <v>-3.1646773080690904</v>
      </c>
      <c r="J376" s="39">
        <f>VLOOKUP($A376,'Ub5 and Ub6 values'!$A$3:$F$7000,3,FALSE)</f>
        <v>7</v>
      </c>
      <c r="K376" s="39">
        <f>VLOOKUP($A376,'Ub5 and Ub6 values'!$A$3:$F$7000,4,FALSE)</f>
        <v>10</v>
      </c>
    </row>
    <row r="377" spans="1:11">
      <c r="A377" s="7" t="s">
        <v>3329</v>
      </c>
      <c r="B377" s="8" t="s">
        <v>401</v>
      </c>
      <c r="C377" s="8" t="s">
        <v>402</v>
      </c>
      <c r="D377" s="8" t="s">
        <v>403</v>
      </c>
      <c r="E377" s="8" t="s">
        <v>845</v>
      </c>
      <c r="F377" s="9">
        <v>0.69633</v>
      </c>
      <c r="G377" s="9"/>
      <c r="H377" s="9"/>
      <c r="I377" s="37">
        <f t="shared" si="5"/>
        <v>-3.1571848937030751</v>
      </c>
      <c r="J377" s="39">
        <f>VLOOKUP($A377,'Ub5 and Ub6 values'!$A$3:$F$7000,3,FALSE)</f>
        <v>7</v>
      </c>
      <c r="K377" s="39">
        <f>VLOOKUP($A377,'Ub5 and Ub6 values'!$A$3:$F$7000,4,FALSE)</f>
        <v>8</v>
      </c>
    </row>
    <row r="378" spans="1:11">
      <c r="A378" s="8" t="s">
        <v>3778</v>
      </c>
      <c r="B378" s="8" t="s">
        <v>404</v>
      </c>
      <c r="C378" s="8" t="s">
        <v>405</v>
      </c>
      <c r="D378" s="8" t="s">
        <v>406</v>
      </c>
      <c r="E378" s="8" t="s">
        <v>845</v>
      </c>
      <c r="F378" s="9">
        <v>0.69745000000000001</v>
      </c>
      <c r="G378" s="9"/>
      <c r="H378" s="9"/>
      <c r="I378" s="37">
        <f t="shared" si="5"/>
        <v>-3.1564869213911932</v>
      </c>
      <c r="J378" s="39">
        <f>VLOOKUP($A378,'Ub5 and Ub6 values'!$A$3:$F$7000,3,FALSE)</f>
        <v>7</v>
      </c>
      <c r="K378" s="39">
        <f>VLOOKUP($A378,'Ub5 and Ub6 values'!$A$3:$F$7000,4,FALSE)</f>
        <v>11</v>
      </c>
    </row>
    <row r="379" spans="1:11">
      <c r="A379" s="8" t="s">
        <v>7211</v>
      </c>
      <c r="B379" s="8" t="s">
        <v>3046</v>
      </c>
      <c r="C379" s="8" t="s">
        <v>3047</v>
      </c>
      <c r="D379" s="8" t="s">
        <v>3048</v>
      </c>
      <c r="E379" s="8" t="s">
        <v>845</v>
      </c>
      <c r="F379" s="9">
        <v>0.71438000000000001</v>
      </c>
      <c r="G379" s="9"/>
      <c r="H379" s="9"/>
      <c r="I379" s="37">
        <f t="shared" si="5"/>
        <v>-3.1460707125898675</v>
      </c>
      <c r="J379" s="39">
        <f>VLOOKUP($A379,'Ub5 and Ub6 values'!$A$3:$F$7000,3,FALSE)</f>
        <v>6</v>
      </c>
      <c r="K379" s="39">
        <f>VLOOKUP($A379,'Ub5 and Ub6 values'!$A$3:$F$7000,4,FALSE)</f>
        <v>7</v>
      </c>
    </row>
    <row r="380" spans="1:11">
      <c r="A380" s="8" t="s">
        <v>4986</v>
      </c>
      <c r="B380" s="8" t="s">
        <v>407</v>
      </c>
      <c r="C380" s="8" t="s">
        <v>408</v>
      </c>
      <c r="D380" s="8" t="s">
        <v>409</v>
      </c>
      <c r="E380" s="8" t="s">
        <v>845</v>
      </c>
      <c r="F380" s="9">
        <v>0.72019</v>
      </c>
      <c r="G380" s="9"/>
      <c r="H380" s="9"/>
      <c r="I380" s="37">
        <f t="shared" si="5"/>
        <v>-3.1425529131993493</v>
      </c>
      <c r="J380" s="39">
        <f>VLOOKUP($A380,'Ub5 and Ub6 values'!$A$3:$F$7000,3,FALSE)</f>
        <v>7</v>
      </c>
      <c r="K380" s="39">
        <f>VLOOKUP($A380,'Ub5 and Ub6 values'!$A$3:$F$7000,4,FALSE)</f>
        <v>9</v>
      </c>
    </row>
    <row r="381" spans="1:11">
      <c r="A381" s="7" t="s">
        <v>9625</v>
      </c>
      <c r="B381" s="8" t="s">
        <v>410</v>
      </c>
      <c r="C381" s="8" t="s">
        <v>411</v>
      </c>
      <c r="D381" s="8" t="s">
        <v>412</v>
      </c>
      <c r="E381" s="8" t="s">
        <v>3418</v>
      </c>
      <c r="F381" s="9">
        <v>0.73680000000000001</v>
      </c>
      <c r="G381" s="9"/>
      <c r="H381" s="9"/>
      <c r="I381" s="37">
        <f t="shared" si="5"/>
        <v>-3.1326503828112076</v>
      </c>
      <c r="J381" s="39">
        <f>VLOOKUP($A381,'Ub5 and Ub6 values'!$A$3:$F$7000,3,FALSE)</f>
        <v>6</v>
      </c>
      <c r="K381" s="39">
        <f>VLOOKUP($A381,'Ub5 and Ub6 values'!$A$3:$F$7000,4,FALSE)</f>
        <v>6</v>
      </c>
    </row>
    <row r="382" spans="1:11">
      <c r="A382" s="8" t="s">
        <v>1879</v>
      </c>
      <c r="B382" s="8" t="s">
        <v>2131</v>
      </c>
      <c r="C382" s="8" t="s">
        <v>2132</v>
      </c>
      <c r="D382" s="8" t="s">
        <v>2133</v>
      </c>
      <c r="E382" s="8" t="s">
        <v>845</v>
      </c>
      <c r="F382" s="9">
        <v>0.75195999999999996</v>
      </c>
      <c r="G382" s="9"/>
      <c r="H382" s="9"/>
      <c r="I382" s="37">
        <f t="shared" si="5"/>
        <v>-3.123805260793076</v>
      </c>
      <c r="J382" s="39">
        <f>VLOOKUP($A382,'Ub5 and Ub6 values'!$A$3:$F$7000,3,FALSE)</f>
        <v>5</v>
      </c>
      <c r="K382" s="39">
        <f>VLOOKUP($A382,'Ub5 and Ub6 values'!$A$3:$F$7000,4,FALSE)</f>
        <v>6</v>
      </c>
    </row>
    <row r="383" spans="1:11">
      <c r="A383" s="8" t="s">
        <v>6199</v>
      </c>
      <c r="B383" s="8" t="s">
        <v>413</v>
      </c>
      <c r="C383" s="8" t="s">
        <v>1105</v>
      </c>
      <c r="D383" s="8" t="s">
        <v>1106</v>
      </c>
      <c r="E383" s="8" t="s">
        <v>845</v>
      </c>
      <c r="F383" s="9">
        <v>0.75399000000000005</v>
      </c>
      <c r="G383" s="9"/>
      <c r="H383" s="9"/>
      <c r="I383" s="37">
        <f t="shared" si="5"/>
        <v>-3.1226344140421869</v>
      </c>
      <c r="J383" s="39">
        <f>VLOOKUP($A383,'Ub5 and Ub6 values'!$A$3:$F$7000,3,FALSE)</f>
        <v>5</v>
      </c>
      <c r="K383" s="39">
        <f>VLOOKUP($A383,'Ub5 and Ub6 values'!$A$3:$F$7000,4,FALSE)</f>
        <v>5</v>
      </c>
    </row>
    <row r="384" spans="1:11">
      <c r="A384" s="8" t="s">
        <v>7207</v>
      </c>
      <c r="B384" s="8" t="s">
        <v>1107</v>
      </c>
      <c r="C384" s="8" t="s">
        <v>1108</v>
      </c>
      <c r="D384" s="8" t="s">
        <v>1109</v>
      </c>
      <c r="E384" s="8" t="s">
        <v>845</v>
      </c>
      <c r="F384" s="9">
        <v>0.76741999999999999</v>
      </c>
      <c r="G384" s="9"/>
      <c r="H384" s="9"/>
      <c r="I384" s="37">
        <f t="shared" si="5"/>
        <v>-3.1149668866904077</v>
      </c>
      <c r="J384" s="39">
        <f>VLOOKUP($A384,'Ub5 and Ub6 values'!$A$3:$F$7000,3,FALSE)</f>
        <v>5</v>
      </c>
      <c r="K384" s="39">
        <f>VLOOKUP($A384,'Ub5 and Ub6 values'!$A$3:$F$7000,4,FALSE)</f>
        <v>6</v>
      </c>
    </row>
    <row r="385" spans="1:11">
      <c r="A385" s="8" t="s">
        <v>5423</v>
      </c>
      <c r="B385" s="8" t="s">
        <v>8342</v>
      </c>
      <c r="C385" s="8" t="s">
        <v>2139</v>
      </c>
      <c r="D385" s="8" t="s">
        <v>2140</v>
      </c>
      <c r="E385" s="8" t="s">
        <v>845</v>
      </c>
      <c r="F385" s="9">
        <v>0.76922000000000001</v>
      </c>
      <c r="G385" s="9"/>
      <c r="H385" s="9"/>
      <c r="I385" s="37">
        <f t="shared" si="5"/>
        <v>-3.1139494324721446</v>
      </c>
      <c r="J385" s="39">
        <f>VLOOKUP($A385,'Ub5 and Ub6 values'!$A$3:$F$7000,3,FALSE)</f>
        <v>5</v>
      </c>
      <c r="K385" s="39">
        <f>VLOOKUP($A385,'Ub5 and Ub6 values'!$A$3:$F$7000,4,FALSE)</f>
        <v>6</v>
      </c>
    </row>
    <row r="386" spans="1:11">
      <c r="A386" s="8" t="s">
        <v>6965</v>
      </c>
      <c r="B386" s="8" t="s">
        <v>4052</v>
      </c>
      <c r="C386" s="8" t="s">
        <v>4053</v>
      </c>
      <c r="D386" s="8" t="s">
        <v>4054</v>
      </c>
      <c r="E386" s="8" t="s">
        <v>845</v>
      </c>
      <c r="F386" s="9">
        <v>0.77463000000000004</v>
      </c>
      <c r="G386" s="9"/>
      <c r="H386" s="9"/>
      <c r="I386" s="37">
        <f t="shared" si="5"/>
        <v>-3.1109056875950141</v>
      </c>
      <c r="J386" s="39">
        <f>VLOOKUP($A386,'Ub5 and Ub6 values'!$A$3:$F$7000,3,FALSE)</f>
        <v>7</v>
      </c>
      <c r="K386" s="39">
        <f>VLOOKUP($A386,'Ub5 and Ub6 values'!$A$3:$F$7000,4,FALSE)</f>
        <v>7</v>
      </c>
    </row>
    <row r="387" spans="1:11">
      <c r="A387" s="7" t="s">
        <v>9626</v>
      </c>
      <c r="B387" s="8" t="s">
        <v>1407</v>
      </c>
      <c r="C387" s="8" t="s">
        <v>1408</v>
      </c>
      <c r="D387" s="8" t="s">
        <v>1409</v>
      </c>
      <c r="E387" s="8" t="s">
        <v>3418</v>
      </c>
      <c r="F387" s="9">
        <v>0.79401999999999995</v>
      </c>
      <c r="G387" s="9"/>
      <c r="H387" s="9"/>
      <c r="I387" s="37">
        <f t="shared" ref="I387:I450" si="6">LOG(F387)-3</f>
        <v>-3.1001685583030727</v>
      </c>
      <c r="J387" s="39">
        <f>VLOOKUP($A387,'Ub5 and Ub6 values'!$A$3:$F$7000,3,FALSE)</f>
        <v>6</v>
      </c>
      <c r="K387" s="39">
        <f>VLOOKUP($A387,'Ub5 and Ub6 values'!$A$3:$F$7000,4,FALSE)</f>
        <v>8</v>
      </c>
    </row>
    <row r="388" spans="1:11">
      <c r="A388" s="7" t="s">
        <v>9627</v>
      </c>
      <c r="B388" s="8" t="s">
        <v>1410</v>
      </c>
      <c r="C388" s="8" t="s">
        <v>1411</v>
      </c>
      <c r="D388" s="8" t="s">
        <v>1412</v>
      </c>
      <c r="E388" s="8" t="s">
        <v>3418</v>
      </c>
      <c r="F388" s="9">
        <v>0.80586000000000002</v>
      </c>
      <c r="G388" s="9"/>
      <c r="H388" s="9"/>
      <c r="I388" s="37">
        <f t="shared" si="6"/>
        <v>-3.0937404005132487</v>
      </c>
      <c r="J388" s="39">
        <f>VLOOKUP($A388,'Ub5 and Ub6 values'!$A$3:$F$7000,3,FALSE)</f>
        <v>6</v>
      </c>
      <c r="K388" s="39">
        <f>VLOOKUP($A388,'Ub5 and Ub6 values'!$A$3:$F$7000,4,FALSE)</f>
        <v>7</v>
      </c>
    </row>
    <row r="389" spans="1:11">
      <c r="A389" s="8" t="s">
        <v>2803</v>
      </c>
      <c r="B389" s="8" t="s">
        <v>4013</v>
      </c>
      <c r="C389" s="8" t="s">
        <v>4014</v>
      </c>
      <c r="D389" s="8" t="s">
        <v>4015</v>
      </c>
      <c r="E389" s="8" t="s">
        <v>845</v>
      </c>
      <c r="F389" s="9">
        <v>0.83392999999999995</v>
      </c>
      <c r="G389" s="9"/>
      <c r="H389" s="9"/>
      <c r="I389" s="37">
        <f t="shared" si="6"/>
        <v>-3.078870402467309</v>
      </c>
      <c r="J389" s="39">
        <f>VLOOKUP($A389,'Ub5 and Ub6 values'!$A$3:$F$7000,3,FALSE)</f>
        <v>7</v>
      </c>
      <c r="K389" s="39">
        <f>VLOOKUP($A389,'Ub5 and Ub6 values'!$A$3:$F$7000,4,FALSE)</f>
        <v>9</v>
      </c>
    </row>
    <row r="390" spans="1:11">
      <c r="A390" s="8" t="s">
        <v>7062</v>
      </c>
      <c r="B390" s="8" t="s">
        <v>4016</v>
      </c>
      <c r="C390" s="8" t="s">
        <v>4017</v>
      </c>
      <c r="D390" s="8" t="s">
        <v>4018</v>
      </c>
      <c r="E390" s="8" t="s">
        <v>845</v>
      </c>
      <c r="F390" s="9">
        <v>0.84248000000000001</v>
      </c>
      <c r="G390" s="9"/>
      <c r="H390" s="9"/>
      <c r="I390" s="37">
        <f t="shared" si="6"/>
        <v>-3.0744404002402872</v>
      </c>
      <c r="J390" s="39">
        <f>VLOOKUP($A390,'Ub5 and Ub6 values'!$A$3:$F$7000,3,FALSE)</f>
        <v>7</v>
      </c>
      <c r="K390" s="39">
        <f>VLOOKUP($A390,'Ub5 and Ub6 values'!$A$3:$F$7000,4,FALSE)</f>
        <v>11</v>
      </c>
    </row>
    <row r="391" spans="1:11">
      <c r="A391" s="7" t="s">
        <v>1815</v>
      </c>
      <c r="B391" s="8" t="s">
        <v>9541</v>
      </c>
      <c r="C391" s="8" t="s">
        <v>4673</v>
      </c>
      <c r="D391" s="8" t="s">
        <v>4674</v>
      </c>
      <c r="E391" s="8" t="s">
        <v>845</v>
      </c>
      <c r="F391" s="9">
        <v>0.84706999999999999</v>
      </c>
      <c r="G391" s="9"/>
      <c r="H391" s="9"/>
      <c r="I391" s="37">
        <f t="shared" si="6"/>
        <v>-3.0720806990464138</v>
      </c>
      <c r="J391" s="39">
        <f>VLOOKUP($A391,'Ub5 and Ub6 values'!$A$3:$F$7000,3,FALSE)</f>
        <v>5</v>
      </c>
      <c r="K391" s="39">
        <f>VLOOKUP($A391,'Ub5 and Ub6 values'!$A$3:$F$7000,4,FALSE)</f>
        <v>5</v>
      </c>
    </row>
    <row r="392" spans="1:11">
      <c r="A392" s="8" t="s">
        <v>3713</v>
      </c>
      <c r="B392" s="8" t="s">
        <v>302</v>
      </c>
      <c r="C392" s="8" t="s">
        <v>303</v>
      </c>
      <c r="D392" s="8" t="s">
        <v>304</v>
      </c>
      <c r="E392" s="8" t="s">
        <v>845</v>
      </c>
      <c r="F392" s="9">
        <v>0.86382999999999999</v>
      </c>
      <c r="G392" s="9"/>
      <c r="H392" s="9"/>
      <c r="I392" s="37">
        <f t="shared" si="6"/>
        <v>-3.0635717173894523</v>
      </c>
      <c r="J392" s="39">
        <f>VLOOKUP($A392,'Ub5 and Ub6 values'!$A$3:$F$7000,3,FALSE)</f>
        <v>7</v>
      </c>
      <c r="K392" s="39">
        <f>VLOOKUP($A392,'Ub5 and Ub6 values'!$A$3:$F$7000,4,FALSE)</f>
        <v>10</v>
      </c>
    </row>
    <row r="393" spans="1:11">
      <c r="A393" s="8" t="s">
        <v>1478</v>
      </c>
      <c r="B393" s="8" t="s">
        <v>4670</v>
      </c>
      <c r="C393" s="8" t="s">
        <v>4671</v>
      </c>
      <c r="D393" s="8" t="s">
        <v>4672</v>
      </c>
      <c r="E393" s="8" t="s">
        <v>845</v>
      </c>
      <c r="F393" s="9">
        <v>0.86499000000000004</v>
      </c>
      <c r="G393" s="9"/>
      <c r="H393" s="9"/>
      <c r="I393" s="37">
        <f t="shared" si="6"/>
        <v>-3.0629889133096633</v>
      </c>
      <c r="J393" s="39">
        <f>VLOOKUP($A393,'Ub5 and Ub6 values'!$A$3:$F$7000,3,FALSE)</f>
        <v>6</v>
      </c>
      <c r="K393" s="39">
        <f>VLOOKUP($A393,'Ub5 and Ub6 values'!$A$3:$F$7000,4,FALSE)</f>
        <v>6</v>
      </c>
    </row>
    <row r="394" spans="1:11">
      <c r="A394" s="8" t="s">
        <v>4593</v>
      </c>
      <c r="B394" s="8" t="s">
        <v>4019</v>
      </c>
      <c r="C394" s="8" t="s">
        <v>4020</v>
      </c>
      <c r="D394" s="8" t="s">
        <v>4021</v>
      </c>
      <c r="E394" s="8" t="s">
        <v>845</v>
      </c>
      <c r="F394" s="9">
        <v>0.86548999999999998</v>
      </c>
      <c r="G394" s="9"/>
      <c r="H394" s="9"/>
      <c r="I394" s="37">
        <f t="shared" si="6"/>
        <v>-3.0627379456625428</v>
      </c>
      <c r="J394" s="39">
        <f>VLOOKUP($A394,'Ub5 and Ub6 values'!$A$3:$F$7000,3,FALSE)</f>
        <v>8</v>
      </c>
      <c r="K394" s="39">
        <f>VLOOKUP($A394,'Ub5 and Ub6 values'!$A$3:$F$7000,4,FALSE)</f>
        <v>10</v>
      </c>
    </row>
    <row r="395" spans="1:11">
      <c r="A395" s="7" t="s">
        <v>6439</v>
      </c>
      <c r="B395" s="8" t="s">
        <v>447</v>
      </c>
      <c r="C395" s="8" t="s">
        <v>448</v>
      </c>
      <c r="D395" s="8" t="s">
        <v>449</v>
      </c>
      <c r="E395" s="8" t="s">
        <v>845</v>
      </c>
      <c r="F395" s="9">
        <v>0.87087000000000003</v>
      </c>
      <c r="G395" s="9"/>
      <c r="H395" s="9"/>
      <c r="I395" s="37">
        <f t="shared" si="6"/>
        <v>-3.060046669902063</v>
      </c>
      <c r="J395" s="39">
        <f>VLOOKUP($A395,'Ub5 and Ub6 values'!$A$3:$F$7000,3,FALSE)</f>
        <v>7</v>
      </c>
      <c r="K395" s="39">
        <f>VLOOKUP($A395,'Ub5 and Ub6 values'!$A$3:$F$7000,4,FALSE)</f>
        <v>8</v>
      </c>
    </row>
    <row r="396" spans="1:11">
      <c r="A396" s="8" t="s">
        <v>1821</v>
      </c>
      <c r="B396" s="8" t="s">
        <v>2296</v>
      </c>
      <c r="C396" s="8" t="s">
        <v>353</v>
      </c>
      <c r="D396" s="8" t="s">
        <v>354</v>
      </c>
      <c r="E396" s="8" t="s">
        <v>845</v>
      </c>
      <c r="F396" s="9">
        <v>0.87153000000000003</v>
      </c>
      <c r="G396" s="9"/>
      <c r="H396" s="9"/>
      <c r="I396" s="37">
        <f t="shared" si="6"/>
        <v>-3.0597176589151887</v>
      </c>
      <c r="J396" s="39">
        <f>VLOOKUP($A396,'Ub5 and Ub6 values'!$A$3:$F$7000,3,FALSE)</f>
        <v>4</v>
      </c>
      <c r="K396" s="39">
        <f>VLOOKUP($A396,'Ub5 and Ub6 values'!$A$3:$F$7000,4,FALSE)</f>
        <v>5</v>
      </c>
    </row>
    <row r="397" spans="1:11">
      <c r="A397" s="7" t="s">
        <v>6966</v>
      </c>
      <c r="B397" s="8" t="s">
        <v>4055</v>
      </c>
      <c r="C397" s="8" t="s">
        <v>4056</v>
      </c>
      <c r="D397" s="8" t="s">
        <v>4057</v>
      </c>
      <c r="E397" s="8" t="s">
        <v>845</v>
      </c>
      <c r="F397" s="9">
        <v>0.96421000000000001</v>
      </c>
      <c r="G397" s="9"/>
      <c r="H397" s="9"/>
      <c r="I397" s="37">
        <f t="shared" si="6"/>
        <v>-3.0158283686813689</v>
      </c>
      <c r="J397" s="39">
        <f>VLOOKUP($A397,'Ub5 and Ub6 values'!$A$3:$F$7000,3,FALSE)</f>
        <v>5</v>
      </c>
      <c r="K397" s="39">
        <f>VLOOKUP($A397,'Ub5 and Ub6 values'!$A$3:$F$7000,4,FALSE)</f>
        <v>7</v>
      </c>
    </row>
    <row r="398" spans="1:11">
      <c r="A398" s="8" t="s">
        <v>1477</v>
      </c>
      <c r="B398" s="8" t="s">
        <v>4022</v>
      </c>
      <c r="C398" s="8" t="s">
        <v>4023</v>
      </c>
      <c r="D398" s="8" t="s">
        <v>4024</v>
      </c>
      <c r="E398" s="8" t="s">
        <v>845</v>
      </c>
      <c r="F398" s="9">
        <v>0.96823000000000004</v>
      </c>
      <c r="G398" s="9"/>
      <c r="H398" s="9"/>
      <c r="I398" s="37">
        <f t="shared" si="6"/>
        <v>-3.0140214651441997</v>
      </c>
      <c r="J398" s="39">
        <f>VLOOKUP($A398,'Ub5 and Ub6 values'!$A$3:$F$7000,3,FALSE)</f>
        <v>6</v>
      </c>
      <c r="K398" s="39">
        <f>VLOOKUP($A398,'Ub5 and Ub6 values'!$A$3:$F$7000,4,FALSE)</f>
        <v>6</v>
      </c>
    </row>
    <row r="399" spans="1:11">
      <c r="A399" s="8" t="s">
        <v>3596</v>
      </c>
      <c r="B399" s="8" t="s">
        <v>4257</v>
      </c>
      <c r="C399" s="8" t="s">
        <v>4258</v>
      </c>
      <c r="D399" s="8" t="s">
        <v>4259</v>
      </c>
      <c r="E399" s="8" t="s">
        <v>845</v>
      </c>
      <c r="F399" s="9">
        <v>0.98667000000000005</v>
      </c>
      <c r="G399" s="9"/>
      <c r="H399" s="9"/>
      <c r="I399" s="37">
        <f t="shared" si="6"/>
        <v>-3.0058280764521146</v>
      </c>
      <c r="J399" s="39">
        <f>VLOOKUP($A399,'Ub5 and Ub6 values'!$A$3:$F$7000,3,FALSE)</f>
        <v>8</v>
      </c>
      <c r="K399" s="39">
        <f>VLOOKUP($A399,'Ub5 and Ub6 values'!$A$3:$F$7000,4,FALSE)</f>
        <v>8</v>
      </c>
    </row>
    <row r="400" spans="1:11">
      <c r="A400" s="8" t="s">
        <v>774</v>
      </c>
      <c r="B400" s="8" t="s">
        <v>314</v>
      </c>
      <c r="C400" s="8" t="s">
        <v>315</v>
      </c>
      <c r="D400" s="8" t="s">
        <v>316</v>
      </c>
      <c r="E400" s="8" t="s">
        <v>845</v>
      </c>
      <c r="F400" s="9">
        <v>1.014</v>
      </c>
      <c r="G400" s="9"/>
      <c r="H400" s="9"/>
      <c r="I400" s="37">
        <f t="shared" si="6"/>
        <v>-2.9939620450026827</v>
      </c>
      <c r="J400" s="39">
        <f>VLOOKUP($A400,'Ub5 and Ub6 values'!$A$3:$F$7000,3,FALSE)</f>
        <v>6</v>
      </c>
      <c r="K400" s="39">
        <f>VLOOKUP($A400,'Ub5 and Ub6 values'!$A$3:$F$7000,4,FALSE)</f>
        <v>10</v>
      </c>
    </row>
    <row r="401" spans="1:11">
      <c r="A401" s="8" t="s">
        <v>6353</v>
      </c>
      <c r="B401" s="8" t="s">
        <v>1405</v>
      </c>
      <c r="C401" s="8" t="s">
        <v>1406</v>
      </c>
      <c r="D401" s="8" t="s">
        <v>4150</v>
      </c>
      <c r="E401" s="8" t="s">
        <v>845</v>
      </c>
      <c r="F401" s="9">
        <v>1.0199</v>
      </c>
      <c r="G401" s="9"/>
      <c r="H401" s="9"/>
      <c r="I401" s="37">
        <f t="shared" si="6"/>
        <v>-2.9914424082157529</v>
      </c>
      <c r="J401" s="39">
        <f>VLOOKUP($A401,'Ub5 and Ub6 values'!$A$3:$F$7000,3,FALSE)</f>
        <v>7</v>
      </c>
      <c r="K401" s="39">
        <f>VLOOKUP($A401,'Ub5 and Ub6 values'!$A$3:$F$7000,4,FALSE)</f>
        <v>8</v>
      </c>
    </row>
    <row r="402" spans="1:11">
      <c r="A402" s="8" t="s">
        <v>6890</v>
      </c>
      <c r="B402" s="8" t="s">
        <v>8346</v>
      </c>
      <c r="C402" s="8" t="s">
        <v>4260</v>
      </c>
      <c r="D402" s="8" t="s">
        <v>4261</v>
      </c>
      <c r="E402" s="8" t="s">
        <v>845</v>
      </c>
      <c r="F402" s="9">
        <v>1.0315000000000001</v>
      </c>
      <c r="G402" s="9"/>
      <c r="H402" s="9"/>
      <c r="I402" s="37">
        <f t="shared" si="6"/>
        <v>-2.9865307676908297</v>
      </c>
      <c r="J402" s="39">
        <f>VLOOKUP($A402,'Ub5 and Ub6 values'!$A$3:$F$7000,3,FALSE)</f>
        <v>5</v>
      </c>
      <c r="K402" s="39">
        <f>VLOOKUP($A402,'Ub5 and Ub6 values'!$A$3:$F$7000,4,FALSE)</f>
        <v>8</v>
      </c>
    </row>
    <row r="403" spans="1:11">
      <c r="A403" s="8" t="s">
        <v>3712</v>
      </c>
      <c r="B403" s="8" t="s">
        <v>4262</v>
      </c>
      <c r="C403" s="8" t="s">
        <v>4263</v>
      </c>
      <c r="D403" s="8" t="s">
        <v>4264</v>
      </c>
      <c r="E403" s="8" t="s">
        <v>3418</v>
      </c>
      <c r="F403" s="9">
        <v>1.0537000000000001</v>
      </c>
      <c r="G403" s="9"/>
      <c r="H403" s="9"/>
      <c r="I403" s="37">
        <f t="shared" si="6"/>
        <v>-2.9772830199489699</v>
      </c>
      <c r="J403" s="39">
        <f>VLOOKUP($A403,'Ub5 and Ub6 values'!$A$3:$F$7000,3,FALSE)</f>
        <v>7</v>
      </c>
      <c r="K403" s="39">
        <f>VLOOKUP($A403,'Ub5 and Ub6 values'!$A$3:$F$7000,4,FALSE)</f>
        <v>10</v>
      </c>
    </row>
    <row r="404" spans="1:11">
      <c r="A404" s="8" t="s">
        <v>567</v>
      </c>
      <c r="B404" s="8" t="s">
        <v>2119</v>
      </c>
      <c r="C404" s="8" t="s">
        <v>2120</v>
      </c>
      <c r="D404" s="8" t="s">
        <v>2121</v>
      </c>
      <c r="E404" s="8" t="s">
        <v>845</v>
      </c>
      <c r="F404" s="9">
        <v>1.0698000000000001</v>
      </c>
      <c r="G404" s="9"/>
      <c r="H404" s="9"/>
      <c r="I404" s="37">
        <f t="shared" si="6"/>
        <v>-2.9706974064410017</v>
      </c>
      <c r="J404" s="39">
        <f>VLOOKUP($A404,'Ub5 and Ub6 values'!$A$3:$F$7000,3,FALSE)</f>
        <v>5</v>
      </c>
      <c r="K404" s="39">
        <f>VLOOKUP($A404,'Ub5 and Ub6 values'!$A$3:$F$7000,4,FALSE)</f>
        <v>5</v>
      </c>
    </row>
    <row r="405" spans="1:11">
      <c r="A405" s="8" t="s">
        <v>1298</v>
      </c>
      <c r="B405" s="8" t="s">
        <v>1182</v>
      </c>
      <c r="C405" s="8" t="s">
        <v>1183</v>
      </c>
      <c r="D405" s="8" t="s">
        <v>1184</v>
      </c>
      <c r="E405" s="8" t="s">
        <v>1</v>
      </c>
      <c r="F405" s="9">
        <v>1.0938000000000001</v>
      </c>
      <c r="G405" s="9"/>
      <c r="H405" s="9"/>
      <c r="I405" s="37">
        <f t="shared" si="6"/>
        <v>-2.9610620809613799</v>
      </c>
      <c r="J405" s="39">
        <f>VLOOKUP($A405,'Ub5 and Ub6 values'!$A$3:$F$7000,3,FALSE)</f>
        <v>6</v>
      </c>
      <c r="K405" s="39">
        <f>VLOOKUP($A405,'Ub5 and Ub6 values'!$A$3:$F$7000,4,FALSE)</f>
        <v>9</v>
      </c>
    </row>
    <row r="406" spans="1:11">
      <c r="A406" s="7" t="s">
        <v>6947</v>
      </c>
      <c r="B406" s="8" t="s">
        <v>450</v>
      </c>
      <c r="C406" s="8" t="s">
        <v>451</v>
      </c>
      <c r="D406" s="8" t="s">
        <v>1402</v>
      </c>
      <c r="E406" s="8" t="s">
        <v>845</v>
      </c>
      <c r="F406" s="9">
        <v>1.0969</v>
      </c>
      <c r="G406" s="9"/>
      <c r="H406" s="9"/>
      <c r="I406" s="37">
        <f t="shared" si="6"/>
        <v>-2.9598329635171532</v>
      </c>
      <c r="J406" s="39">
        <f>VLOOKUP($A406,'Ub5 and Ub6 values'!$A$3:$F$7000,3,FALSE)</f>
        <v>7</v>
      </c>
      <c r="K406" s="39">
        <f>VLOOKUP($A406,'Ub5 and Ub6 values'!$A$3:$F$7000,4,FALSE)</f>
        <v>10</v>
      </c>
    </row>
    <row r="407" spans="1:11">
      <c r="A407" s="8" t="s">
        <v>6091</v>
      </c>
      <c r="B407" s="8" t="s">
        <v>3463</v>
      </c>
      <c r="C407" s="8" t="s">
        <v>3464</v>
      </c>
      <c r="D407" s="8" t="s">
        <v>3465</v>
      </c>
      <c r="E407" s="8" t="s">
        <v>845</v>
      </c>
      <c r="F407" s="9">
        <v>1.1886000000000001</v>
      </c>
      <c r="G407" s="9"/>
      <c r="H407" s="9"/>
      <c r="I407" s="37">
        <f t="shared" si="6"/>
        <v>-2.9249642740778095</v>
      </c>
      <c r="J407" s="39">
        <f>VLOOKUP($A407,'Ub5 and Ub6 values'!$A$3:$F$7000,3,FALSE)</f>
        <v>5</v>
      </c>
      <c r="K407" s="39">
        <f>VLOOKUP($A407,'Ub5 and Ub6 values'!$A$3:$F$7000,4,FALSE)</f>
        <v>6</v>
      </c>
    </row>
    <row r="408" spans="1:11">
      <c r="A408" s="8" t="s">
        <v>6808</v>
      </c>
      <c r="B408" s="8" t="s">
        <v>1131</v>
      </c>
      <c r="C408" s="8" t="s">
        <v>1132</v>
      </c>
      <c r="D408" s="8" t="s">
        <v>1133</v>
      </c>
      <c r="E408" s="8" t="s">
        <v>845</v>
      </c>
      <c r="F408" s="9">
        <v>1.2134</v>
      </c>
      <c r="G408" s="9"/>
      <c r="H408" s="9"/>
      <c r="I408" s="37">
        <f t="shared" si="6"/>
        <v>-2.9159960093919706</v>
      </c>
      <c r="J408" s="39">
        <f>VLOOKUP($A408,'Ub5 and Ub6 values'!$A$3:$F$7000,3,FALSE)</f>
        <v>7</v>
      </c>
      <c r="K408" s="39">
        <f>VLOOKUP($A408,'Ub5 and Ub6 values'!$A$3:$F$7000,4,FALSE)</f>
        <v>7</v>
      </c>
    </row>
    <row r="409" spans="1:11">
      <c r="A409" s="7" t="s">
        <v>6949</v>
      </c>
      <c r="B409" s="8" t="s">
        <v>4151</v>
      </c>
      <c r="C409" s="8" t="s">
        <v>4152</v>
      </c>
      <c r="D409" s="8" t="s">
        <v>4153</v>
      </c>
      <c r="E409" s="8" t="s">
        <v>845</v>
      </c>
      <c r="F409" s="9">
        <v>1.2479</v>
      </c>
      <c r="G409" s="9"/>
      <c r="H409" s="9"/>
      <c r="I409" s="37">
        <f t="shared" si="6"/>
        <v>-2.9038202152852013</v>
      </c>
      <c r="J409" s="39">
        <f>VLOOKUP($A409,'Ub5 and Ub6 values'!$A$3:$F$7000,3,FALSE)</f>
        <v>5</v>
      </c>
      <c r="K409" s="39">
        <f>VLOOKUP($A409,'Ub5 and Ub6 values'!$A$3:$F$7000,4,FALSE)</f>
        <v>5</v>
      </c>
    </row>
    <row r="410" spans="1:11">
      <c r="A410" s="8" t="s">
        <v>6403</v>
      </c>
      <c r="B410" s="8" t="s">
        <v>1067</v>
      </c>
      <c r="C410" s="8" t="s">
        <v>1068</v>
      </c>
      <c r="D410" s="8" t="s">
        <v>812</v>
      </c>
      <c r="E410" s="8" t="s">
        <v>845</v>
      </c>
      <c r="F410" s="9">
        <v>1.2485999999999999</v>
      </c>
      <c r="G410" s="9"/>
      <c r="H410" s="9"/>
      <c r="I410" s="37">
        <f t="shared" si="6"/>
        <v>-2.9035766694047296</v>
      </c>
      <c r="J410" s="39">
        <f>VLOOKUP($A410,'Ub5 and Ub6 values'!$A$3:$F$7000,3,FALSE)</f>
        <v>6</v>
      </c>
      <c r="K410" s="39">
        <f>VLOOKUP($A410,'Ub5 and Ub6 values'!$A$3:$F$7000,4,FALSE)</f>
        <v>6</v>
      </c>
    </row>
    <row r="411" spans="1:11">
      <c r="A411" s="8" t="s">
        <v>8230</v>
      </c>
      <c r="B411" s="8" t="s">
        <v>4265</v>
      </c>
      <c r="C411" s="8" t="s">
        <v>4266</v>
      </c>
      <c r="D411" s="8" t="s">
        <v>4267</v>
      </c>
      <c r="E411" s="8" t="s">
        <v>845</v>
      </c>
      <c r="F411" s="9">
        <v>1.2630999999999999</v>
      </c>
      <c r="G411" s="9"/>
      <c r="H411" s="9"/>
      <c r="I411" s="37">
        <f t="shared" si="6"/>
        <v>-2.8985622648611509</v>
      </c>
      <c r="J411" s="39">
        <f>VLOOKUP($A411,'Ub5 and Ub6 values'!$A$3:$F$7000,3,FALSE)</f>
        <v>6</v>
      </c>
      <c r="K411" s="39">
        <f>VLOOKUP($A411,'Ub5 and Ub6 values'!$A$3:$F$7000,4,FALSE)</f>
        <v>6</v>
      </c>
    </row>
    <row r="412" spans="1:11">
      <c r="A412" s="8" t="s">
        <v>6971</v>
      </c>
      <c r="B412" s="8" t="s">
        <v>1080</v>
      </c>
      <c r="C412" s="8" t="s">
        <v>1081</v>
      </c>
      <c r="D412" s="8" t="s">
        <v>1082</v>
      </c>
      <c r="E412" s="8" t="s">
        <v>845</v>
      </c>
      <c r="F412" s="9">
        <v>1.2809999999999999</v>
      </c>
      <c r="G412" s="9"/>
      <c r="H412" s="9"/>
      <c r="I412" s="37">
        <f t="shared" si="6"/>
        <v>-2.8924508702553138</v>
      </c>
      <c r="J412" s="39">
        <f>VLOOKUP($A412,'Ub5 and Ub6 values'!$A$3:$F$7000,3,FALSE)</f>
        <v>4</v>
      </c>
      <c r="K412" s="39">
        <f>VLOOKUP($A412,'Ub5 and Ub6 values'!$A$3:$F$7000,4,FALSE)</f>
        <v>4</v>
      </c>
    </row>
    <row r="413" spans="1:11">
      <c r="A413" s="8" t="s">
        <v>2645</v>
      </c>
      <c r="B413" s="8" t="s">
        <v>4268</v>
      </c>
      <c r="C413" s="8" t="s">
        <v>4269</v>
      </c>
      <c r="D413" s="8" t="s">
        <v>4270</v>
      </c>
      <c r="E413" s="8" t="s">
        <v>845</v>
      </c>
      <c r="F413" s="9">
        <v>1.2941</v>
      </c>
      <c r="G413" s="9"/>
      <c r="H413" s="9"/>
      <c r="I413" s="37">
        <f t="shared" si="6"/>
        <v>-2.8880321627939272</v>
      </c>
      <c r="J413" s="39">
        <f>VLOOKUP($A413,'Ub5 and Ub6 values'!$A$3:$F$7000,3,FALSE)</f>
        <v>4</v>
      </c>
      <c r="K413" s="39">
        <f>VLOOKUP($A413,'Ub5 and Ub6 values'!$A$3:$F$7000,4,FALSE)</f>
        <v>4</v>
      </c>
    </row>
    <row r="414" spans="1:11">
      <c r="A414" s="7" t="s">
        <v>1224</v>
      </c>
      <c r="B414" s="8" t="s">
        <v>4271</v>
      </c>
      <c r="C414" s="8" t="s">
        <v>4272</v>
      </c>
      <c r="D414" s="8" t="s">
        <v>4273</v>
      </c>
      <c r="E414" s="8" t="s">
        <v>3418</v>
      </c>
      <c r="F414" s="9">
        <v>1.3325</v>
      </c>
      <c r="G414" s="9"/>
      <c r="H414" s="9"/>
      <c r="I414" s="37">
        <f t="shared" si="6"/>
        <v>-2.8753327823013901</v>
      </c>
      <c r="J414" s="39">
        <f>VLOOKUP($A414,'Ub5 and Ub6 values'!$A$3:$F$7000,3,FALSE)</f>
        <v>8</v>
      </c>
      <c r="K414" s="39">
        <f>VLOOKUP($A414,'Ub5 and Ub6 values'!$A$3:$F$7000,4,FALSE)</f>
        <v>9</v>
      </c>
    </row>
    <row r="415" spans="1:11">
      <c r="A415" s="8" t="s">
        <v>8938</v>
      </c>
      <c r="B415" s="8" t="s">
        <v>4274</v>
      </c>
      <c r="C415" s="8" t="s">
        <v>4275</v>
      </c>
      <c r="D415" s="8" t="s">
        <v>4276</v>
      </c>
      <c r="E415" s="8" t="s">
        <v>845</v>
      </c>
      <c r="F415" s="9">
        <v>1.345</v>
      </c>
      <c r="G415" s="9"/>
      <c r="H415" s="9"/>
      <c r="I415" s="37">
        <f t="shared" si="6"/>
        <v>-2.8712777156615732</v>
      </c>
      <c r="J415" s="39">
        <f>VLOOKUP($A415,'Ub5 and Ub6 values'!$A$3:$F$7000,3,FALSE)</f>
        <v>4</v>
      </c>
      <c r="K415" s="39">
        <f>VLOOKUP($A415,'Ub5 and Ub6 values'!$A$3:$F$7000,4,FALSE)</f>
        <v>7</v>
      </c>
    </row>
    <row r="416" spans="1:11">
      <c r="A416" s="8" t="s">
        <v>7176</v>
      </c>
      <c r="B416" s="8" t="s">
        <v>2385</v>
      </c>
      <c r="C416" s="8" t="s">
        <v>4277</v>
      </c>
      <c r="D416" s="8" t="s">
        <v>4278</v>
      </c>
      <c r="E416" s="8" t="s">
        <v>845</v>
      </c>
      <c r="F416" s="9">
        <v>1.363</v>
      </c>
      <c r="G416" s="9"/>
      <c r="H416" s="9"/>
      <c r="I416" s="37">
        <f t="shared" si="6"/>
        <v>-2.8655041441653264</v>
      </c>
      <c r="J416" s="39">
        <f>VLOOKUP($A416,'Ub5 and Ub6 values'!$A$3:$F$7000,3,FALSE)</f>
        <v>6</v>
      </c>
      <c r="K416" s="39">
        <f>VLOOKUP($A416,'Ub5 and Ub6 values'!$A$3:$F$7000,4,FALSE)</f>
        <v>10</v>
      </c>
    </row>
    <row r="417" spans="1:11">
      <c r="A417" s="8" t="s">
        <v>2744</v>
      </c>
      <c r="B417" s="8" t="s">
        <v>2743</v>
      </c>
      <c r="C417" s="8" t="s">
        <v>2082</v>
      </c>
      <c r="D417" s="8" t="s">
        <v>2083</v>
      </c>
      <c r="E417" s="8" t="s">
        <v>845</v>
      </c>
      <c r="F417" s="9">
        <v>1.3673999999999999</v>
      </c>
      <c r="G417" s="9"/>
      <c r="H417" s="9"/>
      <c r="I417" s="37">
        <f t="shared" si="6"/>
        <v>-2.8641044244359808</v>
      </c>
      <c r="J417" s="39">
        <f>VLOOKUP($A417,'Ub5 and Ub6 values'!$A$3:$F$7000,3,FALSE)</f>
        <v>3</v>
      </c>
      <c r="K417" s="39">
        <f>VLOOKUP($A417,'Ub5 and Ub6 values'!$A$3:$F$7000,4,FALSE)</f>
        <v>3</v>
      </c>
    </row>
    <row r="418" spans="1:11">
      <c r="A418" s="7" t="s">
        <v>7174</v>
      </c>
      <c r="B418" s="8" t="s">
        <v>4155</v>
      </c>
      <c r="C418" s="8" t="s">
        <v>4156</v>
      </c>
      <c r="D418" s="8" t="s">
        <v>4157</v>
      </c>
      <c r="E418" s="8" t="s">
        <v>845</v>
      </c>
      <c r="F418" s="9">
        <v>1.3696999999999999</v>
      </c>
      <c r="G418" s="9"/>
      <c r="H418" s="9"/>
      <c r="I418" s="37">
        <f t="shared" si="6"/>
        <v>-2.8633745442390683</v>
      </c>
      <c r="J418" s="39">
        <f>VLOOKUP($A418,'Ub5 and Ub6 values'!$A$3:$F$7000,3,FALSE)</f>
        <v>5</v>
      </c>
      <c r="K418" s="39">
        <f>VLOOKUP($A418,'Ub5 and Ub6 values'!$A$3:$F$7000,4,FALSE)</f>
        <v>7</v>
      </c>
    </row>
    <row r="419" spans="1:11">
      <c r="A419" s="8" t="s">
        <v>5384</v>
      </c>
      <c r="B419" s="8" t="s">
        <v>4049</v>
      </c>
      <c r="C419" s="8" t="s">
        <v>4050</v>
      </c>
      <c r="D419" s="8" t="s">
        <v>4051</v>
      </c>
      <c r="E419" s="8" t="s">
        <v>845</v>
      </c>
      <c r="F419" s="9">
        <v>1.4111</v>
      </c>
      <c r="G419" s="9"/>
      <c r="H419" s="9"/>
      <c r="I419" s="37">
        <f t="shared" si="6"/>
        <v>-2.8504422081384209</v>
      </c>
      <c r="J419" s="39">
        <f>VLOOKUP($A419,'Ub5 and Ub6 values'!$A$3:$F$7000,3,FALSE)</f>
        <v>6</v>
      </c>
      <c r="K419" s="39">
        <f>VLOOKUP($A419,'Ub5 and Ub6 values'!$A$3:$F$7000,4,FALSE)</f>
        <v>8</v>
      </c>
    </row>
    <row r="420" spans="1:11">
      <c r="A420" s="8" t="s">
        <v>5459</v>
      </c>
      <c r="B420" s="8" t="s">
        <v>3265</v>
      </c>
      <c r="C420" s="8" t="s">
        <v>3266</v>
      </c>
      <c r="D420" s="8" t="s">
        <v>3267</v>
      </c>
      <c r="E420" s="8" t="s">
        <v>845</v>
      </c>
      <c r="F420" s="9">
        <v>1.4118999999999999</v>
      </c>
      <c r="G420" s="9"/>
      <c r="H420" s="9"/>
      <c r="I420" s="37">
        <f t="shared" si="6"/>
        <v>-2.8501960617729778</v>
      </c>
      <c r="J420" s="39">
        <f>VLOOKUP($A420,'Ub5 and Ub6 values'!$A$3:$F$7000,3,FALSE)</f>
        <v>5</v>
      </c>
      <c r="K420" s="39">
        <f>VLOOKUP($A420,'Ub5 and Ub6 values'!$A$3:$F$7000,4,FALSE)</f>
        <v>5</v>
      </c>
    </row>
    <row r="421" spans="1:11">
      <c r="A421" s="8" t="s">
        <v>8940</v>
      </c>
      <c r="B421" s="8" t="s">
        <v>3052</v>
      </c>
      <c r="C421" s="8" t="s">
        <v>3053</v>
      </c>
      <c r="D421" s="8" t="s">
        <v>3054</v>
      </c>
      <c r="E421" s="8" t="s">
        <v>845</v>
      </c>
      <c r="F421" s="9">
        <v>1.4783999999999999</v>
      </c>
      <c r="G421" s="9"/>
      <c r="H421" s="9"/>
      <c r="I421" s="37">
        <f t="shared" si="6"/>
        <v>-2.8302080461239685</v>
      </c>
      <c r="J421" s="39">
        <f>VLOOKUP($A421,'Ub5 and Ub6 values'!$A$3:$F$7000,3,FALSE)</f>
        <v>7</v>
      </c>
      <c r="K421" s="39">
        <f>VLOOKUP($A421,'Ub5 and Ub6 values'!$A$3:$F$7000,4,FALSE)</f>
        <v>9</v>
      </c>
    </row>
    <row r="422" spans="1:11">
      <c r="A422" s="8" t="s">
        <v>6346</v>
      </c>
      <c r="B422" s="8" t="s">
        <v>4279</v>
      </c>
      <c r="C422" s="8" t="s">
        <v>4280</v>
      </c>
      <c r="D422" s="8" t="s">
        <v>4281</v>
      </c>
      <c r="E422" s="8" t="s">
        <v>845</v>
      </c>
      <c r="F422" s="9">
        <v>1.4974000000000001</v>
      </c>
      <c r="G422" s="9"/>
      <c r="H422" s="9"/>
      <c r="I422" s="37">
        <f t="shared" si="6"/>
        <v>-2.8246621712079798</v>
      </c>
      <c r="J422" s="39">
        <f>VLOOKUP($A422,'Ub5 and Ub6 values'!$A$3:$F$7000,3,FALSE)</f>
        <v>4</v>
      </c>
      <c r="K422" s="39">
        <f>VLOOKUP($A422,'Ub5 and Ub6 values'!$A$3:$F$7000,4,FALSE)</f>
        <v>6</v>
      </c>
    </row>
    <row r="423" spans="1:11">
      <c r="A423" s="8" t="s">
        <v>7283</v>
      </c>
      <c r="B423" s="8" t="s">
        <v>3268</v>
      </c>
      <c r="C423" s="8" t="s">
        <v>3269</v>
      </c>
      <c r="D423" s="8" t="s">
        <v>3270</v>
      </c>
      <c r="E423" s="8" t="s">
        <v>845</v>
      </c>
      <c r="F423" s="9">
        <v>1.5007999999999999</v>
      </c>
      <c r="G423" s="9"/>
      <c r="H423" s="9"/>
      <c r="I423" s="37">
        <f t="shared" si="6"/>
        <v>-2.8236771789650108</v>
      </c>
      <c r="J423" s="39">
        <f>VLOOKUP($A423,'Ub5 and Ub6 values'!$A$3:$F$7000,3,FALSE)</f>
        <v>5</v>
      </c>
      <c r="K423" s="39">
        <f>VLOOKUP($A423,'Ub5 and Ub6 values'!$A$3:$F$7000,4,FALSE)</f>
        <v>7</v>
      </c>
    </row>
    <row r="424" spans="1:11">
      <c r="A424" s="8" t="s">
        <v>6973</v>
      </c>
      <c r="B424" s="8" t="s">
        <v>324</v>
      </c>
      <c r="C424" s="8" t="s">
        <v>325</v>
      </c>
      <c r="D424" s="8" t="s">
        <v>326</v>
      </c>
      <c r="E424" s="8" t="s">
        <v>845</v>
      </c>
      <c r="F424" s="9">
        <v>1.6485000000000001</v>
      </c>
      <c r="G424" s="9"/>
      <c r="H424" s="9"/>
      <c r="I424" s="37">
        <f t="shared" si="6"/>
        <v>-2.7829110485208282</v>
      </c>
      <c r="J424" s="39">
        <f>VLOOKUP($A424,'Ub5 and Ub6 values'!$A$3:$F$7000,3,FALSE)</f>
        <v>6</v>
      </c>
      <c r="K424" s="39">
        <f>VLOOKUP($A424,'Ub5 and Ub6 values'!$A$3:$F$7000,4,FALSE)</f>
        <v>8</v>
      </c>
    </row>
    <row r="425" spans="1:11">
      <c r="A425" s="8" t="s">
        <v>772</v>
      </c>
      <c r="B425" s="8" t="s">
        <v>4282</v>
      </c>
      <c r="C425" s="8" t="s">
        <v>4283</v>
      </c>
      <c r="D425" s="8" t="s">
        <v>4284</v>
      </c>
      <c r="E425" s="8" t="s">
        <v>845</v>
      </c>
      <c r="F425" s="9">
        <v>1.7173</v>
      </c>
      <c r="G425" s="9"/>
      <c r="H425" s="9"/>
      <c r="I425" s="37">
        <f t="shared" si="6"/>
        <v>-2.7651538300786358</v>
      </c>
      <c r="J425" s="39">
        <f>VLOOKUP($A425,'Ub5 and Ub6 values'!$A$3:$F$7000,3,FALSE)</f>
        <v>7</v>
      </c>
      <c r="K425" s="39">
        <f>VLOOKUP($A425,'Ub5 and Ub6 values'!$A$3:$F$7000,4,FALSE)</f>
        <v>9</v>
      </c>
    </row>
    <row r="426" spans="1:11">
      <c r="A426" s="7" t="s">
        <v>7231</v>
      </c>
      <c r="B426" s="8" t="s">
        <v>252</v>
      </c>
      <c r="C426" s="8" t="s">
        <v>253</v>
      </c>
      <c r="D426" s="8" t="s">
        <v>254</v>
      </c>
      <c r="E426" s="8" t="s">
        <v>845</v>
      </c>
      <c r="F426" s="9">
        <v>1.8180000000000001</v>
      </c>
      <c r="G426" s="9"/>
      <c r="H426" s="9"/>
      <c r="I426" s="37">
        <f t="shared" si="6"/>
        <v>-2.7404061211140514</v>
      </c>
      <c r="J426" s="39">
        <f>VLOOKUP($A426,'Ub5 and Ub6 values'!$A$3:$F$7000,3,FALSE)</f>
        <v>6</v>
      </c>
      <c r="K426" s="39">
        <f>VLOOKUP($A426,'Ub5 and Ub6 values'!$A$3:$F$7000,4,FALSE)</f>
        <v>7</v>
      </c>
    </row>
    <row r="427" spans="1:11">
      <c r="A427" s="7" t="s">
        <v>1818</v>
      </c>
      <c r="B427" s="8" t="s">
        <v>4285</v>
      </c>
      <c r="C427" s="8" t="s">
        <v>4286</v>
      </c>
      <c r="D427" s="8" t="s">
        <v>4287</v>
      </c>
      <c r="E427" s="8" t="s">
        <v>3418</v>
      </c>
      <c r="F427" s="9">
        <v>1.8199000000000001</v>
      </c>
      <c r="G427" s="9"/>
      <c r="H427" s="9"/>
      <c r="I427" s="37">
        <f t="shared" si="6"/>
        <v>-2.7399524750046784</v>
      </c>
      <c r="J427" s="39">
        <f>VLOOKUP($A427,'Ub5 and Ub6 values'!$A$3:$F$7000,3,FALSE)</f>
        <v>5</v>
      </c>
      <c r="K427" s="39">
        <f>VLOOKUP($A427,'Ub5 and Ub6 values'!$A$3:$F$7000,4,FALSE)</f>
        <v>8</v>
      </c>
    </row>
    <row r="428" spans="1:11">
      <c r="A428" s="8" t="s">
        <v>6372</v>
      </c>
      <c r="B428" s="10" t="s">
        <v>8336</v>
      </c>
      <c r="C428" s="8" t="s">
        <v>317</v>
      </c>
      <c r="D428" s="8" t="s">
        <v>1663</v>
      </c>
      <c r="E428" s="8" t="s">
        <v>845</v>
      </c>
      <c r="F428" s="9">
        <v>1.8332999999999999</v>
      </c>
      <c r="G428" s="9"/>
      <c r="H428" s="9"/>
      <c r="I428" s="37">
        <f t="shared" si="6"/>
        <v>-2.736766461560511</v>
      </c>
      <c r="J428" s="39">
        <f>VLOOKUP($A428,'Ub5 and Ub6 values'!$A$3:$F$7000,3,FALSE)</f>
        <v>6</v>
      </c>
      <c r="K428" s="39">
        <f>VLOOKUP($A428,'Ub5 and Ub6 values'!$A$3:$F$7000,4,FALSE)</f>
        <v>9</v>
      </c>
    </row>
    <row r="429" spans="1:11">
      <c r="A429" s="8" t="s">
        <v>5560</v>
      </c>
      <c r="B429" s="8" t="s">
        <v>813</v>
      </c>
      <c r="C429" s="8" t="s">
        <v>814</v>
      </c>
      <c r="D429" s="8" t="s">
        <v>815</v>
      </c>
      <c r="E429" s="8" t="s">
        <v>845</v>
      </c>
      <c r="F429" s="9">
        <v>1.8703000000000001</v>
      </c>
      <c r="G429" s="9"/>
      <c r="H429" s="9"/>
      <c r="I429" s="37">
        <f t="shared" si="6"/>
        <v>-2.7280887261401041</v>
      </c>
      <c r="J429" s="39">
        <f>VLOOKUP($A429,'Ub5 and Ub6 values'!$A$3:$F$7000,3,FALSE)</f>
        <v>7</v>
      </c>
      <c r="K429" s="39">
        <f>VLOOKUP($A429,'Ub5 and Ub6 values'!$A$3:$F$7000,4,FALSE)</f>
        <v>10</v>
      </c>
    </row>
    <row r="430" spans="1:11">
      <c r="A430" s="7" t="s">
        <v>2768</v>
      </c>
      <c r="B430" s="8" t="s">
        <v>4288</v>
      </c>
      <c r="C430" s="8" t="s">
        <v>4289</v>
      </c>
      <c r="D430" s="8" t="s">
        <v>4290</v>
      </c>
      <c r="E430" s="8" t="s">
        <v>3418</v>
      </c>
      <c r="F430" s="9">
        <v>1.9341999999999999</v>
      </c>
      <c r="G430" s="9"/>
      <c r="H430" s="9"/>
      <c r="I430" s="37">
        <f t="shared" si="6"/>
        <v>-2.7134986210464311</v>
      </c>
      <c r="J430" s="39">
        <f>VLOOKUP($A430,'Ub5 and Ub6 values'!$A$3:$F$7000,3,FALSE)</f>
        <v>7</v>
      </c>
      <c r="K430" s="39">
        <f>VLOOKUP($A430,'Ub5 and Ub6 values'!$A$3:$F$7000,4,FALSE)</f>
        <v>10</v>
      </c>
    </row>
    <row r="431" spans="1:11">
      <c r="A431" s="8" t="s">
        <v>771</v>
      </c>
      <c r="B431" s="8" t="s">
        <v>4291</v>
      </c>
      <c r="C431" s="8" t="s">
        <v>4292</v>
      </c>
      <c r="D431" s="8" t="s">
        <v>4406</v>
      </c>
      <c r="E431" s="8" t="s">
        <v>3418</v>
      </c>
      <c r="F431" s="9">
        <v>1.9978</v>
      </c>
      <c r="G431" s="9"/>
      <c r="H431" s="9"/>
      <c r="I431" s="37">
        <f t="shared" si="6"/>
        <v>-2.6994479912071152</v>
      </c>
      <c r="J431" s="39">
        <f>VLOOKUP($A431,'Ub5 and Ub6 values'!$A$3:$F$7000,3,FALSE)</f>
        <v>5</v>
      </c>
      <c r="K431" s="39">
        <f>VLOOKUP($A431,'Ub5 and Ub6 values'!$A$3:$F$7000,4,FALSE)</f>
        <v>6</v>
      </c>
    </row>
    <row r="432" spans="1:11">
      <c r="A432" s="8" t="s">
        <v>5051</v>
      </c>
      <c r="B432" s="8" t="s">
        <v>8339</v>
      </c>
      <c r="C432" s="8" t="s">
        <v>4407</v>
      </c>
      <c r="D432" s="8" t="s">
        <v>4408</v>
      </c>
      <c r="E432" s="8" t="s">
        <v>845</v>
      </c>
      <c r="F432" s="9">
        <v>2.0049000000000001</v>
      </c>
      <c r="G432" s="9"/>
      <c r="H432" s="9"/>
      <c r="I432" s="37">
        <f t="shared" si="6"/>
        <v>-2.6979072841566443</v>
      </c>
      <c r="J432" s="39">
        <f>VLOOKUP($A432,'Ub5 and Ub6 values'!$A$3:$F$7000,3,FALSE)</f>
        <v>7</v>
      </c>
      <c r="K432" s="39">
        <f>VLOOKUP($A432,'Ub5 and Ub6 values'!$A$3:$F$7000,4,FALSE)</f>
        <v>9</v>
      </c>
    </row>
    <row r="433" spans="1:11">
      <c r="A433" s="8" t="s">
        <v>6969</v>
      </c>
      <c r="B433" s="8" t="s">
        <v>2328</v>
      </c>
      <c r="C433" s="8" t="s">
        <v>2090</v>
      </c>
      <c r="D433" s="8" t="s">
        <v>2091</v>
      </c>
      <c r="E433" s="8" t="s">
        <v>845</v>
      </c>
      <c r="F433" s="9">
        <v>2.0512000000000001</v>
      </c>
      <c r="G433" s="9"/>
      <c r="H433" s="9"/>
      <c r="I433" s="37">
        <f t="shared" si="6"/>
        <v>-2.6879919921612765</v>
      </c>
      <c r="J433" s="39">
        <f>VLOOKUP($A433,'Ub5 and Ub6 values'!$A$3:$F$7000,3,FALSE)</f>
        <v>6</v>
      </c>
      <c r="K433" s="39">
        <f>VLOOKUP($A433,'Ub5 and Ub6 values'!$A$3:$F$7000,4,FALSE)</f>
        <v>8</v>
      </c>
    </row>
    <row r="434" spans="1:11">
      <c r="A434" s="8" t="s">
        <v>3015</v>
      </c>
      <c r="B434" s="8" t="s">
        <v>4409</v>
      </c>
      <c r="C434" s="8" t="s">
        <v>4410</v>
      </c>
      <c r="D434" s="8" t="s">
        <v>4411</v>
      </c>
      <c r="E434" s="8" t="s">
        <v>845</v>
      </c>
      <c r="F434" s="9">
        <v>2.0569000000000002</v>
      </c>
      <c r="G434" s="9"/>
      <c r="H434" s="9"/>
      <c r="I434" s="37">
        <f t="shared" si="6"/>
        <v>-2.686786821821987</v>
      </c>
      <c r="J434" s="39">
        <f>VLOOKUP($A434,'Ub5 and Ub6 values'!$A$3:$F$7000,3,FALSE)</f>
        <v>6</v>
      </c>
      <c r="K434" s="39">
        <f>VLOOKUP($A434,'Ub5 and Ub6 values'!$A$3:$F$7000,4,FALSE)</f>
        <v>8</v>
      </c>
    </row>
    <row r="435" spans="1:11">
      <c r="A435" s="8" t="s">
        <v>4090</v>
      </c>
      <c r="B435" s="8" t="s">
        <v>4412</v>
      </c>
      <c r="C435" s="8" t="s">
        <v>4413</v>
      </c>
      <c r="D435" s="8" t="s">
        <v>4414</v>
      </c>
      <c r="E435" s="8" t="s">
        <v>845</v>
      </c>
      <c r="F435" s="9">
        <v>2.0758000000000001</v>
      </c>
      <c r="G435" s="9"/>
      <c r="H435" s="9"/>
      <c r="I435" s="37">
        <f t="shared" si="6"/>
        <v>-2.6828144923845643</v>
      </c>
      <c r="J435" s="39">
        <f>VLOOKUP($A435,'Ub5 and Ub6 values'!$A$3:$F$7000,3,FALSE)</f>
        <v>5</v>
      </c>
      <c r="K435" s="39">
        <f>VLOOKUP($A435,'Ub5 and Ub6 values'!$A$3:$F$7000,4,FALSE)</f>
        <v>7</v>
      </c>
    </row>
    <row r="436" spans="1:11">
      <c r="A436" s="8" t="s">
        <v>5571</v>
      </c>
      <c r="B436" s="8" t="s">
        <v>4415</v>
      </c>
      <c r="C436" s="8" t="s">
        <v>4416</v>
      </c>
      <c r="D436" s="8" t="s">
        <v>4417</v>
      </c>
      <c r="E436" s="8" t="s">
        <v>845</v>
      </c>
      <c r="F436" s="9">
        <v>2.1074999999999999</v>
      </c>
      <c r="G436" s="9"/>
      <c r="H436" s="9"/>
      <c r="I436" s="37">
        <f t="shared" si="6"/>
        <v>-2.6762324167032201</v>
      </c>
      <c r="J436" s="39">
        <f>VLOOKUP($A436,'Ub5 and Ub6 values'!$A$3:$F$7000,3,FALSE)</f>
        <v>6</v>
      </c>
      <c r="K436" s="39">
        <f>VLOOKUP($A436,'Ub5 and Ub6 values'!$A$3:$F$7000,4,FALSE)</f>
        <v>7</v>
      </c>
    </row>
    <row r="437" spans="1:11">
      <c r="A437" s="8" t="s">
        <v>2780</v>
      </c>
      <c r="B437" s="8" t="s">
        <v>6291</v>
      </c>
      <c r="C437" s="8" t="s">
        <v>475</v>
      </c>
      <c r="D437" s="8" t="s">
        <v>476</v>
      </c>
      <c r="E437" s="8" t="s">
        <v>845</v>
      </c>
      <c r="F437" s="9">
        <v>2.1635</v>
      </c>
      <c r="G437" s="9"/>
      <c r="H437" s="9"/>
      <c r="I437" s="37">
        <f t="shared" si="6"/>
        <v>-2.6648431004652569</v>
      </c>
      <c r="J437" s="39">
        <f>VLOOKUP($A437,'Ub5 and Ub6 values'!$A$3:$F$7000,3,FALSE)</f>
        <v>4</v>
      </c>
      <c r="K437" s="39">
        <f>VLOOKUP($A437,'Ub5 and Ub6 values'!$A$3:$F$7000,4,FALSE)</f>
        <v>6</v>
      </c>
    </row>
    <row r="438" spans="1:11">
      <c r="A438" s="8" t="s">
        <v>5450</v>
      </c>
      <c r="B438" s="8" t="s">
        <v>2457</v>
      </c>
      <c r="C438" s="8" t="s">
        <v>4418</v>
      </c>
      <c r="D438" s="8" t="s">
        <v>4419</v>
      </c>
      <c r="E438" s="8" t="s">
        <v>845</v>
      </c>
      <c r="F438" s="9">
        <v>2.1943999999999999</v>
      </c>
      <c r="G438" s="9"/>
      <c r="H438" s="9"/>
      <c r="I438" s="37">
        <f t="shared" si="6"/>
        <v>-2.6586842054035271</v>
      </c>
      <c r="J438" s="39">
        <f>VLOOKUP($A438,'Ub5 and Ub6 values'!$A$3:$F$7000,3,FALSE)</f>
        <v>5</v>
      </c>
      <c r="K438" s="39">
        <f>VLOOKUP($A438,'Ub5 and Ub6 values'!$A$3:$F$7000,4,FALSE)</f>
        <v>6</v>
      </c>
    </row>
    <row r="439" spans="1:11">
      <c r="A439" s="8" t="s">
        <v>5455</v>
      </c>
      <c r="B439" s="8" t="s">
        <v>6285</v>
      </c>
      <c r="C439" s="8" t="s">
        <v>442</v>
      </c>
      <c r="D439" s="8" t="s">
        <v>443</v>
      </c>
      <c r="E439" s="8" t="s">
        <v>444</v>
      </c>
      <c r="F439" s="9">
        <v>2.1947000000000001</v>
      </c>
      <c r="G439" s="9"/>
      <c r="H439" s="9"/>
      <c r="I439" s="37">
        <f t="shared" si="6"/>
        <v>-2.6586248363553056</v>
      </c>
      <c r="J439" s="39">
        <f>VLOOKUP($A439,'Ub5 and Ub6 values'!$A$3:$F$7000,3,FALSE)</f>
        <v>4</v>
      </c>
      <c r="K439" s="39">
        <f>VLOOKUP($A439,'Ub5 and Ub6 values'!$A$3:$F$7000,4,FALSE)</f>
        <v>4</v>
      </c>
    </row>
    <row r="440" spans="1:11">
      <c r="A440" s="8" t="s">
        <v>7282</v>
      </c>
      <c r="B440" s="8" t="s">
        <v>3262</v>
      </c>
      <c r="C440" s="8" t="s">
        <v>3263</v>
      </c>
      <c r="D440" s="8" t="s">
        <v>3264</v>
      </c>
      <c r="E440" s="8" t="s">
        <v>845</v>
      </c>
      <c r="F440" s="9">
        <v>2.2092000000000001</v>
      </c>
      <c r="G440" s="9"/>
      <c r="H440" s="9"/>
      <c r="I440" s="37">
        <f t="shared" si="6"/>
        <v>-2.6557649654483604</v>
      </c>
      <c r="J440" s="39">
        <f>VLOOKUP($A440,'Ub5 and Ub6 values'!$A$3:$F$7000,3,FALSE)</f>
        <v>6</v>
      </c>
      <c r="K440" s="39">
        <f>VLOOKUP($A440,'Ub5 and Ub6 values'!$A$3:$F$7000,4,FALSE)</f>
        <v>7</v>
      </c>
    </row>
    <row r="441" spans="1:11">
      <c r="A441" s="7" t="s">
        <v>3676</v>
      </c>
      <c r="B441" s="8" t="s">
        <v>3493</v>
      </c>
      <c r="C441" s="8" t="s">
        <v>3494</v>
      </c>
      <c r="D441" s="8" t="s">
        <v>3495</v>
      </c>
      <c r="E441" s="8" t="s">
        <v>3418</v>
      </c>
      <c r="F441" s="9">
        <v>2.4319000000000002</v>
      </c>
      <c r="G441" s="9"/>
      <c r="H441" s="9"/>
      <c r="I441" s="37">
        <f t="shared" si="6"/>
        <v>-2.6140542872698167</v>
      </c>
      <c r="J441" s="39">
        <f>VLOOKUP($A441,'Ub5 and Ub6 values'!$A$3:$F$7000,3,FALSE)</f>
        <v>7</v>
      </c>
      <c r="K441" s="39">
        <f>VLOOKUP($A441,'Ub5 and Ub6 values'!$A$3:$F$7000,4,FALSE)</f>
        <v>10</v>
      </c>
    </row>
    <row r="442" spans="1:11">
      <c r="A442" s="7" t="s">
        <v>3800</v>
      </c>
      <c r="B442" s="8" t="s">
        <v>3496</v>
      </c>
      <c r="C442" s="8" t="s">
        <v>3497</v>
      </c>
      <c r="D442" s="8" t="s">
        <v>3498</v>
      </c>
      <c r="E442" s="10" t="s">
        <v>3418</v>
      </c>
      <c r="F442" s="9">
        <v>2.4531000000000001</v>
      </c>
      <c r="G442" s="9"/>
      <c r="H442" s="9"/>
      <c r="I442" s="37">
        <f t="shared" si="6"/>
        <v>-2.6102847475282318</v>
      </c>
      <c r="J442" s="39">
        <f>VLOOKUP($A442,'Ub5 and Ub6 values'!$A$3:$F$7000,3,FALSE)</f>
        <v>6</v>
      </c>
      <c r="K442" s="39">
        <f>VLOOKUP($A442,'Ub5 and Ub6 values'!$A$3:$F$7000,4,FALSE)</f>
        <v>9</v>
      </c>
    </row>
    <row r="443" spans="1:11">
      <c r="A443" s="8" t="s">
        <v>2673</v>
      </c>
      <c r="B443" s="8" t="s">
        <v>3499</v>
      </c>
      <c r="C443" s="8" t="s">
        <v>3500</v>
      </c>
      <c r="D443" s="8" t="s">
        <v>3501</v>
      </c>
      <c r="E443" s="8" t="s">
        <v>845</v>
      </c>
      <c r="F443" s="9">
        <v>2.5640000000000001</v>
      </c>
      <c r="G443" s="9"/>
      <c r="H443" s="9"/>
      <c r="I443" s="37">
        <f t="shared" si="6"/>
        <v>-2.5910819791532202</v>
      </c>
      <c r="J443" s="39">
        <f>VLOOKUP($A443,'Ub5 and Ub6 values'!$A$3:$F$7000,3,FALSE)</f>
        <v>4</v>
      </c>
      <c r="K443" s="39">
        <f>VLOOKUP($A443,'Ub5 and Ub6 values'!$A$3:$F$7000,4,FALSE)</f>
        <v>4</v>
      </c>
    </row>
    <row r="444" spans="1:11">
      <c r="A444" s="8" t="s">
        <v>7237</v>
      </c>
      <c r="B444" s="8" t="s">
        <v>288</v>
      </c>
      <c r="C444" s="8" t="s">
        <v>289</v>
      </c>
      <c r="D444" s="8" t="s">
        <v>290</v>
      </c>
      <c r="E444" s="8" t="s">
        <v>845</v>
      </c>
      <c r="F444" s="9">
        <v>2.6396999999999999</v>
      </c>
      <c r="G444" s="9"/>
      <c r="H444" s="9"/>
      <c r="I444" s="37">
        <f t="shared" si="6"/>
        <v>-2.5784454275801232</v>
      </c>
      <c r="J444" s="39">
        <f>VLOOKUP($A444,'Ub5 and Ub6 values'!$A$3:$F$7000,3,FALSE)</f>
        <v>5</v>
      </c>
      <c r="K444" s="39">
        <f>VLOOKUP($A444,'Ub5 and Ub6 values'!$A$3:$F$7000,4,FALSE)</f>
        <v>7</v>
      </c>
    </row>
    <row r="445" spans="1:11">
      <c r="A445" s="7" t="s">
        <v>3770</v>
      </c>
      <c r="B445" s="8" t="s">
        <v>3502</v>
      </c>
      <c r="C445" s="8" t="s">
        <v>3503</v>
      </c>
      <c r="D445" s="8" t="s">
        <v>3504</v>
      </c>
      <c r="E445" s="8" t="s">
        <v>3418</v>
      </c>
      <c r="F445" s="9">
        <v>2.6463000000000001</v>
      </c>
      <c r="G445" s="9"/>
      <c r="H445" s="9"/>
      <c r="I445" s="37">
        <f t="shared" si="6"/>
        <v>-2.5773609232024981</v>
      </c>
      <c r="J445" s="39">
        <f>VLOOKUP($A445,'Ub5 and Ub6 values'!$A$3:$F$7000,3,FALSE)</f>
        <v>7</v>
      </c>
      <c r="K445" s="39">
        <f>VLOOKUP($A445,'Ub5 and Ub6 values'!$A$3:$F$7000,4,FALSE)</f>
        <v>8</v>
      </c>
    </row>
    <row r="446" spans="1:11">
      <c r="A446" s="8" t="s">
        <v>7330</v>
      </c>
      <c r="B446" s="8" t="s">
        <v>1158</v>
      </c>
      <c r="C446" s="8" t="s">
        <v>1159</v>
      </c>
      <c r="D446" s="8" t="s">
        <v>1160</v>
      </c>
      <c r="E446" s="8" t="s">
        <v>845</v>
      </c>
      <c r="F446" s="9">
        <v>2.7191000000000001</v>
      </c>
      <c r="G446" s="9"/>
      <c r="H446" s="9"/>
      <c r="I446" s="37">
        <f t="shared" si="6"/>
        <v>-2.5655748201250481</v>
      </c>
      <c r="J446" s="39">
        <f>VLOOKUP($A446,'Ub5 and Ub6 values'!$A$3:$F$7000,3,FALSE)</f>
        <v>7</v>
      </c>
      <c r="K446" s="39">
        <f>VLOOKUP($A446,'Ub5 and Ub6 values'!$A$3:$F$7000,4,FALSE)</f>
        <v>7</v>
      </c>
    </row>
    <row r="447" spans="1:11">
      <c r="A447" s="8" t="s">
        <v>3620</v>
      </c>
      <c r="B447" s="8" t="s">
        <v>1146</v>
      </c>
      <c r="C447" s="8" t="s">
        <v>1147</v>
      </c>
      <c r="D447" s="8" t="s">
        <v>1148</v>
      </c>
      <c r="E447" s="8" t="s">
        <v>845</v>
      </c>
      <c r="F447" s="9">
        <v>2.75</v>
      </c>
      <c r="G447" s="9"/>
      <c r="H447" s="9"/>
      <c r="I447" s="37">
        <f t="shared" si="6"/>
        <v>-2.5606673061697371</v>
      </c>
      <c r="J447" s="39">
        <f>VLOOKUP($A447,'Ub5 and Ub6 values'!$A$3:$F$7000,3,FALSE)</f>
        <v>7</v>
      </c>
      <c r="K447" s="39">
        <f>VLOOKUP($A447,'Ub5 and Ub6 values'!$A$3:$F$7000,4,FALSE)</f>
        <v>10</v>
      </c>
    </row>
    <row r="448" spans="1:11">
      <c r="A448" s="7" t="s">
        <v>3174</v>
      </c>
      <c r="B448" s="8" t="s">
        <v>3505</v>
      </c>
      <c r="C448" s="8" t="s">
        <v>3506</v>
      </c>
      <c r="D448" s="8" t="s">
        <v>3507</v>
      </c>
      <c r="E448" s="8" t="s">
        <v>3418</v>
      </c>
      <c r="F448" s="9">
        <v>2.7734999999999999</v>
      </c>
      <c r="G448" s="9"/>
      <c r="H448" s="9"/>
      <c r="I448" s="37">
        <f t="shared" si="6"/>
        <v>-2.5569718297851458</v>
      </c>
      <c r="J448" s="39">
        <f>VLOOKUP($A448,'Ub5 and Ub6 values'!$A$3:$F$7000,3,FALSE)</f>
        <v>6</v>
      </c>
      <c r="K448" s="39">
        <f>VLOOKUP($A448,'Ub5 and Ub6 values'!$A$3:$F$7000,4,FALSE)</f>
        <v>7</v>
      </c>
    </row>
    <row r="449" spans="1:11">
      <c r="A449" s="8" t="s">
        <v>5515</v>
      </c>
      <c r="B449" s="8" t="s">
        <v>3481</v>
      </c>
      <c r="C449" s="8" t="s">
        <v>3482</v>
      </c>
      <c r="D449" s="8" t="s">
        <v>4048</v>
      </c>
      <c r="E449" s="8" t="s">
        <v>845</v>
      </c>
      <c r="F449" s="9">
        <v>2.8336000000000001</v>
      </c>
      <c r="G449" s="9"/>
      <c r="H449" s="9"/>
      <c r="I449" s="37">
        <f t="shared" si="6"/>
        <v>-2.5476614561540005</v>
      </c>
      <c r="J449" s="39">
        <f>VLOOKUP($A449,'Ub5 and Ub6 values'!$A$3:$F$7000,3,FALSE)</f>
        <v>7</v>
      </c>
      <c r="K449" s="39">
        <f>VLOOKUP($A449,'Ub5 and Ub6 values'!$A$3:$F$7000,4,FALSE)</f>
        <v>9</v>
      </c>
    </row>
    <row r="450" spans="1:11">
      <c r="A450" s="8" t="s">
        <v>8721</v>
      </c>
      <c r="B450" s="8" t="s">
        <v>3508</v>
      </c>
      <c r="C450" s="8" t="s">
        <v>3509</v>
      </c>
      <c r="D450" s="8" t="s">
        <v>3510</v>
      </c>
      <c r="E450" s="8" t="s">
        <v>3418</v>
      </c>
      <c r="F450" s="9">
        <v>2.98</v>
      </c>
      <c r="G450" s="9"/>
      <c r="H450" s="9"/>
      <c r="I450" s="37">
        <f t="shared" si="6"/>
        <v>-2.5257837359237447</v>
      </c>
      <c r="J450" s="39">
        <f>VLOOKUP($A450,'Ub5 and Ub6 values'!$A$3:$F$7000,3,FALSE)</f>
        <v>7</v>
      </c>
      <c r="K450" s="39">
        <f>VLOOKUP($A450,'Ub5 and Ub6 values'!$A$3:$F$7000,4,FALSE)</f>
        <v>8</v>
      </c>
    </row>
    <row r="451" spans="1:11">
      <c r="A451" s="8" t="s">
        <v>6961</v>
      </c>
      <c r="B451" s="8" t="s">
        <v>8355</v>
      </c>
      <c r="C451" s="8" t="s">
        <v>2144</v>
      </c>
      <c r="D451" s="8" t="s">
        <v>2145</v>
      </c>
      <c r="E451" s="8" t="s">
        <v>845</v>
      </c>
      <c r="F451" s="9">
        <v>3.0304000000000002</v>
      </c>
      <c r="G451" s="9"/>
      <c r="H451" s="9"/>
      <c r="I451" s="37">
        <f t="shared" ref="I451:I514" si="7">LOG(F451)-3</f>
        <v>-2.5185000426768207</v>
      </c>
      <c r="J451" s="39">
        <f>VLOOKUP($A451,'Ub5 and Ub6 values'!$A$3:$F$7000,3,FALSE)</f>
        <v>4</v>
      </c>
      <c r="K451" s="39">
        <f>VLOOKUP($A451,'Ub5 and Ub6 values'!$A$3:$F$7000,4,FALSE)</f>
        <v>6</v>
      </c>
    </row>
    <row r="452" spans="1:11">
      <c r="A452" s="8" t="s">
        <v>1439</v>
      </c>
      <c r="B452" s="8" t="s">
        <v>342</v>
      </c>
      <c r="C452" s="8" t="s">
        <v>343</v>
      </c>
      <c r="D452" s="8" t="s">
        <v>344</v>
      </c>
      <c r="E452" s="8" t="s">
        <v>845</v>
      </c>
      <c r="F452" s="9">
        <v>3.0474000000000001</v>
      </c>
      <c r="G452" s="9"/>
      <c r="H452" s="9"/>
      <c r="I452" s="37">
        <f t="shared" si="7"/>
        <v>-2.5160705367877587</v>
      </c>
      <c r="J452" s="39">
        <f>VLOOKUP($A452,'Ub5 and Ub6 values'!$A$3:$F$7000,3,FALSE)</f>
        <v>4</v>
      </c>
      <c r="K452" s="39">
        <f>VLOOKUP($A452,'Ub5 and Ub6 values'!$A$3:$F$7000,4,FALSE)</f>
        <v>4</v>
      </c>
    </row>
    <row r="453" spans="1:11">
      <c r="A453" s="8" t="s">
        <v>9628</v>
      </c>
      <c r="B453" s="8" t="s">
        <v>3511</v>
      </c>
      <c r="C453" s="8" t="s">
        <v>3512</v>
      </c>
      <c r="D453" s="8" t="s">
        <v>3513</v>
      </c>
      <c r="E453" s="8" t="s">
        <v>845</v>
      </c>
      <c r="F453" s="9">
        <v>3.0510000000000002</v>
      </c>
      <c r="G453" s="9"/>
      <c r="H453" s="9"/>
      <c r="I453" s="37">
        <f t="shared" si="7"/>
        <v>-2.5155577923575931</v>
      </c>
      <c r="J453" s="39">
        <f>VLOOKUP($A453,'Ub5 and Ub6 values'!$A$3:$F$7000,3,FALSE)</f>
        <v>5</v>
      </c>
      <c r="K453" s="39">
        <f>VLOOKUP($A453,'Ub5 and Ub6 values'!$A$3:$F$7000,4,FALSE)</f>
        <v>5</v>
      </c>
    </row>
    <row r="454" spans="1:11">
      <c r="A454" s="8" t="s">
        <v>8232</v>
      </c>
      <c r="B454" s="8" t="s">
        <v>3514</v>
      </c>
      <c r="C454" s="8" t="s">
        <v>3515</v>
      </c>
      <c r="D454" s="8" t="s">
        <v>2221</v>
      </c>
      <c r="E454" s="8" t="s">
        <v>845</v>
      </c>
      <c r="F454" s="9">
        <v>3.1461999999999999</v>
      </c>
      <c r="G454" s="9"/>
      <c r="H454" s="9"/>
      <c r="I454" s="37">
        <f t="shared" si="7"/>
        <v>-2.5022136732780318</v>
      </c>
      <c r="J454" s="39">
        <f>VLOOKUP($A454,'Ub5 and Ub6 values'!$A$3:$F$7000,3,FALSE)</f>
        <v>6</v>
      </c>
      <c r="K454" s="39">
        <f>VLOOKUP($A454,'Ub5 and Ub6 values'!$A$3:$F$7000,4,FALSE)</f>
        <v>6</v>
      </c>
    </row>
    <row r="455" spans="1:11">
      <c r="A455" s="8" t="s">
        <v>4436</v>
      </c>
      <c r="B455" s="8" t="s">
        <v>2161</v>
      </c>
      <c r="C455" s="8" t="s">
        <v>2162</v>
      </c>
      <c r="D455" s="8" t="s">
        <v>2163</v>
      </c>
      <c r="E455" s="8" t="s">
        <v>845</v>
      </c>
      <c r="F455" s="9">
        <v>3.1667000000000001</v>
      </c>
      <c r="G455" s="9"/>
      <c r="H455" s="9"/>
      <c r="I455" s="37">
        <f t="shared" si="7"/>
        <v>-2.499393077934013</v>
      </c>
      <c r="J455" s="39">
        <f>VLOOKUP($A455,'Ub5 and Ub6 values'!$A$3:$F$7000,3,FALSE)</f>
        <v>7</v>
      </c>
      <c r="K455" s="39">
        <f>VLOOKUP($A455,'Ub5 and Ub6 values'!$A$3:$F$7000,4,FALSE)</f>
        <v>8</v>
      </c>
    </row>
    <row r="456" spans="1:11">
      <c r="A456" s="8" t="s">
        <v>1440</v>
      </c>
      <c r="B456" s="8" t="s">
        <v>2431</v>
      </c>
      <c r="C456" s="8" t="s">
        <v>3289</v>
      </c>
      <c r="D456" s="8" t="s">
        <v>3290</v>
      </c>
      <c r="E456" s="8" t="s">
        <v>845</v>
      </c>
      <c r="F456" s="9">
        <v>3.2746</v>
      </c>
      <c r="G456" s="9"/>
      <c r="H456" s="9"/>
      <c r="I456" s="37">
        <f t="shared" si="7"/>
        <v>-2.484841742512609</v>
      </c>
      <c r="J456" s="39">
        <f>VLOOKUP($A456,'Ub5 and Ub6 values'!$A$3:$F$7000,3,FALSE)</f>
        <v>6</v>
      </c>
      <c r="K456" s="39">
        <f>VLOOKUP($A456,'Ub5 and Ub6 values'!$A$3:$F$7000,4,FALSE)</f>
        <v>8</v>
      </c>
    </row>
    <row r="457" spans="1:11">
      <c r="A457" s="8" t="s">
        <v>3624</v>
      </c>
      <c r="B457" s="8" t="s">
        <v>2222</v>
      </c>
      <c r="C457" s="8" t="s">
        <v>2223</v>
      </c>
      <c r="D457" s="8" t="s">
        <v>2224</v>
      </c>
      <c r="E457" s="8" t="s">
        <v>3418</v>
      </c>
      <c r="F457" s="9">
        <v>3.3081999999999998</v>
      </c>
      <c r="G457" s="9"/>
      <c r="H457" s="9"/>
      <c r="I457" s="37">
        <f t="shared" si="7"/>
        <v>-2.4804082426893928</v>
      </c>
      <c r="J457" s="39">
        <f>VLOOKUP($A457,'Ub5 and Ub6 values'!$A$3:$F$7000,3,FALSE)</f>
        <v>8</v>
      </c>
      <c r="K457" s="39">
        <f>VLOOKUP($A457,'Ub5 and Ub6 values'!$A$3:$F$7000,4,FALSE)</f>
        <v>9</v>
      </c>
    </row>
    <row r="458" spans="1:11">
      <c r="A458" s="8" t="s">
        <v>5368</v>
      </c>
      <c r="B458" s="10" t="s">
        <v>2225</v>
      </c>
      <c r="C458" s="8" t="s">
        <v>2226</v>
      </c>
      <c r="D458" s="8" t="s">
        <v>2227</v>
      </c>
      <c r="E458" s="8" t="s">
        <v>845</v>
      </c>
      <c r="F458" s="9">
        <v>3.3294000000000001</v>
      </c>
      <c r="G458" s="9"/>
      <c r="H458" s="9"/>
      <c r="I458" s="37">
        <f t="shared" si="7"/>
        <v>-2.4776340248021906</v>
      </c>
      <c r="J458" s="39">
        <f>VLOOKUP($A458,'Ub5 and Ub6 values'!$A$3:$F$7000,3,FALSE)</f>
        <v>6</v>
      </c>
      <c r="K458" s="39">
        <f>VLOOKUP($A458,'Ub5 and Ub6 values'!$A$3:$F$7000,4,FALSE)</f>
        <v>9</v>
      </c>
    </row>
    <row r="459" spans="1:11">
      <c r="A459" s="8" t="s">
        <v>5365</v>
      </c>
      <c r="B459" s="8" t="s">
        <v>330</v>
      </c>
      <c r="C459" s="8" t="s">
        <v>331</v>
      </c>
      <c r="D459" s="8" t="s">
        <v>332</v>
      </c>
      <c r="E459" s="8" t="s">
        <v>1</v>
      </c>
      <c r="F459" s="9">
        <v>3.3620999999999999</v>
      </c>
      <c r="G459" s="9"/>
      <c r="H459" s="9"/>
      <c r="I459" s="37">
        <f t="shared" si="7"/>
        <v>-2.4733893733467811</v>
      </c>
      <c r="J459" s="39">
        <f>VLOOKUP($A459,'Ub5 and Ub6 values'!$A$3:$F$7000,3,FALSE)</f>
        <v>6</v>
      </c>
      <c r="K459" s="39">
        <f>VLOOKUP($A459,'Ub5 and Ub6 values'!$A$3:$F$7000,4,FALSE)</f>
        <v>8</v>
      </c>
    </row>
    <row r="460" spans="1:11">
      <c r="A460" s="8" t="s">
        <v>1234</v>
      </c>
      <c r="B460" s="8" t="s">
        <v>2228</v>
      </c>
      <c r="C460" s="8" t="s">
        <v>2229</v>
      </c>
      <c r="D460" s="8" t="s">
        <v>2230</v>
      </c>
      <c r="E460" s="8" t="s">
        <v>845</v>
      </c>
      <c r="F460" s="9">
        <v>3.4260999999999999</v>
      </c>
      <c r="G460" s="9"/>
      <c r="H460" s="9"/>
      <c r="I460" s="37">
        <f t="shared" si="7"/>
        <v>-2.4651999651257972</v>
      </c>
      <c r="J460" s="39">
        <f>VLOOKUP($A460,'Ub5 and Ub6 values'!$A$3:$F$7000,3,FALSE)</f>
        <v>7</v>
      </c>
      <c r="K460" s="39">
        <f>VLOOKUP($A460,'Ub5 and Ub6 values'!$A$3:$F$7000,4,FALSE)</f>
        <v>7</v>
      </c>
    </row>
    <row r="461" spans="1:11">
      <c r="A461" s="8" t="s">
        <v>1436</v>
      </c>
      <c r="B461" s="8" t="s">
        <v>2292</v>
      </c>
      <c r="C461" s="8" t="s">
        <v>840</v>
      </c>
      <c r="D461" s="8" t="s">
        <v>841</v>
      </c>
      <c r="E461" s="8" t="s">
        <v>4316</v>
      </c>
      <c r="F461" s="9">
        <v>3.4731000000000001</v>
      </c>
      <c r="G461" s="9"/>
      <c r="H461" s="9"/>
      <c r="I461" s="37">
        <f t="shared" si="7"/>
        <v>-2.4592827119892786</v>
      </c>
      <c r="J461" s="39">
        <f>VLOOKUP($A461,'Ub5 and Ub6 values'!$A$3:$F$7000,3,FALSE)</f>
        <v>3</v>
      </c>
      <c r="K461" s="39">
        <f>VLOOKUP($A461,'Ub5 and Ub6 values'!$A$3:$F$7000,4,FALSE)</f>
        <v>3</v>
      </c>
    </row>
    <row r="462" spans="1:11">
      <c r="A462" s="8" t="s">
        <v>6356</v>
      </c>
      <c r="B462" s="8" t="s">
        <v>2231</v>
      </c>
      <c r="C462" s="8" t="s">
        <v>2232</v>
      </c>
      <c r="D462" s="8" t="s">
        <v>2233</v>
      </c>
      <c r="E462" s="8" t="s">
        <v>845</v>
      </c>
      <c r="F462" s="9">
        <v>3.4822000000000002</v>
      </c>
      <c r="G462" s="9"/>
      <c r="H462" s="9"/>
      <c r="I462" s="37">
        <f t="shared" si="7"/>
        <v>-2.4581462888183534</v>
      </c>
      <c r="J462" s="39">
        <f>VLOOKUP($A462,'Ub5 and Ub6 values'!$A$3:$F$7000,3,FALSE)</f>
        <v>6</v>
      </c>
      <c r="K462" s="39">
        <f>VLOOKUP($A462,'Ub5 and Ub6 values'!$A$3:$F$7000,4,FALSE)</f>
        <v>7</v>
      </c>
    </row>
    <row r="463" spans="1:11">
      <c r="A463" s="8" t="s">
        <v>9629</v>
      </c>
      <c r="B463" s="8" t="s">
        <v>2234</v>
      </c>
      <c r="C463" s="8" t="s">
        <v>4277</v>
      </c>
      <c r="D463" s="8" t="s">
        <v>2235</v>
      </c>
      <c r="E463" s="8" t="s">
        <v>845</v>
      </c>
      <c r="F463" s="9">
        <v>3.4965000000000002</v>
      </c>
      <c r="G463" s="9"/>
      <c r="H463" s="9"/>
      <c r="I463" s="37">
        <f t="shared" si="7"/>
        <v>-2.456366467423742</v>
      </c>
      <c r="J463" s="39">
        <f>VLOOKUP($A463,'Ub5 and Ub6 values'!$A$3:$F$7000,3,FALSE)</f>
        <v>6</v>
      </c>
      <c r="K463" s="39">
        <f>VLOOKUP($A463,'Ub5 and Ub6 values'!$A$3:$F$7000,4,FALSE)</f>
        <v>10</v>
      </c>
    </row>
    <row r="464" spans="1:11">
      <c r="A464" s="8" t="s">
        <v>2785</v>
      </c>
      <c r="B464" s="8" t="s">
        <v>6624</v>
      </c>
      <c r="C464" s="8" t="s">
        <v>1191</v>
      </c>
      <c r="D464" s="8" t="s">
        <v>1192</v>
      </c>
      <c r="E464" s="8" t="s">
        <v>845</v>
      </c>
      <c r="F464" s="9">
        <v>3.5891000000000002</v>
      </c>
      <c r="G464" s="9"/>
      <c r="H464" s="9"/>
      <c r="I464" s="37">
        <f t="shared" si="7"/>
        <v>-2.4450144411253376</v>
      </c>
      <c r="J464" s="39">
        <f>VLOOKUP($A464,'Ub5 and Ub6 values'!$A$3:$F$7000,3,FALSE)</f>
        <v>5</v>
      </c>
      <c r="K464" s="39">
        <f>VLOOKUP($A464,'Ub5 and Ub6 values'!$A$3:$F$7000,4,FALSE)</f>
        <v>8</v>
      </c>
    </row>
    <row r="465" spans="1:11">
      <c r="A465" s="8" t="s">
        <v>4064</v>
      </c>
      <c r="B465" s="8" t="s">
        <v>2236</v>
      </c>
      <c r="C465" s="8" t="s">
        <v>2237</v>
      </c>
      <c r="D465" s="8" t="s">
        <v>2238</v>
      </c>
      <c r="E465" s="8" t="s">
        <v>845</v>
      </c>
      <c r="F465" s="9">
        <v>3.7490000000000001</v>
      </c>
      <c r="G465" s="9"/>
      <c r="H465" s="9"/>
      <c r="I465" s="37">
        <f t="shared" si="7"/>
        <v>-2.4260845595784493</v>
      </c>
      <c r="J465" s="39">
        <f>VLOOKUP($A465,'Ub5 and Ub6 values'!$A$3:$F$7000,3,FALSE)</f>
        <v>5</v>
      </c>
      <c r="K465" s="39">
        <f>VLOOKUP($A465,'Ub5 and Ub6 values'!$A$3:$F$7000,4,FALSE)</f>
        <v>8</v>
      </c>
    </row>
    <row r="466" spans="1:11">
      <c r="A466" s="8" t="s">
        <v>5519</v>
      </c>
      <c r="B466" s="8" t="s">
        <v>500</v>
      </c>
      <c r="C466" s="8" t="s">
        <v>501</v>
      </c>
      <c r="D466" s="8" t="s">
        <v>502</v>
      </c>
      <c r="E466" s="8" t="s">
        <v>845</v>
      </c>
      <c r="F466" s="9">
        <v>3.7616000000000001</v>
      </c>
      <c r="G466" s="9"/>
      <c r="H466" s="9"/>
      <c r="I466" s="37">
        <f t="shared" si="7"/>
        <v>-2.424627388219136</v>
      </c>
      <c r="J466" s="39">
        <f>VLOOKUP($A466,'Ub5 and Ub6 values'!$A$3:$F$7000,3,FALSE)</f>
        <v>8</v>
      </c>
      <c r="K466" s="39">
        <f>VLOOKUP($A466,'Ub5 and Ub6 values'!$A$3:$F$7000,4,FALSE)</f>
        <v>8</v>
      </c>
    </row>
    <row r="467" spans="1:11">
      <c r="A467" s="8" t="s">
        <v>5377</v>
      </c>
      <c r="B467" s="8" t="s">
        <v>2239</v>
      </c>
      <c r="C467" s="8" t="s">
        <v>2240</v>
      </c>
      <c r="D467" s="8" t="s">
        <v>2899</v>
      </c>
      <c r="E467" s="8" t="s">
        <v>845</v>
      </c>
      <c r="F467" s="9">
        <v>3.7801</v>
      </c>
      <c r="G467" s="9"/>
      <c r="H467" s="9"/>
      <c r="I467" s="37">
        <f t="shared" si="7"/>
        <v>-2.4224967110427382</v>
      </c>
      <c r="J467" s="39">
        <f>VLOOKUP($A467,'Ub5 and Ub6 values'!$A$3:$F$7000,3,FALSE)</f>
        <v>7</v>
      </c>
      <c r="K467" s="39">
        <f>VLOOKUP($A467,'Ub5 and Ub6 values'!$A$3:$F$7000,4,FALSE)</f>
        <v>11</v>
      </c>
    </row>
    <row r="468" spans="1:11">
      <c r="A468" s="8" t="s">
        <v>5386</v>
      </c>
      <c r="B468" s="8" t="s">
        <v>347</v>
      </c>
      <c r="C468" s="8" t="s">
        <v>348</v>
      </c>
      <c r="D468" s="8" t="s">
        <v>349</v>
      </c>
      <c r="E468" s="8" t="s">
        <v>845</v>
      </c>
      <c r="F468" s="9">
        <v>3.8073000000000001</v>
      </c>
      <c r="G468" s="9"/>
      <c r="H468" s="9"/>
      <c r="I468" s="37">
        <f t="shared" si="7"/>
        <v>-2.4193829011705721</v>
      </c>
      <c r="J468" s="39">
        <f>VLOOKUP($A468,'Ub5 and Ub6 values'!$A$3:$F$7000,3,FALSE)</f>
        <v>7</v>
      </c>
      <c r="K468" s="39">
        <f>VLOOKUP($A468,'Ub5 and Ub6 values'!$A$3:$F$7000,4,FALSE)</f>
        <v>10</v>
      </c>
    </row>
    <row r="469" spans="1:11">
      <c r="A469" s="7" t="s">
        <v>6960</v>
      </c>
      <c r="B469" s="8" t="s">
        <v>456</v>
      </c>
      <c r="C469" s="8" t="s">
        <v>457</v>
      </c>
      <c r="D469" s="8" t="s">
        <v>458</v>
      </c>
      <c r="E469" s="8" t="s">
        <v>845</v>
      </c>
      <c r="F469" s="9">
        <v>3.8199000000000001</v>
      </c>
      <c r="G469" s="9"/>
      <c r="H469" s="9"/>
      <c r="I469" s="37">
        <f t="shared" si="7"/>
        <v>-2.4179480062025971</v>
      </c>
      <c r="J469" s="39">
        <f>VLOOKUP($A469,'Ub5 and Ub6 values'!$A$3:$F$7000,3,FALSE)</f>
        <v>7</v>
      </c>
      <c r="K469" s="39">
        <f>VLOOKUP($A469,'Ub5 and Ub6 values'!$A$3:$F$7000,4,FALSE)</f>
        <v>7</v>
      </c>
    </row>
    <row r="470" spans="1:11">
      <c r="A470" s="8" t="s">
        <v>8881</v>
      </c>
      <c r="B470" s="8" t="s">
        <v>339</v>
      </c>
      <c r="C470" s="8" t="s">
        <v>340</v>
      </c>
      <c r="D470" s="8" t="s">
        <v>341</v>
      </c>
      <c r="E470" s="8" t="s">
        <v>845</v>
      </c>
      <c r="F470" s="9">
        <v>3.9609999999999999</v>
      </c>
      <c r="G470" s="9"/>
      <c r="H470" s="9"/>
      <c r="I470" s="37">
        <f t="shared" si="7"/>
        <v>-2.402195157595707</v>
      </c>
      <c r="J470" s="39">
        <f>VLOOKUP($A470,'Ub5 and Ub6 values'!$A$3:$F$7000,3,FALSE)</f>
        <v>5</v>
      </c>
      <c r="K470" s="39">
        <f>VLOOKUP($A470,'Ub5 and Ub6 values'!$A$3:$F$7000,4,FALSE)</f>
        <v>6</v>
      </c>
    </row>
    <row r="471" spans="1:11">
      <c r="A471" s="7" t="s">
        <v>5392</v>
      </c>
      <c r="B471" s="8" t="s">
        <v>2900</v>
      </c>
      <c r="C471" s="8" t="s">
        <v>2901</v>
      </c>
      <c r="D471" s="8" t="s">
        <v>2902</v>
      </c>
      <c r="E471" s="8" t="s">
        <v>3418</v>
      </c>
      <c r="F471" s="9">
        <v>3.9817</v>
      </c>
      <c r="G471" s="9"/>
      <c r="H471" s="9"/>
      <c r="I471" s="37">
        <f t="shared" si="7"/>
        <v>-2.3999314648642889</v>
      </c>
      <c r="J471" s="39">
        <f>VLOOKUP($A471,'Ub5 and Ub6 values'!$A$3:$F$7000,3,FALSE)</f>
        <v>4</v>
      </c>
      <c r="K471" s="39">
        <f>VLOOKUP($A471,'Ub5 and Ub6 values'!$A$3:$F$7000,4,FALSE)</f>
        <v>5</v>
      </c>
    </row>
    <row r="472" spans="1:11">
      <c r="A472" s="8" t="s">
        <v>7335</v>
      </c>
      <c r="B472" s="8" t="s">
        <v>3460</v>
      </c>
      <c r="C472" s="8" t="s">
        <v>3461</v>
      </c>
      <c r="D472" s="8" t="s">
        <v>3462</v>
      </c>
      <c r="E472" s="8" t="s">
        <v>845</v>
      </c>
      <c r="F472" s="9">
        <v>3.9910000000000001</v>
      </c>
      <c r="G472" s="9"/>
      <c r="H472" s="9"/>
      <c r="I472" s="37">
        <f t="shared" si="7"/>
        <v>-2.398918272215977</v>
      </c>
      <c r="J472" s="39">
        <f>VLOOKUP($A472,'Ub5 and Ub6 values'!$A$3:$F$7000,3,FALSE)</f>
        <v>9</v>
      </c>
      <c r="K472" s="39">
        <f>VLOOKUP($A472,'Ub5 and Ub6 values'!$A$3:$F$7000,4,FALSE)</f>
        <v>12</v>
      </c>
    </row>
    <row r="473" spans="1:11">
      <c r="A473" s="8" t="s">
        <v>6446</v>
      </c>
      <c r="B473" s="8" t="s">
        <v>2903</v>
      </c>
      <c r="C473" s="8" t="s">
        <v>2904</v>
      </c>
      <c r="D473" s="8" t="s">
        <v>2905</v>
      </c>
      <c r="E473" s="8" t="s">
        <v>3418</v>
      </c>
      <c r="F473" s="9">
        <v>4.1102999999999996</v>
      </c>
      <c r="G473" s="9"/>
      <c r="H473" s="9"/>
      <c r="I473" s="37">
        <f t="shared" si="7"/>
        <v>-2.3861264789536745</v>
      </c>
      <c r="J473" s="39">
        <f>VLOOKUP($A473,'Ub5 and Ub6 values'!$A$3:$F$7000,3,FALSE)</f>
        <v>8</v>
      </c>
      <c r="K473" s="39">
        <f>VLOOKUP($A473,'Ub5 and Ub6 values'!$A$3:$F$7000,4,FALSE)</f>
        <v>8</v>
      </c>
    </row>
    <row r="474" spans="1:11">
      <c r="A474" s="8" t="s">
        <v>8715</v>
      </c>
      <c r="B474" s="8" t="s">
        <v>4705</v>
      </c>
      <c r="C474" s="8" t="s">
        <v>4706</v>
      </c>
      <c r="D474" s="8" t="s">
        <v>3007</v>
      </c>
      <c r="E474" s="8" t="s">
        <v>845</v>
      </c>
      <c r="F474" s="9">
        <v>4.1444999999999999</v>
      </c>
      <c r="G474" s="9"/>
      <c r="H474" s="9"/>
      <c r="I474" s="37">
        <f t="shared" si="7"/>
        <v>-2.3825278560278074</v>
      </c>
      <c r="J474" s="39">
        <f>VLOOKUP($A474,'Ub5 and Ub6 values'!$A$3:$F$7000,3,FALSE)</f>
        <v>6</v>
      </c>
      <c r="K474" s="39">
        <f>VLOOKUP($A474,'Ub5 and Ub6 values'!$A$3:$F$7000,4,FALSE)</f>
        <v>9</v>
      </c>
    </row>
    <row r="475" spans="1:11">
      <c r="A475" s="8" t="s">
        <v>6963</v>
      </c>
      <c r="B475" s="8" t="s">
        <v>2158</v>
      </c>
      <c r="C475" s="8" t="s">
        <v>2159</v>
      </c>
      <c r="D475" s="8" t="s">
        <v>2160</v>
      </c>
      <c r="E475" s="8" t="s">
        <v>845</v>
      </c>
      <c r="F475" s="9">
        <v>4.3807999999999998</v>
      </c>
      <c r="G475" s="9"/>
      <c r="H475" s="9"/>
      <c r="I475" s="37">
        <f t="shared" si="7"/>
        <v>-2.3584465735461042</v>
      </c>
      <c r="J475" s="39">
        <f>VLOOKUP($A475,'Ub5 and Ub6 values'!$A$3:$F$7000,3,FALSE)</f>
        <v>5</v>
      </c>
      <c r="K475" s="39">
        <f>VLOOKUP($A475,'Ub5 and Ub6 values'!$A$3:$F$7000,4,FALSE)</f>
        <v>7</v>
      </c>
    </row>
    <row r="476" spans="1:11">
      <c r="A476" s="8" t="s">
        <v>6936</v>
      </c>
      <c r="B476" s="8" t="s">
        <v>1053</v>
      </c>
      <c r="C476" s="8" t="s">
        <v>1054</v>
      </c>
      <c r="D476" s="8" t="s">
        <v>1110</v>
      </c>
      <c r="E476" s="8" t="s">
        <v>845</v>
      </c>
      <c r="F476" s="9">
        <v>4.8251999999999997</v>
      </c>
      <c r="G476" s="9"/>
      <c r="H476" s="9"/>
      <c r="I476" s="37">
        <f t="shared" si="7"/>
        <v>-2.3164846808494639</v>
      </c>
      <c r="J476" s="39">
        <f>VLOOKUP($A476,'Ub5 and Ub6 values'!$A$3:$F$7000,3,FALSE)</f>
        <v>4</v>
      </c>
      <c r="K476" s="39">
        <f>VLOOKUP($A476,'Ub5 and Ub6 values'!$A$3:$F$7000,4,FALSE)</f>
        <v>4</v>
      </c>
    </row>
    <row r="477" spans="1:11">
      <c r="A477" s="7" t="s">
        <v>2680</v>
      </c>
      <c r="B477" s="8" t="s">
        <v>2310</v>
      </c>
      <c r="C477" s="8" t="s">
        <v>2156</v>
      </c>
      <c r="D477" s="8" t="s">
        <v>2157</v>
      </c>
      <c r="E477" s="8" t="s">
        <v>1</v>
      </c>
      <c r="F477" s="9">
        <v>5.0841000000000003</v>
      </c>
      <c r="G477" s="9"/>
      <c r="H477" s="9"/>
      <c r="I477" s="37">
        <f t="shared" si="7"/>
        <v>-2.2937859158243477</v>
      </c>
      <c r="J477" s="39">
        <f>VLOOKUP($A477,'Ub5 and Ub6 values'!$A$3:$F$7000,3,FALSE)</f>
        <v>5</v>
      </c>
      <c r="K477" s="39">
        <f>VLOOKUP($A477,'Ub5 and Ub6 values'!$A$3:$F$7000,4,FALSE)</f>
        <v>5</v>
      </c>
    </row>
    <row r="478" spans="1:11">
      <c r="A478" s="8" t="s">
        <v>1880</v>
      </c>
      <c r="B478" s="8" t="s">
        <v>7303</v>
      </c>
      <c r="C478" s="8" t="s">
        <v>2906</v>
      </c>
      <c r="D478" s="8" t="s">
        <v>2907</v>
      </c>
      <c r="E478" s="8" t="s">
        <v>3418</v>
      </c>
      <c r="F478" s="9">
        <v>5.3005000000000004</v>
      </c>
      <c r="G478" s="9"/>
      <c r="H478" s="9"/>
      <c r="I478" s="37">
        <f t="shared" si="7"/>
        <v>-2.2756831611541539</v>
      </c>
      <c r="J478" s="39">
        <f>VLOOKUP($A478,'Ub5 and Ub6 values'!$A$3:$F$7000,3,FALSE)</f>
        <v>6</v>
      </c>
      <c r="K478" s="39">
        <f>VLOOKUP($A478,'Ub5 and Ub6 values'!$A$3:$F$7000,4,FALSE)</f>
        <v>7</v>
      </c>
    </row>
    <row r="479" spans="1:11">
      <c r="A479" s="8" t="s">
        <v>4983</v>
      </c>
      <c r="B479" s="8" t="s">
        <v>2908</v>
      </c>
      <c r="C479" s="8" t="s">
        <v>2909</v>
      </c>
      <c r="D479" s="8" t="s">
        <v>2910</v>
      </c>
      <c r="E479" s="8" t="s">
        <v>845</v>
      </c>
      <c r="F479" s="9">
        <v>5.4436</v>
      </c>
      <c r="G479" s="9"/>
      <c r="H479" s="9"/>
      <c r="I479" s="37">
        <f t="shared" si="7"/>
        <v>-2.2641137945956435</v>
      </c>
      <c r="J479" s="39">
        <f>VLOOKUP($A479,'Ub5 and Ub6 values'!$A$3:$F$7000,3,FALSE)</f>
        <v>7</v>
      </c>
      <c r="K479" s="39">
        <f>VLOOKUP($A479,'Ub5 and Ub6 values'!$A$3:$F$7000,4,FALSE)</f>
        <v>9</v>
      </c>
    </row>
    <row r="480" spans="1:11">
      <c r="A480" s="8" t="s">
        <v>185</v>
      </c>
      <c r="B480" s="8" t="s">
        <v>2911</v>
      </c>
      <c r="C480" s="8" t="s">
        <v>2912</v>
      </c>
      <c r="D480" s="8" t="s">
        <v>2913</v>
      </c>
      <c r="E480" s="8" t="s">
        <v>845</v>
      </c>
      <c r="F480" s="9">
        <v>5.4642999999999997</v>
      </c>
      <c r="G480" s="9"/>
      <c r="H480" s="9"/>
      <c r="I480" s="37">
        <f t="shared" si="7"/>
        <v>-2.2624654651156946</v>
      </c>
      <c r="J480" s="39">
        <f>VLOOKUP($A480,'Ub5 and Ub6 values'!$A$3:$F$7000,3,FALSE)</f>
        <v>4</v>
      </c>
      <c r="K480" s="39">
        <f>VLOOKUP($A480,'Ub5 and Ub6 values'!$A$3:$F$7000,4,FALSE)</f>
        <v>5</v>
      </c>
    </row>
    <row r="481" spans="1:11">
      <c r="A481" s="8" t="s">
        <v>9630</v>
      </c>
      <c r="B481" s="8" t="s">
        <v>2914</v>
      </c>
      <c r="C481" s="8" t="s">
        <v>2915</v>
      </c>
      <c r="D481" s="8" t="s">
        <v>5009</v>
      </c>
      <c r="E481" s="8" t="s">
        <v>845</v>
      </c>
      <c r="F481" s="9">
        <v>5.5015000000000001</v>
      </c>
      <c r="G481" s="9"/>
      <c r="H481" s="9"/>
      <c r="I481" s="37">
        <f t="shared" si="7"/>
        <v>-2.2595188827046577</v>
      </c>
      <c r="J481" s="39">
        <f>VLOOKUP($A481,'Ub5 and Ub6 values'!$A$3:$F$7000,3,FALSE)</f>
        <v>6</v>
      </c>
      <c r="K481" s="39">
        <f>VLOOKUP($A481,'Ub5 and Ub6 values'!$A$3:$F$7000,4,FALSE)</f>
        <v>10</v>
      </c>
    </row>
    <row r="482" spans="1:11">
      <c r="A482" s="8" t="s">
        <v>8231</v>
      </c>
      <c r="B482" s="8" t="s">
        <v>5010</v>
      </c>
      <c r="C482" s="8" t="s">
        <v>5011</v>
      </c>
      <c r="D482" s="8" t="s">
        <v>5012</v>
      </c>
      <c r="E482" s="8" t="s">
        <v>845</v>
      </c>
      <c r="F482" s="9">
        <v>5.6417000000000002</v>
      </c>
      <c r="G482" s="9"/>
      <c r="H482" s="9"/>
      <c r="I482" s="37">
        <f t="shared" si="7"/>
        <v>-2.2485900113760762</v>
      </c>
      <c r="J482" s="39">
        <f>VLOOKUP($A482,'Ub5 and Ub6 values'!$A$3:$F$7000,3,FALSE)</f>
        <v>7</v>
      </c>
      <c r="K482" s="39">
        <f>VLOOKUP($A482,'Ub5 and Ub6 values'!$A$3:$F$7000,4,FALSE)</f>
        <v>7</v>
      </c>
    </row>
    <row r="483" spans="1:11">
      <c r="A483" s="8" t="s">
        <v>569</v>
      </c>
      <c r="B483" s="8" t="s">
        <v>1267</v>
      </c>
      <c r="C483" s="8" t="s">
        <v>1089</v>
      </c>
      <c r="D483" s="8" t="s">
        <v>551</v>
      </c>
      <c r="E483" s="8" t="s">
        <v>845</v>
      </c>
      <c r="F483" s="9">
        <v>5.6444999999999999</v>
      </c>
      <c r="G483" s="9"/>
      <c r="H483" s="9"/>
      <c r="I483" s="37">
        <f t="shared" si="7"/>
        <v>-2.2483745226244545</v>
      </c>
      <c r="J483" s="39">
        <f>VLOOKUP($A483,'Ub5 and Ub6 values'!$A$3:$F$7000,3,FALSE)</f>
        <v>5</v>
      </c>
      <c r="K483" s="39">
        <f>VLOOKUP($A483,'Ub5 and Ub6 values'!$A$3:$F$7000,4,FALSE)</f>
        <v>5</v>
      </c>
    </row>
    <row r="484" spans="1:11">
      <c r="A484" s="8" t="s">
        <v>1258</v>
      </c>
      <c r="B484" s="8" t="s">
        <v>5013</v>
      </c>
      <c r="C484" s="8" t="s">
        <v>5014</v>
      </c>
      <c r="D484" s="8" t="s">
        <v>5015</v>
      </c>
      <c r="E484" s="8" t="s">
        <v>845</v>
      </c>
      <c r="F484" s="9">
        <v>5.8277999999999999</v>
      </c>
      <c r="G484" s="9"/>
      <c r="H484" s="9"/>
      <c r="I484" s="37">
        <f t="shared" si="7"/>
        <v>-2.2344953608805627</v>
      </c>
      <c r="J484" s="39">
        <f>VLOOKUP($A484,'Ub5 and Ub6 values'!$A$3:$F$7000,3,FALSE)</f>
        <v>9</v>
      </c>
      <c r="K484" s="39">
        <f>VLOOKUP($A484,'Ub5 and Ub6 values'!$A$3:$F$7000,4,FALSE)</f>
        <v>9</v>
      </c>
    </row>
    <row r="485" spans="1:11">
      <c r="A485" s="7" t="s">
        <v>2719</v>
      </c>
      <c r="B485" s="8" t="s">
        <v>6278</v>
      </c>
      <c r="C485" s="8" t="s">
        <v>555</v>
      </c>
      <c r="D485" s="8" t="s">
        <v>556</v>
      </c>
      <c r="E485" s="8" t="s">
        <v>845</v>
      </c>
      <c r="F485" s="9">
        <v>5.9863999999999997</v>
      </c>
      <c r="G485" s="9"/>
      <c r="H485" s="9"/>
      <c r="I485" s="37">
        <f t="shared" si="7"/>
        <v>-2.2228342677850215</v>
      </c>
      <c r="J485" s="39">
        <f>VLOOKUP($A485,'Ub5 and Ub6 values'!$A$3:$F$7000,3,FALSE)</f>
        <v>7</v>
      </c>
      <c r="K485" s="39">
        <f>VLOOKUP($A485,'Ub5 and Ub6 values'!$A$3:$F$7000,4,FALSE)</f>
        <v>7</v>
      </c>
    </row>
    <row r="486" spans="1:11">
      <c r="A486" s="7" t="s">
        <v>1226</v>
      </c>
      <c r="B486" s="8" t="s">
        <v>5016</v>
      </c>
      <c r="C486" s="8" t="s">
        <v>5017</v>
      </c>
      <c r="D486" s="8" t="s">
        <v>5018</v>
      </c>
      <c r="E486" s="8" t="s">
        <v>845</v>
      </c>
      <c r="F486" s="9">
        <v>6.4255000000000004</v>
      </c>
      <c r="G486" s="9"/>
      <c r="H486" s="9"/>
      <c r="I486" s="37">
        <f t="shared" si="7"/>
        <v>-2.1920930720757212</v>
      </c>
      <c r="J486" s="39">
        <f>VLOOKUP($A486,'Ub5 and Ub6 values'!$A$3:$F$7000,3,FALSE)</f>
        <v>8</v>
      </c>
      <c r="K486" s="39">
        <f>VLOOKUP($A486,'Ub5 and Ub6 values'!$A$3:$F$7000,4,FALSE)</f>
        <v>9</v>
      </c>
    </row>
    <row r="487" spans="1:11">
      <c r="A487" s="7" t="s">
        <v>6807</v>
      </c>
      <c r="B487" s="8" t="s">
        <v>5019</v>
      </c>
      <c r="C487" s="8" t="s">
        <v>5020</v>
      </c>
      <c r="D487" s="8" t="s">
        <v>5021</v>
      </c>
      <c r="E487" s="8" t="s">
        <v>3418</v>
      </c>
      <c r="F487" s="9">
        <v>6.5346000000000002</v>
      </c>
      <c r="G487" s="9"/>
      <c r="H487" s="9"/>
      <c r="I487" s="37">
        <f t="shared" si="7"/>
        <v>-2.1847809915737986</v>
      </c>
      <c r="J487" s="39">
        <f>VLOOKUP($A487,'Ub5 and Ub6 values'!$A$3:$F$7000,3,FALSE)</f>
        <v>7</v>
      </c>
      <c r="K487" s="39">
        <f>VLOOKUP($A487,'Ub5 and Ub6 values'!$A$3:$F$7000,4,FALSE)</f>
        <v>7</v>
      </c>
    </row>
    <row r="488" spans="1:11">
      <c r="A488" s="8" t="s">
        <v>5402</v>
      </c>
      <c r="B488" s="8" t="s">
        <v>2116</v>
      </c>
      <c r="C488" s="8" t="s">
        <v>2117</v>
      </c>
      <c r="D488" s="8" t="s">
        <v>2118</v>
      </c>
      <c r="E488" s="8" t="s">
        <v>845</v>
      </c>
      <c r="F488" s="9">
        <v>6.9198000000000004</v>
      </c>
      <c r="G488" s="9"/>
      <c r="H488" s="9"/>
      <c r="I488" s="37">
        <f t="shared" si="7"/>
        <v>-2.1599064575882698</v>
      </c>
      <c r="J488" s="39">
        <f>VLOOKUP($A488,'Ub5 and Ub6 values'!$A$3:$F$7000,3,FALSE)</f>
        <v>5</v>
      </c>
      <c r="K488" s="39">
        <f>VLOOKUP($A488,'Ub5 and Ub6 values'!$A$3:$F$7000,4,FALSE)</f>
        <v>6</v>
      </c>
    </row>
    <row r="489" spans="1:11">
      <c r="A489" s="8" t="s">
        <v>6805</v>
      </c>
      <c r="B489" s="8" t="s">
        <v>3291</v>
      </c>
      <c r="C489" s="8" t="s">
        <v>1069</v>
      </c>
      <c r="D489" s="8" t="s">
        <v>1070</v>
      </c>
      <c r="E489" s="8" t="s">
        <v>845</v>
      </c>
      <c r="F489" s="9">
        <v>6.9747000000000003</v>
      </c>
      <c r="G489" s="9"/>
      <c r="H489" s="9"/>
      <c r="I489" s="37">
        <f t="shared" si="7"/>
        <v>-2.1564744677886374</v>
      </c>
      <c r="J489" s="39">
        <f>VLOOKUP($A489,'Ub5 and Ub6 values'!$A$3:$F$7000,3,FALSE)</f>
        <v>7</v>
      </c>
      <c r="K489" s="39">
        <f>VLOOKUP($A489,'Ub5 and Ub6 values'!$A$3:$F$7000,4,FALSE)</f>
        <v>8</v>
      </c>
    </row>
    <row r="490" spans="1:11">
      <c r="A490" s="8" t="s">
        <v>3589</v>
      </c>
      <c r="B490" s="8" t="s">
        <v>7155</v>
      </c>
      <c r="C490" s="8" t="s">
        <v>2134</v>
      </c>
      <c r="D490" s="8" t="s">
        <v>2135</v>
      </c>
      <c r="E490" s="8" t="s">
        <v>1</v>
      </c>
      <c r="F490" s="9">
        <v>7.1082999999999998</v>
      </c>
      <c r="G490" s="9"/>
      <c r="H490" s="9"/>
      <c r="I490" s="37">
        <f t="shared" si="7"/>
        <v>-2.1482342514357886</v>
      </c>
      <c r="J490" s="39">
        <f>VLOOKUP($A490,'Ub5 and Ub6 values'!$A$3:$F$7000,3,FALSE)</f>
        <v>6</v>
      </c>
      <c r="K490" s="39">
        <f>VLOOKUP($A490,'Ub5 and Ub6 values'!$A$3:$F$7000,4,FALSE)</f>
        <v>6</v>
      </c>
    </row>
    <row r="491" spans="1:11">
      <c r="A491" s="7" t="s">
        <v>3675</v>
      </c>
      <c r="B491" s="8" t="s">
        <v>3315</v>
      </c>
      <c r="C491" s="8" t="s">
        <v>3316</v>
      </c>
      <c r="D491" s="8" t="s">
        <v>3317</v>
      </c>
      <c r="E491" s="8" t="s">
        <v>845</v>
      </c>
      <c r="F491" s="9">
        <v>7.1135999999999999</v>
      </c>
      <c r="G491" s="9"/>
      <c r="H491" s="9"/>
      <c r="I491" s="37">
        <f t="shared" si="7"/>
        <v>-2.1479105589811036</v>
      </c>
      <c r="J491" s="39">
        <f>VLOOKUP($A491,'Ub5 and Ub6 values'!$A$3:$F$7000,3,FALSE)</f>
        <v>7</v>
      </c>
      <c r="K491" s="39">
        <f>VLOOKUP($A491,'Ub5 and Ub6 values'!$A$3:$F$7000,4,FALSE)</f>
        <v>9</v>
      </c>
    </row>
    <row r="492" spans="1:11">
      <c r="A492" s="8" t="s">
        <v>6184</v>
      </c>
      <c r="B492" s="8" t="s">
        <v>7369</v>
      </c>
      <c r="C492" s="8" t="s">
        <v>345</v>
      </c>
      <c r="D492" s="8" t="s">
        <v>346</v>
      </c>
      <c r="E492" s="8" t="s">
        <v>845</v>
      </c>
      <c r="F492" s="9">
        <v>7.9638</v>
      </c>
      <c r="G492" s="9"/>
      <c r="H492" s="9"/>
      <c r="I492" s="37">
        <f t="shared" si="7"/>
        <v>-2.0988796552226092</v>
      </c>
      <c r="J492" s="39">
        <f>VLOOKUP($A492,'Ub5 and Ub6 values'!$A$3:$F$7000,3,FALSE)</f>
        <v>5</v>
      </c>
      <c r="K492" s="39">
        <f>VLOOKUP($A492,'Ub5 and Ub6 values'!$A$3:$F$7000,4,FALSE)</f>
        <v>6</v>
      </c>
    </row>
    <row r="493" spans="1:11">
      <c r="A493" s="8" t="s">
        <v>6186</v>
      </c>
      <c r="B493" s="8" t="s">
        <v>2293</v>
      </c>
      <c r="C493" s="8" t="s">
        <v>1073</v>
      </c>
      <c r="D493" s="8" t="s">
        <v>1074</v>
      </c>
      <c r="E493" s="8" t="s">
        <v>845</v>
      </c>
      <c r="F493" s="9">
        <v>8.5244</v>
      </c>
      <c r="G493" s="9"/>
      <c r="H493" s="9"/>
      <c r="I493" s="37">
        <f t="shared" si="7"/>
        <v>-2.0693361795917022</v>
      </c>
      <c r="J493" s="39">
        <f>VLOOKUP($A493,'Ub5 and Ub6 values'!$A$3:$F$7000,3,FALSE)</f>
        <v>3</v>
      </c>
      <c r="K493" s="39">
        <f>VLOOKUP($A493,'Ub5 and Ub6 values'!$A$3:$F$7000,4,FALSE)</f>
        <v>3</v>
      </c>
    </row>
    <row r="494" spans="1:11">
      <c r="A494" s="8" t="s">
        <v>5460</v>
      </c>
      <c r="B494" s="8" t="s">
        <v>3318</v>
      </c>
      <c r="C494" s="8" t="s">
        <v>3319</v>
      </c>
      <c r="D494" s="8" t="s">
        <v>3320</v>
      </c>
      <c r="E494" s="8" t="s">
        <v>845</v>
      </c>
      <c r="F494" s="9">
        <v>8.5366</v>
      </c>
      <c r="G494" s="9"/>
      <c r="H494" s="9"/>
      <c r="I494" s="37">
        <f t="shared" si="7"/>
        <v>-2.0687150678652717</v>
      </c>
      <c r="J494" s="39">
        <f>VLOOKUP($A494,'Ub5 and Ub6 values'!$A$3:$F$7000,3,FALSE)</f>
        <v>6</v>
      </c>
      <c r="K494" s="39">
        <f>VLOOKUP($A494,'Ub5 and Ub6 values'!$A$3:$F$7000,4,FALSE)</f>
        <v>9</v>
      </c>
    </row>
    <row r="495" spans="1:11">
      <c r="A495" s="8" t="s">
        <v>1303</v>
      </c>
      <c r="B495" s="8" t="s">
        <v>3321</v>
      </c>
      <c r="C495" s="8" t="s">
        <v>3322</v>
      </c>
      <c r="D495" s="8" t="s">
        <v>3323</v>
      </c>
      <c r="E495" s="8" t="s">
        <v>845</v>
      </c>
      <c r="F495" s="9">
        <v>8.7548999999999992</v>
      </c>
      <c r="G495" s="9"/>
      <c r="H495" s="9"/>
      <c r="I495" s="37">
        <f t="shared" si="7"/>
        <v>-2.0577488101397834</v>
      </c>
      <c r="J495" s="39">
        <f>VLOOKUP($A495,'Ub5 and Ub6 values'!$A$3:$F$7000,3,FALSE)</f>
        <v>5</v>
      </c>
      <c r="K495" s="39">
        <f>VLOOKUP($A495,'Ub5 and Ub6 values'!$A$3:$F$7000,4,FALSE)</f>
        <v>6</v>
      </c>
    </row>
    <row r="496" spans="1:11">
      <c r="A496" s="7" t="s">
        <v>3674</v>
      </c>
      <c r="B496" s="8" t="s">
        <v>3324</v>
      </c>
      <c r="C496" s="8" t="s">
        <v>3369</v>
      </c>
      <c r="D496" s="8" t="s">
        <v>3370</v>
      </c>
      <c r="E496" s="8" t="s">
        <v>845</v>
      </c>
      <c r="F496" s="9">
        <v>8.7723999999999993</v>
      </c>
      <c r="G496" s="9"/>
      <c r="H496" s="9"/>
      <c r="I496" s="37">
        <f t="shared" si="7"/>
        <v>-2.0568815737760757</v>
      </c>
      <c r="J496" s="39">
        <f>VLOOKUP($A496,'Ub5 and Ub6 values'!$A$3:$F$7000,3,FALSE)</f>
        <v>7</v>
      </c>
      <c r="K496" s="39">
        <f>VLOOKUP($A496,'Ub5 and Ub6 values'!$A$3:$F$7000,4,FALSE)</f>
        <v>9</v>
      </c>
    </row>
    <row r="497" spans="1:11">
      <c r="A497" s="8" t="s">
        <v>3122</v>
      </c>
      <c r="B497" s="8" t="s">
        <v>1075</v>
      </c>
      <c r="C497" s="8" t="s">
        <v>1076</v>
      </c>
      <c r="D497" s="8" t="s">
        <v>1077</v>
      </c>
      <c r="E497" s="8" t="s">
        <v>845</v>
      </c>
      <c r="F497" s="9">
        <v>9.2601999999999993</v>
      </c>
      <c r="G497" s="9"/>
      <c r="H497" s="9"/>
      <c r="I497" s="37">
        <f t="shared" si="7"/>
        <v>-2.033379633408952</v>
      </c>
      <c r="J497" s="39">
        <f>VLOOKUP($A497,'Ub5 and Ub6 values'!$A$3:$F$7000,3,FALSE)</f>
        <v>4</v>
      </c>
      <c r="K497" s="39">
        <f>VLOOKUP($A497,'Ub5 and Ub6 values'!$A$3:$F$7000,4,FALSE)</f>
        <v>7</v>
      </c>
    </row>
    <row r="498" spans="1:11">
      <c r="A498" s="8" t="s">
        <v>7344</v>
      </c>
      <c r="B498" s="8" t="s">
        <v>333</v>
      </c>
      <c r="C498" s="8" t="s">
        <v>334</v>
      </c>
      <c r="D498" s="8" t="s">
        <v>335</v>
      </c>
      <c r="E498" s="8" t="s">
        <v>845</v>
      </c>
      <c r="F498" s="9">
        <v>9.7738999999999994</v>
      </c>
      <c r="G498" s="9"/>
      <c r="H498" s="9"/>
      <c r="I498" s="37">
        <f t="shared" si="7"/>
        <v>-2.0099321086954429</v>
      </c>
      <c r="J498" s="39">
        <f>VLOOKUP($A498,'Ub5 and Ub6 values'!$A$3:$F$7000,3,FALSE)</f>
        <v>7</v>
      </c>
      <c r="K498" s="39">
        <f>VLOOKUP($A498,'Ub5 and Ub6 values'!$A$3:$F$7000,4,FALSE)</f>
        <v>7</v>
      </c>
    </row>
    <row r="499" spans="1:11">
      <c r="A499" s="8" t="s">
        <v>7355</v>
      </c>
      <c r="B499" s="8" t="s">
        <v>3371</v>
      </c>
      <c r="C499" s="8" t="s">
        <v>3372</v>
      </c>
      <c r="D499" s="8" t="s">
        <v>3373</v>
      </c>
      <c r="E499" s="8" t="s">
        <v>873</v>
      </c>
      <c r="F499" s="9">
        <v>10.430999999999999</v>
      </c>
      <c r="G499" s="9"/>
      <c r="H499" s="9"/>
      <c r="I499" s="37">
        <f t="shared" si="7"/>
        <v>-1.9816740545970792</v>
      </c>
      <c r="J499" s="39">
        <f>VLOOKUP($A499,'Ub5 and Ub6 values'!$A$3:$F$7000,3,FALSE)</f>
        <v>9</v>
      </c>
      <c r="K499" s="39">
        <f>VLOOKUP($A499,'Ub5 and Ub6 values'!$A$3:$F$7000,4,FALSE)</f>
        <v>11</v>
      </c>
    </row>
    <row r="500" spans="1:11">
      <c r="A500" s="8" t="s">
        <v>2675</v>
      </c>
      <c r="B500" s="8" t="s">
        <v>3374</v>
      </c>
      <c r="C500" s="8" t="s">
        <v>3375</v>
      </c>
      <c r="D500" s="8" t="s">
        <v>3376</v>
      </c>
      <c r="E500" s="8" t="s">
        <v>3418</v>
      </c>
      <c r="F500" s="9">
        <v>11.664</v>
      </c>
      <c r="G500" s="9"/>
      <c r="H500" s="9"/>
      <c r="I500" s="37">
        <f t="shared" si="7"/>
        <v>-1.9331524890261007</v>
      </c>
      <c r="J500" s="39">
        <f>VLOOKUP($A500,'Ub5 and Ub6 values'!$A$3:$F$7000,3,FALSE)</f>
        <v>6</v>
      </c>
      <c r="K500" s="39">
        <f>VLOOKUP($A500,'Ub5 and Ub6 values'!$A$3:$F$7000,4,FALSE)</f>
        <v>9</v>
      </c>
    </row>
    <row r="501" spans="1:11">
      <c r="A501" s="7" t="s">
        <v>9631</v>
      </c>
      <c r="B501" s="8" t="s">
        <v>3377</v>
      </c>
      <c r="C501" s="8" t="s">
        <v>3378</v>
      </c>
      <c r="D501" s="8" t="s">
        <v>2483</v>
      </c>
      <c r="E501" s="8" t="s">
        <v>3418</v>
      </c>
      <c r="F501" s="9">
        <v>15.1</v>
      </c>
      <c r="G501" s="9"/>
      <c r="H501" s="9"/>
      <c r="I501" s="37">
        <f t="shared" si="7"/>
        <v>-1.8210230527068305</v>
      </c>
      <c r="J501" s="39">
        <f>VLOOKUP($A501,'Ub5 and Ub6 values'!$A$3:$F$7000,3,FALSE)</f>
        <v>8</v>
      </c>
      <c r="K501" s="39">
        <f>VLOOKUP($A501,'Ub5 and Ub6 values'!$A$3:$F$7000,4,FALSE)</f>
        <v>10</v>
      </c>
    </row>
    <row r="502" spans="1:11">
      <c r="A502" s="7" t="s">
        <v>9632</v>
      </c>
      <c r="B502" s="8" t="s">
        <v>2484</v>
      </c>
      <c r="C502" s="8" t="s">
        <v>2485</v>
      </c>
      <c r="D502" s="8" t="s">
        <v>2486</v>
      </c>
      <c r="E502" s="8" t="s">
        <v>3418</v>
      </c>
      <c r="F502" s="9">
        <v>15.497</v>
      </c>
      <c r="G502" s="9"/>
      <c r="H502" s="9"/>
      <c r="I502" s="37">
        <f t="shared" si="7"/>
        <v>-1.8097523669618036</v>
      </c>
      <c r="J502" s="39">
        <f>VLOOKUP($A502,'Ub5 and Ub6 values'!$A$3:$F$7000,3,FALSE)</f>
        <v>7</v>
      </c>
      <c r="K502" s="39">
        <f>VLOOKUP($A502,'Ub5 and Ub6 values'!$A$3:$F$7000,4,FALSE)</f>
        <v>7</v>
      </c>
    </row>
    <row r="503" spans="1:11">
      <c r="A503" s="8" t="s">
        <v>6352</v>
      </c>
      <c r="B503" s="8" t="s">
        <v>2113</v>
      </c>
      <c r="C503" s="8" t="s">
        <v>2114</v>
      </c>
      <c r="D503" s="8" t="s">
        <v>2115</v>
      </c>
      <c r="E503" s="8" t="s">
        <v>845</v>
      </c>
      <c r="F503" s="9">
        <v>15.608000000000001</v>
      </c>
      <c r="G503" s="9"/>
      <c r="H503" s="9"/>
      <c r="I503" s="37">
        <f t="shared" si="7"/>
        <v>-1.8066527436135382</v>
      </c>
      <c r="J503" s="39">
        <f>VLOOKUP($A503,'Ub5 and Ub6 values'!$A$3:$F$7000,3,FALSE)</f>
        <v>7</v>
      </c>
      <c r="K503" s="39">
        <f>VLOOKUP($A503,'Ub5 and Ub6 values'!$A$3:$F$7000,4,FALSE)</f>
        <v>8</v>
      </c>
    </row>
    <row r="504" spans="1:11">
      <c r="A504" s="8" t="s">
        <v>6420</v>
      </c>
      <c r="B504" s="8" t="s">
        <v>1285</v>
      </c>
      <c r="C504" s="8" t="s">
        <v>2487</v>
      </c>
      <c r="D504" s="8" t="s">
        <v>2488</v>
      </c>
      <c r="E504" s="8" t="s">
        <v>3418</v>
      </c>
      <c r="F504" s="9">
        <v>15.641999999999999</v>
      </c>
      <c r="G504" s="9"/>
      <c r="H504" s="9"/>
      <c r="I504" s="37">
        <f t="shared" si="7"/>
        <v>-1.8057077184480275</v>
      </c>
      <c r="J504" s="39">
        <f>VLOOKUP($A504,'Ub5 and Ub6 values'!$A$3:$F$7000,3,FALSE)</f>
        <v>4</v>
      </c>
      <c r="K504" s="39">
        <f>VLOOKUP($A504,'Ub5 and Ub6 values'!$A$3:$F$7000,4,FALSE)</f>
        <v>7</v>
      </c>
    </row>
    <row r="505" spans="1:11">
      <c r="A505" s="8" t="s">
        <v>5385</v>
      </c>
      <c r="B505" s="8" t="s">
        <v>2489</v>
      </c>
      <c r="C505" s="8" t="s">
        <v>3893</v>
      </c>
      <c r="D505" s="8" t="s">
        <v>3894</v>
      </c>
      <c r="E505" s="8" t="s">
        <v>444</v>
      </c>
      <c r="F505" s="9">
        <v>16.881</v>
      </c>
      <c r="G505" s="9"/>
      <c r="H505" s="9"/>
      <c r="I505" s="37">
        <f t="shared" si="7"/>
        <v>-1.7726018301263449</v>
      </c>
      <c r="J505" s="39">
        <f>VLOOKUP($A505,'Ub5 and Ub6 values'!$A$3:$F$7000,3,FALSE)</f>
        <v>7</v>
      </c>
      <c r="K505" s="39">
        <f>VLOOKUP($A505,'Ub5 and Ub6 values'!$A$3:$F$7000,4,FALSE)</f>
        <v>10</v>
      </c>
    </row>
    <row r="506" spans="1:11">
      <c r="A506" s="8" t="s">
        <v>6968</v>
      </c>
      <c r="B506" s="8" t="s">
        <v>4164</v>
      </c>
      <c r="C506" s="8" t="s">
        <v>4165</v>
      </c>
      <c r="D506" s="8" t="s">
        <v>1415</v>
      </c>
      <c r="E506" s="8" t="s">
        <v>845</v>
      </c>
      <c r="F506" s="9">
        <v>20.045999999999999</v>
      </c>
      <c r="G506" s="9"/>
      <c r="H506" s="9"/>
      <c r="I506" s="37">
        <f t="shared" si="7"/>
        <v>-1.697972273978225</v>
      </c>
      <c r="J506" s="39">
        <f>VLOOKUP($A506,'Ub5 and Ub6 values'!$A$3:$F$7000,3,FALSE)</f>
        <v>8</v>
      </c>
      <c r="K506" s="39">
        <f>VLOOKUP($A506,'Ub5 and Ub6 values'!$A$3:$F$7000,4,FALSE)</f>
        <v>9</v>
      </c>
    </row>
    <row r="507" spans="1:11">
      <c r="A507" s="7" t="s">
        <v>7178</v>
      </c>
      <c r="B507" s="8" t="s">
        <v>3895</v>
      </c>
      <c r="C507" s="8" t="s">
        <v>3896</v>
      </c>
      <c r="D507" s="8" t="s">
        <v>3897</v>
      </c>
      <c r="E507" s="8" t="s">
        <v>3418</v>
      </c>
      <c r="F507" s="9">
        <v>23.129000000000001</v>
      </c>
      <c r="G507" s="9"/>
      <c r="H507" s="9"/>
      <c r="I507" s="37">
        <f t="shared" si="7"/>
        <v>-1.6358431438774694</v>
      </c>
      <c r="J507" s="39">
        <f>VLOOKUP($A507,'Ub5 and Ub6 values'!$A$3:$F$7000,3,FALSE)</f>
        <v>8</v>
      </c>
      <c r="K507" s="39">
        <f>VLOOKUP($A507,'Ub5 and Ub6 values'!$A$3:$F$7000,4,FALSE)</f>
        <v>10</v>
      </c>
    </row>
    <row r="508" spans="1:11">
      <c r="A508" s="8" t="s">
        <v>8889</v>
      </c>
      <c r="B508" s="8" t="s">
        <v>7183</v>
      </c>
      <c r="C508" s="8" t="s">
        <v>3898</v>
      </c>
      <c r="D508" s="8" t="s">
        <v>3899</v>
      </c>
      <c r="E508" s="8" t="s">
        <v>3418</v>
      </c>
      <c r="F508" s="9">
        <v>29.294</v>
      </c>
      <c r="G508" s="9"/>
      <c r="H508" s="9"/>
      <c r="I508" s="37">
        <f t="shared" si="7"/>
        <v>-1.5332213227766045</v>
      </c>
      <c r="J508" s="39">
        <f>VLOOKUP($A508,'Ub5 and Ub6 values'!$A$3:$F$7000,3,FALSE)</f>
        <v>5</v>
      </c>
      <c r="K508" s="39">
        <f>VLOOKUP($A508,'Ub5 and Ub6 values'!$A$3:$F$7000,4,FALSE)</f>
        <v>6</v>
      </c>
    </row>
    <row r="509" spans="1:11">
      <c r="A509" s="8" t="s">
        <v>2658</v>
      </c>
      <c r="B509" s="8" t="s">
        <v>2455</v>
      </c>
      <c r="C509" s="8" t="s">
        <v>3900</v>
      </c>
      <c r="D509" s="8" t="s">
        <v>3901</v>
      </c>
      <c r="E509" s="8" t="s">
        <v>845</v>
      </c>
      <c r="F509" s="9">
        <v>33.21</v>
      </c>
      <c r="G509" s="9"/>
      <c r="H509" s="9"/>
      <c r="I509" s="37">
        <f t="shared" si="7"/>
        <v>-1.4787311244016148</v>
      </c>
      <c r="J509" s="39">
        <f>VLOOKUP($A509,'Ub5 and Ub6 values'!$A$3:$F$7000,3,FALSE)</f>
        <v>4</v>
      </c>
      <c r="K509" s="39">
        <f>VLOOKUP($A509,'Ub5 and Ub6 values'!$A$3:$F$7000,4,FALSE)</f>
        <v>6</v>
      </c>
    </row>
    <row r="510" spans="1:11">
      <c r="A510" s="7" t="s">
        <v>4213</v>
      </c>
      <c r="B510" s="8" t="s">
        <v>3902</v>
      </c>
      <c r="C510" s="8" t="s">
        <v>3903</v>
      </c>
      <c r="D510" s="8" t="s">
        <v>3904</v>
      </c>
      <c r="E510" s="8" t="s">
        <v>3418</v>
      </c>
      <c r="F510" s="9">
        <v>34.162999999999997</v>
      </c>
      <c r="G510" s="9"/>
      <c r="H510" s="9"/>
      <c r="I510" s="37">
        <f t="shared" si="7"/>
        <v>-1.4664439990416351</v>
      </c>
      <c r="J510" s="39">
        <f>VLOOKUP($A510,'Ub5 and Ub6 values'!$A$3:$F$7000,3,FALSE)</f>
        <v>4</v>
      </c>
      <c r="K510" s="39">
        <f>VLOOKUP($A510,'Ub5 and Ub6 values'!$A$3:$F$7000,4,FALSE)</f>
        <v>6</v>
      </c>
    </row>
    <row r="511" spans="1:11">
      <c r="A511" s="7" t="s">
        <v>9633</v>
      </c>
      <c r="B511" s="8" t="s">
        <v>4183</v>
      </c>
      <c r="C511" s="8" t="s">
        <v>3905</v>
      </c>
      <c r="D511" s="8" t="s">
        <v>3906</v>
      </c>
      <c r="E511" s="8" t="s">
        <v>3418</v>
      </c>
      <c r="F511" s="9">
        <v>36.192</v>
      </c>
      <c r="G511" s="9"/>
      <c r="H511" s="9"/>
      <c r="I511" s="37">
        <f t="shared" si="7"/>
        <v>-1.4413874167546388</v>
      </c>
      <c r="J511" s="39">
        <f>VLOOKUP($A511,'Ub5 and Ub6 values'!$A$3:$F$7000,3,FALSE)</f>
        <v>5</v>
      </c>
      <c r="K511" s="39">
        <f>VLOOKUP($A511,'Ub5 and Ub6 values'!$A$3:$F$7000,4,FALSE)</f>
        <v>6</v>
      </c>
    </row>
    <row r="512" spans="1:11">
      <c r="A512" s="7" t="s">
        <v>761</v>
      </c>
      <c r="B512" s="8" t="s">
        <v>3907</v>
      </c>
      <c r="C512" s="8" t="s">
        <v>3908</v>
      </c>
      <c r="D512" s="8" t="s">
        <v>3909</v>
      </c>
      <c r="E512" s="8" t="s">
        <v>3418</v>
      </c>
      <c r="F512" s="9">
        <v>40.531999999999996</v>
      </c>
      <c r="G512" s="9"/>
      <c r="H512" s="9"/>
      <c r="I512" s="37">
        <f t="shared" si="7"/>
        <v>-1.3922019660206129</v>
      </c>
      <c r="J512" s="39">
        <f>VLOOKUP($A512,'Ub5 and Ub6 values'!$A$3:$F$7000,3,FALSE)</f>
        <v>7</v>
      </c>
      <c r="K512" s="39">
        <f>VLOOKUP($A512,'Ub5 and Ub6 values'!$A$3:$F$7000,4,FALSE)</f>
        <v>10</v>
      </c>
    </row>
    <row r="513" spans="1:11">
      <c r="A513" s="8" t="s">
        <v>4140</v>
      </c>
      <c r="B513" s="8" t="s">
        <v>2417</v>
      </c>
      <c r="C513" s="8" t="s">
        <v>3910</v>
      </c>
      <c r="D513" s="8" t="s">
        <v>3911</v>
      </c>
      <c r="E513" s="8" t="s">
        <v>3418</v>
      </c>
      <c r="F513" s="9">
        <v>40.972999999999999</v>
      </c>
      <c r="G513" s="9"/>
      <c r="H513" s="9"/>
      <c r="I513" s="37">
        <f t="shared" si="7"/>
        <v>-1.3875022362971221</v>
      </c>
      <c r="J513" s="39">
        <f>VLOOKUP($A513,'Ub5 and Ub6 values'!$A$3:$F$7000,3,FALSE)</f>
        <v>5</v>
      </c>
      <c r="K513" s="39">
        <f>VLOOKUP($A513,'Ub5 and Ub6 values'!$A$3:$F$7000,4,FALSE)</f>
        <v>7</v>
      </c>
    </row>
    <row r="514" spans="1:11">
      <c r="A514" s="8" t="s">
        <v>7229</v>
      </c>
      <c r="B514" s="8" t="s">
        <v>494</v>
      </c>
      <c r="C514" s="8" t="s">
        <v>495</v>
      </c>
      <c r="D514" s="8" t="s">
        <v>496</v>
      </c>
      <c r="E514" s="8" t="s">
        <v>845</v>
      </c>
      <c r="F514" s="9">
        <v>43.405999999999999</v>
      </c>
      <c r="G514" s="9"/>
      <c r="H514" s="9"/>
      <c r="I514" s="37">
        <f t="shared" si="7"/>
        <v>-1.3624502339256026</v>
      </c>
      <c r="J514" s="39">
        <f>VLOOKUP($A514,'Ub5 and Ub6 values'!$A$3:$F$7000,3,FALSE)</f>
        <v>9</v>
      </c>
      <c r="K514" s="39">
        <f>VLOOKUP($A514,'Ub5 and Ub6 values'!$A$3:$F$7000,4,FALSE)</f>
        <v>9</v>
      </c>
    </row>
    <row r="515" spans="1:11">
      <c r="A515" s="7" t="s">
        <v>9634</v>
      </c>
      <c r="B515" s="8" t="s">
        <v>3912</v>
      </c>
      <c r="C515" s="8" t="s">
        <v>3913</v>
      </c>
      <c r="D515" s="8" t="s">
        <v>3914</v>
      </c>
      <c r="E515" s="8" t="s">
        <v>3418</v>
      </c>
      <c r="F515" s="9">
        <v>44.976999999999997</v>
      </c>
      <c r="G515" s="9"/>
      <c r="H515" s="9"/>
      <c r="I515" s="37">
        <f t="shared" ref="I515:I520" si="8">LOG(F515)-3</f>
        <v>-1.3470095157055535</v>
      </c>
      <c r="J515" s="39">
        <f>VLOOKUP($A515,'Ub5 and Ub6 values'!$A$3:$F$7000,3,FALSE)</f>
        <v>5</v>
      </c>
      <c r="K515" s="39">
        <f>VLOOKUP($A515,'Ub5 and Ub6 values'!$A$3:$F$7000,4,FALSE)</f>
        <v>5</v>
      </c>
    </row>
    <row r="516" spans="1:11">
      <c r="A516" s="8" t="s">
        <v>5478</v>
      </c>
      <c r="B516" s="8" t="s">
        <v>3280</v>
      </c>
      <c r="C516" s="8" t="s">
        <v>3281</v>
      </c>
      <c r="D516" s="8" t="s">
        <v>3282</v>
      </c>
      <c r="E516" s="8" t="s">
        <v>845</v>
      </c>
      <c r="F516" s="9">
        <v>47.768999999999998</v>
      </c>
      <c r="G516" s="9"/>
      <c r="H516" s="9"/>
      <c r="I516" s="37">
        <f t="shared" si="8"/>
        <v>-1.3208538501762996</v>
      </c>
      <c r="J516" s="39">
        <f>VLOOKUP($A516,'Ub5 and Ub6 values'!$A$3:$F$7000,3,FALSE)</f>
        <v>6</v>
      </c>
      <c r="K516" s="39">
        <f>VLOOKUP($A516,'Ub5 and Ub6 values'!$A$3:$F$7000,4,FALSE)</f>
        <v>9</v>
      </c>
    </row>
    <row r="517" spans="1:11">
      <c r="A517" s="8" t="s">
        <v>4169</v>
      </c>
      <c r="B517" s="8" t="s">
        <v>3915</v>
      </c>
      <c r="C517" s="8" t="s">
        <v>3916</v>
      </c>
      <c r="D517" s="8" t="s">
        <v>3917</v>
      </c>
      <c r="E517" s="8" t="s">
        <v>845</v>
      </c>
      <c r="F517" s="9">
        <v>63.273000000000003</v>
      </c>
      <c r="G517" s="9"/>
      <c r="H517" s="9"/>
      <c r="I517" s="37">
        <f t="shared" si="8"/>
        <v>-1.1987815735927236</v>
      </c>
      <c r="J517" s="39">
        <f>VLOOKUP($A517,'Ub5 and Ub6 values'!$A$3:$F$7000,3,FALSE)</f>
        <v>4</v>
      </c>
      <c r="K517" s="39">
        <f>VLOOKUP($A517,'Ub5 and Ub6 values'!$A$3:$F$7000,4,FALSE)</f>
        <v>4</v>
      </c>
    </row>
    <row r="518" spans="1:11">
      <c r="A518" s="8" t="s">
        <v>4123</v>
      </c>
      <c r="B518" s="8" t="s">
        <v>6276</v>
      </c>
      <c r="C518" s="8" t="s">
        <v>3918</v>
      </c>
      <c r="D518" s="8" t="s">
        <v>3919</v>
      </c>
      <c r="E518" s="8" t="s">
        <v>1</v>
      </c>
      <c r="F518" s="9">
        <v>197.75</v>
      </c>
      <c r="G518" s="9"/>
      <c r="H518" s="9"/>
      <c r="I518" s="37">
        <f t="shared" si="8"/>
        <v>-0.70388350783028564</v>
      </c>
      <c r="J518" s="39">
        <f>VLOOKUP($A518,'Ub5 and Ub6 values'!$A$3:$F$7000,3,FALSE)</f>
        <v>3</v>
      </c>
      <c r="K518" s="39">
        <f>VLOOKUP($A518,'Ub5 and Ub6 values'!$A$3:$F$7000,4,FALSE)</f>
        <v>3</v>
      </c>
    </row>
    <row r="519" spans="1:11">
      <c r="A519" s="8" t="s">
        <v>9635</v>
      </c>
      <c r="B519" s="8" t="s">
        <v>3920</v>
      </c>
      <c r="C519" s="8" t="s">
        <v>3921</v>
      </c>
      <c r="D519" s="8" t="s">
        <v>3922</v>
      </c>
      <c r="E519" s="8" t="s">
        <v>845</v>
      </c>
      <c r="F519" s="9">
        <v>293.05</v>
      </c>
      <c r="G519" s="9"/>
      <c r="H519" s="9"/>
      <c r="I519" s="37">
        <f t="shared" si="8"/>
        <v>-0.53305827428236219</v>
      </c>
      <c r="J519" s="39">
        <f>VLOOKUP($A519,'Ub5 and Ub6 values'!$A$3:$F$7000,3,FALSE)</f>
        <v>6</v>
      </c>
      <c r="K519" s="39">
        <f>VLOOKUP($A519,'Ub5 and Ub6 values'!$A$3:$F$7000,4,FALSE)</f>
        <v>6</v>
      </c>
    </row>
    <row r="520" spans="1:11">
      <c r="A520" s="8" t="s">
        <v>3602</v>
      </c>
      <c r="B520" s="8" t="s">
        <v>3923</v>
      </c>
      <c r="C520" s="8" t="s">
        <v>3924</v>
      </c>
      <c r="D520" s="8" t="s">
        <v>3925</v>
      </c>
      <c r="E520" s="8" t="s">
        <v>3418</v>
      </c>
      <c r="F520" s="9">
        <v>342.36</v>
      </c>
      <c r="G520" s="9"/>
      <c r="H520" s="9"/>
      <c r="I520" s="37">
        <f t="shared" si="8"/>
        <v>-0.46551698229529892</v>
      </c>
      <c r="J520" s="39">
        <f>VLOOKUP($A520,'Ub5 and Ub6 values'!$A$3:$F$7000,3,FALSE)</f>
        <v>4</v>
      </c>
      <c r="K520" s="39">
        <f>VLOOKUP($A520,'Ub5 and Ub6 values'!$A$3:$F$7000,4,FALSE)</f>
        <v>5</v>
      </c>
    </row>
    <row r="521" spans="1:11">
      <c r="A521" s="8"/>
      <c r="B521" s="8"/>
      <c r="C521" s="8"/>
      <c r="D521" s="8"/>
      <c r="E521" s="8"/>
      <c r="F521" s="8"/>
      <c r="G521" s="9"/>
      <c r="H521" s="9"/>
    </row>
    <row r="522" spans="1:11">
      <c r="A522" s="7"/>
      <c r="B522" s="8"/>
      <c r="C522" s="8"/>
      <c r="D522" s="8"/>
      <c r="E522" s="8"/>
      <c r="F522" s="9"/>
      <c r="G522" s="9"/>
      <c r="H522" s="9"/>
    </row>
    <row r="523" spans="1:11">
      <c r="A523" s="8"/>
      <c r="B523" s="8"/>
      <c r="C523" s="8"/>
      <c r="D523" s="8"/>
      <c r="E523" s="8"/>
      <c r="F523" s="9"/>
      <c r="G523" s="9"/>
      <c r="H523" s="9"/>
    </row>
    <row r="524" spans="1:11">
      <c r="A524" s="8"/>
      <c r="B524" s="8"/>
      <c r="C524" s="8"/>
      <c r="D524" s="8"/>
      <c r="E524" s="8"/>
      <c r="F524" s="9"/>
      <c r="G524" s="9"/>
      <c r="H524" s="9"/>
    </row>
    <row r="525" spans="1:11">
      <c r="A525" s="8"/>
      <c r="B525" s="8"/>
      <c r="C525" s="8"/>
      <c r="D525" s="8"/>
      <c r="E525" s="8"/>
      <c r="F525" s="9"/>
      <c r="G525" s="9"/>
      <c r="H525" s="9"/>
    </row>
    <row r="526" spans="1:11">
      <c r="A526" s="7"/>
      <c r="B526" s="8"/>
      <c r="C526" s="8"/>
      <c r="D526" s="8"/>
      <c r="E526" s="8"/>
      <c r="F526" s="9"/>
      <c r="G526" s="9"/>
      <c r="H526" s="9"/>
    </row>
    <row r="527" spans="1:11">
      <c r="A527" s="7"/>
      <c r="B527" s="8"/>
      <c r="C527" s="8"/>
      <c r="D527" s="8"/>
      <c r="E527" s="8"/>
      <c r="F527" s="9"/>
      <c r="G527" s="9"/>
      <c r="H527" s="9"/>
    </row>
    <row r="528" spans="1:11">
      <c r="A528" s="7"/>
      <c r="B528" s="8"/>
      <c r="C528" s="8"/>
      <c r="D528" s="8"/>
      <c r="E528" s="8"/>
      <c r="F528" s="9"/>
      <c r="G528" s="9"/>
      <c r="H528" s="9"/>
    </row>
    <row r="529" spans="1:8">
      <c r="A529" s="8"/>
      <c r="B529" s="8"/>
      <c r="C529" s="8"/>
      <c r="D529" s="8"/>
      <c r="E529" s="8"/>
      <c r="F529" s="9"/>
      <c r="G529" s="9"/>
      <c r="H529" s="9"/>
    </row>
    <row r="530" spans="1:8">
      <c r="A530" s="7"/>
      <c r="B530" s="8"/>
      <c r="C530" s="8"/>
      <c r="D530" s="8"/>
      <c r="E530" s="8"/>
      <c r="F530" s="9"/>
      <c r="G530" s="9"/>
      <c r="H530" s="9"/>
    </row>
    <row r="531" spans="1:8">
      <c r="A531" s="8"/>
      <c r="B531" s="8"/>
      <c r="C531" s="8"/>
      <c r="D531" s="8"/>
      <c r="E531" s="8"/>
      <c r="F531" s="9"/>
      <c r="G531" s="9"/>
      <c r="H531" s="9"/>
    </row>
    <row r="532" spans="1:8">
      <c r="A532" s="7"/>
      <c r="B532" s="8"/>
      <c r="C532" s="8"/>
      <c r="D532" s="8"/>
      <c r="E532" s="8"/>
      <c r="F532" s="9"/>
      <c r="G532" s="9"/>
      <c r="H532" s="9"/>
    </row>
    <row r="533" spans="1:8">
      <c r="A533" s="8"/>
      <c r="B533" s="8"/>
      <c r="C533" s="8"/>
      <c r="D533" s="8"/>
      <c r="E533" s="8"/>
      <c r="F533" s="9"/>
      <c r="G533" s="9"/>
      <c r="H533" s="9"/>
    </row>
    <row r="534" spans="1:8">
      <c r="A534" s="7"/>
      <c r="B534" s="8"/>
      <c r="C534" s="8"/>
      <c r="D534" s="8"/>
      <c r="E534" s="8"/>
      <c r="F534" s="9"/>
      <c r="G534" s="9"/>
      <c r="H534" s="9"/>
    </row>
    <row r="535" spans="1:8">
      <c r="A535" s="8"/>
      <c r="B535" s="8"/>
      <c r="C535" s="8"/>
      <c r="D535" s="8"/>
      <c r="E535" s="8"/>
      <c r="F535" s="9"/>
      <c r="G535" s="9"/>
      <c r="H535" s="9"/>
    </row>
    <row r="536" spans="1:8">
      <c r="A536" s="7"/>
      <c r="B536" s="8"/>
      <c r="C536" s="8"/>
      <c r="D536" s="8"/>
      <c r="E536" s="8"/>
      <c r="F536" s="9"/>
      <c r="G536" s="9"/>
      <c r="H536" s="9"/>
    </row>
    <row r="537" spans="1:8">
      <c r="A537" s="7"/>
      <c r="B537" s="8"/>
      <c r="C537" s="8"/>
      <c r="D537" s="8"/>
      <c r="E537" s="8"/>
      <c r="F537" s="9"/>
      <c r="G537" s="9"/>
      <c r="H537" s="9"/>
    </row>
    <row r="538" spans="1:8">
      <c r="A538" s="8"/>
      <c r="B538" s="8"/>
      <c r="C538" s="8"/>
      <c r="D538" s="8"/>
      <c r="E538" s="8"/>
      <c r="F538" s="9"/>
      <c r="G538" s="9"/>
      <c r="H538" s="9"/>
    </row>
    <row r="539" spans="1:8">
      <c r="A539" s="8"/>
      <c r="B539" s="8"/>
      <c r="C539" s="8"/>
      <c r="D539" s="8"/>
      <c r="E539" s="8"/>
      <c r="F539" s="9"/>
      <c r="G539" s="9"/>
      <c r="H539" s="9"/>
    </row>
    <row r="540" spans="1:8">
      <c r="A540" s="8"/>
      <c r="B540" s="8"/>
      <c r="C540" s="8"/>
      <c r="D540" s="8"/>
      <c r="E540" s="8"/>
      <c r="F540" s="9"/>
      <c r="G540" s="9"/>
      <c r="H540" s="9"/>
    </row>
    <row r="541" spans="1:8">
      <c r="A541" s="8"/>
      <c r="B541" s="8"/>
      <c r="C541" s="8"/>
      <c r="D541" s="8"/>
      <c r="E541" s="8"/>
      <c r="F541" s="9"/>
      <c r="G541" s="9"/>
      <c r="H541" s="9"/>
    </row>
    <row r="542" spans="1:8">
      <c r="A542" s="7"/>
      <c r="B542" s="8"/>
      <c r="C542" s="8"/>
      <c r="D542" s="8"/>
      <c r="E542" s="8"/>
      <c r="F542" s="9"/>
      <c r="G542" s="9"/>
      <c r="H542" s="9"/>
    </row>
    <row r="543" spans="1:8">
      <c r="A543" s="7"/>
      <c r="B543" s="8"/>
      <c r="C543" s="8"/>
      <c r="D543" s="8"/>
      <c r="E543" s="8"/>
      <c r="F543" s="9"/>
      <c r="G543" s="9"/>
      <c r="H543" s="9"/>
    </row>
    <row r="544" spans="1:8">
      <c r="A544" s="7"/>
      <c r="B544" s="8"/>
      <c r="C544" s="8"/>
      <c r="D544" s="8"/>
      <c r="E544" s="8"/>
      <c r="F544" s="9"/>
      <c r="G544" s="9"/>
      <c r="H544" s="9"/>
    </row>
    <row r="545" spans="1:8">
      <c r="A545" s="8"/>
      <c r="B545" s="8"/>
      <c r="C545" s="8"/>
      <c r="D545" s="8"/>
      <c r="E545" s="8"/>
      <c r="F545" s="9"/>
      <c r="G545" s="9"/>
      <c r="H545" s="9"/>
    </row>
    <row r="546" spans="1:8">
      <c r="A546" s="8"/>
      <c r="B546" s="8"/>
      <c r="C546" s="8"/>
      <c r="D546" s="8"/>
      <c r="E546" s="8"/>
      <c r="F546" s="9"/>
      <c r="G546" s="9"/>
      <c r="H546" s="9"/>
    </row>
    <row r="547" spans="1:8">
      <c r="A547" s="8"/>
      <c r="B547" s="8"/>
      <c r="C547" s="8"/>
      <c r="D547" s="8"/>
      <c r="E547" s="8"/>
      <c r="F547" s="9"/>
      <c r="G547" s="9"/>
      <c r="H547" s="9"/>
    </row>
    <row r="548" spans="1:8">
      <c r="A548" s="7"/>
      <c r="B548" s="8"/>
      <c r="C548" s="8"/>
      <c r="D548" s="8"/>
      <c r="E548" s="8"/>
      <c r="F548" s="9"/>
      <c r="G548" s="9"/>
      <c r="H548" s="9"/>
    </row>
    <row r="549" spans="1:8">
      <c r="A549" s="8"/>
      <c r="B549" s="8"/>
      <c r="C549" s="8"/>
      <c r="D549" s="8"/>
      <c r="E549" s="8"/>
      <c r="F549" s="9"/>
      <c r="G549" s="9"/>
      <c r="H549" s="9"/>
    </row>
    <row r="550" spans="1:8">
      <c r="A550" s="7"/>
      <c r="B550" s="8"/>
      <c r="C550" s="8"/>
      <c r="D550" s="8"/>
      <c r="E550" s="8"/>
      <c r="F550" s="9"/>
      <c r="G550" s="9"/>
      <c r="H550" s="9"/>
    </row>
    <row r="551" spans="1:8">
      <c r="A551" s="7"/>
      <c r="B551" s="8"/>
      <c r="C551" s="8"/>
      <c r="D551" s="8"/>
      <c r="E551" s="8"/>
      <c r="F551" s="9"/>
      <c r="G551" s="9"/>
      <c r="H551" s="9"/>
    </row>
    <row r="552" spans="1:8">
      <c r="A552" s="7"/>
      <c r="B552" s="8"/>
      <c r="C552" s="8"/>
      <c r="D552" s="8"/>
      <c r="E552" s="8"/>
      <c r="F552" s="9"/>
      <c r="G552" s="9"/>
      <c r="H552" s="9"/>
    </row>
    <row r="553" spans="1:8">
      <c r="A553" s="7"/>
      <c r="B553" s="8"/>
      <c r="C553" s="8"/>
      <c r="D553" s="8"/>
      <c r="E553" s="8"/>
      <c r="F553" s="9"/>
      <c r="G553" s="9"/>
      <c r="H553" s="9"/>
    </row>
    <row r="554" spans="1:8">
      <c r="A554" s="7"/>
      <c r="B554" s="8"/>
      <c r="C554" s="8"/>
      <c r="D554" s="8"/>
      <c r="E554" s="8"/>
      <c r="F554" s="9"/>
      <c r="G554" s="9"/>
      <c r="H554" s="9"/>
    </row>
    <row r="555" spans="1:8">
      <c r="A555" s="8"/>
      <c r="B555" s="8"/>
      <c r="C555" s="8"/>
      <c r="D555" s="8"/>
      <c r="E555" s="8"/>
      <c r="F555" s="9"/>
      <c r="G555" s="9"/>
      <c r="H555" s="9"/>
    </row>
    <row r="556" spans="1:8">
      <c r="A556" s="7"/>
      <c r="B556" s="8"/>
      <c r="C556" s="8"/>
      <c r="D556" s="8"/>
      <c r="E556" s="8"/>
      <c r="F556" s="9"/>
      <c r="G556" s="9"/>
      <c r="H556" s="9"/>
    </row>
    <row r="557" spans="1:8">
      <c r="A557" s="7"/>
      <c r="B557" s="8"/>
      <c r="C557" s="8"/>
      <c r="D557" s="8"/>
      <c r="E557" s="8"/>
      <c r="F557" s="9"/>
      <c r="G557" s="9"/>
      <c r="H557" s="9"/>
    </row>
    <row r="558" spans="1:8">
      <c r="A558" s="7"/>
      <c r="B558" s="8"/>
      <c r="C558" s="8"/>
      <c r="D558" s="8"/>
      <c r="E558" s="8"/>
      <c r="F558" s="9"/>
      <c r="G558" s="9"/>
      <c r="H558" s="9"/>
    </row>
    <row r="559" spans="1:8">
      <c r="A559" s="7"/>
      <c r="B559" s="8"/>
      <c r="C559" s="8"/>
      <c r="D559" s="8"/>
      <c r="E559" s="8"/>
      <c r="F559" s="9"/>
      <c r="G559" s="9"/>
      <c r="H559" s="9"/>
    </row>
    <row r="560" spans="1:8">
      <c r="A560" s="8"/>
      <c r="B560" s="8"/>
      <c r="C560" s="8"/>
      <c r="D560" s="8"/>
      <c r="E560" s="8"/>
      <c r="F560" s="9"/>
      <c r="G560" s="9"/>
      <c r="H560" s="9"/>
    </row>
    <row r="561" spans="1:8">
      <c r="A561" s="8"/>
      <c r="B561" s="8"/>
      <c r="C561" s="8"/>
      <c r="D561" s="8"/>
      <c r="E561" s="8"/>
      <c r="F561" s="9"/>
      <c r="G561" s="9"/>
      <c r="H561" s="9"/>
    </row>
    <row r="562" spans="1:8">
      <c r="A562" s="8"/>
      <c r="B562" s="8"/>
      <c r="C562" s="8"/>
      <c r="D562" s="8"/>
      <c r="E562" s="8"/>
      <c r="F562" s="9"/>
      <c r="G562" s="9"/>
      <c r="H562" s="9"/>
    </row>
    <row r="563" spans="1:8">
      <c r="A563" s="12"/>
      <c r="B563" s="8"/>
      <c r="C563" s="8"/>
      <c r="D563" s="8"/>
      <c r="E563" s="8"/>
      <c r="F563" s="9"/>
      <c r="G563" s="9"/>
      <c r="H563" s="9"/>
    </row>
    <row r="564" spans="1:8">
      <c r="A564" s="7"/>
      <c r="B564" s="8"/>
      <c r="C564" s="8"/>
      <c r="D564" s="8"/>
      <c r="E564" s="8"/>
      <c r="F564" s="9"/>
      <c r="G564" s="9"/>
      <c r="H564" s="9"/>
    </row>
    <row r="565" spans="1:8">
      <c r="A565" s="8"/>
      <c r="B565" s="8"/>
      <c r="C565" s="8"/>
      <c r="D565" s="8"/>
      <c r="E565" s="8"/>
      <c r="F565" s="9"/>
      <c r="G565" s="9"/>
      <c r="H565" s="9"/>
    </row>
    <row r="566" spans="1:8">
      <c r="A566" s="8"/>
      <c r="B566" s="8"/>
      <c r="C566" s="8"/>
      <c r="D566" s="8"/>
      <c r="E566" s="8"/>
      <c r="F566" s="9"/>
      <c r="G566" s="9"/>
      <c r="H566" s="9"/>
    </row>
    <row r="567" spans="1:8">
      <c r="A567" s="8"/>
      <c r="B567" s="8"/>
      <c r="C567" s="8"/>
      <c r="D567" s="8"/>
      <c r="E567" s="8"/>
      <c r="F567" s="9"/>
      <c r="G567" s="9"/>
      <c r="H567" s="9"/>
    </row>
    <row r="568" spans="1:8">
      <c r="A568" s="8"/>
      <c r="B568" s="8"/>
      <c r="C568" s="8"/>
      <c r="D568" s="8"/>
      <c r="E568" s="8"/>
      <c r="F568" s="9"/>
      <c r="G568" s="9"/>
      <c r="H568" s="9"/>
    </row>
    <row r="569" spans="1:8">
      <c r="A569" s="8"/>
      <c r="B569" s="8"/>
      <c r="C569" s="8"/>
      <c r="D569" s="8"/>
      <c r="E569" s="8"/>
      <c r="F569" s="9"/>
      <c r="G569" s="9"/>
      <c r="H569" s="9"/>
    </row>
    <row r="570" spans="1:8">
      <c r="A570" s="7"/>
      <c r="B570" s="8"/>
      <c r="C570" s="8"/>
      <c r="D570" s="8"/>
      <c r="E570" s="8"/>
      <c r="F570" s="9"/>
      <c r="G570" s="9"/>
      <c r="H570" s="9"/>
    </row>
    <row r="571" spans="1:8">
      <c r="A571" s="7"/>
      <c r="B571" s="8"/>
      <c r="C571" s="8"/>
      <c r="D571" s="8"/>
      <c r="E571" s="8"/>
      <c r="F571" s="9"/>
      <c r="G571" s="9"/>
      <c r="H571" s="9"/>
    </row>
    <row r="572" spans="1:8">
      <c r="A572" s="8"/>
      <c r="B572" s="8"/>
      <c r="C572" s="8"/>
      <c r="D572" s="8"/>
      <c r="E572" s="8"/>
      <c r="F572" s="9"/>
      <c r="G572" s="9"/>
      <c r="H572" s="9"/>
    </row>
    <row r="573" spans="1:8">
      <c r="A573" s="7"/>
      <c r="B573" s="8"/>
      <c r="C573" s="8"/>
      <c r="D573" s="8"/>
      <c r="E573" s="8"/>
      <c r="F573" s="9"/>
      <c r="G573" s="9"/>
      <c r="H573" s="9"/>
    </row>
    <row r="574" spans="1:8">
      <c r="A574" s="7"/>
      <c r="B574" s="8"/>
      <c r="C574" s="8"/>
      <c r="D574" s="8"/>
      <c r="E574" s="8"/>
      <c r="F574" s="9"/>
      <c r="G574" s="9"/>
      <c r="H574" s="9"/>
    </row>
    <row r="575" spans="1:8">
      <c r="A575" s="8"/>
      <c r="B575" s="8"/>
      <c r="C575" s="8"/>
      <c r="D575" s="8"/>
      <c r="E575" s="8"/>
      <c r="F575" s="9"/>
      <c r="G575" s="9"/>
      <c r="H575" s="9"/>
    </row>
    <row r="576" spans="1:8">
      <c r="A576" s="8"/>
      <c r="B576" s="8"/>
      <c r="C576" s="8"/>
      <c r="D576" s="8"/>
      <c r="E576" s="8"/>
      <c r="F576" s="9"/>
      <c r="G576" s="9"/>
      <c r="H576" s="9"/>
    </row>
    <row r="577" spans="1:8">
      <c r="A577" s="8"/>
      <c r="B577" s="8"/>
      <c r="C577" s="8"/>
      <c r="D577" s="8"/>
      <c r="E577" s="8"/>
      <c r="F577" s="9"/>
      <c r="G577" s="9"/>
      <c r="H577" s="9"/>
    </row>
    <row r="578" spans="1:8">
      <c r="A578" s="7"/>
      <c r="B578" s="8"/>
      <c r="C578" s="8"/>
      <c r="D578" s="8"/>
      <c r="E578" s="8"/>
      <c r="F578" s="9"/>
      <c r="G578" s="9"/>
      <c r="H578" s="9"/>
    </row>
    <row r="579" spans="1:8">
      <c r="A579" s="7"/>
      <c r="B579" s="8"/>
      <c r="C579" s="8"/>
      <c r="D579" s="8"/>
      <c r="E579" s="8"/>
      <c r="F579" s="9"/>
      <c r="G579" s="9"/>
      <c r="H579" s="9"/>
    </row>
    <row r="580" spans="1:8">
      <c r="A580" s="7"/>
      <c r="B580" s="8"/>
      <c r="C580" s="8"/>
      <c r="D580" s="8"/>
      <c r="E580" s="8"/>
      <c r="F580" s="9"/>
      <c r="G580" s="9"/>
      <c r="H580" s="9"/>
    </row>
    <row r="581" spans="1:8">
      <c r="A581" s="7"/>
      <c r="B581" s="8"/>
      <c r="C581" s="8"/>
      <c r="D581" s="8"/>
      <c r="E581" s="8"/>
      <c r="F581" s="9"/>
      <c r="G581" s="9"/>
      <c r="H581" s="9"/>
    </row>
    <row r="582" spans="1:8">
      <c r="A582" s="8"/>
      <c r="B582" s="8"/>
      <c r="C582" s="8"/>
      <c r="D582" s="8"/>
      <c r="E582" s="8"/>
      <c r="F582" s="9"/>
      <c r="G582" s="9"/>
      <c r="H582" s="9"/>
    </row>
    <row r="583" spans="1:8">
      <c r="A583" s="7"/>
      <c r="B583" s="8"/>
      <c r="C583" s="8"/>
      <c r="D583" s="8"/>
      <c r="E583" s="10"/>
      <c r="F583" s="9"/>
      <c r="G583" s="9"/>
      <c r="H583" s="9"/>
    </row>
    <row r="584" spans="1:8">
      <c r="A584" s="8"/>
      <c r="B584" s="8"/>
      <c r="C584" s="8"/>
      <c r="D584" s="8"/>
      <c r="E584" s="8"/>
      <c r="F584" s="9"/>
      <c r="G584" s="9"/>
      <c r="H584" s="9"/>
    </row>
    <row r="585" spans="1:8">
      <c r="A585" s="7"/>
      <c r="B585" s="8"/>
      <c r="C585" s="8"/>
      <c r="D585" s="8"/>
      <c r="E585" s="8"/>
      <c r="F585" s="9"/>
      <c r="G585" s="9"/>
      <c r="H585" s="9"/>
    </row>
    <row r="586" spans="1:8">
      <c r="A586" s="7"/>
      <c r="B586" s="8"/>
      <c r="C586" s="8"/>
      <c r="D586" s="8"/>
      <c r="E586" s="8"/>
      <c r="F586" s="9"/>
      <c r="G586" s="9"/>
      <c r="H586" s="9"/>
    </row>
    <row r="587" spans="1:8">
      <c r="A587" s="8"/>
      <c r="B587" s="8"/>
      <c r="C587" s="8"/>
      <c r="D587" s="8"/>
      <c r="E587" s="8"/>
      <c r="F587" s="9"/>
      <c r="G587" s="9"/>
      <c r="H587" s="9"/>
    </row>
    <row r="588" spans="1:8">
      <c r="A588" s="7"/>
      <c r="B588" s="8"/>
      <c r="C588" s="8"/>
      <c r="D588" s="8"/>
      <c r="E588" s="8"/>
      <c r="F588" s="9"/>
      <c r="G588" s="9"/>
      <c r="H588" s="9"/>
    </row>
    <row r="589" spans="1:8">
      <c r="A589" s="8"/>
      <c r="B589" s="8"/>
      <c r="C589" s="8"/>
      <c r="D589" s="8"/>
      <c r="E589" s="8"/>
      <c r="F589" s="9"/>
      <c r="G589" s="9"/>
      <c r="H589" s="9"/>
    </row>
    <row r="590" spans="1:8">
      <c r="A590" s="8"/>
      <c r="B590" s="8"/>
      <c r="C590" s="8"/>
      <c r="D590" s="8"/>
      <c r="E590" s="8"/>
      <c r="F590" s="9"/>
      <c r="G590" s="9"/>
      <c r="H590" s="9"/>
    </row>
    <row r="591" spans="1:8">
      <c r="A591" s="7"/>
      <c r="B591" s="8"/>
      <c r="C591" s="8"/>
      <c r="D591" s="8"/>
      <c r="E591" s="8"/>
      <c r="F591" s="9"/>
      <c r="G591" s="9"/>
      <c r="H591" s="9"/>
    </row>
    <row r="592" spans="1:8">
      <c r="A592" s="8"/>
      <c r="B592" s="8"/>
      <c r="C592" s="8"/>
      <c r="D592" s="8"/>
      <c r="E592" s="8"/>
      <c r="F592" s="9"/>
      <c r="G592" s="9"/>
      <c r="H592" s="9"/>
    </row>
    <row r="593" spans="1:8">
      <c r="A593" s="8"/>
      <c r="B593" s="8"/>
      <c r="C593" s="8"/>
      <c r="D593" s="8"/>
      <c r="E593" s="8"/>
      <c r="F593" s="9"/>
      <c r="G593" s="9"/>
      <c r="H593" s="9"/>
    </row>
    <row r="594" spans="1:8">
      <c r="A594" s="8"/>
      <c r="B594" s="8"/>
      <c r="C594" s="8"/>
      <c r="D594" s="8"/>
      <c r="E594" s="8"/>
      <c r="F594" s="9"/>
      <c r="G594" s="9"/>
      <c r="H594" s="9"/>
    </row>
    <row r="595" spans="1:8">
      <c r="A595" s="8"/>
      <c r="B595" s="8"/>
      <c r="C595" s="8"/>
      <c r="D595" s="8"/>
      <c r="E595" s="8"/>
      <c r="F595" s="9"/>
      <c r="G595" s="9"/>
      <c r="H595" s="9"/>
    </row>
    <row r="596" spans="1:8">
      <c r="A596" s="8"/>
      <c r="B596" s="8"/>
      <c r="C596" s="8"/>
      <c r="D596" s="8"/>
      <c r="E596" s="8"/>
      <c r="F596" s="9"/>
      <c r="G596" s="9"/>
      <c r="H596" s="9"/>
    </row>
    <row r="597" spans="1:8">
      <c r="A597" s="8"/>
      <c r="B597" s="8"/>
      <c r="C597" s="8"/>
      <c r="D597" s="8"/>
      <c r="E597" s="8"/>
      <c r="F597" s="9"/>
      <c r="G597" s="9"/>
      <c r="H597" s="9"/>
    </row>
    <row r="598" spans="1:8">
      <c r="A598" s="7"/>
      <c r="B598" s="8"/>
      <c r="C598" s="8"/>
      <c r="D598" s="8"/>
      <c r="E598" s="8"/>
      <c r="F598" s="9"/>
      <c r="G598" s="9"/>
      <c r="H598" s="9"/>
    </row>
    <row r="599" spans="1:8">
      <c r="A599" s="7"/>
      <c r="B599" s="8"/>
      <c r="C599" s="8"/>
      <c r="D599" s="8"/>
      <c r="E599" s="8"/>
      <c r="F599" s="9"/>
      <c r="G599" s="9"/>
      <c r="H599" s="9"/>
    </row>
    <row r="600" spans="1:8">
      <c r="A600" s="8"/>
      <c r="B600" s="8"/>
      <c r="C600" s="8"/>
      <c r="D600" s="8"/>
      <c r="E600" s="8"/>
      <c r="F600" s="9"/>
      <c r="G600" s="9"/>
      <c r="H600" s="9"/>
    </row>
    <row r="601" spans="1:8">
      <c r="A601" s="8"/>
      <c r="B601" s="8"/>
      <c r="C601" s="8"/>
      <c r="D601" s="8"/>
      <c r="E601" s="8"/>
      <c r="F601" s="9"/>
      <c r="G601" s="9"/>
      <c r="H601" s="9"/>
    </row>
    <row r="602" spans="1:8">
      <c r="A602" s="8"/>
      <c r="B602" s="8"/>
      <c r="C602" s="8"/>
      <c r="D602" s="8"/>
      <c r="E602" s="8"/>
      <c r="F602" s="9"/>
      <c r="G602" s="9"/>
      <c r="H602" s="9"/>
    </row>
    <row r="603" spans="1:8">
      <c r="A603" s="8"/>
      <c r="B603" s="8"/>
      <c r="C603" s="8"/>
      <c r="D603" s="8"/>
      <c r="E603" s="8"/>
      <c r="F603" s="9"/>
      <c r="G603" s="9"/>
      <c r="H603" s="9"/>
    </row>
    <row r="604" spans="1:8">
      <c r="A604" s="7"/>
      <c r="B604" s="8"/>
      <c r="C604" s="8"/>
      <c r="D604" s="8"/>
      <c r="E604" s="8"/>
      <c r="F604" s="9"/>
      <c r="G604" s="9"/>
      <c r="H604" s="9"/>
    </row>
    <row r="605" spans="1:8">
      <c r="A605" s="7"/>
      <c r="B605" s="8"/>
      <c r="C605" s="8"/>
      <c r="D605" s="8"/>
      <c r="E605" s="8"/>
      <c r="F605" s="9"/>
      <c r="G605" s="9"/>
      <c r="H605" s="9"/>
    </row>
    <row r="606" spans="1:8">
      <c r="A606" s="7"/>
      <c r="B606" s="8"/>
      <c r="C606" s="8"/>
      <c r="D606" s="8"/>
      <c r="E606" s="8"/>
      <c r="F606" s="9"/>
      <c r="G606" s="9"/>
      <c r="H606" s="9"/>
    </row>
    <row r="607" spans="1:8">
      <c r="A607" s="7"/>
      <c r="B607" s="8"/>
      <c r="C607" s="8"/>
      <c r="D607" s="8"/>
      <c r="E607" s="8"/>
      <c r="F607" s="9"/>
      <c r="G607" s="9"/>
      <c r="H607" s="9"/>
    </row>
    <row r="608" spans="1:8">
      <c r="A608" s="8"/>
      <c r="B608" s="8"/>
      <c r="C608" s="8"/>
      <c r="D608" s="8"/>
      <c r="E608" s="8"/>
      <c r="F608" s="9"/>
      <c r="G608" s="9"/>
      <c r="H608" s="9"/>
    </row>
    <row r="609" spans="1:8">
      <c r="A609" s="7"/>
      <c r="B609" s="8"/>
      <c r="C609" s="8"/>
      <c r="D609" s="8"/>
      <c r="E609" s="8"/>
      <c r="F609" s="9"/>
      <c r="G609" s="9"/>
      <c r="H609" s="9"/>
    </row>
    <row r="610" spans="1:8">
      <c r="A610" s="8"/>
      <c r="B610" s="8"/>
      <c r="C610" s="8"/>
      <c r="D610" s="8"/>
      <c r="E610" s="8"/>
      <c r="F610" s="9"/>
      <c r="G610" s="9"/>
      <c r="H610" s="9"/>
    </row>
    <row r="611" spans="1:8">
      <c r="A611" s="7"/>
      <c r="B611" s="8"/>
      <c r="C611" s="8"/>
      <c r="D611" s="8"/>
      <c r="E611" s="8"/>
      <c r="F611" s="9"/>
      <c r="G611" s="9"/>
      <c r="H611" s="9"/>
    </row>
    <row r="612" spans="1:8">
      <c r="A612" s="7"/>
      <c r="B612" s="8"/>
      <c r="C612" s="8"/>
      <c r="D612" s="8"/>
      <c r="E612" s="8"/>
      <c r="F612" s="9"/>
      <c r="G612" s="9"/>
      <c r="H612" s="9"/>
    </row>
    <row r="613" spans="1:8">
      <c r="A613" s="7"/>
      <c r="B613" s="8"/>
      <c r="C613" s="8"/>
      <c r="D613" s="8"/>
      <c r="E613" s="8"/>
      <c r="F613" s="9"/>
      <c r="G613" s="9"/>
      <c r="H613" s="9"/>
    </row>
    <row r="614" spans="1:8">
      <c r="A614" s="8"/>
      <c r="B614" s="8"/>
      <c r="C614" s="8"/>
      <c r="D614" s="8"/>
      <c r="E614" s="8"/>
      <c r="F614" s="9"/>
      <c r="G614" s="9"/>
      <c r="H614" s="9"/>
    </row>
    <row r="615" spans="1:8">
      <c r="A615" s="7"/>
      <c r="B615" s="8"/>
      <c r="C615" s="8"/>
      <c r="D615" s="8"/>
      <c r="E615" s="8"/>
      <c r="F615" s="9"/>
      <c r="G615" s="9"/>
      <c r="H615" s="9"/>
    </row>
    <row r="616" spans="1:8">
      <c r="A616" s="7"/>
      <c r="B616" s="8"/>
      <c r="C616" s="8"/>
      <c r="D616" s="8"/>
      <c r="E616" s="8"/>
      <c r="F616" s="9"/>
      <c r="G616" s="9"/>
      <c r="H616" s="9"/>
    </row>
    <row r="617" spans="1:8">
      <c r="A617" s="7"/>
      <c r="B617" s="8"/>
      <c r="C617" s="8"/>
      <c r="D617" s="8"/>
      <c r="E617" s="8"/>
      <c r="F617" s="9"/>
      <c r="G617" s="9"/>
      <c r="H617" s="9"/>
    </row>
    <row r="618" spans="1:8">
      <c r="A618" s="7"/>
      <c r="B618" s="8"/>
      <c r="C618" s="8"/>
      <c r="D618" s="8"/>
      <c r="E618" s="8"/>
      <c r="F618" s="9"/>
      <c r="G618" s="9"/>
      <c r="H618" s="9"/>
    </row>
    <row r="619" spans="1:8">
      <c r="A619" s="7"/>
      <c r="B619" s="8"/>
      <c r="C619" s="8"/>
      <c r="D619" s="8"/>
      <c r="E619" s="8"/>
      <c r="F619" s="9"/>
      <c r="G619" s="9"/>
      <c r="H619" s="9"/>
    </row>
    <row r="620" spans="1:8">
      <c r="A620" s="7"/>
      <c r="B620" s="8"/>
      <c r="C620" s="8"/>
      <c r="D620" s="8"/>
      <c r="E620" s="8"/>
      <c r="F620" s="9"/>
      <c r="G620" s="9"/>
      <c r="H620" s="9"/>
    </row>
    <row r="621" spans="1:8">
      <c r="A621" s="7"/>
      <c r="B621" s="8"/>
      <c r="C621" s="8"/>
      <c r="D621" s="8"/>
      <c r="E621" s="8"/>
      <c r="F621" s="9"/>
      <c r="G621" s="9"/>
      <c r="H621" s="9"/>
    </row>
    <row r="622" spans="1:8">
      <c r="A622" s="8"/>
      <c r="B622" s="8"/>
      <c r="C622" s="8"/>
      <c r="D622" s="8"/>
      <c r="E622" s="8"/>
      <c r="F622" s="9"/>
      <c r="G622" s="9"/>
      <c r="H622" s="9"/>
    </row>
    <row r="623" spans="1:8">
      <c r="A623" s="8"/>
      <c r="B623" s="8"/>
      <c r="C623" s="8"/>
      <c r="D623" s="8"/>
      <c r="E623" s="8"/>
      <c r="F623" s="9"/>
      <c r="G623" s="9"/>
      <c r="H623" s="9"/>
    </row>
    <row r="624" spans="1:8">
      <c r="A624" s="7"/>
      <c r="B624" s="8"/>
      <c r="C624" s="8"/>
      <c r="D624" s="8"/>
      <c r="E624" s="8"/>
      <c r="F624" s="9"/>
      <c r="G624" s="9"/>
      <c r="H624" s="9"/>
    </row>
    <row r="625" spans="1:8">
      <c r="A625" s="8"/>
      <c r="B625" s="8"/>
      <c r="C625" s="8"/>
      <c r="D625" s="11"/>
      <c r="E625" s="8"/>
      <c r="F625" s="9"/>
      <c r="G625" s="9"/>
      <c r="H625" s="9"/>
    </row>
    <row r="626" spans="1:8">
      <c r="A626" s="8"/>
      <c r="B626" s="8"/>
      <c r="C626" s="8"/>
      <c r="D626" s="8"/>
      <c r="E626" s="8"/>
      <c r="F626" s="9"/>
      <c r="G626" s="9"/>
      <c r="H626" s="9"/>
    </row>
    <row r="627" spans="1:8">
      <c r="A627" s="7"/>
      <c r="B627" s="8"/>
      <c r="C627" s="8"/>
      <c r="D627" s="8"/>
      <c r="E627" s="8"/>
      <c r="F627" s="9"/>
      <c r="G627" s="9"/>
      <c r="H627" s="9"/>
    </row>
    <row r="628" spans="1:8">
      <c r="A628" s="8"/>
      <c r="B628" s="8"/>
      <c r="C628" s="8"/>
      <c r="D628" s="8"/>
      <c r="E628" s="8"/>
      <c r="F628" s="9"/>
      <c r="G628" s="9"/>
      <c r="H628" s="9"/>
    </row>
    <row r="629" spans="1:8">
      <c r="A629" s="7"/>
      <c r="B629" s="8"/>
      <c r="C629" s="8"/>
      <c r="D629" s="8"/>
      <c r="E629" s="8"/>
      <c r="F629" s="9"/>
      <c r="G629" s="9"/>
      <c r="H629" s="9"/>
    </row>
    <row r="630" spans="1:8">
      <c r="A630" s="8"/>
      <c r="B630" s="8"/>
      <c r="C630" s="8"/>
      <c r="D630" s="8"/>
      <c r="E630" s="8"/>
      <c r="F630" s="9"/>
      <c r="G630" s="9"/>
      <c r="H630" s="9"/>
    </row>
    <row r="631" spans="1:8">
      <c r="A631" s="8"/>
      <c r="B631" s="8"/>
      <c r="C631" s="8"/>
      <c r="D631" s="8"/>
      <c r="E631" s="8"/>
      <c r="F631" s="9"/>
      <c r="G631" s="9"/>
      <c r="H631" s="9"/>
    </row>
    <row r="632" spans="1:8">
      <c r="A632" s="7"/>
      <c r="B632" s="8"/>
      <c r="C632" s="8"/>
      <c r="D632" s="8"/>
      <c r="E632" s="8"/>
      <c r="F632" s="9"/>
      <c r="G632" s="9"/>
      <c r="H632" s="9"/>
    </row>
    <row r="633" spans="1:8">
      <c r="A633" s="7"/>
      <c r="B633" s="8"/>
      <c r="C633" s="8"/>
      <c r="D633" s="8"/>
      <c r="E633" s="8"/>
      <c r="F633" s="9"/>
      <c r="G633" s="9"/>
      <c r="H633" s="9"/>
    </row>
    <row r="634" spans="1:8">
      <c r="A634" s="8"/>
      <c r="B634" s="8"/>
      <c r="C634" s="8"/>
      <c r="D634" s="8"/>
      <c r="E634" s="8"/>
      <c r="F634" s="9"/>
      <c r="G634" s="9"/>
      <c r="H634" s="9"/>
    </row>
    <row r="635" spans="1:8">
      <c r="A635" s="7"/>
      <c r="B635" s="8"/>
      <c r="C635" s="8"/>
      <c r="D635" s="8"/>
      <c r="E635" s="8"/>
      <c r="F635" s="9"/>
      <c r="G635" s="9"/>
      <c r="H635" s="9"/>
    </row>
    <row r="636" spans="1:8">
      <c r="A636" s="7"/>
      <c r="B636" s="8"/>
      <c r="C636" s="8"/>
      <c r="D636" s="8"/>
      <c r="E636" s="8"/>
      <c r="F636" s="9"/>
      <c r="G636" s="9"/>
      <c r="H636" s="9"/>
    </row>
    <row r="637" spans="1:8">
      <c r="A637" s="7"/>
      <c r="B637" s="8"/>
      <c r="C637" s="8"/>
      <c r="D637" s="8"/>
      <c r="E637" s="8"/>
      <c r="F637" s="9"/>
      <c r="G637" s="9"/>
      <c r="H637" s="9"/>
    </row>
    <row r="638" spans="1:8">
      <c r="A638" s="8"/>
      <c r="B638" s="8"/>
      <c r="C638" s="8"/>
      <c r="D638" s="8"/>
      <c r="E638" s="8"/>
      <c r="F638" s="9"/>
      <c r="G638" s="9"/>
      <c r="H638" s="9"/>
    </row>
    <row r="639" spans="1:8">
      <c r="A639" s="7"/>
      <c r="B639" s="8"/>
      <c r="C639" s="8"/>
      <c r="D639" s="8"/>
      <c r="E639" s="8"/>
      <c r="F639" s="9"/>
      <c r="G639" s="9"/>
      <c r="H639" s="9"/>
    </row>
    <row r="640" spans="1:8">
      <c r="A640" s="7"/>
      <c r="B640" s="8"/>
      <c r="C640" s="8"/>
      <c r="D640" s="8"/>
      <c r="E640" s="8"/>
      <c r="F640" s="9"/>
      <c r="G640" s="9"/>
      <c r="H640" s="9"/>
    </row>
    <row r="641" spans="1:8">
      <c r="A641" s="7"/>
      <c r="B641" s="8"/>
      <c r="C641" s="8"/>
      <c r="D641" s="8"/>
      <c r="E641" s="8"/>
      <c r="F641" s="9"/>
      <c r="G641" s="9"/>
      <c r="H641" s="9"/>
    </row>
    <row r="642" spans="1:8">
      <c r="A642" s="8"/>
      <c r="B642" s="8"/>
      <c r="C642" s="8"/>
      <c r="D642" s="8"/>
      <c r="E642" s="8"/>
      <c r="F642" s="9"/>
      <c r="G642" s="9"/>
      <c r="H642" s="9"/>
    </row>
    <row r="643" spans="1:8">
      <c r="A643" s="8"/>
      <c r="B643" s="8"/>
      <c r="C643" s="8"/>
      <c r="D643" s="8"/>
      <c r="E643" s="8"/>
      <c r="F643" s="9"/>
      <c r="G643" s="9"/>
      <c r="H643" s="9"/>
    </row>
    <row r="644" spans="1:8">
      <c r="A644" s="7"/>
      <c r="B644" s="8"/>
      <c r="C644" s="8"/>
      <c r="D644" s="8"/>
      <c r="E644" s="8"/>
      <c r="F644" s="9"/>
      <c r="G644" s="9"/>
      <c r="H644" s="9"/>
    </row>
    <row r="645" spans="1:8">
      <c r="A645" s="8"/>
      <c r="B645" s="8"/>
      <c r="C645" s="8"/>
      <c r="D645" s="8"/>
      <c r="E645" s="8"/>
      <c r="F645" s="9"/>
      <c r="G645" s="9"/>
      <c r="H645" s="9"/>
    </row>
    <row r="646" spans="1:8">
      <c r="A646" s="8"/>
      <c r="B646" s="8"/>
      <c r="C646" s="8"/>
      <c r="D646" s="8"/>
      <c r="E646" s="8"/>
      <c r="F646" s="9"/>
      <c r="G646" s="9"/>
      <c r="H646" s="9"/>
    </row>
    <row r="647" spans="1:8">
      <c r="A647" s="7"/>
      <c r="B647" s="8"/>
      <c r="C647" s="8"/>
      <c r="D647" s="8"/>
      <c r="E647" s="8"/>
      <c r="F647" s="9"/>
      <c r="G647" s="9"/>
      <c r="H647" s="9"/>
    </row>
    <row r="648" spans="1:8">
      <c r="A648" s="7"/>
      <c r="B648" s="8"/>
      <c r="C648" s="8"/>
      <c r="D648" s="8"/>
      <c r="E648" s="8"/>
      <c r="F648" s="9"/>
      <c r="G648" s="9"/>
      <c r="H648" s="9"/>
    </row>
    <row r="649" spans="1:8">
      <c r="A649" s="7"/>
      <c r="B649" s="8"/>
      <c r="C649" s="8"/>
      <c r="D649" s="8"/>
      <c r="E649" s="8"/>
      <c r="F649" s="9"/>
      <c r="G649" s="9"/>
      <c r="H649" s="9"/>
    </row>
    <row r="650" spans="1:8">
      <c r="A650" s="7"/>
      <c r="B650" s="8"/>
      <c r="C650" s="8"/>
      <c r="D650" s="8"/>
      <c r="E650" s="8"/>
      <c r="F650" s="9"/>
      <c r="G650" s="9"/>
      <c r="H650" s="9"/>
    </row>
    <row r="651" spans="1:8">
      <c r="A651" s="8"/>
      <c r="B651" s="8"/>
      <c r="C651" s="8"/>
      <c r="D651" s="8"/>
      <c r="E651" s="8"/>
      <c r="F651" s="9"/>
      <c r="G651" s="9"/>
      <c r="H651" s="9"/>
    </row>
    <row r="652" spans="1:8">
      <c r="A652" s="8"/>
      <c r="B652" s="8"/>
      <c r="C652" s="8"/>
      <c r="D652" s="8"/>
      <c r="E652" s="8"/>
      <c r="F652" s="9"/>
      <c r="G652" s="9"/>
      <c r="H652" s="9"/>
    </row>
    <row r="653" spans="1:8">
      <c r="A653" s="8"/>
      <c r="B653" s="8"/>
      <c r="C653" s="8"/>
      <c r="D653" s="8"/>
      <c r="E653" s="8"/>
      <c r="F653" s="9"/>
      <c r="G653" s="9"/>
      <c r="H653" s="9"/>
    </row>
    <row r="654" spans="1:8">
      <c r="A654" s="7"/>
      <c r="B654" s="8"/>
      <c r="C654" s="8"/>
      <c r="D654" s="8"/>
      <c r="E654" s="8"/>
      <c r="F654" s="9"/>
      <c r="G654" s="9"/>
      <c r="H654" s="9"/>
    </row>
    <row r="655" spans="1:8">
      <c r="A655" s="8"/>
      <c r="B655" s="8"/>
      <c r="C655" s="8"/>
      <c r="D655" s="8"/>
      <c r="E655" s="8"/>
      <c r="F655" s="9"/>
      <c r="G655" s="9"/>
      <c r="H655" s="9"/>
    </row>
    <row r="656" spans="1:8">
      <c r="A656" s="7"/>
      <c r="B656" s="8"/>
      <c r="C656" s="8"/>
      <c r="D656" s="8"/>
      <c r="E656" s="8"/>
      <c r="F656" s="9"/>
      <c r="G656" s="9"/>
      <c r="H656" s="9"/>
    </row>
    <row r="657" spans="1:8">
      <c r="A657" s="8"/>
      <c r="B657" s="8"/>
      <c r="C657" s="8"/>
      <c r="D657" s="8"/>
      <c r="E657" s="8"/>
      <c r="F657" s="9"/>
      <c r="G657" s="9"/>
      <c r="H657" s="9"/>
    </row>
    <row r="658" spans="1:8">
      <c r="A658" s="8"/>
      <c r="B658" s="8"/>
      <c r="C658" s="8"/>
      <c r="D658" s="8"/>
      <c r="E658" s="8"/>
      <c r="F658" s="9"/>
      <c r="G658" s="9"/>
      <c r="H658" s="9"/>
    </row>
    <row r="659" spans="1:8">
      <c r="A659" s="8"/>
      <c r="B659" s="8"/>
      <c r="C659" s="8"/>
      <c r="D659" s="8"/>
      <c r="E659" s="8"/>
      <c r="F659" s="9"/>
      <c r="G659" s="9"/>
      <c r="H659" s="9"/>
    </row>
    <row r="660" spans="1:8">
      <c r="A660" s="7"/>
      <c r="B660" s="8"/>
      <c r="C660" s="8"/>
      <c r="D660" s="8"/>
      <c r="E660" s="8"/>
      <c r="F660" s="9"/>
      <c r="G660" s="9"/>
      <c r="H660" s="9"/>
    </row>
    <row r="661" spans="1:8">
      <c r="A661" s="7"/>
      <c r="B661" s="8"/>
      <c r="C661" s="8"/>
      <c r="D661" s="8"/>
      <c r="E661" s="8"/>
      <c r="F661" s="9"/>
      <c r="G661" s="9"/>
      <c r="H661" s="9"/>
    </row>
    <row r="662" spans="1:8">
      <c r="A662" s="8"/>
      <c r="B662" s="8"/>
      <c r="C662" s="8"/>
      <c r="D662" s="8"/>
      <c r="E662" s="8"/>
      <c r="F662" s="9"/>
      <c r="G662" s="9"/>
      <c r="H662" s="9"/>
    </row>
    <row r="663" spans="1:8">
      <c r="A663" s="8"/>
      <c r="B663" s="8"/>
      <c r="C663" s="8"/>
      <c r="D663" s="8"/>
      <c r="E663" s="8"/>
      <c r="F663" s="9"/>
      <c r="G663" s="9"/>
      <c r="H663" s="9"/>
    </row>
    <row r="664" spans="1:8">
      <c r="A664" s="7"/>
      <c r="B664" s="8"/>
      <c r="C664" s="8"/>
      <c r="D664" s="8"/>
      <c r="E664" s="8"/>
      <c r="F664" s="9"/>
      <c r="G664" s="9"/>
      <c r="H664" s="9"/>
    </row>
    <row r="665" spans="1:8">
      <c r="A665" s="8"/>
      <c r="B665" s="8"/>
      <c r="C665" s="8"/>
      <c r="D665" s="8"/>
      <c r="E665" s="8"/>
      <c r="F665" s="9"/>
      <c r="G665" s="9"/>
      <c r="H665" s="9"/>
    </row>
    <row r="666" spans="1:8">
      <c r="A666" s="8"/>
      <c r="B666" s="8"/>
      <c r="C666" s="8"/>
      <c r="D666" s="8"/>
      <c r="E666" s="8"/>
      <c r="F666" s="9"/>
      <c r="G666" s="9"/>
      <c r="H666" s="9"/>
    </row>
    <row r="667" spans="1:8">
      <c r="A667" s="7"/>
      <c r="B667" s="8"/>
      <c r="C667" s="8"/>
      <c r="D667" s="8"/>
      <c r="E667" s="8"/>
      <c r="F667" s="9"/>
      <c r="G667" s="9"/>
      <c r="H667" s="9"/>
    </row>
    <row r="668" spans="1:8">
      <c r="A668" s="7"/>
      <c r="B668" s="8"/>
      <c r="C668" s="8"/>
      <c r="D668" s="8"/>
      <c r="E668" s="8"/>
      <c r="F668" s="9"/>
      <c r="G668" s="9"/>
      <c r="H668" s="9"/>
    </row>
    <row r="669" spans="1:8">
      <c r="A669" s="7"/>
      <c r="B669" s="8"/>
      <c r="C669" s="8"/>
      <c r="D669" s="8"/>
      <c r="E669" s="8"/>
      <c r="F669" s="9"/>
      <c r="G669" s="9"/>
      <c r="H669" s="9"/>
    </row>
    <row r="670" spans="1:8">
      <c r="A670" s="7"/>
      <c r="B670" s="8"/>
      <c r="C670" s="8"/>
      <c r="D670" s="8"/>
      <c r="E670" s="8"/>
      <c r="F670" s="9"/>
      <c r="G670" s="9"/>
      <c r="H670" s="9"/>
    </row>
    <row r="671" spans="1:8">
      <c r="A671" s="8"/>
      <c r="B671" s="8"/>
      <c r="C671" s="8"/>
      <c r="D671" s="8"/>
      <c r="E671" s="8"/>
      <c r="F671" s="9"/>
      <c r="G671" s="9"/>
      <c r="H671" s="9"/>
    </row>
    <row r="672" spans="1:8">
      <c r="A672" s="8"/>
      <c r="B672" s="8"/>
      <c r="C672" s="8"/>
      <c r="D672" s="8"/>
      <c r="E672" s="8"/>
      <c r="F672" s="9"/>
      <c r="G672" s="9"/>
      <c r="H672" s="9"/>
    </row>
    <row r="673" spans="1:8">
      <c r="A673" s="8"/>
      <c r="B673" s="8"/>
      <c r="C673" s="8"/>
      <c r="D673" s="8"/>
      <c r="E673" s="8"/>
      <c r="F673" s="9"/>
      <c r="G673" s="9"/>
      <c r="H673" s="9"/>
    </row>
    <row r="674" spans="1:8">
      <c r="A674" s="8"/>
      <c r="B674" s="8"/>
      <c r="C674" s="8"/>
      <c r="D674" s="8"/>
      <c r="E674" s="8"/>
      <c r="F674" s="9"/>
      <c r="G674" s="9"/>
      <c r="H674" s="9"/>
    </row>
    <row r="675" spans="1:8">
      <c r="A675" s="7"/>
      <c r="B675" s="8"/>
      <c r="C675" s="8"/>
      <c r="D675" s="8"/>
      <c r="E675" s="8"/>
      <c r="F675" s="9"/>
      <c r="G675" s="9"/>
      <c r="H675" s="9"/>
    </row>
    <row r="676" spans="1:8">
      <c r="A676" s="8"/>
      <c r="B676" s="8"/>
      <c r="C676" s="8"/>
      <c r="D676" s="8"/>
      <c r="E676" s="8"/>
      <c r="F676" s="9"/>
      <c r="G676" s="9"/>
      <c r="H676" s="9"/>
    </row>
    <row r="677" spans="1:8">
      <c r="A677" s="8"/>
      <c r="B677" s="8"/>
      <c r="C677" s="8"/>
      <c r="D677" s="8"/>
      <c r="E677" s="8"/>
      <c r="F677" s="9"/>
      <c r="G677" s="9"/>
      <c r="H677" s="9"/>
    </row>
    <row r="678" spans="1:8">
      <c r="A678" s="8"/>
      <c r="B678" s="8"/>
      <c r="C678" s="8"/>
      <c r="D678" s="8"/>
      <c r="E678" s="8"/>
      <c r="F678" s="9"/>
      <c r="G678" s="9"/>
      <c r="H678" s="9"/>
    </row>
    <row r="679" spans="1:8">
      <c r="A679" s="8"/>
      <c r="B679" s="8"/>
      <c r="C679" s="8"/>
      <c r="D679" s="8"/>
      <c r="E679" s="8"/>
      <c r="F679" s="9"/>
      <c r="G679" s="9"/>
      <c r="H679" s="9"/>
    </row>
    <row r="680" spans="1:8">
      <c r="A680" s="8"/>
      <c r="B680" s="8"/>
      <c r="C680" s="8"/>
      <c r="D680" s="8"/>
      <c r="E680" s="8"/>
      <c r="F680" s="9"/>
      <c r="G680" s="9"/>
      <c r="H680" s="9"/>
    </row>
    <row r="681" spans="1:8">
      <c r="A681" s="8"/>
      <c r="B681" s="8"/>
      <c r="C681" s="8"/>
      <c r="D681" s="8"/>
      <c r="E681" s="8"/>
      <c r="F681" s="9"/>
      <c r="G681" s="9"/>
      <c r="H681" s="9"/>
    </row>
    <row r="682" spans="1:8">
      <c r="A682" s="8"/>
      <c r="B682" s="8"/>
      <c r="C682" s="8"/>
      <c r="D682" s="8"/>
      <c r="E682" s="8"/>
      <c r="F682" s="9"/>
      <c r="G682" s="9"/>
      <c r="H682" s="9"/>
    </row>
    <row r="683" spans="1:8">
      <c r="A683" s="8"/>
      <c r="B683" s="8"/>
      <c r="C683" s="8"/>
      <c r="D683" s="8"/>
      <c r="E683" s="8"/>
      <c r="F683" s="9"/>
      <c r="G683" s="9"/>
      <c r="H683" s="9"/>
    </row>
    <row r="684" spans="1:8">
      <c r="A684" s="8"/>
      <c r="B684" s="8"/>
      <c r="C684" s="8"/>
      <c r="D684" s="8"/>
      <c r="E684" s="8"/>
      <c r="F684" s="9"/>
      <c r="G684" s="9"/>
      <c r="H684" s="9"/>
    </row>
    <row r="685" spans="1:8">
      <c r="A685" s="8"/>
      <c r="B685" s="8"/>
      <c r="C685" s="8"/>
      <c r="D685" s="8"/>
      <c r="E685" s="8"/>
      <c r="F685" s="9"/>
      <c r="G685" s="9"/>
      <c r="H685" s="9"/>
    </row>
    <row r="686" spans="1:8">
      <c r="A686" s="8"/>
      <c r="B686" s="8"/>
      <c r="C686" s="8"/>
      <c r="D686" s="8"/>
      <c r="E686" s="8"/>
      <c r="F686" s="9"/>
      <c r="G686" s="9"/>
      <c r="H686" s="9"/>
    </row>
    <row r="687" spans="1:8">
      <c r="A687" s="8"/>
      <c r="B687" s="8"/>
      <c r="C687" s="8"/>
      <c r="D687" s="8"/>
      <c r="E687" s="8"/>
      <c r="F687" s="9"/>
      <c r="G687" s="9"/>
      <c r="H687" s="9"/>
    </row>
    <row r="688" spans="1:8">
      <c r="A688" s="8"/>
      <c r="B688" s="8"/>
      <c r="C688" s="8"/>
      <c r="D688" s="8"/>
      <c r="E688" s="8"/>
      <c r="F688" s="9"/>
      <c r="G688" s="9"/>
      <c r="H688" s="9"/>
    </row>
    <row r="689" spans="1:8">
      <c r="A689" s="8"/>
      <c r="B689" s="8"/>
      <c r="C689" s="8"/>
      <c r="D689" s="8"/>
      <c r="E689" s="8"/>
      <c r="F689" s="9"/>
      <c r="G689" s="9"/>
      <c r="H689" s="9"/>
    </row>
    <row r="690" spans="1:8">
      <c r="A690" s="7"/>
      <c r="B690" s="8"/>
      <c r="C690" s="8"/>
      <c r="D690" s="8"/>
      <c r="E690" s="8"/>
      <c r="F690" s="9"/>
      <c r="G690" s="9"/>
      <c r="H690" s="9"/>
    </row>
    <row r="691" spans="1:8">
      <c r="A691" s="7"/>
      <c r="B691" s="8"/>
      <c r="C691" s="8"/>
      <c r="D691" s="8"/>
      <c r="E691" s="10"/>
      <c r="F691" s="9"/>
      <c r="G691" s="9"/>
      <c r="H691" s="9"/>
    </row>
    <row r="692" spans="1:8">
      <c r="A692" s="7"/>
      <c r="B692" s="8"/>
      <c r="C692" s="8"/>
      <c r="D692" s="8"/>
      <c r="E692" s="8"/>
      <c r="F692" s="9"/>
      <c r="G692" s="9"/>
      <c r="H692" s="9"/>
    </row>
    <row r="693" spans="1:8">
      <c r="A693" s="8"/>
      <c r="B693" s="8"/>
      <c r="C693" s="8"/>
      <c r="D693" s="8"/>
      <c r="E693" s="8"/>
      <c r="F693" s="9"/>
      <c r="G693" s="9"/>
      <c r="H693" s="9"/>
    </row>
    <row r="694" spans="1:8">
      <c r="A694" s="7"/>
      <c r="B694" s="8"/>
      <c r="C694" s="8"/>
      <c r="D694" s="8"/>
      <c r="E694" s="8"/>
      <c r="F694" s="9"/>
      <c r="G694" s="9"/>
      <c r="H694" s="9"/>
    </row>
    <row r="695" spans="1:8">
      <c r="A695" s="7"/>
      <c r="B695" s="8"/>
      <c r="C695" s="8"/>
      <c r="D695" s="8"/>
      <c r="E695" s="8"/>
      <c r="F695" s="9"/>
      <c r="G695" s="9"/>
      <c r="H695" s="9"/>
    </row>
    <row r="696" spans="1:8">
      <c r="A696" s="8"/>
      <c r="B696" s="8"/>
      <c r="C696" s="8"/>
      <c r="D696" s="8"/>
      <c r="E696" s="8"/>
      <c r="F696" s="9"/>
      <c r="G696" s="9"/>
      <c r="H696" s="9"/>
    </row>
    <row r="697" spans="1:8">
      <c r="A697" s="8"/>
      <c r="B697" s="8"/>
      <c r="C697" s="8"/>
      <c r="D697" s="8"/>
      <c r="E697" s="8"/>
      <c r="F697" s="9"/>
      <c r="G697" s="9"/>
      <c r="H697" s="9"/>
    </row>
    <row r="698" spans="1:8">
      <c r="A698" s="7"/>
      <c r="B698" s="8"/>
      <c r="C698" s="8"/>
      <c r="D698" s="8"/>
      <c r="E698" s="8"/>
      <c r="F698" s="9"/>
      <c r="G698" s="9"/>
      <c r="H698" s="9"/>
    </row>
    <row r="699" spans="1:8">
      <c r="A699" s="8"/>
      <c r="B699" s="8"/>
      <c r="C699" s="8"/>
      <c r="D699" s="8"/>
      <c r="E699" s="8"/>
      <c r="F699" s="9"/>
      <c r="G699" s="9"/>
      <c r="H699" s="9"/>
    </row>
    <row r="700" spans="1:8">
      <c r="A700" s="7"/>
      <c r="B700" s="8"/>
      <c r="C700" s="8"/>
      <c r="D700" s="8"/>
      <c r="E700" s="8"/>
      <c r="F700" s="9"/>
      <c r="G700" s="9"/>
      <c r="H700" s="9"/>
    </row>
    <row r="701" spans="1:8">
      <c r="A701" s="8"/>
      <c r="B701" s="8"/>
      <c r="C701" s="8"/>
      <c r="D701" s="8"/>
      <c r="E701" s="8"/>
      <c r="F701" s="9"/>
      <c r="G701" s="9"/>
      <c r="H701" s="9"/>
    </row>
    <row r="702" spans="1:8">
      <c r="A702" s="7"/>
      <c r="B702" s="8"/>
      <c r="C702" s="8"/>
      <c r="D702" s="8"/>
      <c r="E702" s="8"/>
      <c r="F702" s="9"/>
      <c r="G702" s="9"/>
      <c r="H702" s="9"/>
    </row>
    <row r="703" spans="1:8">
      <c r="A703" s="7"/>
      <c r="B703" s="8"/>
      <c r="C703" s="8"/>
      <c r="D703" s="8"/>
      <c r="E703" s="8"/>
      <c r="F703" s="9"/>
      <c r="G703" s="9"/>
      <c r="H703" s="9"/>
    </row>
    <row r="704" spans="1:8">
      <c r="A704" s="8"/>
      <c r="B704" s="8"/>
      <c r="C704" s="8"/>
      <c r="D704" s="8"/>
      <c r="E704" s="8"/>
      <c r="F704" s="9"/>
      <c r="G704" s="9"/>
      <c r="H704" s="9"/>
    </row>
    <row r="705" spans="1:8">
      <c r="A705" s="7"/>
      <c r="B705" s="8"/>
      <c r="C705" s="8"/>
      <c r="D705" s="8"/>
      <c r="E705" s="8"/>
      <c r="F705" s="9"/>
      <c r="G705" s="9"/>
      <c r="H705" s="9"/>
    </row>
    <row r="706" spans="1:8">
      <c r="A706" s="8"/>
      <c r="B706" s="8"/>
      <c r="C706" s="8"/>
      <c r="D706" s="8"/>
      <c r="E706" s="8"/>
      <c r="F706" s="9"/>
      <c r="G706" s="9"/>
      <c r="H706" s="9"/>
    </row>
    <row r="707" spans="1:8">
      <c r="A707" s="7"/>
      <c r="B707" s="8"/>
      <c r="C707" s="8"/>
      <c r="D707" s="8"/>
      <c r="E707" s="8"/>
      <c r="F707" s="9"/>
      <c r="G707" s="9"/>
      <c r="H707" s="9"/>
    </row>
    <row r="708" spans="1:8">
      <c r="A708" s="7"/>
      <c r="B708" s="8"/>
      <c r="C708" s="8"/>
      <c r="D708" s="8"/>
      <c r="E708" s="8"/>
      <c r="F708" s="9"/>
      <c r="G708" s="9"/>
      <c r="H708" s="9"/>
    </row>
    <row r="709" spans="1:8">
      <c r="A709" s="7"/>
      <c r="B709" s="8"/>
      <c r="C709" s="8"/>
      <c r="D709" s="8"/>
      <c r="E709" s="8"/>
      <c r="F709" s="9"/>
      <c r="G709" s="9"/>
      <c r="H709" s="9"/>
    </row>
    <row r="710" spans="1:8">
      <c r="A710" s="8"/>
      <c r="B710" s="8"/>
      <c r="C710" s="8"/>
      <c r="D710" s="8"/>
      <c r="E710" s="8"/>
      <c r="F710" s="9"/>
      <c r="G710" s="9"/>
      <c r="H710" s="9"/>
    </row>
    <row r="711" spans="1:8">
      <c r="A711" s="7"/>
      <c r="B711" s="8"/>
      <c r="C711" s="8"/>
      <c r="D711" s="8"/>
      <c r="E711" s="10"/>
      <c r="F711" s="9"/>
      <c r="G711" s="9"/>
      <c r="H711" s="9"/>
    </row>
    <row r="712" spans="1:8">
      <c r="A712" s="7"/>
      <c r="B712" s="8"/>
      <c r="C712" s="8"/>
      <c r="D712" s="8"/>
      <c r="E712" s="8"/>
      <c r="F712" s="9"/>
      <c r="G712" s="9"/>
      <c r="H712" s="9"/>
    </row>
    <row r="713" spans="1:8">
      <c r="A713" s="7"/>
      <c r="B713" s="8"/>
      <c r="C713" s="8"/>
      <c r="D713" s="8"/>
      <c r="E713" s="8"/>
      <c r="F713" s="9"/>
      <c r="G713" s="9"/>
      <c r="H713" s="9"/>
    </row>
    <row r="714" spans="1:8">
      <c r="A714" s="7"/>
      <c r="B714" s="8"/>
      <c r="C714" s="8"/>
      <c r="D714" s="8"/>
      <c r="E714" s="8"/>
      <c r="F714" s="9"/>
      <c r="G714" s="9"/>
      <c r="H714" s="9"/>
    </row>
    <row r="715" spans="1:8">
      <c r="A715" s="7"/>
      <c r="B715" s="8"/>
      <c r="C715" s="8"/>
      <c r="D715" s="8"/>
      <c r="E715" s="8"/>
      <c r="F715" s="9"/>
      <c r="G715" s="9"/>
      <c r="H715" s="9"/>
    </row>
    <row r="716" spans="1:8">
      <c r="A716" s="8"/>
      <c r="B716" s="8"/>
      <c r="C716" s="8"/>
      <c r="D716" s="8"/>
      <c r="E716" s="8"/>
      <c r="F716" s="9"/>
      <c r="G716" s="9"/>
      <c r="H716" s="9"/>
    </row>
    <row r="717" spans="1:8">
      <c r="A717" s="7"/>
      <c r="B717" s="8"/>
      <c r="C717" s="8"/>
      <c r="D717" s="8"/>
      <c r="E717" s="8"/>
      <c r="F717" s="9"/>
      <c r="G717" s="9"/>
      <c r="H717" s="9"/>
    </row>
    <row r="718" spans="1:8">
      <c r="A718" s="7"/>
      <c r="B718" s="8"/>
      <c r="C718" s="8"/>
      <c r="D718" s="8"/>
      <c r="E718" s="8"/>
      <c r="F718" s="9"/>
      <c r="G718" s="9"/>
      <c r="H718" s="9"/>
    </row>
    <row r="719" spans="1:8">
      <c r="A719" s="7"/>
      <c r="B719" s="8"/>
      <c r="C719" s="8"/>
      <c r="D719" s="8"/>
      <c r="E719" s="8"/>
      <c r="F719" s="9"/>
      <c r="G719" s="9"/>
      <c r="H719" s="9"/>
    </row>
    <row r="720" spans="1:8">
      <c r="A720" s="8"/>
      <c r="B720" s="11"/>
      <c r="C720" s="8"/>
      <c r="D720" s="8"/>
      <c r="E720" s="8"/>
      <c r="F720" s="9"/>
      <c r="G720" s="9"/>
      <c r="H720" s="9"/>
    </row>
    <row r="721" spans="1:8">
      <c r="A721" s="7"/>
      <c r="B721" s="8"/>
      <c r="C721" s="8"/>
      <c r="D721" s="8"/>
      <c r="E721" s="8"/>
      <c r="F721" s="9"/>
      <c r="G721" s="9"/>
      <c r="H721" s="9"/>
    </row>
    <row r="722" spans="1:8">
      <c r="A722" s="7"/>
      <c r="B722" s="8"/>
      <c r="C722" s="8"/>
      <c r="D722" s="8"/>
      <c r="E722" s="10"/>
      <c r="F722" s="9"/>
      <c r="G722" s="9"/>
      <c r="H722" s="9"/>
    </row>
    <row r="723" spans="1:8">
      <c r="A723" s="8"/>
      <c r="B723" s="8"/>
      <c r="C723" s="8"/>
      <c r="D723" s="8"/>
      <c r="E723" s="8"/>
      <c r="F723" s="9"/>
      <c r="G723" s="9"/>
      <c r="H723" s="9"/>
    </row>
    <row r="724" spans="1:8">
      <c r="A724" s="8"/>
      <c r="B724" s="8"/>
      <c r="C724" s="8"/>
      <c r="D724" s="8"/>
      <c r="E724" s="8"/>
      <c r="F724" s="9"/>
      <c r="G724" s="9"/>
      <c r="H724" s="9"/>
    </row>
    <row r="725" spans="1:8">
      <c r="A725" s="8"/>
      <c r="B725" s="8"/>
      <c r="C725" s="8"/>
      <c r="D725" s="8"/>
      <c r="E725" s="8"/>
      <c r="F725" s="9"/>
      <c r="G725" s="9"/>
      <c r="H725" s="9"/>
    </row>
    <row r="726" spans="1:8">
      <c r="A726" s="7"/>
      <c r="B726" s="8"/>
      <c r="C726" s="8"/>
      <c r="D726" s="8"/>
      <c r="E726" s="10"/>
      <c r="F726" s="9"/>
      <c r="G726" s="9"/>
      <c r="H726" s="9"/>
    </row>
    <row r="727" spans="1:8">
      <c r="A727" s="7"/>
      <c r="B727" s="8"/>
      <c r="C727" s="8"/>
      <c r="D727" s="8"/>
      <c r="E727" s="8"/>
      <c r="F727" s="9"/>
      <c r="G727" s="9"/>
      <c r="H727" s="9"/>
    </row>
    <row r="728" spans="1:8">
      <c r="A728" s="7"/>
      <c r="B728" s="8"/>
      <c r="C728" s="8"/>
      <c r="D728" s="8"/>
      <c r="E728" s="8"/>
      <c r="F728" s="9"/>
      <c r="G728" s="9"/>
      <c r="H728" s="9"/>
    </row>
    <row r="729" spans="1:8">
      <c r="A729" s="7"/>
      <c r="B729" s="8"/>
      <c r="C729" s="8"/>
      <c r="D729" s="8"/>
      <c r="E729" s="8"/>
      <c r="F729" s="9"/>
      <c r="G729" s="9"/>
      <c r="H729" s="9"/>
    </row>
    <row r="730" spans="1:8">
      <c r="A730" s="7"/>
      <c r="B730" s="8"/>
      <c r="C730" s="8"/>
      <c r="D730" s="8"/>
      <c r="E730" s="8"/>
      <c r="F730" s="9"/>
      <c r="G730" s="9"/>
      <c r="H730" s="9"/>
    </row>
    <row r="731" spans="1:8">
      <c r="A731" s="7"/>
      <c r="B731" s="8"/>
      <c r="C731" s="8"/>
      <c r="D731" s="8"/>
      <c r="E731" s="8"/>
      <c r="F731" s="9"/>
      <c r="G731" s="9"/>
      <c r="H731" s="9"/>
    </row>
    <row r="732" spans="1:8">
      <c r="A732" s="7"/>
      <c r="B732" s="8"/>
      <c r="C732" s="8"/>
      <c r="D732" s="8"/>
      <c r="E732" s="8"/>
      <c r="F732" s="9"/>
      <c r="G732" s="9"/>
      <c r="H732" s="9"/>
    </row>
    <row r="733" spans="1:8">
      <c r="A733" s="7"/>
      <c r="B733" s="8"/>
      <c r="C733" s="8"/>
      <c r="D733" s="8"/>
      <c r="E733" s="8"/>
      <c r="F733" s="9"/>
      <c r="G733" s="9"/>
      <c r="H733" s="9"/>
    </row>
    <row r="734" spans="1:8">
      <c r="A734" s="8"/>
      <c r="B734" s="8"/>
      <c r="C734" s="8"/>
      <c r="D734" s="8"/>
      <c r="E734" s="8"/>
      <c r="F734" s="9"/>
      <c r="G734" s="9"/>
      <c r="H734" s="9"/>
    </row>
    <row r="735" spans="1:8">
      <c r="A735" s="7"/>
      <c r="B735" s="8"/>
      <c r="C735" s="8"/>
      <c r="D735" s="8"/>
      <c r="E735" s="8"/>
      <c r="F735" s="9"/>
      <c r="G735" s="9"/>
      <c r="H735" s="9"/>
    </row>
    <row r="736" spans="1:8">
      <c r="A736" s="7"/>
      <c r="B736" s="8"/>
      <c r="C736" s="8"/>
      <c r="D736" s="8"/>
      <c r="E736" s="8"/>
      <c r="F736" s="9"/>
      <c r="G736" s="9"/>
      <c r="H736" s="9"/>
    </row>
    <row r="737" spans="1:8">
      <c r="A737" s="8"/>
      <c r="B737" s="8"/>
      <c r="C737" s="8"/>
      <c r="D737" s="8"/>
      <c r="E737" s="8"/>
      <c r="F737" s="9"/>
      <c r="G737" s="9"/>
      <c r="H737" s="9"/>
    </row>
    <row r="738" spans="1:8">
      <c r="A738" s="7"/>
      <c r="B738" s="8"/>
      <c r="C738" s="8"/>
      <c r="D738" s="8"/>
      <c r="E738" s="8"/>
      <c r="F738" s="9"/>
      <c r="G738" s="9"/>
      <c r="H738" s="9"/>
    </row>
    <row r="739" spans="1:8">
      <c r="A739" s="7"/>
      <c r="B739" s="8"/>
      <c r="C739" s="8"/>
      <c r="D739" s="8"/>
      <c r="E739" s="8"/>
      <c r="F739" s="9"/>
      <c r="G739" s="9"/>
      <c r="H739" s="9"/>
    </row>
    <row r="740" spans="1:8">
      <c r="A740" s="8"/>
      <c r="B740" s="8"/>
      <c r="C740" s="8"/>
      <c r="D740" s="8"/>
      <c r="E740" s="8"/>
      <c r="F740" s="9"/>
      <c r="G740" s="9"/>
      <c r="H740" s="9"/>
    </row>
    <row r="741" spans="1:8">
      <c r="A741" s="8"/>
      <c r="B741" s="8"/>
      <c r="C741" s="8"/>
      <c r="D741" s="8"/>
      <c r="E741" s="8"/>
      <c r="F741" s="9"/>
      <c r="G741" s="9"/>
      <c r="H741" s="9"/>
    </row>
    <row r="742" spans="1:8">
      <c r="A742" s="8"/>
      <c r="B742" s="8"/>
      <c r="C742" s="8"/>
      <c r="D742" s="8"/>
      <c r="E742" s="8"/>
      <c r="F742" s="9"/>
      <c r="G742" s="9"/>
      <c r="H742" s="9"/>
    </row>
    <row r="743" spans="1:8">
      <c r="A743" s="8"/>
      <c r="B743" s="8"/>
      <c r="C743" s="8"/>
      <c r="D743" s="8"/>
      <c r="E743" s="8"/>
      <c r="F743" s="9"/>
      <c r="G743" s="9"/>
      <c r="H743" s="9"/>
    </row>
    <row r="744" spans="1:8">
      <c r="A744" s="8"/>
      <c r="B744" s="8"/>
      <c r="C744" s="8"/>
      <c r="D744" s="8"/>
      <c r="E744" s="8"/>
      <c r="F744" s="9"/>
      <c r="G744" s="9"/>
      <c r="H744" s="9"/>
    </row>
    <row r="745" spans="1:8">
      <c r="A745" s="8"/>
      <c r="B745" s="8"/>
      <c r="C745" s="8"/>
      <c r="D745" s="8"/>
      <c r="E745" s="8"/>
      <c r="F745" s="9"/>
      <c r="G745" s="9"/>
      <c r="H745" s="9"/>
    </row>
    <row r="746" spans="1:8">
      <c r="A746" s="8"/>
      <c r="B746" s="8"/>
      <c r="C746" s="8"/>
      <c r="D746" s="8"/>
      <c r="E746" s="8"/>
      <c r="F746" s="9"/>
      <c r="G746" s="9"/>
      <c r="H746" s="9"/>
    </row>
    <row r="747" spans="1:8">
      <c r="A747" s="7"/>
      <c r="B747" s="8"/>
      <c r="C747" s="8"/>
      <c r="D747" s="8"/>
      <c r="E747" s="8"/>
      <c r="F747" s="9"/>
      <c r="G747" s="9"/>
      <c r="H747" s="9"/>
    </row>
    <row r="748" spans="1:8">
      <c r="A748" s="7"/>
      <c r="B748" s="8"/>
      <c r="C748" s="8"/>
      <c r="D748" s="8"/>
      <c r="E748" s="8"/>
      <c r="F748" s="9"/>
      <c r="G748" s="9"/>
      <c r="H748" s="9"/>
    </row>
    <row r="749" spans="1:8">
      <c r="A749" s="8"/>
      <c r="B749" s="8"/>
      <c r="C749" s="8"/>
      <c r="D749" s="8"/>
      <c r="E749" s="8"/>
      <c r="F749" s="9"/>
      <c r="G749" s="9"/>
      <c r="H749" s="9"/>
    </row>
    <row r="750" spans="1:8">
      <c r="A750" s="7"/>
      <c r="B750" s="8"/>
      <c r="C750" s="8"/>
      <c r="D750" s="8"/>
      <c r="E750" s="8"/>
      <c r="F750" s="9"/>
      <c r="G750" s="9"/>
      <c r="H750" s="9"/>
    </row>
    <row r="751" spans="1:8">
      <c r="A751" s="7"/>
      <c r="B751" s="8"/>
      <c r="C751" s="8"/>
      <c r="D751" s="8"/>
      <c r="E751" s="8"/>
      <c r="F751" s="9"/>
      <c r="G751" s="9"/>
      <c r="H751" s="9"/>
    </row>
    <row r="752" spans="1:8">
      <c r="A752" s="7"/>
      <c r="B752" s="8"/>
      <c r="C752" s="8"/>
      <c r="D752" s="8"/>
      <c r="E752" s="8"/>
      <c r="F752" s="9"/>
      <c r="G752" s="9"/>
      <c r="H752" s="9"/>
    </row>
    <row r="753" spans="1:8">
      <c r="A753" s="7"/>
      <c r="B753" s="8"/>
      <c r="C753" s="8"/>
      <c r="D753" s="8"/>
      <c r="E753" s="8"/>
      <c r="F753" s="9"/>
      <c r="G753" s="9"/>
      <c r="H753" s="9"/>
    </row>
    <row r="754" spans="1:8">
      <c r="A754" s="7"/>
      <c r="B754" s="8"/>
      <c r="C754" s="8"/>
      <c r="D754" s="8"/>
      <c r="E754" s="8"/>
      <c r="F754" s="9"/>
      <c r="G754" s="9"/>
      <c r="H754" s="9"/>
    </row>
    <row r="755" spans="1:8">
      <c r="A755" s="8"/>
      <c r="B755" s="8"/>
      <c r="C755" s="8"/>
      <c r="D755" s="8"/>
      <c r="E755" s="8"/>
      <c r="F755" s="9"/>
      <c r="G755" s="9"/>
      <c r="H755" s="9"/>
    </row>
    <row r="756" spans="1:8">
      <c r="A756" s="8"/>
      <c r="B756" s="8"/>
      <c r="C756" s="8"/>
      <c r="D756" s="8"/>
      <c r="E756" s="8"/>
      <c r="F756" s="9"/>
      <c r="G756" s="9"/>
      <c r="H756" s="9"/>
    </row>
    <row r="757" spans="1:8">
      <c r="A757" s="8"/>
      <c r="B757" s="8"/>
      <c r="C757" s="8"/>
      <c r="D757" s="8"/>
      <c r="E757" s="8"/>
      <c r="F757" s="9"/>
      <c r="G757" s="9"/>
      <c r="H757" s="9"/>
    </row>
    <row r="758" spans="1:8">
      <c r="A758" s="8"/>
      <c r="B758" s="8"/>
      <c r="C758" s="8"/>
      <c r="D758" s="8"/>
      <c r="E758" s="10"/>
      <c r="F758" s="9"/>
      <c r="G758" s="9"/>
      <c r="H758" s="9"/>
    </row>
    <row r="759" spans="1:8">
      <c r="A759" s="8"/>
      <c r="B759" s="8"/>
      <c r="C759" s="8"/>
      <c r="D759" s="8"/>
      <c r="E759" s="8"/>
      <c r="F759" s="9"/>
      <c r="G759" s="9"/>
      <c r="H759" s="9"/>
    </row>
    <row r="760" spans="1:8">
      <c r="A760" s="8"/>
      <c r="B760" s="8"/>
      <c r="C760" s="8"/>
      <c r="D760" s="8"/>
      <c r="E760" s="8"/>
      <c r="F760" s="9"/>
      <c r="G760" s="9"/>
      <c r="H760" s="9"/>
    </row>
    <row r="761" spans="1:8">
      <c r="A761" s="7"/>
      <c r="B761" s="8"/>
      <c r="C761" s="8"/>
      <c r="D761" s="8"/>
      <c r="E761" s="8"/>
      <c r="F761" s="9"/>
      <c r="G761" s="9"/>
      <c r="H761" s="9"/>
    </row>
    <row r="762" spans="1:8">
      <c r="A762" s="8"/>
      <c r="B762" s="8"/>
      <c r="C762" s="8"/>
      <c r="D762" s="8"/>
      <c r="E762" s="8"/>
      <c r="F762" s="9"/>
      <c r="G762" s="9"/>
      <c r="H762" s="9"/>
    </row>
    <row r="763" spans="1:8">
      <c r="A763" s="8"/>
      <c r="B763" s="8"/>
      <c r="C763" s="8"/>
      <c r="D763" s="8"/>
      <c r="E763" s="8"/>
      <c r="F763" s="9"/>
      <c r="G763" s="9"/>
      <c r="H763" s="9"/>
    </row>
    <row r="764" spans="1:8">
      <c r="A764" s="7"/>
      <c r="B764" s="8"/>
      <c r="C764" s="8"/>
      <c r="D764" s="8"/>
      <c r="E764" s="8"/>
      <c r="F764" s="9"/>
      <c r="G764" s="9"/>
      <c r="H764" s="9"/>
    </row>
    <row r="765" spans="1:8">
      <c r="A765" s="7"/>
      <c r="B765" s="8"/>
      <c r="C765" s="8"/>
      <c r="D765" s="8"/>
      <c r="E765" s="8"/>
      <c r="F765" s="9"/>
      <c r="G765" s="9"/>
      <c r="H765" s="9"/>
    </row>
    <row r="766" spans="1:8">
      <c r="A766" s="8"/>
      <c r="B766" s="8"/>
      <c r="C766" s="8"/>
      <c r="D766" s="8"/>
      <c r="E766" s="8"/>
      <c r="F766" s="9"/>
      <c r="G766" s="9"/>
      <c r="H766" s="9"/>
    </row>
    <row r="767" spans="1:8">
      <c r="A767" s="8"/>
      <c r="B767" s="8"/>
      <c r="C767" s="8"/>
      <c r="D767" s="8"/>
      <c r="E767" s="8"/>
      <c r="F767" s="9"/>
      <c r="G767" s="9"/>
      <c r="H767" s="9"/>
    </row>
    <row r="768" spans="1:8">
      <c r="A768" s="8"/>
      <c r="B768" s="8"/>
      <c r="C768" s="8"/>
      <c r="D768" s="8"/>
      <c r="E768" s="8"/>
      <c r="F768" s="9"/>
      <c r="G768" s="9"/>
      <c r="H768" s="9"/>
    </row>
    <row r="769" spans="1:8">
      <c r="A769" s="7"/>
      <c r="B769" s="8"/>
      <c r="C769" s="8"/>
      <c r="D769" s="8"/>
      <c r="E769" s="8"/>
      <c r="F769" s="9"/>
      <c r="G769" s="9"/>
      <c r="H769" s="9"/>
    </row>
    <row r="770" spans="1:8">
      <c r="A770" s="7"/>
      <c r="B770" s="8"/>
      <c r="C770" s="8"/>
      <c r="D770" s="8"/>
      <c r="E770" s="8"/>
      <c r="F770" s="9"/>
      <c r="G770" s="9"/>
      <c r="H770" s="9"/>
    </row>
    <row r="771" spans="1:8">
      <c r="A771" s="7"/>
      <c r="B771" s="8"/>
      <c r="C771" s="8"/>
      <c r="D771" s="8"/>
      <c r="E771" s="8"/>
      <c r="F771" s="9"/>
      <c r="G771" s="9"/>
      <c r="H771" s="9"/>
    </row>
    <row r="772" spans="1:8">
      <c r="A772" s="8"/>
      <c r="B772" s="8"/>
      <c r="C772" s="8"/>
      <c r="D772" s="8"/>
      <c r="E772" s="8"/>
      <c r="F772" s="9"/>
      <c r="G772" s="9"/>
      <c r="H772" s="9"/>
    </row>
    <row r="773" spans="1:8">
      <c r="A773" s="8"/>
      <c r="B773" s="8"/>
      <c r="C773" s="8"/>
      <c r="D773" s="8"/>
      <c r="E773" s="8"/>
      <c r="F773" s="9"/>
      <c r="G773" s="9"/>
      <c r="H773" s="9"/>
    </row>
    <row r="774" spans="1:8">
      <c r="A774" s="8"/>
      <c r="B774" s="8"/>
      <c r="C774" s="8"/>
      <c r="D774" s="8"/>
      <c r="E774" s="8"/>
      <c r="F774" s="9"/>
      <c r="G774" s="9"/>
      <c r="H774" s="9"/>
    </row>
    <row r="775" spans="1:8">
      <c r="A775" s="7"/>
      <c r="B775" s="8"/>
      <c r="C775" s="8"/>
      <c r="D775" s="8"/>
      <c r="E775" s="8"/>
      <c r="F775" s="9"/>
      <c r="G775" s="9"/>
      <c r="H775" s="9"/>
    </row>
    <row r="776" spans="1:8">
      <c r="A776" s="8"/>
      <c r="B776" s="8"/>
      <c r="C776" s="8"/>
      <c r="D776" s="8"/>
      <c r="E776" s="8"/>
      <c r="F776" s="9"/>
      <c r="G776" s="9"/>
      <c r="H776" s="9"/>
    </row>
    <row r="777" spans="1:8">
      <c r="A777" s="8"/>
      <c r="B777" s="8"/>
      <c r="C777" s="8"/>
      <c r="D777" s="8"/>
      <c r="E777" s="8"/>
      <c r="F777" s="9"/>
      <c r="G777" s="9"/>
      <c r="H777" s="9"/>
    </row>
    <row r="778" spans="1:8">
      <c r="A778" s="8"/>
      <c r="B778" s="8"/>
      <c r="C778" s="8"/>
      <c r="D778" s="8"/>
      <c r="E778" s="8"/>
      <c r="F778" s="9"/>
      <c r="G778" s="9"/>
      <c r="H778" s="9"/>
    </row>
    <row r="779" spans="1:8">
      <c r="A779" s="7"/>
      <c r="B779" s="8"/>
      <c r="C779" s="8"/>
      <c r="D779" s="8"/>
      <c r="E779" s="8"/>
      <c r="F779" s="9"/>
      <c r="G779" s="9"/>
      <c r="H779" s="9"/>
    </row>
    <row r="780" spans="1:8">
      <c r="A780" s="8"/>
      <c r="B780" s="8"/>
      <c r="C780" s="8"/>
      <c r="D780" s="8"/>
      <c r="E780" s="8"/>
      <c r="F780" s="9"/>
      <c r="G780" s="9"/>
      <c r="H780" s="9"/>
    </row>
    <row r="781" spans="1:8">
      <c r="A781" s="7"/>
      <c r="B781" s="8"/>
      <c r="C781" s="8"/>
      <c r="D781" s="8"/>
      <c r="E781" s="8"/>
      <c r="F781" s="9"/>
      <c r="G781" s="9"/>
      <c r="H781" s="9"/>
    </row>
    <row r="782" spans="1:8">
      <c r="A782" s="7"/>
      <c r="B782" s="8"/>
      <c r="C782" s="8"/>
      <c r="D782" s="8"/>
      <c r="E782" s="10"/>
      <c r="F782" s="9"/>
      <c r="G782" s="9"/>
      <c r="H782" s="9"/>
    </row>
    <row r="783" spans="1:8">
      <c r="A783" s="8"/>
      <c r="B783" s="8"/>
      <c r="C783" s="8"/>
      <c r="D783" s="8"/>
      <c r="E783" s="8"/>
      <c r="F783" s="9"/>
      <c r="G783" s="9"/>
      <c r="H783" s="9"/>
    </row>
    <row r="784" spans="1:8">
      <c r="A784" s="7"/>
      <c r="B784" s="8"/>
      <c r="C784" s="8"/>
      <c r="D784" s="8"/>
      <c r="E784" s="8"/>
      <c r="F784" s="9"/>
      <c r="G784" s="9"/>
      <c r="H784" s="9"/>
    </row>
    <row r="785" spans="1:8">
      <c r="A785" s="7"/>
      <c r="B785" s="8"/>
      <c r="C785" s="8"/>
      <c r="D785" s="8"/>
      <c r="E785" s="8"/>
      <c r="F785" s="9"/>
      <c r="G785" s="9"/>
      <c r="H785" s="9"/>
    </row>
    <row r="786" spans="1:8">
      <c r="A786" s="7"/>
      <c r="B786" s="8"/>
      <c r="C786" s="8"/>
      <c r="D786" s="8"/>
      <c r="E786" s="8"/>
      <c r="F786" s="9"/>
      <c r="G786" s="9"/>
      <c r="H786" s="9"/>
    </row>
    <row r="787" spans="1:8">
      <c r="A787" s="7"/>
      <c r="B787" s="8"/>
      <c r="C787" s="8"/>
      <c r="D787" s="8"/>
      <c r="E787" s="8"/>
      <c r="F787" s="9"/>
      <c r="G787" s="9"/>
      <c r="H787" s="9"/>
    </row>
    <row r="788" spans="1:8">
      <c r="A788" s="8"/>
      <c r="B788" s="8"/>
      <c r="C788" s="8"/>
      <c r="D788" s="8"/>
      <c r="E788" s="8"/>
      <c r="F788" s="9"/>
      <c r="G788" s="9"/>
      <c r="H788" s="9"/>
    </row>
    <row r="789" spans="1:8">
      <c r="A789" s="7"/>
      <c r="B789" s="8"/>
      <c r="C789" s="8"/>
      <c r="D789" s="8"/>
      <c r="E789" s="10"/>
      <c r="F789" s="9"/>
      <c r="G789" s="9"/>
      <c r="H789" s="9"/>
    </row>
    <row r="790" spans="1:8">
      <c r="A790" s="7"/>
      <c r="B790" s="8"/>
      <c r="C790" s="8"/>
      <c r="D790" s="8"/>
      <c r="E790" s="8"/>
      <c r="F790" s="9"/>
      <c r="G790" s="9"/>
      <c r="H790" s="9"/>
    </row>
    <row r="791" spans="1:8">
      <c r="A791" s="7"/>
      <c r="B791" s="8"/>
      <c r="C791" s="8"/>
      <c r="D791" s="8"/>
      <c r="E791" s="8"/>
      <c r="F791" s="9"/>
      <c r="G791" s="9"/>
      <c r="H791" s="9"/>
    </row>
    <row r="792" spans="1:8">
      <c r="A792" s="8"/>
      <c r="B792" s="8"/>
      <c r="C792" s="8"/>
      <c r="D792" s="8"/>
      <c r="E792" s="8"/>
      <c r="F792" s="9"/>
      <c r="G792" s="9"/>
      <c r="H792" s="9"/>
    </row>
    <row r="793" spans="1:8">
      <c r="A793" s="7"/>
      <c r="B793" s="8"/>
      <c r="C793" s="8"/>
      <c r="D793" s="8"/>
      <c r="E793" s="8"/>
      <c r="F793" s="9"/>
      <c r="G793" s="9"/>
      <c r="H793" s="9"/>
    </row>
    <row r="794" spans="1:8">
      <c r="A794" s="8"/>
      <c r="B794" s="8"/>
      <c r="C794" s="8"/>
      <c r="D794" s="8"/>
      <c r="E794" s="8"/>
      <c r="F794" s="9"/>
      <c r="G794" s="9"/>
      <c r="H794" s="9"/>
    </row>
    <row r="795" spans="1:8">
      <c r="A795" s="7"/>
      <c r="B795" s="8"/>
      <c r="C795" s="8"/>
      <c r="D795" s="8"/>
      <c r="E795" s="8"/>
      <c r="F795" s="9"/>
      <c r="G795" s="9"/>
      <c r="H795" s="9"/>
    </row>
    <row r="796" spans="1:8">
      <c r="A796" s="7"/>
      <c r="B796" s="8"/>
      <c r="C796" s="8"/>
      <c r="D796" s="8"/>
      <c r="E796" s="8"/>
      <c r="F796" s="9"/>
      <c r="G796" s="9"/>
      <c r="H796" s="9"/>
    </row>
    <row r="797" spans="1:8">
      <c r="A797" s="7"/>
      <c r="B797" s="8"/>
      <c r="C797" s="8"/>
      <c r="D797" s="8"/>
      <c r="E797" s="8"/>
      <c r="F797" s="9"/>
      <c r="G797" s="9"/>
      <c r="H797" s="9"/>
    </row>
    <row r="798" spans="1:8">
      <c r="A798" s="7"/>
      <c r="B798" s="8"/>
      <c r="C798" s="8"/>
      <c r="D798" s="8"/>
      <c r="E798" s="8"/>
      <c r="F798" s="9"/>
      <c r="G798" s="9"/>
      <c r="H798" s="9"/>
    </row>
    <row r="799" spans="1:8">
      <c r="A799" s="7"/>
      <c r="B799" s="8"/>
      <c r="C799" s="8"/>
      <c r="D799" s="8"/>
      <c r="E799" s="8"/>
      <c r="F799" s="9"/>
      <c r="G799" s="9"/>
      <c r="H799" s="9"/>
    </row>
    <row r="800" spans="1:8">
      <c r="A800" s="8"/>
      <c r="B800" s="8"/>
      <c r="C800" s="8"/>
      <c r="D800" s="8"/>
      <c r="E800" s="8"/>
      <c r="F800" s="9"/>
      <c r="G800" s="9"/>
      <c r="H800" s="9"/>
    </row>
    <row r="801" spans="1:8">
      <c r="A801" s="8"/>
      <c r="B801" s="8"/>
      <c r="C801" s="8"/>
      <c r="D801" s="8"/>
      <c r="E801" s="8"/>
      <c r="F801" s="9"/>
      <c r="G801" s="9"/>
      <c r="H801" s="9"/>
    </row>
    <row r="802" spans="1:8">
      <c r="A802" s="8"/>
      <c r="B802" s="8"/>
      <c r="C802" s="8"/>
      <c r="D802" s="8"/>
      <c r="E802" s="8"/>
      <c r="F802" s="9"/>
      <c r="G802" s="9"/>
      <c r="H802" s="9"/>
    </row>
    <row r="803" spans="1:8">
      <c r="A803" s="7"/>
      <c r="B803" s="8"/>
      <c r="C803" s="8"/>
      <c r="D803" s="8"/>
      <c r="E803" s="8"/>
      <c r="F803" s="9"/>
      <c r="G803" s="9"/>
      <c r="H803" s="9"/>
    </row>
    <row r="804" spans="1:8">
      <c r="A804" s="8"/>
      <c r="B804" s="8"/>
      <c r="C804" s="8"/>
      <c r="D804" s="8"/>
      <c r="E804" s="8"/>
      <c r="F804" s="9"/>
      <c r="G804" s="9"/>
      <c r="H804" s="9"/>
    </row>
    <row r="805" spans="1:8">
      <c r="A805" s="8"/>
      <c r="B805" s="8"/>
      <c r="C805" s="8"/>
      <c r="D805" s="8"/>
      <c r="E805" s="8"/>
      <c r="F805" s="9"/>
      <c r="G805" s="9"/>
      <c r="H805" s="9"/>
    </row>
    <row r="806" spans="1:8">
      <c r="A806" s="7"/>
      <c r="B806" s="8"/>
      <c r="C806" s="8"/>
      <c r="D806" s="8"/>
      <c r="E806" s="8"/>
      <c r="F806" s="9"/>
      <c r="G806" s="9"/>
      <c r="H806" s="9"/>
    </row>
    <row r="807" spans="1:8">
      <c r="A807" s="8"/>
      <c r="B807" s="8"/>
      <c r="C807" s="8"/>
      <c r="D807" s="8"/>
      <c r="E807" s="8"/>
      <c r="F807" s="9"/>
      <c r="G807" s="9"/>
      <c r="H807" s="9"/>
    </row>
    <row r="808" spans="1:8">
      <c r="A808" s="8"/>
      <c r="B808" s="8"/>
      <c r="C808" s="8"/>
      <c r="D808" s="8"/>
      <c r="E808" s="8"/>
      <c r="F808" s="9"/>
      <c r="G808" s="9"/>
      <c r="H808" s="9"/>
    </row>
    <row r="809" spans="1:8">
      <c r="A809" s="8"/>
      <c r="B809" s="8"/>
      <c r="C809" s="8"/>
      <c r="D809" s="8"/>
      <c r="E809" s="8"/>
      <c r="F809" s="9"/>
      <c r="G809" s="9"/>
      <c r="H809" s="9"/>
    </row>
    <row r="810" spans="1:8">
      <c r="A810" s="8"/>
      <c r="B810" s="8"/>
      <c r="C810" s="8"/>
      <c r="D810" s="8"/>
      <c r="E810" s="8"/>
      <c r="F810" s="9"/>
      <c r="G810" s="9"/>
      <c r="H810" s="9"/>
    </row>
    <row r="811" spans="1:8">
      <c r="A811" s="8"/>
      <c r="B811" s="8"/>
      <c r="C811" s="8"/>
      <c r="D811" s="8"/>
      <c r="E811" s="8"/>
      <c r="F811" s="9"/>
      <c r="G811" s="9"/>
      <c r="H811" s="9"/>
    </row>
    <row r="812" spans="1:8">
      <c r="A812" s="8"/>
      <c r="B812" s="8"/>
      <c r="C812" s="8"/>
      <c r="D812" s="8"/>
      <c r="E812" s="8"/>
      <c r="F812" s="9"/>
      <c r="G812" s="9"/>
      <c r="H812" s="9"/>
    </row>
    <row r="813" spans="1:8">
      <c r="A813" s="7"/>
      <c r="B813" s="8"/>
      <c r="C813" s="8"/>
      <c r="D813" s="8"/>
      <c r="E813" s="8"/>
      <c r="F813" s="9"/>
      <c r="G813" s="9"/>
      <c r="H813" s="9"/>
    </row>
    <row r="814" spans="1:8">
      <c r="A814" s="7"/>
      <c r="B814" s="8"/>
      <c r="C814" s="8"/>
      <c r="D814" s="8"/>
      <c r="E814" s="8"/>
      <c r="F814" s="9"/>
      <c r="G814" s="9"/>
      <c r="H814" s="9"/>
    </row>
    <row r="815" spans="1:8">
      <c r="A815" s="8"/>
      <c r="B815" s="8"/>
      <c r="C815" s="8"/>
      <c r="D815" s="8"/>
      <c r="E815" s="8"/>
      <c r="F815" s="9"/>
      <c r="G815" s="9"/>
      <c r="H815" s="9"/>
    </row>
    <row r="816" spans="1:8">
      <c r="A816" s="7"/>
      <c r="B816" s="8"/>
      <c r="C816" s="8"/>
      <c r="D816" s="8"/>
      <c r="E816" s="8"/>
      <c r="F816" s="9"/>
      <c r="G816" s="9"/>
      <c r="H816" s="9"/>
    </row>
    <row r="817" spans="1:8">
      <c r="A817" s="7"/>
      <c r="B817" s="8"/>
      <c r="C817" s="8"/>
      <c r="D817" s="8"/>
      <c r="E817" s="8"/>
      <c r="F817" s="9"/>
      <c r="G817" s="9"/>
      <c r="H817" s="9"/>
    </row>
    <row r="818" spans="1:8">
      <c r="A818" s="7"/>
      <c r="B818" s="8"/>
      <c r="C818" s="8"/>
      <c r="D818" s="8"/>
      <c r="E818" s="8"/>
      <c r="F818" s="9"/>
      <c r="G818" s="9"/>
      <c r="H818" s="9"/>
    </row>
    <row r="819" spans="1:8">
      <c r="A819" s="7"/>
      <c r="B819" s="8"/>
      <c r="C819" s="8"/>
      <c r="D819" s="8"/>
      <c r="E819" s="8"/>
      <c r="F819" s="9"/>
      <c r="G819" s="9"/>
      <c r="H819" s="9"/>
    </row>
    <row r="820" spans="1:8">
      <c r="A820" s="7"/>
      <c r="B820" s="8"/>
      <c r="C820" s="8"/>
      <c r="D820" s="8"/>
      <c r="E820" s="8"/>
      <c r="F820" s="9"/>
      <c r="G820" s="9"/>
      <c r="H820" s="9"/>
    </row>
    <row r="821" spans="1:8">
      <c r="A821" s="8"/>
      <c r="B821" s="8"/>
      <c r="C821" s="8"/>
      <c r="D821" s="8"/>
      <c r="E821" s="8"/>
      <c r="F821" s="9"/>
      <c r="G821" s="9"/>
      <c r="H821" s="9"/>
    </row>
    <row r="822" spans="1:8">
      <c r="A822" s="7"/>
      <c r="B822" s="8"/>
      <c r="C822" s="8"/>
      <c r="D822" s="8"/>
      <c r="E822" s="8"/>
      <c r="F822" s="9"/>
      <c r="G822" s="9"/>
      <c r="H822" s="9"/>
    </row>
    <row r="823" spans="1:8">
      <c r="A823" s="8"/>
      <c r="B823" s="8"/>
      <c r="C823" s="8"/>
      <c r="D823" s="8"/>
      <c r="E823" s="8"/>
      <c r="F823" s="9"/>
      <c r="G823" s="9"/>
      <c r="H823" s="9"/>
    </row>
    <row r="824" spans="1:8">
      <c r="A824" s="8"/>
      <c r="B824" s="8"/>
      <c r="C824" s="8"/>
      <c r="D824" s="8"/>
      <c r="E824" s="8"/>
      <c r="F824" s="9"/>
      <c r="G824" s="9"/>
      <c r="H824" s="9"/>
    </row>
    <row r="825" spans="1:8">
      <c r="A825" s="7"/>
      <c r="B825" s="8"/>
      <c r="C825" s="8"/>
      <c r="D825" s="8"/>
      <c r="E825" s="8"/>
      <c r="F825" s="9"/>
      <c r="G825" s="9"/>
      <c r="H825" s="9"/>
    </row>
    <row r="826" spans="1:8">
      <c r="A826" s="7"/>
      <c r="B826" s="8"/>
      <c r="C826" s="8"/>
      <c r="D826" s="8"/>
      <c r="E826" s="8"/>
      <c r="F826" s="9"/>
      <c r="G826" s="9"/>
      <c r="H826" s="9"/>
    </row>
    <row r="827" spans="1:8">
      <c r="A827" s="8"/>
      <c r="B827" s="8"/>
      <c r="C827" s="8"/>
      <c r="D827" s="8"/>
      <c r="E827" s="8"/>
      <c r="F827" s="9"/>
      <c r="G827" s="9"/>
      <c r="H827" s="9"/>
    </row>
    <row r="828" spans="1:8">
      <c r="A828" s="7"/>
      <c r="B828" s="8"/>
      <c r="C828" s="8"/>
      <c r="D828" s="8"/>
      <c r="E828" s="8"/>
      <c r="F828" s="9"/>
      <c r="G828" s="9"/>
      <c r="H828" s="9"/>
    </row>
    <row r="829" spans="1:8">
      <c r="A829" s="7"/>
      <c r="B829" s="8"/>
      <c r="C829" s="8"/>
      <c r="D829" s="8"/>
      <c r="E829" s="8"/>
      <c r="F829" s="9"/>
      <c r="G829" s="9"/>
      <c r="H829" s="9"/>
    </row>
    <row r="830" spans="1:8">
      <c r="A830" s="7"/>
      <c r="B830" s="8"/>
      <c r="C830" s="8"/>
      <c r="D830" s="8"/>
      <c r="E830" s="8"/>
      <c r="F830" s="9"/>
      <c r="G830" s="9"/>
      <c r="H830" s="9"/>
    </row>
    <row r="831" spans="1:8">
      <c r="A831" s="8"/>
      <c r="B831" s="8"/>
      <c r="C831" s="8"/>
      <c r="D831" s="8"/>
      <c r="E831" s="8"/>
      <c r="F831" s="9"/>
      <c r="G831" s="9"/>
      <c r="H831" s="9"/>
    </row>
    <row r="832" spans="1:8">
      <c r="A832" s="7"/>
      <c r="B832" s="8"/>
      <c r="C832" s="8"/>
      <c r="D832" s="8"/>
      <c r="E832" s="8"/>
      <c r="F832" s="9"/>
      <c r="G832" s="9"/>
      <c r="H832" s="9"/>
    </row>
    <row r="833" spans="1:8">
      <c r="A833" s="7"/>
      <c r="B833" s="8"/>
      <c r="C833" s="8"/>
      <c r="D833" s="8"/>
      <c r="E833" s="8"/>
      <c r="F833" s="9"/>
      <c r="G833" s="9"/>
      <c r="H833" s="9"/>
    </row>
    <row r="834" spans="1:8">
      <c r="A834" s="7"/>
      <c r="B834" s="8"/>
      <c r="C834" s="8"/>
      <c r="D834" s="8"/>
      <c r="E834" s="8"/>
      <c r="F834" s="9"/>
      <c r="G834" s="9"/>
      <c r="H834" s="9"/>
    </row>
    <row r="835" spans="1:8">
      <c r="A835" s="7"/>
      <c r="B835" s="8"/>
      <c r="C835" s="8"/>
      <c r="D835" s="8"/>
      <c r="E835" s="8"/>
      <c r="F835" s="9"/>
      <c r="G835" s="9"/>
      <c r="H835" s="9"/>
    </row>
    <row r="836" spans="1:8">
      <c r="A836" s="7"/>
      <c r="B836" s="8"/>
      <c r="C836" s="8"/>
      <c r="D836" s="8"/>
      <c r="E836" s="8"/>
      <c r="F836" s="9"/>
      <c r="G836" s="9"/>
      <c r="H836" s="9"/>
    </row>
    <row r="837" spans="1:8">
      <c r="A837" s="7"/>
      <c r="B837" s="8"/>
      <c r="C837" s="8"/>
      <c r="D837" s="8"/>
      <c r="E837" s="8"/>
      <c r="F837" s="9"/>
      <c r="G837" s="9"/>
      <c r="H837" s="9"/>
    </row>
    <row r="838" spans="1:8">
      <c r="A838" s="7"/>
      <c r="B838" s="8"/>
      <c r="C838" s="8"/>
      <c r="D838" s="8"/>
      <c r="E838" s="8"/>
      <c r="F838" s="9"/>
      <c r="G838" s="9"/>
      <c r="H838" s="9"/>
    </row>
    <row r="839" spans="1:8">
      <c r="A839" s="8"/>
      <c r="B839" s="8"/>
      <c r="C839" s="8"/>
      <c r="D839" s="8"/>
      <c r="E839" s="8"/>
      <c r="F839" s="9"/>
      <c r="G839" s="9"/>
      <c r="H839" s="9"/>
    </row>
    <row r="840" spans="1:8">
      <c r="A840" s="8"/>
      <c r="B840" s="8"/>
      <c r="C840" s="8"/>
      <c r="D840" s="8"/>
      <c r="E840" s="8"/>
      <c r="F840" s="9"/>
      <c r="G840" s="9"/>
      <c r="H840" s="9"/>
    </row>
    <row r="841" spans="1:8">
      <c r="A841" s="8"/>
      <c r="B841" s="8"/>
      <c r="C841" s="8"/>
      <c r="D841" s="8"/>
      <c r="E841" s="8"/>
      <c r="F841" s="9"/>
      <c r="G841" s="9"/>
      <c r="H841" s="9"/>
    </row>
    <row r="842" spans="1:8">
      <c r="A842" s="8"/>
      <c r="B842" s="8"/>
      <c r="C842" s="8"/>
      <c r="D842" s="8"/>
      <c r="E842" s="8"/>
      <c r="F842" s="9"/>
      <c r="G842" s="9"/>
      <c r="H842" s="9"/>
    </row>
    <row r="843" spans="1:8">
      <c r="A843" s="8"/>
      <c r="B843" s="8"/>
      <c r="C843" s="8"/>
      <c r="D843" s="8"/>
      <c r="E843" s="8"/>
      <c r="F843" s="9"/>
      <c r="G843" s="9"/>
      <c r="H843" s="9"/>
    </row>
    <row r="844" spans="1:8">
      <c r="A844" s="7"/>
      <c r="B844" s="8"/>
      <c r="C844" s="8"/>
      <c r="D844" s="8"/>
      <c r="E844" s="8"/>
      <c r="F844" s="9"/>
      <c r="G844" s="9"/>
      <c r="H844" s="9"/>
    </row>
    <row r="845" spans="1:8">
      <c r="A845" s="7"/>
      <c r="B845" s="8"/>
      <c r="C845" s="8"/>
      <c r="D845" s="8"/>
      <c r="E845" s="8"/>
      <c r="F845" s="9"/>
      <c r="G845" s="9"/>
      <c r="H845" s="9"/>
    </row>
    <row r="846" spans="1:8">
      <c r="A846" s="7"/>
      <c r="B846" s="8"/>
      <c r="C846" s="8"/>
      <c r="D846" s="8"/>
      <c r="E846" s="8"/>
      <c r="F846" s="9"/>
      <c r="G846" s="9"/>
      <c r="H846" s="9"/>
    </row>
    <row r="847" spans="1:8">
      <c r="A847" s="8"/>
      <c r="B847" s="8"/>
      <c r="C847" s="8"/>
      <c r="D847" s="8"/>
      <c r="E847" s="8"/>
      <c r="F847" s="9"/>
      <c r="G847" s="9"/>
      <c r="H847" s="9"/>
    </row>
    <row r="848" spans="1:8">
      <c r="A848" s="8"/>
      <c r="B848" s="8"/>
      <c r="C848" s="8"/>
      <c r="D848" s="8"/>
      <c r="E848" s="8"/>
      <c r="F848" s="9"/>
      <c r="G848" s="9"/>
      <c r="H848" s="9"/>
    </row>
    <row r="849" spans="1:8">
      <c r="A849" s="8"/>
      <c r="B849" s="8"/>
      <c r="C849" s="8"/>
      <c r="D849" s="8"/>
      <c r="E849" s="8"/>
      <c r="F849" s="9"/>
      <c r="G849" s="9"/>
      <c r="H849" s="9"/>
    </row>
    <row r="850" spans="1:8">
      <c r="A850" s="8"/>
      <c r="B850" s="8"/>
      <c r="C850" s="8"/>
      <c r="D850" s="8"/>
      <c r="E850" s="8"/>
      <c r="F850" s="9"/>
      <c r="G850" s="9"/>
      <c r="H850" s="9"/>
    </row>
    <row r="851" spans="1:8">
      <c r="A851" s="8"/>
      <c r="B851" s="11"/>
      <c r="C851" s="8"/>
      <c r="D851" s="8"/>
      <c r="E851" s="8"/>
      <c r="F851" s="9"/>
      <c r="G851" s="9"/>
      <c r="H851" s="9"/>
    </row>
    <row r="852" spans="1:8">
      <c r="A852" s="7"/>
      <c r="B852" s="8"/>
      <c r="C852" s="8"/>
      <c r="D852" s="8"/>
      <c r="E852" s="8"/>
      <c r="F852" s="9"/>
      <c r="G852" s="9"/>
      <c r="H852" s="9"/>
    </row>
    <row r="853" spans="1:8">
      <c r="A853" s="8"/>
      <c r="B853" s="8"/>
      <c r="C853" s="8"/>
      <c r="D853" s="8"/>
      <c r="E853" s="8"/>
      <c r="F853" s="9"/>
      <c r="G853" s="9"/>
      <c r="H853" s="9"/>
    </row>
    <row r="854" spans="1:8">
      <c r="A854" s="8"/>
      <c r="B854" s="8"/>
      <c r="C854" s="8"/>
      <c r="D854" s="8"/>
      <c r="E854" s="8"/>
      <c r="F854" s="9"/>
      <c r="G854" s="9"/>
      <c r="H854" s="9"/>
    </row>
    <row r="855" spans="1:8">
      <c r="A855" s="8"/>
      <c r="B855" s="8"/>
      <c r="C855" s="8"/>
      <c r="D855" s="8"/>
      <c r="E855" s="8"/>
      <c r="F855" s="9"/>
      <c r="G855" s="9"/>
      <c r="H855" s="9"/>
    </row>
    <row r="856" spans="1:8">
      <c r="A856" s="8"/>
      <c r="B856" s="8"/>
      <c r="C856" s="8"/>
      <c r="D856" s="8"/>
      <c r="E856" s="8"/>
      <c r="F856" s="9"/>
      <c r="G856" s="9"/>
      <c r="H856" s="9"/>
    </row>
    <row r="857" spans="1:8">
      <c r="A857" s="8"/>
      <c r="B857" s="8"/>
      <c r="C857" s="8"/>
      <c r="D857" s="8"/>
      <c r="E857" s="8"/>
      <c r="F857" s="9"/>
      <c r="G857" s="9"/>
      <c r="H857" s="9"/>
    </row>
    <row r="858" spans="1:8">
      <c r="A858" s="8"/>
      <c r="B858" s="8"/>
      <c r="C858" s="8"/>
      <c r="D858" s="8"/>
      <c r="E858" s="8"/>
      <c r="F858" s="9"/>
      <c r="G858" s="9"/>
      <c r="H858" s="9"/>
    </row>
    <row r="859" spans="1:8">
      <c r="A859" s="8"/>
      <c r="B859" s="8"/>
      <c r="C859" s="8"/>
      <c r="D859" s="8"/>
      <c r="E859" s="8"/>
      <c r="F859" s="9"/>
      <c r="G859" s="9"/>
      <c r="H859" s="9"/>
    </row>
    <row r="860" spans="1:8">
      <c r="A860" s="7"/>
      <c r="B860" s="8"/>
      <c r="C860" s="8"/>
      <c r="D860" s="8"/>
      <c r="E860" s="8"/>
      <c r="F860" s="9"/>
      <c r="G860" s="9"/>
      <c r="H860" s="9"/>
    </row>
    <row r="861" spans="1:8">
      <c r="A861" s="8"/>
      <c r="B861" s="8"/>
      <c r="C861" s="8"/>
      <c r="D861" s="8"/>
      <c r="E861" s="8"/>
      <c r="F861" s="9"/>
      <c r="G861" s="9"/>
      <c r="H861" s="9"/>
    </row>
    <row r="862" spans="1:8">
      <c r="A862" s="7"/>
      <c r="B862" s="8"/>
      <c r="C862" s="8"/>
      <c r="D862" s="8"/>
      <c r="E862" s="8"/>
      <c r="F862" s="9"/>
      <c r="G862" s="9"/>
      <c r="H862" s="9"/>
    </row>
    <row r="863" spans="1:8">
      <c r="A863" s="8"/>
      <c r="B863" s="8"/>
      <c r="C863" s="8"/>
      <c r="D863" s="8"/>
      <c r="E863" s="8"/>
      <c r="F863" s="9"/>
      <c r="G863" s="9"/>
      <c r="H863" s="9"/>
    </row>
    <row r="864" spans="1:8">
      <c r="A864" s="7"/>
      <c r="B864" s="8"/>
      <c r="C864" s="8"/>
      <c r="D864" s="8"/>
      <c r="E864" s="8"/>
      <c r="F864" s="9"/>
      <c r="G864" s="9"/>
      <c r="H864" s="9"/>
    </row>
    <row r="865" spans="1:8">
      <c r="A865" s="7"/>
      <c r="B865" s="8"/>
      <c r="C865" s="8"/>
      <c r="D865" s="8"/>
      <c r="E865" s="8"/>
      <c r="F865" s="9"/>
      <c r="G865" s="9"/>
      <c r="H865" s="9"/>
    </row>
    <row r="866" spans="1:8">
      <c r="A866" s="8"/>
      <c r="B866" s="8"/>
      <c r="C866" s="8"/>
      <c r="D866" s="8"/>
      <c r="E866" s="8"/>
      <c r="F866" s="9"/>
      <c r="G866" s="9"/>
      <c r="H866" s="9"/>
    </row>
    <row r="867" spans="1:8">
      <c r="A867" s="7"/>
      <c r="B867" s="8"/>
      <c r="C867" s="8"/>
      <c r="D867" s="8"/>
      <c r="E867" s="8"/>
      <c r="F867" s="9"/>
      <c r="G867" s="9"/>
      <c r="H867" s="9"/>
    </row>
    <row r="868" spans="1:8">
      <c r="A868" s="8"/>
      <c r="B868" s="8"/>
      <c r="C868" s="8"/>
      <c r="D868" s="8"/>
      <c r="E868" s="8"/>
      <c r="F868" s="9"/>
      <c r="G868" s="9"/>
      <c r="H868" s="9"/>
    </row>
    <row r="869" spans="1:8">
      <c r="A869" s="7"/>
      <c r="B869" s="8"/>
      <c r="C869" s="8"/>
      <c r="D869" s="8"/>
      <c r="E869" s="8"/>
      <c r="F869" s="9"/>
      <c r="G869" s="9"/>
      <c r="H869" s="9"/>
    </row>
    <row r="870" spans="1:8">
      <c r="A870" s="7"/>
      <c r="B870" s="8"/>
      <c r="C870" s="8"/>
      <c r="D870" s="8"/>
      <c r="E870" s="8"/>
      <c r="F870" s="9"/>
      <c r="G870" s="9"/>
      <c r="H870" s="9"/>
    </row>
    <row r="871" spans="1:8">
      <c r="A871" s="8"/>
      <c r="B871" s="8"/>
      <c r="C871" s="8"/>
      <c r="D871" s="8"/>
      <c r="E871" s="8"/>
      <c r="F871" s="9"/>
      <c r="G871" s="9"/>
      <c r="H871" s="9"/>
    </row>
    <row r="872" spans="1:8">
      <c r="A872" s="8"/>
      <c r="B872" s="8"/>
      <c r="C872" s="8"/>
      <c r="D872" s="8"/>
      <c r="E872" s="8"/>
      <c r="F872" s="9"/>
      <c r="G872" s="9"/>
      <c r="H872" s="9"/>
    </row>
    <row r="873" spans="1:8">
      <c r="A873" s="8"/>
      <c r="B873" s="8"/>
      <c r="C873" s="8"/>
      <c r="D873" s="8"/>
      <c r="E873" s="8"/>
      <c r="F873" s="9"/>
      <c r="G873" s="9"/>
      <c r="H873" s="9"/>
    </row>
    <row r="874" spans="1:8">
      <c r="A874" s="7"/>
      <c r="B874" s="8"/>
      <c r="C874" s="8"/>
      <c r="D874" s="8"/>
      <c r="E874" s="8"/>
      <c r="F874" s="9"/>
      <c r="G874" s="9"/>
      <c r="H874" s="9"/>
    </row>
    <row r="875" spans="1:8">
      <c r="A875" s="7"/>
      <c r="B875" s="8"/>
      <c r="C875" s="8"/>
      <c r="D875" s="8"/>
      <c r="E875" s="8"/>
      <c r="F875" s="9"/>
      <c r="G875" s="9"/>
      <c r="H875" s="9"/>
    </row>
    <row r="876" spans="1:8">
      <c r="A876" s="7"/>
      <c r="B876" s="8"/>
      <c r="C876" s="8"/>
      <c r="D876" s="8"/>
      <c r="E876" s="8"/>
      <c r="F876" s="9"/>
      <c r="G876" s="9"/>
      <c r="H876" s="9"/>
    </row>
    <row r="877" spans="1:8">
      <c r="A877" s="7"/>
      <c r="B877" s="8"/>
      <c r="C877" s="8"/>
      <c r="D877" s="8"/>
      <c r="E877" s="8"/>
      <c r="F877" s="9"/>
      <c r="G877" s="9"/>
      <c r="H877" s="9"/>
    </row>
    <row r="878" spans="1:8">
      <c r="A878" s="7"/>
      <c r="B878" s="8"/>
      <c r="C878" s="8"/>
      <c r="D878" s="8"/>
      <c r="E878" s="8"/>
      <c r="F878" s="9"/>
      <c r="G878" s="9"/>
      <c r="H878" s="9"/>
    </row>
    <row r="879" spans="1:8">
      <c r="A879" s="8"/>
      <c r="B879" s="8"/>
      <c r="C879" s="8"/>
      <c r="D879" s="8"/>
      <c r="E879" s="8"/>
      <c r="F879" s="9"/>
      <c r="G879" s="9"/>
      <c r="H879" s="9"/>
    </row>
    <row r="880" spans="1:8">
      <c r="A880" s="8"/>
      <c r="B880" s="8"/>
      <c r="C880" s="8"/>
      <c r="D880" s="8"/>
      <c r="E880" s="8"/>
      <c r="F880" s="9"/>
      <c r="G880" s="9"/>
      <c r="H880" s="9"/>
    </row>
    <row r="881" spans="1:8">
      <c r="A881" s="7"/>
      <c r="B881" s="8"/>
      <c r="C881" s="8"/>
      <c r="D881" s="8"/>
      <c r="E881" s="8"/>
      <c r="F881" s="9"/>
      <c r="G881" s="9"/>
      <c r="H881" s="9"/>
    </row>
    <row r="882" spans="1:8">
      <c r="A882" s="8"/>
      <c r="B882" s="8"/>
      <c r="C882" s="8"/>
      <c r="D882" s="8"/>
      <c r="E882" s="8"/>
      <c r="F882" s="9"/>
      <c r="G882" s="9"/>
      <c r="H882" s="9"/>
    </row>
    <row r="883" spans="1:8">
      <c r="A883" s="8"/>
      <c r="B883" s="8"/>
      <c r="C883" s="8"/>
      <c r="D883" s="8"/>
      <c r="E883" s="8"/>
      <c r="F883" s="9"/>
      <c r="G883" s="9"/>
      <c r="H883" s="9"/>
    </row>
    <row r="884" spans="1:8">
      <c r="A884" s="7"/>
      <c r="B884" s="8"/>
      <c r="C884" s="8"/>
      <c r="D884" s="8"/>
      <c r="E884" s="8"/>
      <c r="F884" s="9"/>
      <c r="G884" s="9"/>
      <c r="H884" s="9"/>
    </row>
    <row r="885" spans="1:8">
      <c r="A885" s="7"/>
      <c r="B885" s="8"/>
      <c r="C885" s="8"/>
      <c r="D885" s="8"/>
      <c r="E885" s="8"/>
      <c r="F885" s="9"/>
      <c r="G885" s="9"/>
      <c r="H885" s="9"/>
    </row>
    <row r="886" spans="1:8">
      <c r="A886" s="7"/>
      <c r="B886" s="8"/>
      <c r="C886" s="8"/>
      <c r="D886" s="8"/>
      <c r="E886" s="8"/>
      <c r="F886" s="9"/>
      <c r="G886" s="9"/>
      <c r="H886" s="9"/>
    </row>
    <row r="887" spans="1:8">
      <c r="A887" s="8"/>
      <c r="B887" s="8"/>
      <c r="C887" s="8"/>
      <c r="D887" s="8"/>
      <c r="E887" s="8"/>
      <c r="F887" s="9"/>
      <c r="G887" s="9"/>
      <c r="H887" s="9"/>
    </row>
    <row r="888" spans="1:8">
      <c r="A888" s="7"/>
      <c r="B888" s="8"/>
      <c r="C888" s="8"/>
      <c r="D888" s="8"/>
      <c r="E888" s="8"/>
      <c r="F888" s="9"/>
      <c r="G888" s="9"/>
      <c r="H888" s="9"/>
    </row>
    <row r="889" spans="1:8">
      <c r="A889" s="8"/>
      <c r="B889" s="8"/>
      <c r="C889" s="8"/>
      <c r="D889" s="8"/>
      <c r="E889" s="8"/>
      <c r="F889" s="9"/>
      <c r="G889" s="9"/>
      <c r="H889" s="9"/>
    </row>
    <row r="890" spans="1:8">
      <c r="A890" s="7"/>
      <c r="B890" s="8"/>
      <c r="C890" s="8"/>
      <c r="D890" s="8"/>
      <c r="E890" s="8"/>
      <c r="F890" s="9"/>
      <c r="G890" s="9"/>
      <c r="H890" s="9"/>
    </row>
    <row r="891" spans="1:8">
      <c r="A891" s="7"/>
      <c r="B891" s="8"/>
      <c r="C891" s="8"/>
      <c r="D891" s="8"/>
      <c r="E891" s="8"/>
      <c r="F891" s="9"/>
      <c r="G891" s="9"/>
      <c r="H891" s="9"/>
    </row>
    <row r="892" spans="1:8">
      <c r="A892" s="7"/>
      <c r="B892" s="8"/>
      <c r="C892" s="8"/>
      <c r="D892" s="8"/>
      <c r="E892" s="8"/>
      <c r="F892" s="9"/>
      <c r="G892" s="9"/>
      <c r="H892" s="9"/>
    </row>
    <row r="893" spans="1:8">
      <c r="A893" s="7"/>
      <c r="B893" s="8"/>
      <c r="C893" s="8"/>
      <c r="D893" s="8"/>
      <c r="E893" s="8"/>
      <c r="F893" s="9"/>
      <c r="G893" s="9"/>
      <c r="H893" s="9"/>
    </row>
    <row r="894" spans="1:8">
      <c r="A894" s="7"/>
      <c r="B894" s="8"/>
      <c r="C894" s="8"/>
      <c r="D894" s="8"/>
      <c r="E894" s="8"/>
      <c r="F894" s="9"/>
      <c r="G894" s="9"/>
      <c r="H894" s="9"/>
    </row>
    <row r="895" spans="1:8">
      <c r="A895" s="8"/>
      <c r="B895" s="8"/>
      <c r="C895" s="8"/>
      <c r="D895" s="8"/>
      <c r="E895" s="8"/>
      <c r="F895" s="9"/>
      <c r="G895" s="9"/>
      <c r="H895" s="9"/>
    </row>
    <row r="896" spans="1:8">
      <c r="A896" s="7"/>
      <c r="B896" s="8"/>
      <c r="C896" s="8"/>
      <c r="D896" s="8"/>
      <c r="E896" s="8"/>
      <c r="F896" s="9"/>
      <c r="G896" s="9"/>
      <c r="H896" s="9"/>
    </row>
    <row r="897" spans="1:8">
      <c r="A897" s="8"/>
      <c r="B897" s="8"/>
      <c r="C897" s="8"/>
      <c r="D897" s="8"/>
      <c r="E897" s="8"/>
      <c r="F897" s="9"/>
      <c r="G897" s="9"/>
      <c r="H897" s="9"/>
    </row>
    <row r="898" spans="1:8">
      <c r="A898" s="7"/>
      <c r="B898" s="8"/>
      <c r="C898" s="8"/>
      <c r="D898" s="8"/>
      <c r="E898" s="8"/>
      <c r="F898" s="9"/>
      <c r="G898" s="9"/>
      <c r="H898" s="9"/>
    </row>
    <row r="899" spans="1:8">
      <c r="A899" s="8"/>
      <c r="B899" s="8"/>
      <c r="C899" s="8"/>
      <c r="D899" s="8"/>
      <c r="E899" s="8"/>
      <c r="F899" s="9"/>
      <c r="G899" s="9"/>
      <c r="H899" s="9"/>
    </row>
    <row r="900" spans="1:8">
      <c r="A900" s="7"/>
      <c r="B900" s="8"/>
      <c r="C900" s="8"/>
      <c r="D900" s="8"/>
      <c r="E900" s="8"/>
      <c r="F900" s="9"/>
      <c r="G900" s="9"/>
      <c r="H900" s="9"/>
    </row>
    <row r="901" spans="1:8">
      <c r="A901" s="8"/>
      <c r="B901" s="8"/>
      <c r="C901" s="8"/>
      <c r="D901" s="8"/>
      <c r="E901" s="8"/>
      <c r="F901" s="9"/>
      <c r="G901" s="9"/>
      <c r="H901" s="9"/>
    </row>
    <row r="902" spans="1:8">
      <c r="A902" s="7"/>
      <c r="B902" s="8"/>
      <c r="C902" s="8"/>
      <c r="D902" s="8"/>
      <c r="E902" s="8"/>
      <c r="F902" s="9"/>
      <c r="G902" s="9"/>
      <c r="H902" s="9"/>
    </row>
    <row r="903" spans="1:8">
      <c r="A903" s="7"/>
      <c r="B903" s="8"/>
      <c r="C903" s="8"/>
      <c r="D903" s="8"/>
      <c r="E903" s="8"/>
      <c r="F903" s="9"/>
      <c r="G903" s="9"/>
      <c r="H903" s="9"/>
    </row>
    <row r="904" spans="1:8">
      <c r="A904" s="8"/>
      <c r="B904" s="8"/>
      <c r="C904" s="8"/>
      <c r="D904" s="8"/>
      <c r="E904" s="8"/>
      <c r="F904" s="9"/>
      <c r="G904" s="9"/>
      <c r="H904" s="9"/>
    </row>
    <row r="905" spans="1:8">
      <c r="A905" s="7"/>
      <c r="B905" s="8"/>
      <c r="C905" s="8"/>
      <c r="D905" s="8"/>
      <c r="E905" s="8"/>
      <c r="F905" s="9"/>
      <c r="G905" s="9"/>
      <c r="H905" s="9"/>
    </row>
    <row r="906" spans="1:8">
      <c r="A906" s="8"/>
      <c r="B906" s="8"/>
      <c r="C906" s="8"/>
      <c r="D906" s="8"/>
      <c r="E906" s="8"/>
      <c r="F906" s="9"/>
      <c r="G906" s="9"/>
      <c r="H906" s="9"/>
    </row>
    <row r="907" spans="1:8">
      <c r="A907" s="8"/>
      <c r="B907" s="8"/>
      <c r="C907" s="8"/>
      <c r="D907" s="8"/>
      <c r="E907" s="8"/>
      <c r="F907" s="9"/>
      <c r="G907" s="9"/>
      <c r="H907" s="9"/>
    </row>
    <row r="908" spans="1:8">
      <c r="A908" s="8"/>
      <c r="B908" s="8"/>
      <c r="C908" s="8"/>
      <c r="D908" s="8"/>
      <c r="E908" s="8"/>
      <c r="F908" s="9"/>
      <c r="G908" s="9"/>
      <c r="H908" s="9"/>
    </row>
    <row r="909" spans="1:8">
      <c r="A909" s="7"/>
      <c r="B909" s="8"/>
      <c r="C909" s="8"/>
      <c r="D909" s="8"/>
      <c r="E909" s="8"/>
      <c r="F909" s="9"/>
      <c r="G909" s="9"/>
      <c r="H909" s="9"/>
    </row>
    <row r="910" spans="1:8">
      <c r="A910" s="7"/>
      <c r="B910" s="8"/>
      <c r="C910" s="8"/>
      <c r="D910" s="8"/>
      <c r="E910" s="8"/>
      <c r="F910" s="9"/>
      <c r="G910" s="9"/>
      <c r="H910" s="9"/>
    </row>
    <row r="911" spans="1:8">
      <c r="A911" s="7"/>
      <c r="B911" s="8"/>
      <c r="C911" s="8"/>
      <c r="D911" s="8"/>
      <c r="E911" s="8"/>
      <c r="F911" s="9"/>
      <c r="G911" s="9"/>
      <c r="H911" s="9"/>
    </row>
    <row r="912" spans="1:8">
      <c r="A912" s="7"/>
      <c r="B912" s="8"/>
      <c r="C912" s="8"/>
      <c r="D912" s="8"/>
      <c r="E912" s="8"/>
      <c r="F912" s="9"/>
      <c r="G912" s="9"/>
      <c r="H912" s="9"/>
    </row>
    <row r="913" spans="1:8">
      <c r="A913" s="8"/>
      <c r="B913" s="8"/>
      <c r="C913" s="8"/>
      <c r="D913" s="8"/>
      <c r="E913" s="8"/>
      <c r="F913" s="9"/>
      <c r="G913" s="9"/>
      <c r="H913" s="9"/>
    </row>
    <row r="914" spans="1:8">
      <c r="A914" s="8"/>
      <c r="B914" s="8"/>
      <c r="C914" s="8"/>
      <c r="D914" s="8"/>
      <c r="E914" s="8"/>
      <c r="F914" s="9"/>
      <c r="G914" s="9"/>
      <c r="H914" s="9"/>
    </row>
    <row r="915" spans="1:8">
      <c r="A915" s="7"/>
      <c r="B915" s="8"/>
      <c r="C915" s="8"/>
      <c r="D915" s="8"/>
      <c r="E915" s="8"/>
      <c r="F915" s="9"/>
      <c r="G915" s="9"/>
      <c r="H915" s="9"/>
    </row>
    <row r="916" spans="1:8">
      <c r="A916" s="7"/>
      <c r="B916" s="8"/>
      <c r="C916" s="8"/>
      <c r="D916" s="8"/>
      <c r="E916" s="8"/>
      <c r="F916" s="9"/>
      <c r="G916" s="9"/>
      <c r="H916" s="9"/>
    </row>
    <row r="917" spans="1:8">
      <c r="A917" s="7"/>
      <c r="B917" s="8"/>
      <c r="C917" s="8"/>
      <c r="D917" s="8"/>
      <c r="E917" s="8"/>
      <c r="F917" s="9"/>
      <c r="G917" s="9"/>
      <c r="H917" s="9"/>
    </row>
    <row r="918" spans="1:8">
      <c r="A918" s="8"/>
      <c r="B918" s="8"/>
      <c r="C918" s="8"/>
      <c r="D918" s="8"/>
      <c r="E918" s="8"/>
      <c r="F918" s="9"/>
      <c r="G918" s="9"/>
      <c r="H918" s="9"/>
    </row>
    <row r="919" spans="1:8">
      <c r="A919" s="7"/>
      <c r="B919" s="8"/>
      <c r="C919" s="8"/>
      <c r="D919" s="8"/>
      <c r="E919" s="8"/>
      <c r="F919" s="9"/>
      <c r="G919" s="9"/>
      <c r="H919" s="9"/>
    </row>
    <row r="920" spans="1:8">
      <c r="A920" s="8"/>
      <c r="B920" s="8"/>
      <c r="C920" s="8"/>
      <c r="D920" s="8"/>
      <c r="E920" s="8"/>
      <c r="F920" s="9"/>
      <c r="G920" s="9"/>
      <c r="H920" s="9"/>
    </row>
    <row r="921" spans="1:8">
      <c r="A921" s="8"/>
      <c r="B921" s="8"/>
      <c r="C921" s="8"/>
      <c r="D921" s="8"/>
      <c r="E921" s="8"/>
      <c r="F921" s="9"/>
      <c r="G921" s="9"/>
      <c r="H921" s="9"/>
    </row>
    <row r="922" spans="1:8">
      <c r="A922" s="7"/>
      <c r="B922" s="8"/>
      <c r="C922" s="8"/>
      <c r="D922" s="8"/>
      <c r="E922" s="8"/>
      <c r="F922" s="9"/>
      <c r="G922" s="9"/>
      <c r="H922" s="9"/>
    </row>
    <row r="923" spans="1:8">
      <c r="A923" s="8"/>
      <c r="B923" s="8"/>
      <c r="C923" s="8"/>
      <c r="D923" s="8"/>
      <c r="E923" s="8"/>
      <c r="F923" s="9"/>
      <c r="G923" s="9"/>
      <c r="H923" s="9"/>
    </row>
    <row r="924" spans="1:8">
      <c r="A924" s="7"/>
      <c r="B924" s="8"/>
      <c r="C924" s="8"/>
      <c r="D924" s="8"/>
      <c r="E924" s="8"/>
      <c r="F924" s="9"/>
      <c r="G924" s="9"/>
      <c r="H924" s="9"/>
    </row>
    <row r="925" spans="1:8">
      <c r="A925" s="8"/>
      <c r="B925" s="8"/>
      <c r="C925" s="8"/>
      <c r="D925" s="8"/>
      <c r="E925" s="8"/>
      <c r="F925" s="9"/>
      <c r="G925" s="9"/>
      <c r="H925" s="9"/>
    </row>
    <row r="926" spans="1:8">
      <c r="A926" s="7"/>
      <c r="B926" s="8"/>
      <c r="C926" s="8"/>
      <c r="D926" s="8"/>
      <c r="E926" s="8"/>
      <c r="F926" s="9"/>
      <c r="G926" s="9"/>
      <c r="H926" s="9"/>
    </row>
    <row r="927" spans="1:8">
      <c r="A927" s="8"/>
      <c r="B927" s="8"/>
      <c r="C927" s="8"/>
      <c r="D927" s="8"/>
      <c r="E927" s="8"/>
      <c r="F927" s="9"/>
      <c r="G927" s="9"/>
      <c r="H927" s="9"/>
    </row>
    <row r="928" spans="1:8">
      <c r="A928" s="7"/>
      <c r="B928" s="8"/>
      <c r="C928" s="8"/>
      <c r="D928" s="8"/>
      <c r="E928" s="8"/>
      <c r="F928" s="9"/>
      <c r="G928" s="9"/>
      <c r="H928" s="9"/>
    </row>
    <row r="929" spans="1:8">
      <c r="A929" s="7"/>
      <c r="B929" s="8"/>
      <c r="C929" s="8"/>
      <c r="D929" s="8"/>
      <c r="E929" s="8"/>
      <c r="F929" s="9"/>
      <c r="G929" s="9"/>
      <c r="H929" s="9"/>
    </row>
    <row r="930" spans="1:8">
      <c r="A930" s="7"/>
      <c r="B930" s="8"/>
      <c r="C930" s="8"/>
      <c r="D930" s="8"/>
      <c r="E930" s="8"/>
      <c r="F930" s="9"/>
      <c r="G930" s="9"/>
      <c r="H930" s="9"/>
    </row>
    <row r="931" spans="1:8">
      <c r="A931" s="7"/>
      <c r="B931" s="8"/>
      <c r="C931" s="8"/>
      <c r="D931" s="8"/>
      <c r="E931" s="8"/>
      <c r="F931" s="9"/>
      <c r="G931" s="9"/>
      <c r="H931" s="9"/>
    </row>
    <row r="932" spans="1:8">
      <c r="A932" s="8"/>
      <c r="B932" s="8"/>
      <c r="C932" s="8"/>
      <c r="D932" s="8"/>
      <c r="E932" s="8"/>
      <c r="F932" s="9"/>
      <c r="G932" s="9"/>
      <c r="H932" s="9"/>
    </row>
    <row r="933" spans="1:8">
      <c r="A933" s="7"/>
      <c r="B933" s="8"/>
      <c r="C933" s="8"/>
      <c r="D933" s="8"/>
      <c r="E933" s="8"/>
      <c r="F933" s="9"/>
      <c r="G933" s="9"/>
      <c r="H933" s="9"/>
    </row>
    <row r="934" spans="1:8">
      <c r="A934" s="7"/>
      <c r="B934" s="8"/>
      <c r="C934" s="8"/>
      <c r="D934" s="8"/>
      <c r="E934" s="8"/>
      <c r="F934" s="9"/>
      <c r="G934" s="9"/>
      <c r="H934" s="9"/>
    </row>
    <row r="935" spans="1:8">
      <c r="A935" s="7"/>
      <c r="B935" s="8"/>
      <c r="C935" s="8"/>
      <c r="D935" s="8"/>
      <c r="E935" s="8"/>
      <c r="F935" s="9"/>
      <c r="G935" s="9"/>
      <c r="H935" s="9"/>
    </row>
    <row r="936" spans="1:8">
      <c r="A936" s="7"/>
      <c r="B936" s="8"/>
      <c r="C936" s="8"/>
      <c r="D936" s="8"/>
      <c r="E936" s="8"/>
      <c r="F936" s="9"/>
      <c r="G936" s="9"/>
      <c r="H936" s="9"/>
    </row>
    <row r="937" spans="1:8">
      <c r="A937" s="7"/>
      <c r="B937" s="8"/>
      <c r="C937" s="8"/>
      <c r="D937" s="8"/>
      <c r="E937" s="8"/>
      <c r="F937" s="9"/>
      <c r="G937" s="9"/>
      <c r="H937" s="9"/>
    </row>
    <row r="938" spans="1:8">
      <c r="A938" s="7"/>
      <c r="B938" s="8"/>
      <c r="C938" s="8"/>
      <c r="D938" s="8"/>
      <c r="E938" s="8"/>
      <c r="F938" s="9"/>
      <c r="G938" s="9"/>
      <c r="H938" s="9"/>
    </row>
    <row r="939" spans="1:8">
      <c r="A939" s="7"/>
      <c r="B939" s="8"/>
      <c r="C939" s="8"/>
      <c r="D939" s="8"/>
      <c r="E939" s="8"/>
      <c r="F939" s="9"/>
      <c r="G939" s="9"/>
      <c r="H939" s="9"/>
    </row>
    <row r="940" spans="1:8">
      <c r="A940" s="7"/>
      <c r="B940" s="8"/>
      <c r="C940" s="8"/>
      <c r="D940" s="8"/>
      <c r="E940" s="8"/>
      <c r="F940" s="9"/>
      <c r="G940" s="9"/>
      <c r="H940" s="9"/>
    </row>
    <row r="941" spans="1:8">
      <c r="A941" s="8"/>
      <c r="B941" s="8"/>
      <c r="C941" s="8"/>
      <c r="D941" s="8"/>
      <c r="E941" s="8"/>
      <c r="F941" s="9"/>
      <c r="G941" s="9"/>
      <c r="H941" s="9"/>
    </row>
    <row r="942" spans="1:8">
      <c r="A942" s="7"/>
      <c r="B942" s="8"/>
      <c r="C942" s="8"/>
      <c r="D942" s="8"/>
      <c r="E942" s="8"/>
      <c r="F942" s="9"/>
      <c r="G942" s="9"/>
      <c r="H942" s="9"/>
    </row>
    <row r="943" spans="1:8">
      <c r="A943" s="8"/>
      <c r="B943" s="8"/>
      <c r="C943" s="8"/>
      <c r="D943" s="8"/>
      <c r="E943" s="8"/>
      <c r="F943" s="9"/>
      <c r="G943" s="9"/>
      <c r="H943" s="9"/>
    </row>
    <row r="944" spans="1:8">
      <c r="A944" s="7"/>
      <c r="B944" s="8"/>
      <c r="C944" s="8"/>
      <c r="D944" s="8"/>
      <c r="E944" s="8"/>
      <c r="F944" s="9"/>
      <c r="G944" s="9"/>
      <c r="H944" s="9"/>
    </row>
    <row r="945" spans="1:8">
      <c r="A945" s="7"/>
      <c r="B945" s="8"/>
      <c r="C945" s="8"/>
      <c r="D945" s="8"/>
      <c r="E945" s="8"/>
      <c r="F945" s="9"/>
      <c r="G945" s="9"/>
      <c r="H945" s="9"/>
    </row>
    <row r="946" spans="1:8">
      <c r="A946" s="7"/>
      <c r="B946" s="8"/>
      <c r="C946" s="8"/>
      <c r="D946" s="8"/>
      <c r="E946" s="8"/>
      <c r="F946" s="9"/>
      <c r="G946" s="9"/>
      <c r="H946" s="9"/>
    </row>
    <row r="947" spans="1:8">
      <c r="A947" s="7"/>
      <c r="B947" s="8"/>
      <c r="C947" s="8"/>
      <c r="D947" s="8"/>
      <c r="E947" s="8"/>
      <c r="F947" s="9"/>
      <c r="G947" s="9"/>
      <c r="H947" s="9"/>
    </row>
    <row r="948" spans="1:8">
      <c r="A948" s="8"/>
      <c r="B948" s="8"/>
      <c r="C948" s="8"/>
      <c r="D948" s="8"/>
      <c r="E948" s="8"/>
      <c r="F948" s="9"/>
      <c r="G948" s="9"/>
      <c r="H948" s="9"/>
    </row>
    <row r="949" spans="1:8">
      <c r="A949" s="7"/>
      <c r="B949" s="8"/>
      <c r="C949" s="8"/>
      <c r="D949" s="8"/>
      <c r="E949" s="8"/>
      <c r="F949" s="9"/>
      <c r="G949" s="9"/>
      <c r="H949" s="9"/>
    </row>
    <row r="950" spans="1:8">
      <c r="A950" s="7"/>
      <c r="B950" s="8"/>
      <c r="C950" s="8"/>
      <c r="D950" s="8"/>
      <c r="E950" s="8"/>
      <c r="F950" s="9"/>
      <c r="G950" s="9"/>
      <c r="H950" s="9"/>
    </row>
    <row r="951" spans="1:8">
      <c r="A951" s="7"/>
      <c r="B951" s="8"/>
      <c r="C951" s="8"/>
      <c r="D951" s="8"/>
      <c r="E951" s="8"/>
      <c r="F951" s="9"/>
      <c r="G951" s="9"/>
      <c r="H951" s="9"/>
    </row>
    <row r="952" spans="1:8">
      <c r="A952" s="7"/>
      <c r="B952" s="8"/>
      <c r="C952" s="8"/>
      <c r="D952" s="8"/>
      <c r="E952" s="8"/>
      <c r="F952" s="9"/>
      <c r="G952" s="9"/>
      <c r="H952" s="9"/>
    </row>
    <row r="953" spans="1:8">
      <c r="A953" s="7"/>
      <c r="B953" s="8"/>
      <c r="C953" s="8"/>
      <c r="D953" s="8"/>
      <c r="E953" s="8"/>
      <c r="F953" s="9"/>
      <c r="G953" s="9"/>
      <c r="H953" s="9"/>
    </row>
    <row r="954" spans="1:8">
      <c r="A954" s="7"/>
      <c r="B954" s="8"/>
      <c r="C954" s="8"/>
      <c r="D954" s="8"/>
      <c r="E954" s="8"/>
      <c r="F954" s="9"/>
      <c r="G954" s="9"/>
      <c r="H954" s="9"/>
    </row>
    <row r="955" spans="1:8">
      <c r="A955" s="7"/>
      <c r="B955" s="8"/>
      <c r="C955" s="8"/>
      <c r="D955" s="8"/>
      <c r="E955" s="8"/>
      <c r="F955" s="9"/>
      <c r="G955" s="9"/>
      <c r="H955" s="9"/>
    </row>
    <row r="956" spans="1:8">
      <c r="A956" s="7"/>
      <c r="B956" s="8"/>
      <c r="C956" s="8"/>
      <c r="D956" s="8"/>
      <c r="E956" s="8"/>
      <c r="F956" s="9"/>
      <c r="G956" s="9"/>
      <c r="H956" s="9"/>
    </row>
    <row r="957" spans="1:8">
      <c r="A957" s="8"/>
      <c r="B957" s="8"/>
      <c r="C957" s="8"/>
      <c r="D957" s="8"/>
      <c r="E957" s="8"/>
      <c r="F957" s="9"/>
      <c r="G957" s="9"/>
      <c r="H957" s="9"/>
    </row>
    <row r="958" spans="1:8">
      <c r="A958" s="8"/>
      <c r="B958" s="8"/>
      <c r="C958" s="8"/>
      <c r="D958" s="8"/>
      <c r="E958" s="10"/>
      <c r="F958" s="9"/>
      <c r="G958" s="9"/>
      <c r="H958" s="9"/>
    </row>
    <row r="959" spans="1:8">
      <c r="A959" s="8"/>
      <c r="B959" s="8"/>
      <c r="C959" s="8"/>
      <c r="D959" s="8"/>
      <c r="E959" s="8"/>
      <c r="F959" s="9"/>
      <c r="G959" s="9"/>
      <c r="H959" s="9"/>
    </row>
    <row r="960" spans="1:8">
      <c r="A960" s="7"/>
      <c r="B960" s="8"/>
      <c r="C960" s="8"/>
      <c r="D960" s="8"/>
      <c r="E960" s="8"/>
      <c r="F960" s="9"/>
      <c r="G960" s="9"/>
      <c r="H960" s="9"/>
    </row>
    <row r="961" spans="1:8">
      <c r="A961" s="7"/>
      <c r="B961" s="8"/>
      <c r="C961" s="8"/>
      <c r="D961" s="8"/>
      <c r="E961" s="8"/>
      <c r="F961" s="9"/>
      <c r="G961" s="9"/>
      <c r="H961" s="9"/>
    </row>
    <row r="962" spans="1:8">
      <c r="A962" s="7"/>
      <c r="B962" s="8"/>
      <c r="C962" s="8"/>
      <c r="D962" s="8"/>
      <c r="E962" s="8"/>
      <c r="F962" s="9"/>
      <c r="G962" s="9"/>
      <c r="H962" s="9"/>
    </row>
    <row r="963" spans="1:8">
      <c r="A963" s="8"/>
      <c r="B963" s="8"/>
      <c r="C963" s="8"/>
      <c r="D963" s="8"/>
      <c r="E963" s="8"/>
      <c r="F963" s="9"/>
      <c r="G963" s="9"/>
      <c r="H963" s="9"/>
    </row>
    <row r="964" spans="1:8">
      <c r="A964" s="7"/>
      <c r="B964" s="8"/>
      <c r="C964" s="8"/>
      <c r="D964" s="8"/>
      <c r="E964" s="8"/>
      <c r="F964" s="9"/>
      <c r="G964" s="9"/>
      <c r="H964" s="9"/>
    </row>
    <row r="965" spans="1:8">
      <c r="A965" s="7"/>
      <c r="B965" s="8"/>
      <c r="C965" s="8"/>
      <c r="D965" s="8"/>
      <c r="E965" s="8"/>
      <c r="F965" s="9"/>
      <c r="G965" s="9"/>
      <c r="H965" s="9"/>
    </row>
    <row r="966" spans="1:8">
      <c r="A966" s="7"/>
      <c r="B966" s="8"/>
      <c r="C966" s="8"/>
      <c r="D966" s="8"/>
      <c r="E966" s="8"/>
      <c r="F966" s="9"/>
      <c r="G966" s="9"/>
      <c r="H966" s="9"/>
    </row>
    <row r="967" spans="1:8">
      <c r="A967" s="7"/>
      <c r="B967" s="8"/>
      <c r="C967" s="8"/>
      <c r="D967" s="8"/>
      <c r="E967" s="8"/>
      <c r="F967" s="9"/>
      <c r="G967" s="9"/>
      <c r="H967" s="9"/>
    </row>
    <row r="968" spans="1:8">
      <c r="A968" s="7"/>
      <c r="B968" s="8"/>
      <c r="C968" s="8"/>
      <c r="D968" s="8"/>
      <c r="E968" s="8"/>
      <c r="F968" s="9"/>
      <c r="G968" s="9"/>
      <c r="H968" s="9"/>
    </row>
    <row r="969" spans="1:8">
      <c r="A969" s="8"/>
      <c r="B969" s="8"/>
      <c r="C969" s="8"/>
      <c r="D969" s="8"/>
      <c r="E969" s="8"/>
      <c r="F969" s="9"/>
      <c r="G969" s="9"/>
      <c r="H969" s="9"/>
    </row>
    <row r="970" spans="1:8">
      <c r="A970" s="7"/>
      <c r="B970" s="8"/>
      <c r="C970" s="8"/>
      <c r="D970" s="8"/>
      <c r="E970" s="8"/>
      <c r="F970" s="9"/>
      <c r="G970" s="9"/>
      <c r="H970" s="9"/>
    </row>
    <row r="971" spans="1:8">
      <c r="A971" s="7"/>
      <c r="B971" s="8"/>
      <c r="C971" s="8"/>
      <c r="D971" s="8"/>
      <c r="E971" s="8"/>
      <c r="F971" s="9"/>
      <c r="G971" s="9"/>
      <c r="H971" s="9"/>
    </row>
    <row r="972" spans="1:8">
      <c r="A972" s="7"/>
      <c r="B972" s="8"/>
      <c r="C972" s="8"/>
      <c r="D972" s="8"/>
      <c r="E972" s="10"/>
      <c r="F972" s="9"/>
      <c r="G972" s="9"/>
      <c r="H972" s="9"/>
    </row>
    <row r="973" spans="1:8">
      <c r="A973" s="8"/>
      <c r="B973" s="8"/>
      <c r="C973" s="8"/>
      <c r="D973" s="8"/>
      <c r="E973" s="8"/>
      <c r="F973" s="9"/>
      <c r="G973" s="9"/>
      <c r="H973" s="9"/>
    </row>
    <row r="974" spans="1:8">
      <c r="A974" s="7"/>
      <c r="B974" s="8"/>
      <c r="C974" s="8"/>
      <c r="D974" s="8"/>
      <c r="E974" s="8"/>
      <c r="F974" s="9"/>
      <c r="G974" s="9"/>
      <c r="H974" s="9"/>
    </row>
    <row r="975" spans="1:8">
      <c r="A975" s="7"/>
      <c r="B975" s="8"/>
      <c r="C975" s="8"/>
      <c r="D975" s="8"/>
      <c r="E975" s="8"/>
      <c r="F975" s="9"/>
      <c r="G975" s="9"/>
      <c r="H975" s="9"/>
    </row>
    <row r="976" spans="1:8">
      <c r="A976" s="8"/>
      <c r="B976" s="8"/>
      <c r="C976" s="8"/>
      <c r="D976" s="8"/>
      <c r="E976" s="8"/>
      <c r="F976" s="9"/>
      <c r="G976" s="9"/>
      <c r="H976" s="9"/>
    </row>
    <row r="977" spans="1:8">
      <c r="A977" s="8"/>
      <c r="B977" s="8"/>
      <c r="C977" s="8"/>
      <c r="D977" s="8"/>
      <c r="E977" s="8"/>
      <c r="F977" s="9"/>
      <c r="G977" s="9"/>
      <c r="H977" s="9"/>
    </row>
    <row r="978" spans="1:8">
      <c r="A978" s="8"/>
      <c r="B978" s="8"/>
      <c r="C978" s="8"/>
      <c r="D978" s="8"/>
      <c r="E978" s="8"/>
      <c r="F978" s="9"/>
      <c r="G978" s="9"/>
      <c r="H978" s="9"/>
    </row>
    <row r="979" spans="1:8">
      <c r="A979" s="7"/>
      <c r="B979" s="8"/>
      <c r="C979" s="8"/>
      <c r="D979" s="8"/>
      <c r="E979" s="8"/>
      <c r="F979" s="9"/>
      <c r="G979" s="9"/>
      <c r="H979" s="9"/>
    </row>
    <row r="980" spans="1:8">
      <c r="A980" s="8"/>
      <c r="B980" s="8"/>
      <c r="C980" s="8"/>
      <c r="D980" s="8"/>
      <c r="E980" s="8"/>
      <c r="F980" s="9"/>
      <c r="G980" s="9"/>
      <c r="H980" s="9"/>
    </row>
    <row r="981" spans="1:8">
      <c r="A981" s="7"/>
      <c r="B981" s="8"/>
      <c r="C981" s="8"/>
      <c r="D981" s="8"/>
      <c r="E981" s="8"/>
      <c r="F981" s="9"/>
      <c r="G981" s="9"/>
      <c r="H981" s="9"/>
    </row>
    <row r="982" spans="1:8">
      <c r="A982" s="7"/>
      <c r="B982" s="8"/>
      <c r="C982" s="8"/>
      <c r="D982" s="8"/>
      <c r="E982" s="8"/>
      <c r="F982" s="9"/>
      <c r="G982" s="9"/>
      <c r="H982" s="9"/>
    </row>
    <row r="983" spans="1:8">
      <c r="A983" s="7"/>
      <c r="B983" s="8"/>
      <c r="C983" s="8"/>
      <c r="D983" s="8"/>
      <c r="E983" s="10"/>
      <c r="F983" s="9"/>
      <c r="G983" s="9"/>
      <c r="H983" s="9"/>
    </row>
    <row r="984" spans="1:8">
      <c r="A984" s="7"/>
      <c r="B984" s="8"/>
      <c r="C984" s="8"/>
      <c r="D984" s="8"/>
      <c r="E984" s="8"/>
      <c r="F984" s="9"/>
      <c r="G984" s="9"/>
      <c r="H984" s="9"/>
    </row>
    <row r="985" spans="1:8">
      <c r="A985" s="7"/>
      <c r="B985" s="8"/>
      <c r="C985" s="8"/>
      <c r="D985" s="8"/>
      <c r="E985" s="8"/>
      <c r="F985" s="9"/>
      <c r="G985" s="9"/>
      <c r="H985" s="9"/>
    </row>
    <row r="986" spans="1:8">
      <c r="A986" s="7"/>
      <c r="B986" s="8"/>
      <c r="C986" s="8"/>
      <c r="D986" s="8"/>
      <c r="E986" s="8"/>
      <c r="F986" s="9"/>
      <c r="G986" s="9"/>
      <c r="H986" s="9"/>
    </row>
    <row r="987" spans="1:8">
      <c r="A987" s="8"/>
      <c r="B987" s="8"/>
      <c r="C987" s="8"/>
      <c r="D987" s="8"/>
      <c r="E987" s="8"/>
      <c r="F987" s="9"/>
      <c r="G987" s="9"/>
      <c r="H987" s="9"/>
    </row>
    <row r="988" spans="1:8">
      <c r="A988" s="7"/>
      <c r="B988" s="8"/>
      <c r="C988" s="8"/>
      <c r="D988" s="8"/>
      <c r="E988" s="8"/>
      <c r="F988" s="9"/>
      <c r="G988" s="9"/>
      <c r="H988" s="9"/>
    </row>
    <row r="989" spans="1:8">
      <c r="A989" s="7"/>
      <c r="B989" s="8"/>
      <c r="C989" s="8"/>
      <c r="D989" s="8"/>
      <c r="E989" s="8"/>
      <c r="F989" s="9"/>
      <c r="G989" s="9"/>
      <c r="H989" s="9"/>
    </row>
    <row r="990" spans="1:8">
      <c r="A990" s="7"/>
      <c r="B990" s="8"/>
      <c r="C990" s="8"/>
      <c r="D990" s="8"/>
      <c r="E990" s="8"/>
      <c r="F990" s="9"/>
      <c r="G990" s="9"/>
      <c r="H990" s="9"/>
    </row>
    <row r="991" spans="1:8">
      <c r="A991" s="7"/>
      <c r="B991" s="8"/>
      <c r="C991" s="8"/>
      <c r="D991" s="8"/>
      <c r="E991" s="8"/>
      <c r="F991" s="9"/>
      <c r="G991" s="9"/>
      <c r="H991" s="9"/>
    </row>
    <row r="992" spans="1:8">
      <c r="A992" s="7"/>
      <c r="B992" s="8"/>
      <c r="C992" s="8"/>
      <c r="D992" s="8"/>
      <c r="E992" s="8"/>
      <c r="F992" s="9"/>
      <c r="G992" s="9"/>
      <c r="H992" s="9"/>
    </row>
    <row r="993" spans="1:8">
      <c r="A993" s="8"/>
      <c r="B993" s="8"/>
      <c r="C993" s="8"/>
      <c r="D993" s="8"/>
      <c r="E993" s="8"/>
      <c r="F993" s="9"/>
      <c r="G993" s="9"/>
      <c r="H993" s="9"/>
    </row>
    <row r="994" spans="1:8">
      <c r="A994" s="7"/>
      <c r="B994" s="8"/>
      <c r="C994" s="8"/>
      <c r="D994" s="8"/>
      <c r="E994" s="8"/>
      <c r="F994" s="9"/>
      <c r="G994" s="9"/>
      <c r="H994" s="9"/>
    </row>
    <row r="995" spans="1:8">
      <c r="A995" s="7"/>
      <c r="B995" s="8"/>
      <c r="C995" s="8"/>
      <c r="D995" s="8"/>
      <c r="E995" s="8"/>
      <c r="F995" s="9"/>
      <c r="G995" s="9"/>
      <c r="H995" s="9"/>
    </row>
    <row r="996" spans="1:8">
      <c r="A996" s="8"/>
      <c r="B996" s="8"/>
      <c r="C996" s="8"/>
      <c r="D996" s="8"/>
      <c r="E996" s="8"/>
      <c r="F996" s="9"/>
      <c r="G996" s="9"/>
      <c r="H996" s="9"/>
    </row>
    <row r="997" spans="1:8">
      <c r="A997" s="7"/>
      <c r="B997" s="8"/>
      <c r="C997" s="8"/>
      <c r="D997" s="8"/>
      <c r="E997" s="8"/>
      <c r="F997" s="9"/>
      <c r="G997" s="9"/>
      <c r="H997" s="9"/>
    </row>
    <row r="998" spans="1:8">
      <c r="A998" s="8"/>
      <c r="B998" s="8"/>
      <c r="C998" s="8"/>
      <c r="D998" s="8"/>
      <c r="E998" s="8"/>
      <c r="F998" s="9"/>
      <c r="G998" s="9"/>
      <c r="H998" s="9"/>
    </row>
    <row r="999" spans="1:8">
      <c r="A999" s="7"/>
      <c r="B999" s="8"/>
      <c r="C999" s="8"/>
      <c r="D999" s="8"/>
      <c r="E999" s="8"/>
      <c r="F999" s="9"/>
      <c r="G999" s="9"/>
      <c r="H999" s="9"/>
    </row>
    <row r="1000" spans="1:8">
      <c r="A1000" s="7"/>
      <c r="B1000" s="8"/>
      <c r="C1000" s="8"/>
      <c r="D1000" s="8"/>
      <c r="E1000" s="8"/>
      <c r="F1000" s="9"/>
      <c r="G1000" s="9"/>
      <c r="H1000" s="9"/>
    </row>
    <row r="1001" spans="1:8">
      <c r="A1001" s="7"/>
      <c r="B1001" s="8"/>
      <c r="C1001" s="8"/>
      <c r="D1001" s="8"/>
      <c r="E1001" s="8"/>
      <c r="F1001" s="9"/>
      <c r="G1001" s="9"/>
      <c r="H1001" s="9"/>
    </row>
    <row r="1002" spans="1:8">
      <c r="A1002" s="7"/>
      <c r="B1002" s="8"/>
      <c r="C1002" s="8"/>
      <c r="D1002" s="8"/>
      <c r="E1002" s="8"/>
      <c r="F1002" s="9"/>
      <c r="G1002" s="9"/>
      <c r="H1002" s="9"/>
    </row>
    <row r="1003" spans="1:8">
      <c r="A1003" s="7"/>
      <c r="B1003" s="8"/>
      <c r="C1003" s="8"/>
      <c r="D1003" s="8"/>
      <c r="E1003" s="8"/>
      <c r="F1003" s="9"/>
      <c r="G1003" s="9"/>
      <c r="H1003" s="9"/>
    </row>
    <row r="1004" spans="1:8">
      <c r="A1004" s="7"/>
      <c r="B1004" s="8"/>
      <c r="C1004" s="8"/>
      <c r="D1004" s="8"/>
      <c r="E1004" s="8"/>
      <c r="F1004" s="9"/>
      <c r="G1004" s="9"/>
      <c r="H1004" s="9"/>
    </row>
    <row r="1005" spans="1:8">
      <c r="A1005" s="8"/>
      <c r="B1005" s="8"/>
      <c r="C1005" s="8"/>
      <c r="D1005" s="8"/>
      <c r="E1005" s="8"/>
      <c r="F1005" s="9"/>
      <c r="G1005" s="9"/>
      <c r="H1005" s="9"/>
    </row>
    <row r="1006" spans="1:8">
      <c r="A1006" s="8"/>
      <c r="B1006" s="8"/>
      <c r="C1006" s="8"/>
      <c r="D1006" s="8"/>
      <c r="E1006" s="8"/>
      <c r="F1006" s="9"/>
      <c r="G1006" s="9"/>
      <c r="H1006" s="9"/>
    </row>
    <row r="1007" spans="1:8">
      <c r="A1007" s="7"/>
      <c r="B1007" s="8"/>
      <c r="C1007" s="8"/>
      <c r="D1007" s="8"/>
      <c r="E1007" s="8"/>
      <c r="F1007" s="9"/>
      <c r="G1007" s="9"/>
      <c r="H1007" s="9"/>
    </row>
    <row r="1008" spans="1:8">
      <c r="A1008" s="8"/>
      <c r="B1008" s="8"/>
      <c r="C1008" s="8"/>
      <c r="D1008" s="8"/>
      <c r="E1008" s="8"/>
      <c r="F1008" s="9"/>
      <c r="G1008" s="9"/>
      <c r="H1008" s="9"/>
    </row>
    <row r="1009" spans="1:8">
      <c r="A1009" s="8"/>
      <c r="B1009" s="8"/>
      <c r="C1009" s="8"/>
      <c r="D1009" s="8"/>
      <c r="E1009" s="8"/>
      <c r="F1009" s="9"/>
      <c r="G1009" s="9"/>
      <c r="H1009" s="9"/>
    </row>
    <row r="1010" spans="1:8">
      <c r="A1010" s="7"/>
      <c r="B1010" s="8"/>
      <c r="C1010" s="8"/>
      <c r="D1010" s="8"/>
      <c r="E1010" s="8"/>
      <c r="F1010" s="9"/>
      <c r="G1010" s="9"/>
      <c r="H1010" s="9"/>
    </row>
    <row r="1011" spans="1:8">
      <c r="A1011" s="7"/>
      <c r="B1011" s="8"/>
      <c r="C1011" s="8"/>
      <c r="D1011" s="8"/>
      <c r="E1011" s="8"/>
      <c r="F1011" s="9"/>
      <c r="G1011" s="9"/>
      <c r="H1011" s="9"/>
    </row>
    <row r="1012" spans="1:8">
      <c r="A1012" s="7"/>
      <c r="B1012" s="8"/>
      <c r="C1012" s="8"/>
      <c r="D1012" s="8"/>
      <c r="E1012" s="8"/>
      <c r="F1012" s="9"/>
      <c r="G1012" s="9"/>
      <c r="H1012" s="9"/>
    </row>
    <row r="1013" spans="1:8">
      <c r="A1013" s="8"/>
      <c r="B1013" s="8"/>
      <c r="C1013" s="8"/>
      <c r="D1013" s="8"/>
      <c r="E1013" s="8"/>
      <c r="F1013" s="9"/>
      <c r="G1013" s="9"/>
      <c r="H1013" s="9"/>
    </row>
    <row r="1014" spans="1:8">
      <c r="A1014" s="7"/>
      <c r="B1014" s="8"/>
      <c r="C1014" s="8"/>
      <c r="D1014" s="8"/>
      <c r="E1014" s="8"/>
      <c r="F1014" s="9"/>
      <c r="G1014" s="9"/>
      <c r="H1014" s="9"/>
    </row>
    <row r="1015" spans="1:8">
      <c r="A1015" s="7"/>
      <c r="B1015" s="8"/>
      <c r="C1015" s="8"/>
      <c r="D1015" s="8"/>
      <c r="E1015" s="8"/>
      <c r="F1015" s="9"/>
      <c r="G1015" s="9"/>
      <c r="H1015" s="9"/>
    </row>
    <row r="1016" spans="1:8">
      <c r="A1016" s="8"/>
      <c r="B1016" s="8"/>
      <c r="C1016" s="8"/>
      <c r="D1016" s="8"/>
      <c r="E1016" s="8"/>
      <c r="F1016" s="9"/>
      <c r="G1016" s="9"/>
      <c r="H1016" s="9"/>
    </row>
    <row r="1017" spans="1:8">
      <c r="A1017" s="7"/>
      <c r="B1017" s="8"/>
      <c r="C1017" s="8"/>
      <c r="D1017" s="8"/>
      <c r="E1017" s="8"/>
      <c r="F1017" s="9"/>
      <c r="G1017" s="9"/>
      <c r="H1017" s="9"/>
    </row>
    <row r="1018" spans="1:8">
      <c r="A1018" s="7"/>
      <c r="B1018" s="8"/>
      <c r="C1018" s="8"/>
      <c r="D1018" s="8"/>
      <c r="E1018" s="8"/>
      <c r="F1018" s="9"/>
      <c r="G1018" s="9"/>
      <c r="H1018" s="9"/>
    </row>
    <row r="1019" spans="1:8">
      <c r="A1019" s="8"/>
      <c r="B1019" s="8"/>
      <c r="C1019" s="8"/>
      <c r="D1019" s="8"/>
      <c r="E1019" s="8"/>
      <c r="F1019" s="9"/>
      <c r="G1019" s="9"/>
      <c r="H1019" s="9"/>
    </row>
    <row r="1020" spans="1:8">
      <c r="A1020" s="7"/>
      <c r="B1020" s="8"/>
      <c r="C1020" s="8"/>
      <c r="D1020" s="8"/>
      <c r="E1020" s="8"/>
      <c r="F1020" s="9"/>
      <c r="G1020" s="9"/>
      <c r="H1020" s="9"/>
    </row>
    <row r="1021" spans="1:8">
      <c r="A1021" s="8"/>
      <c r="B1021" s="7"/>
      <c r="C1021" s="8"/>
      <c r="D1021" s="8"/>
      <c r="E1021" s="8"/>
      <c r="F1021" s="9"/>
      <c r="G1021" s="9"/>
      <c r="H1021" s="9"/>
    </row>
    <row r="1022" spans="1:8">
      <c r="A1022" s="8"/>
      <c r="B1022" s="8"/>
      <c r="C1022" s="8"/>
      <c r="D1022" s="8"/>
      <c r="E1022" s="10"/>
      <c r="F1022" s="9"/>
      <c r="G1022" s="9"/>
      <c r="H1022" s="9"/>
    </row>
    <row r="1023" spans="1:8">
      <c r="A1023" s="7"/>
      <c r="B1023" s="8"/>
      <c r="C1023" s="8"/>
      <c r="D1023" s="8"/>
      <c r="E1023" s="8"/>
      <c r="F1023" s="9"/>
      <c r="G1023" s="9"/>
      <c r="H1023" s="9"/>
    </row>
    <row r="1024" spans="1:8">
      <c r="A1024" s="7"/>
      <c r="B1024" s="8"/>
      <c r="C1024" s="8"/>
      <c r="D1024" s="8"/>
      <c r="E1024" s="8"/>
      <c r="F1024" s="9"/>
      <c r="G1024" s="9"/>
      <c r="H1024" s="9"/>
    </row>
    <row r="1025" spans="1:8">
      <c r="A1025" s="8"/>
      <c r="B1025" s="8"/>
      <c r="C1025" s="8"/>
      <c r="D1025" s="8"/>
      <c r="E1025" s="8"/>
      <c r="F1025" s="9"/>
      <c r="G1025" s="9"/>
      <c r="H1025" s="9"/>
    </row>
    <row r="1026" spans="1:8">
      <c r="A1026" s="8"/>
      <c r="B1026" s="8"/>
      <c r="C1026" s="8"/>
      <c r="D1026" s="8"/>
      <c r="E1026" s="8"/>
      <c r="F1026" s="9"/>
      <c r="G1026" s="9"/>
      <c r="H1026" s="9"/>
    </row>
    <row r="1027" spans="1:8">
      <c r="A1027" s="8"/>
      <c r="B1027" s="8"/>
      <c r="C1027" s="8"/>
      <c r="D1027" s="8"/>
      <c r="E1027" s="8"/>
      <c r="F1027" s="9"/>
      <c r="G1027" s="9"/>
      <c r="H1027" s="9"/>
    </row>
    <row r="1028" spans="1:8">
      <c r="A1028" s="8"/>
      <c r="B1028" s="8"/>
      <c r="C1028" s="8"/>
      <c r="D1028" s="8"/>
      <c r="E1028" s="8"/>
      <c r="F1028" s="9"/>
      <c r="G1028" s="9"/>
      <c r="H1028" s="9"/>
    </row>
    <row r="1029" spans="1:8">
      <c r="A1029" s="7"/>
      <c r="B1029" s="8"/>
      <c r="C1029" s="8"/>
      <c r="D1029" s="8"/>
      <c r="E1029" s="8"/>
      <c r="F1029" s="9"/>
      <c r="G1029" s="9"/>
      <c r="H1029" s="9"/>
    </row>
    <row r="1030" spans="1:8">
      <c r="A1030" s="8"/>
      <c r="B1030" s="8"/>
      <c r="C1030" s="8"/>
      <c r="D1030" s="8"/>
      <c r="E1030" s="8"/>
      <c r="F1030" s="9"/>
      <c r="G1030" s="9"/>
      <c r="H1030" s="9"/>
    </row>
    <row r="1031" spans="1:8">
      <c r="A1031" s="7"/>
      <c r="B1031" s="8"/>
      <c r="C1031" s="8"/>
      <c r="D1031" s="8"/>
      <c r="E1031" s="8"/>
      <c r="F1031" s="9"/>
      <c r="G1031" s="9"/>
      <c r="H1031" s="9"/>
    </row>
    <row r="1032" spans="1:8">
      <c r="A1032" s="8"/>
      <c r="B1032" s="8"/>
      <c r="C1032" s="8"/>
      <c r="D1032" s="8"/>
      <c r="E1032" s="8"/>
      <c r="F1032" s="9"/>
      <c r="G1032" s="9"/>
      <c r="H1032" s="9"/>
    </row>
    <row r="1033" spans="1:8">
      <c r="A1033" s="7"/>
      <c r="B1033" s="8"/>
      <c r="C1033" s="8"/>
      <c r="D1033" s="8"/>
      <c r="E1033" s="8"/>
      <c r="F1033" s="9"/>
      <c r="G1033" s="9"/>
      <c r="H1033" s="9"/>
    </row>
    <row r="1034" spans="1:8">
      <c r="A1034" s="8"/>
      <c r="B1034" s="8"/>
      <c r="C1034" s="8"/>
      <c r="D1034" s="8"/>
      <c r="E1034" s="8"/>
      <c r="F1034" s="9"/>
      <c r="G1034" s="9"/>
      <c r="H1034" s="9"/>
    </row>
    <row r="1035" spans="1:8">
      <c r="A1035" s="7"/>
      <c r="B1035" s="8"/>
      <c r="C1035" s="8"/>
      <c r="D1035" s="8"/>
      <c r="E1035" s="8"/>
      <c r="F1035" s="9"/>
      <c r="G1035" s="9"/>
      <c r="H1035" s="9"/>
    </row>
    <row r="1036" spans="1:8">
      <c r="A1036" s="8"/>
      <c r="B1036" s="8"/>
      <c r="C1036" s="8"/>
      <c r="D1036" s="8"/>
      <c r="E1036" s="8"/>
      <c r="F1036" s="9"/>
      <c r="G1036" s="9"/>
      <c r="H1036" s="9"/>
    </row>
    <row r="1037" spans="1:8">
      <c r="A1037" s="7"/>
      <c r="B1037" s="8"/>
      <c r="C1037" s="8"/>
      <c r="D1037" s="8"/>
      <c r="E1037" s="8"/>
      <c r="F1037" s="9"/>
      <c r="G1037" s="9"/>
      <c r="H1037" s="9"/>
    </row>
    <row r="1038" spans="1:8">
      <c r="A1038" s="7"/>
      <c r="B1038" s="8"/>
      <c r="C1038" s="8"/>
      <c r="D1038" s="8"/>
      <c r="E1038" s="8"/>
      <c r="F1038" s="9"/>
      <c r="G1038" s="9"/>
      <c r="H1038" s="9"/>
    </row>
    <row r="1039" spans="1:8">
      <c r="A1039" s="8"/>
      <c r="B1039" s="8"/>
      <c r="C1039" s="8"/>
      <c r="D1039" s="8"/>
      <c r="E1039" s="8"/>
      <c r="F1039" s="9"/>
      <c r="G1039" s="9"/>
      <c r="H1039" s="9"/>
    </row>
    <row r="1040" spans="1:8">
      <c r="A1040" s="7"/>
      <c r="B1040" s="8"/>
      <c r="C1040" s="8"/>
      <c r="D1040" s="8"/>
      <c r="E1040" s="8"/>
      <c r="F1040" s="9"/>
      <c r="G1040" s="9"/>
      <c r="H1040" s="9"/>
    </row>
    <row r="1041" spans="1:8">
      <c r="A1041" s="8"/>
      <c r="B1041" s="8"/>
      <c r="C1041" s="8"/>
      <c r="D1041" s="8"/>
      <c r="E1041" s="8"/>
      <c r="F1041" s="9"/>
      <c r="G1041" s="9"/>
      <c r="H1041" s="9"/>
    </row>
    <row r="1042" spans="1:8">
      <c r="A1042" s="8"/>
      <c r="B1042" s="8"/>
      <c r="C1042" s="8"/>
      <c r="D1042" s="8"/>
      <c r="E1042" s="8"/>
      <c r="F1042" s="9"/>
      <c r="G1042" s="9"/>
      <c r="H1042" s="9"/>
    </row>
    <row r="1043" spans="1:8">
      <c r="A1043" s="7"/>
      <c r="B1043" s="8"/>
      <c r="C1043" s="8"/>
      <c r="D1043" s="8"/>
      <c r="E1043" s="8"/>
      <c r="F1043" s="9"/>
      <c r="G1043" s="9"/>
      <c r="H1043" s="9"/>
    </row>
    <row r="1044" spans="1:8">
      <c r="A1044" s="7"/>
      <c r="B1044" s="8"/>
      <c r="C1044" s="8"/>
      <c r="D1044" s="8"/>
      <c r="E1044" s="8"/>
      <c r="F1044" s="9"/>
      <c r="G1044" s="9"/>
      <c r="H1044" s="9"/>
    </row>
    <row r="1045" spans="1:8">
      <c r="A1045" s="8"/>
      <c r="B1045" s="8"/>
      <c r="C1045" s="8"/>
      <c r="D1045" s="8"/>
      <c r="E1045" s="8"/>
      <c r="F1045" s="9"/>
      <c r="G1045" s="9"/>
      <c r="H1045" s="9"/>
    </row>
    <row r="1046" spans="1:8">
      <c r="A1046" s="8"/>
      <c r="B1046" s="8"/>
      <c r="C1046" s="8"/>
      <c r="D1046" s="8"/>
      <c r="E1046" s="8"/>
      <c r="F1046" s="9"/>
      <c r="G1046" s="9"/>
      <c r="H1046" s="9"/>
    </row>
    <row r="1047" spans="1:8">
      <c r="A1047" s="7"/>
      <c r="B1047" s="8"/>
      <c r="C1047" s="8"/>
      <c r="D1047" s="8"/>
      <c r="E1047" s="8"/>
      <c r="F1047" s="9"/>
      <c r="G1047" s="9"/>
      <c r="H1047" s="9"/>
    </row>
    <row r="1048" spans="1:8">
      <c r="A1048" s="8"/>
      <c r="B1048" s="8"/>
      <c r="C1048" s="8"/>
      <c r="D1048" s="8"/>
      <c r="E1048" s="10"/>
      <c r="F1048" s="9"/>
      <c r="G1048" s="9"/>
      <c r="H1048" s="9"/>
    </row>
    <row r="1049" spans="1:8">
      <c r="A1049" s="7"/>
      <c r="B1049" s="8"/>
      <c r="C1049" s="8"/>
      <c r="D1049" s="8"/>
      <c r="E1049" s="8"/>
      <c r="F1049" s="9"/>
      <c r="G1049" s="9"/>
      <c r="H1049" s="9"/>
    </row>
    <row r="1050" spans="1:8">
      <c r="A1050" s="7"/>
      <c r="B1050" s="8"/>
      <c r="C1050" s="8"/>
      <c r="D1050" s="8"/>
      <c r="E1050" s="8"/>
      <c r="F1050" s="9"/>
      <c r="G1050" s="9"/>
      <c r="H1050" s="9"/>
    </row>
    <row r="1051" spans="1:8">
      <c r="A1051" s="8"/>
      <c r="B1051" s="8"/>
      <c r="C1051" s="8"/>
      <c r="D1051" s="8"/>
      <c r="E1051" s="8"/>
      <c r="F1051" s="9"/>
      <c r="G1051" s="9"/>
      <c r="H1051" s="9"/>
    </row>
    <row r="1052" spans="1:8">
      <c r="A1052" s="8"/>
      <c r="B1052" s="8"/>
      <c r="C1052" s="8"/>
      <c r="D1052" s="8"/>
      <c r="E1052" s="8"/>
      <c r="F1052" s="9"/>
      <c r="G1052" s="9"/>
      <c r="H1052" s="9"/>
    </row>
    <row r="1053" spans="1:8">
      <c r="A1053" s="7"/>
      <c r="B1053" s="8"/>
      <c r="C1053" s="8"/>
      <c r="D1053" s="8"/>
      <c r="E1053" s="8"/>
      <c r="F1053" s="9"/>
      <c r="G1053" s="9"/>
      <c r="H1053" s="9"/>
    </row>
    <row r="1054" spans="1:8">
      <c r="A1054" s="7"/>
      <c r="B1054" s="8"/>
      <c r="C1054" s="8"/>
      <c r="D1054" s="8"/>
      <c r="E1054" s="8"/>
      <c r="F1054" s="9"/>
      <c r="G1054" s="9"/>
      <c r="H1054" s="9"/>
    </row>
    <row r="1055" spans="1:8">
      <c r="A1055" s="7"/>
      <c r="B1055" s="8"/>
      <c r="C1055" s="8"/>
      <c r="D1055" s="8"/>
      <c r="E1055" s="8"/>
      <c r="F1055" s="9"/>
      <c r="G1055" s="9"/>
      <c r="H1055" s="9"/>
    </row>
    <row r="1056" spans="1:8">
      <c r="A1056" s="7"/>
      <c r="B1056" s="8"/>
      <c r="C1056" s="8"/>
      <c r="D1056" s="8"/>
      <c r="E1056" s="8"/>
      <c r="F1056" s="9"/>
      <c r="G1056" s="9"/>
      <c r="H1056" s="9"/>
    </row>
    <row r="1057" spans="1:8">
      <c r="A1057" s="8"/>
      <c r="B1057" s="8"/>
      <c r="C1057" s="8"/>
      <c r="D1057" s="8"/>
      <c r="E1057" s="8"/>
      <c r="F1057" s="9"/>
      <c r="G1057" s="9"/>
      <c r="H1057" s="9"/>
    </row>
    <row r="1058" spans="1:8">
      <c r="A1058" s="7"/>
      <c r="B1058" s="8"/>
      <c r="C1058" s="8"/>
      <c r="D1058" s="8"/>
      <c r="E1058" s="8"/>
      <c r="F1058" s="9"/>
      <c r="G1058" s="9"/>
      <c r="H1058" s="9"/>
    </row>
    <row r="1059" spans="1:8">
      <c r="A1059" s="7"/>
      <c r="B1059" s="8"/>
      <c r="C1059" s="8"/>
      <c r="D1059" s="8"/>
      <c r="E1059" s="8"/>
      <c r="F1059" s="9"/>
      <c r="G1059" s="9"/>
      <c r="H1059" s="9"/>
    </row>
    <row r="1060" spans="1:8">
      <c r="A1060" s="8"/>
      <c r="B1060" s="8"/>
      <c r="C1060" s="8"/>
      <c r="D1060" s="8"/>
      <c r="E1060" s="8"/>
      <c r="F1060" s="9"/>
      <c r="G1060" s="9"/>
      <c r="H1060" s="9"/>
    </row>
    <row r="1061" spans="1:8">
      <c r="A1061" s="8"/>
      <c r="B1061" s="8"/>
      <c r="C1061" s="8"/>
      <c r="D1061" s="8"/>
      <c r="E1061" s="8"/>
      <c r="F1061" s="9"/>
      <c r="G1061" s="9"/>
      <c r="H1061" s="9"/>
    </row>
    <row r="1062" spans="1:8">
      <c r="A1062" s="8"/>
      <c r="B1062" s="8"/>
      <c r="C1062" s="8"/>
      <c r="D1062" s="8"/>
      <c r="E1062" s="8"/>
      <c r="F1062" s="9"/>
      <c r="G1062" s="9"/>
      <c r="H1062" s="9"/>
    </row>
    <row r="1063" spans="1:8">
      <c r="A1063" s="8"/>
      <c r="B1063" s="8"/>
      <c r="C1063" s="8"/>
      <c r="D1063" s="8"/>
      <c r="E1063" s="8"/>
      <c r="F1063" s="9"/>
      <c r="G1063" s="9"/>
      <c r="H1063" s="9"/>
    </row>
    <row r="1064" spans="1:8">
      <c r="A1064" s="8"/>
      <c r="B1064" s="8"/>
      <c r="C1064" s="8"/>
      <c r="D1064" s="8"/>
      <c r="E1064" s="8"/>
      <c r="F1064" s="9"/>
      <c r="G1064" s="9"/>
      <c r="H1064" s="9"/>
    </row>
    <row r="1065" spans="1:8">
      <c r="A1065" s="8"/>
      <c r="B1065" s="8"/>
      <c r="C1065" s="8"/>
      <c r="D1065" s="8"/>
      <c r="E1065" s="8"/>
      <c r="F1065" s="9"/>
      <c r="G1065" s="9"/>
      <c r="H1065" s="9"/>
    </row>
    <row r="1066" spans="1:8">
      <c r="A1066" s="8"/>
      <c r="B1066" s="8"/>
      <c r="C1066" s="8"/>
      <c r="D1066" s="8"/>
      <c r="E1066" s="8"/>
      <c r="F1066" s="9"/>
      <c r="G1066" s="9"/>
      <c r="H1066" s="9"/>
    </row>
    <row r="1067" spans="1:8">
      <c r="A1067" s="8"/>
      <c r="B1067" s="8"/>
      <c r="C1067" s="8"/>
      <c r="D1067" s="8"/>
      <c r="E1067" s="8"/>
      <c r="F1067" s="9"/>
      <c r="G1067" s="9"/>
      <c r="H1067" s="9"/>
    </row>
    <row r="1068" spans="1:8">
      <c r="A1068" s="7"/>
      <c r="B1068" s="8"/>
      <c r="C1068" s="8"/>
      <c r="D1068" s="8"/>
      <c r="E1068" s="8"/>
      <c r="F1068" s="9"/>
      <c r="G1068" s="9"/>
      <c r="H1068" s="9"/>
    </row>
    <row r="1069" spans="1:8">
      <c r="A1069" s="8"/>
      <c r="B1069" s="8"/>
      <c r="C1069" s="8"/>
      <c r="D1069" s="8"/>
      <c r="E1069" s="8"/>
      <c r="F1069" s="9"/>
      <c r="G1069" s="9"/>
      <c r="H1069" s="9"/>
    </row>
    <row r="1070" spans="1:8">
      <c r="A1070" s="8"/>
      <c r="B1070" s="8"/>
      <c r="C1070" s="8"/>
      <c r="D1070" s="8"/>
      <c r="E1070" s="8"/>
      <c r="F1070" s="9"/>
      <c r="G1070" s="9"/>
      <c r="H1070" s="9"/>
    </row>
    <row r="1071" spans="1:8">
      <c r="A1071" s="8"/>
      <c r="B1071" s="8"/>
      <c r="C1071" s="8"/>
      <c r="D1071" s="8"/>
      <c r="E1071" s="8"/>
      <c r="F1071" s="9"/>
      <c r="G1071" s="9"/>
      <c r="H1071" s="9"/>
    </row>
    <row r="1072" spans="1:8">
      <c r="A1072" s="8"/>
      <c r="B1072" s="8"/>
      <c r="C1072" s="8"/>
      <c r="D1072" s="8"/>
      <c r="E1072" s="8"/>
      <c r="F1072" s="9"/>
      <c r="G1072" s="9"/>
      <c r="H1072" s="9"/>
    </row>
    <row r="1073" spans="1:8">
      <c r="A1073" s="7"/>
      <c r="B1073" s="8"/>
      <c r="C1073" s="8"/>
      <c r="D1073" s="8"/>
      <c r="E1073" s="8"/>
      <c r="F1073" s="9"/>
      <c r="G1073" s="9"/>
      <c r="H1073" s="9"/>
    </row>
    <row r="1074" spans="1:8">
      <c r="A1074" s="7"/>
      <c r="B1074" s="8"/>
      <c r="C1074" s="8"/>
      <c r="D1074" s="8"/>
      <c r="E1074" s="8"/>
      <c r="F1074" s="9"/>
      <c r="G1074" s="9"/>
      <c r="H1074" s="9"/>
    </row>
    <row r="1075" spans="1:8">
      <c r="A1075" s="7"/>
      <c r="B1075" s="8"/>
      <c r="C1075" s="8"/>
      <c r="D1075" s="8"/>
      <c r="E1075" s="8"/>
      <c r="F1075" s="9"/>
      <c r="G1075" s="9"/>
      <c r="H1075" s="9"/>
    </row>
    <row r="1076" spans="1:8">
      <c r="A1076" s="7"/>
      <c r="B1076" s="8"/>
      <c r="C1076" s="8"/>
      <c r="D1076" s="8"/>
      <c r="E1076" s="8"/>
      <c r="F1076" s="9"/>
      <c r="G1076" s="9"/>
      <c r="H1076" s="9"/>
    </row>
    <row r="1077" spans="1:8">
      <c r="A1077" s="7"/>
      <c r="B1077" s="8"/>
      <c r="C1077" s="8"/>
      <c r="D1077" s="8"/>
      <c r="E1077" s="8"/>
      <c r="F1077" s="9"/>
      <c r="G1077" s="9"/>
      <c r="H1077" s="9"/>
    </row>
    <row r="1078" spans="1:8">
      <c r="A1078" s="7"/>
      <c r="B1078" s="8"/>
      <c r="C1078" s="8"/>
      <c r="D1078" s="8"/>
      <c r="E1078" s="8"/>
      <c r="F1078" s="9"/>
      <c r="G1078" s="9"/>
      <c r="H1078" s="9"/>
    </row>
    <row r="1079" spans="1:8">
      <c r="A1079" s="7"/>
      <c r="B1079" s="8"/>
      <c r="C1079" s="8"/>
      <c r="D1079" s="8"/>
      <c r="E1079" s="8"/>
      <c r="F1079" s="9"/>
      <c r="G1079" s="9"/>
      <c r="H1079" s="9"/>
    </row>
    <row r="1080" spans="1:8">
      <c r="A1080" s="7"/>
      <c r="B1080" s="8"/>
      <c r="C1080" s="8"/>
      <c r="D1080" s="8"/>
      <c r="E1080" s="8"/>
      <c r="F1080" s="9"/>
      <c r="G1080" s="9"/>
      <c r="H1080" s="9"/>
    </row>
    <row r="1081" spans="1:8">
      <c r="A1081" s="7"/>
      <c r="B1081" s="8"/>
      <c r="C1081" s="8"/>
      <c r="D1081" s="8"/>
      <c r="E1081" s="8"/>
      <c r="F1081" s="9"/>
      <c r="G1081" s="9"/>
      <c r="H1081" s="9"/>
    </row>
    <row r="1082" spans="1:8">
      <c r="A1082" s="7"/>
      <c r="B1082" s="8"/>
      <c r="C1082" s="8"/>
      <c r="D1082" s="8"/>
      <c r="E1082" s="8"/>
      <c r="F1082" s="9"/>
      <c r="G1082" s="9"/>
      <c r="H1082" s="9"/>
    </row>
    <row r="1083" spans="1:8">
      <c r="A1083" s="7"/>
      <c r="B1083" s="8"/>
      <c r="C1083" s="8"/>
      <c r="D1083" s="8"/>
      <c r="E1083" s="8"/>
      <c r="F1083" s="9"/>
      <c r="G1083" s="9"/>
      <c r="H1083" s="9"/>
    </row>
    <row r="1084" spans="1:8">
      <c r="A1084" s="7"/>
      <c r="B1084" s="8"/>
      <c r="C1084" s="8"/>
      <c r="D1084" s="8"/>
      <c r="E1084" s="8"/>
      <c r="F1084" s="9"/>
      <c r="G1084" s="9"/>
      <c r="H1084" s="9"/>
    </row>
    <row r="1085" spans="1:8">
      <c r="A1085" s="7"/>
      <c r="B1085" s="8"/>
      <c r="C1085" s="8"/>
      <c r="D1085" s="8"/>
      <c r="E1085" s="8"/>
      <c r="F1085" s="9"/>
      <c r="G1085" s="9"/>
      <c r="H1085" s="9"/>
    </row>
    <row r="1086" spans="1:8">
      <c r="A1086" s="7"/>
      <c r="B1086" s="8"/>
      <c r="C1086" s="8"/>
      <c r="D1086" s="8"/>
      <c r="E1086" s="8"/>
      <c r="F1086" s="9"/>
      <c r="G1086" s="9"/>
      <c r="H1086" s="9"/>
    </row>
    <row r="1087" spans="1:8">
      <c r="A1087" s="7"/>
      <c r="B1087" s="8"/>
      <c r="C1087" s="8"/>
      <c r="D1087" s="8"/>
      <c r="E1087" s="8"/>
      <c r="F1087" s="9"/>
      <c r="G1087" s="9"/>
      <c r="H1087" s="9"/>
    </row>
    <row r="1088" spans="1:8">
      <c r="A1088" s="7"/>
      <c r="B1088" s="8"/>
      <c r="C1088" s="8"/>
      <c r="D1088" s="8"/>
      <c r="E1088" s="8"/>
      <c r="F1088" s="9"/>
      <c r="G1088" s="9"/>
      <c r="H1088" s="9"/>
    </row>
    <row r="1089" spans="1:8">
      <c r="A1089" s="7"/>
      <c r="B1089" s="8"/>
      <c r="C1089" s="8"/>
      <c r="D1089" s="8"/>
      <c r="E1089" s="8"/>
      <c r="F1089" s="9"/>
      <c r="G1089" s="9"/>
      <c r="H1089" s="9"/>
    </row>
    <row r="1090" spans="1:8">
      <c r="A1090" s="7"/>
      <c r="B1090" s="8"/>
      <c r="C1090" s="8"/>
      <c r="D1090" s="8"/>
      <c r="E1090" s="8"/>
      <c r="F1090" s="9"/>
      <c r="G1090" s="9"/>
      <c r="H1090" s="9"/>
    </row>
    <row r="1091" spans="1:8">
      <c r="A1091" s="7"/>
      <c r="B1091" s="8"/>
      <c r="C1091" s="8"/>
      <c r="D1091" s="8"/>
      <c r="E1091" s="8"/>
      <c r="F1091" s="9"/>
      <c r="G1091" s="9"/>
      <c r="H1091" s="9"/>
    </row>
    <row r="1092" spans="1:8">
      <c r="A1092" s="7"/>
      <c r="B1092" s="8"/>
      <c r="C1092" s="8"/>
      <c r="D1092" s="8"/>
      <c r="E1092" s="8"/>
      <c r="F1092" s="9"/>
      <c r="G1092" s="9"/>
      <c r="H1092" s="9"/>
    </row>
    <row r="1093" spans="1:8">
      <c r="A1093" s="7"/>
      <c r="B1093" s="8"/>
      <c r="C1093" s="8"/>
      <c r="D1093" s="8"/>
      <c r="E1093" s="8"/>
      <c r="F1093" s="9"/>
      <c r="G1093" s="9"/>
      <c r="H1093" s="9"/>
    </row>
    <row r="1094" spans="1:8">
      <c r="A1094" s="7"/>
      <c r="B1094" s="8"/>
      <c r="C1094" s="8"/>
      <c r="D1094" s="8"/>
      <c r="E1094" s="8"/>
      <c r="F1094" s="9"/>
      <c r="G1094" s="9"/>
      <c r="H1094" s="9"/>
    </row>
    <row r="1095" spans="1:8">
      <c r="A1095" s="7"/>
      <c r="B1095" s="8"/>
      <c r="C1095" s="8"/>
      <c r="D1095" s="8"/>
      <c r="E1095" s="8"/>
      <c r="F1095" s="9"/>
      <c r="G1095" s="9"/>
      <c r="H1095" s="9"/>
    </row>
    <row r="1096" spans="1:8">
      <c r="A1096" s="7"/>
      <c r="B1096" s="8"/>
      <c r="C1096" s="8"/>
      <c r="D1096" s="8"/>
      <c r="E1096" s="8"/>
      <c r="F1096" s="9"/>
      <c r="G1096" s="9"/>
      <c r="H1096" s="9"/>
    </row>
    <row r="1097" spans="1:8">
      <c r="A1097" s="7"/>
      <c r="B1097" s="8"/>
      <c r="C1097" s="8"/>
      <c r="D1097" s="8"/>
      <c r="E1097" s="8"/>
      <c r="F1097" s="9"/>
      <c r="G1097" s="9"/>
      <c r="H1097" s="9"/>
    </row>
    <row r="1098" spans="1:8">
      <c r="A1098" s="7"/>
      <c r="B1098" s="8"/>
      <c r="C1098" s="8"/>
      <c r="D1098" s="8"/>
      <c r="E1098" s="8"/>
      <c r="F1098" s="9"/>
      <c r="G1098" s="9"/>
      <c r="H1098" s="9"/>
    </row>
    <row r="1099" spans="1:8">
      <c r="A1099" s="7"/>
      <c r="B1099" s="8"/>
      <c r="C1099" s="8"/>
      <c r="D1099" s="8"/>
      <c r="E1099" s="8"/>
      <c r="F1099" s="9"/>
      <c r="G1099" s="9"/>
      <c r="H1099" s="9"/>
    </row>
    <row r="1100" spans="1:8">
      <c r="A1100" s="7"/>
      <c r="B1100" s="8"/>
      <c r="C1100" s="8"/>
      <c r="D1100" s="8"/>
      <c r="E1100" s="8"/>
      <c r="F1100" s="9"/>
      <c r="G1100" s="9"/>
      <c r="H1100" s="9"/>
    </row>
    <row r="1101" spans="1:8">
      <c r="A1101" s="8"/>
      <c r="B1101" s="8"/>
      <c r="C1101" s="8"/>
      <c r="D1101" s="8"/>
      <c r="E1101" s="8"/>
      <c r="F1101" s="9"/>
      <c r="G1101" s="9"/>
      <c r="H1101" s="9"/>
    </row>
    <row r="1102" spans="1:8">
      <c r="A1102" s="7"/>
      <c r="B1102" s="8"/>
      <c r="C1102" s="8"/>
      <c r="D1102" s="8"/>
      <c r="E1102" s="8"/>
      <c r="F1102" s="9"/>
      <c r="G1102" s="9"/>
      <c r="H1102" s="9"/>
    </row>
    <row r="1103" spans="1:8">
      <c r="A1103" s="7"/>
      <c r="B1103" s="8"/>
      <c r="C1103" s="8"/>
      <c r="D1103" s="8"/>
      <c r="E1103" s="8"/>
      <c r="F1103" s="9"/>
      <c r="G1103" s="9"/>
      <c r="H1103" s="9"/>
    </row>
    <row r="1104" spans="1:8">
      <c r="A1104" s="7"/>
      <c r="B1104" s="8"/>
      <c r="C1104" s="8"/>
      <c r="D1104" s="8"/>
      <c r="E1104" s="8"/>
      <c r="F1104" s="9"/>
      <c r="G1104" s="9"/>
      <c r="H1104" s="9"/>
    </row>
    <row r="1105" spans="1:8">
      <c r="A1105" s="8"/>
      <c r="B1105" s="8"/>
      <c r="C1105" s="8"/>
      <c r="D1105" s="8"/>
      <c r="E1105" s="8"/>
      <c r="F1105" s="9"/>
      <c r="G1105" s="9"/>
      <c r="H1105" s="9"/>
    </row>
    <row r="1106" spans="1:8">
      <c r="A1106" s="7"/>
      <c r="B1106" s="8"/>
      <c r="C1106" s="8"/>
      <c r="D1106" s="8"/>
      <c r="E1106" s="8"/>
      <c r="F1106" s="9"/>
      <c r="G1106" s="9"/>
      <c r="H1106" s="9"/>
    </row>
    <row r="1107" spans="1:8">
      <c r="A1107" s="7"/>
      <c r="B1107" s="8"/>
      <c r="C1107" s="8"/>
      <c r="D1107" s="8"/>
      <c r="E1107" s="8"/>
      <c r="F1107" s="9"/>
      <c r="G1107" s="9"/>
      <c r="H1107" s="9"/>
    </row>
    <row r="1108" spans="1:8">
      <c r="A1108" s="7"/>
      <c r="B1108" s="8"/>
      <c r="C1108" s="8"/>
      <c r="D1108" s="8"/>
      <c r="E1108" s="8"/>
      <c r="F1108" s="9"/>
      <c r="G1108" s="9"/>
      <c r="H1108" s="9"/>
    </row>
    <row r="1109" spans="1:8">
      <c r="A1109" s="7"/>
      <c r="B1109" s="8"/>
      <c r="C1109" s="8"/>
      <c r="D1109" s="8"/>
      <c r="E1109" s="8"/>
      <c r="F1109" s="9"/>
      <c r="G1109" s="9"/>
      <c r="H1109" s="9"/>
    </row>
    <row r="1110" spans="1:8">
      <c r="A1110" s="7"/>
      <c r="B1110" s="8"/>
      <c r="C1110" s="8"/>
      <c r="D1110" s="8"/>
      <c r="E1110" s="8"/>
      <c r="F1110" s="9"/>
      <c r="G1110" s="9"/>
      <c r="H1110" s="9"/>
    </row>
    <row r="1111" spans="1:8">
      <c r="A1111" s="8"/>
      <c r="B1111" s="8"/>
      <c r="C1111" s="8"/>
      <c r="D1111" s="8"/>
      <c r="E1111" s="8"/>
      <c r="F1111" s="9"/>
      <c r="G1111" s="9"/>
      <c r="H1111" s="9"/>
    </row>
    <row r="1112" spans="1:8">
      <c r="A1112" s="8"/>
      <c r="B1112" s="8"/>
      <c r="C1112" s="8"/>
      <c r="D1112" s="8"/>
      <c r="E1112" s="8"/>
      <c r="F1112" s="9"/>
      <c r="G1112" s="9"/>
      <c r="H1112" s="9"/>
    </row>
    <row r="1113" spans="1:8">
      <c r="A1113" s="7"/>
      <c r="B1113" s="8"/>
      <c r="C1113" s="8"/>
      <c r="D1113" s="8"/>
      <c r="E1113" s="8"/>
      <c r="F1113" s="9"/>
      <c r="G1113" s="9"/>
      <c r="H1113" s="9"/>
    </row>
    <row r="1114" spans="1:8">
      <c r="A1114" s="8"/>
      <c r="B1114" s="8"/>
      <c r="C1114" s="8"/>
      <c r="D1114" s="8"/>
      <c r="E1114" s="8"/>
      <c r="F1114" s="9"/>
      <c r="G1114" s="9"/>
      <c r="H1114" s="9"/>
    </row>
    <row r="1115" spans="1:8">
      <c r="A1115" s="8"/>
      <c r="B1115" s="8"/>
      <c r="C1115" s="8"/>
      <c r="D1115" s="8"/>
      <c r="E1115" s="8"/>
      <c r="F1115" s="9"/>
      <c r="G1115" s="9"/>
      <c r="H1115" s="9"/>
    </row>
    <row r="1116" spans="1:8">
      <c r="A1116" s="8"/>
      <c r="B1116" s="8"/>
      <c r="C1116" s="8"/>
      <c r="D1116" s="8"/>
      <c r="E1116" s="8"/>
      <c r="F1116" s="9"/>
      <c r="G1116" s="9"/>
      <c r="H1116" s="9"/>
    </row>
    <row r="1117" spans="1:8">
      <c r="A1117" s="8"/>
      <c r="B1117" s="8"/>
      <c r="C1117" s="8"/>
      <c r="D1117" s="8"/>
      <c r="E1117" s="8"/>
      <c r="F1117" s="9"/>
      <c r="G1117" s="9"/>
      <c r="H1117" s="9"/>
    </row>
    <row r="1118" spans="1:8">
      <c r="A1118" s="8"/>
      <c r="B1118" s="8"/>
      <c r="C1118" s="8"/>
      <c r="D1118" s="8"/>
      <c r="E1118" s="8"/>
      <c r="F1118" s="9"/>
      <c r="G1118" s="9"/>
      <c r="H1118" s="9"/>
    </row>
    <row r="1119" spans="1:8">
      <c r="A1119" s="8"/>
      <c r="B1119" s="8"/>
      <c r="C1119" s="8"/>
      <c r="D1119" s="8"/>
      <c r="E1119" s="8"/>
      <c r="F1119" s="9"/>
      <c r="G1119" s="9"/>
      <c r="H1119" s="9"/>
    </row>
    <row r="1120" spans="1:8">
      <c r="A1120" s="8"/>
      <c r="B1120" s="8"/>
      <c r="C1120" s="8"/>
      <c r="D1120" s="8"/>
      <c r="E1120" s="8"/>
      <c r="F1120" s="9"/>
      <c r="G1120" s="9"/>
      <c r="H1120" s="9"/>
    </row>
    <row r="1121" spans="1:8">
      <c r="A1121" s="7"/>
      <c r="B1121" s="8"/>
      <c r="C1121" s="8"/>
      <c r="D1121" s="8"/>
      <c r="E1121" s="8"/>
      <c r="F1121" s="9"/>
      <c r="G1121" s="9"/>
      <c r="H1121" s="9"/>
    </row>
    <row r="1122" spans="1:8">
      <c r="A1122" s="7"/>
      <c r="B1122" s="8"/>
      <c r="C1122" s="8"/>
      <c r="D1122" s="8"/>
      <c r="E1122" s="8"/>
      <c r="F1122" s="9"/>
      <c r="G1122" s="9"/>
      <c r="H1122" s="9"/>
    </row>
    <row r="1123" spans="1:8">
      <c r="A1123" s="7"/>
      <c r="B1123" s="8"/>
      <c r="C1123" s="8"/>
      <c r="D1123" s="8"/>
      <c r="E1123" s="8"/>
      <c r="F1123" s="9"/>
      <c r="G1123" s="9"/>
      <c r="H1123" s="9"/>
    </row>
    <row r="1124" spans="1:8">
      <c r="A1124" s="7"/>
      <c r="B1124" s="8"/>
      <c r="C1124" s="8"/>
      <c r="D1124" s="8"/>
      <c r="E1124" s="8"/>
      <c r="F1124" s="9"/>
      <c r="G1124" s="9"/>
      <c r="H1124" s="9"/>
    </row>
    <row r="1125" spans="1:8">
      <c r="A1125" s="7"/>
      <c r="B1125" s="8"/>
      <c r="C1125" s="8"/>
      <c r="D1125" s="8"/>
      <c r="E1125" s="8"/>
      <c r="F1125" s="9"/>
      <c r="G1125" s="9"/>
      <c r="H1125" s="9"/>
    </row>
    <row r="1126" spans="1:8">
      <c r="A1126" s="7"/>
      <c r="B1126" s="8"/>
      <c r="C1126" s="8"/>
      <c r="D1126" s="8"/>
      <c r="E1126" s="8"/>
      <c r="F1126" s="9"/>
      <c r="G1126" s="9"/>
      <c r="H1126" s="9"/>
    </row>
    <row r="1127" spans="1:8">
      <c r="A1127" s="8"/>
      <c r="B1127" s="8"/>
      <c r="C1127" s="8"/>
      <c r="D1127" s="8"/>
      <c r="E1127" s="8"/>
      <c r="F1127" s="9"/>
      <c r="G1127" s="9"/>
      <c r="H1127" s="9"/>
    </row>
    <row r="1128" spans="1:8">
      <c r="A1128" s="8"/>
      <c r="B1128" s="8"/>
      <c r="C1128" s="8"/>
      <c r="D1128" s="8"/>
      <c r="E1128" s="8"/>
      <c r="F1128" s="9"/>
      <c r="G1128" s="9"/>
      <c r="H1128" s="9"/>
    </row>
    <row r="1129" spans="1:8">
      <c r="A1129" s="8"/>
      <c r="B1129" s="8"/>
      <c r="C1129" s="8"/>
      <c r="D1129" s="8"/>
      <c r="E1129" s="8"/>
      <c r="F1129" s="9"/>
      <c r="G1129" s="9"/>
      <c r="H1129" s="9"/>
    </row>
    <row r="1130" spans="1:8">
      <c r="A1130" s="8"/>
      <c r="B1130" s="8"/>
      <c r="C1130" s="8"/>
      <c r="D1130" s="8"/>
      <c r="E1130" s="8"/>
      <c r="F1130" s="9"/>
      <c r="G1130" s="9"/>
      <c r="H1130" s="9"/>
    </row>
    <row r="1131" spans="1:8">
      <c r="A1131" s="7"/>
      <c r="B1131" s="8"/>
      <c r="C1131" s="8"/>
      <c r="D1131" s="8"/>
      <c r="E1131" s="8"/>
      <c r="F1131" s="9"/>
      <c r="G1131" s="9"/>
      <c r="H1131" s="9"/>
    </row>
    <row r="1132" spans="1:8">
      <c r="A1132" s="8"/>
      <c r="B1132" s="8"/>
      <c r="C1132" s="8"/>
      <c r="D1132" s="8"/>
      <c r="E1132" s="8"/>
      <c r="F1132" s="9"/>
      <c r="G1132" s="9"/>
      <c r="H1132" s="9"/>
    </row>
    <row r="1133" spans="1:8">
      <c r="A1133" s="8"/>
      <c r="B1133" s="8"/>
      <c r="C1133" s="8"/>
      <c r="D1133" s="8"/>
      <c r="E1133" s="8"/>
      <c r="F1133" s="9"/>
      <c r="G1133" s="9"/>
      <c r="H1133" s="9"/>
    </row>
    <row r="1134" spans="1:8">
      <c r="A1134" s="7"/>
      <c r="B1134" s="8"/>
      <c r="C1134" s="8"/>
      <c r="D1134" s="8"/>
      <c r="E1134" s="8"/>
      <c r="F1134" s="9"/>
      <c r="G1134" s="9"/>
      <c r="H1134" s="9"/>
    </row>
    <row r="1135" spans="1:8">
      <c r="A1135" s="7"/>
      <c r="B1135" s="8"/>
      <c r="C1135" s="8"/>
      <c r="D1135" s="8"/>
      <c r="E1135" s="8"/>
      <c r="F1135" s="9"/>
      <c r="G1135" s="9"/>
      <c r="H1135" s="9"/>
    </row>
    <row r="1136" spans="1:8">
      <c r="A1136" s="8"/>
      <c r="B1136" s="8"/>
      <c r="C1136" s="8"/>
      <c r="D1136" s="8"/>
      <c r="E1136" s="8"/>
      <c r="F1136" s="9"/>
      <c r="G1136" s="9"/>
      <c r="H1136" s="9"/>
    </row>
    <row r="1137" spans="1:8">
      <c r="A1137" s="8"/>
      <c r="B1137" s="8"/>
      <c r="C1137" s="8"/>
      <c r="D1137" s="8"/>
      <c r="E1137" s="8"/>
      <c r="F1137" s="9"/>
      <c r="G1137" s="9"/>
      <c r="H1137" s="9"/>
    </row>
    <row r="1138" spans="1:8">
      <c r="A1138" s="7"/>
      <c r="B1138" s="8"/>
      <c r="C1138" s="8"/>
      <c r="D1138" s="8"/>
      <c r="E1138" s="8"/>
      <c r="F1138" s="9"/>
      <c r="G1138" s="9"/>
      <c r="H1138" s="9"/>
    </row>
    <row r="1139" spans="1:8">
      <c r="A1139" s="7"/>
      <c r="B1139" s="8"/>
      <c r="C1139" s="8"/>
      <c r="D1139" s="8"/>
      <c r="E1139" s="8"/>
      <c r="F1139" s="9"/>
      <c r="G1139" s="9"/>
      <c r="H1139" s="9"/>
    </row>
    <row r="1140" spans="1:8">
      <c r="A1140" s="8"/>
      <c r="B1140" s="8"/>
      <c r="C1140" s="8"/>
      <c r="D1140" s="8"/>
      <c r="E1140" s="8"/>
      <c r="F1140" s="9"/>
      <c r="G1140" s="9"/>
      <c r="H1140" s="9"/>
    </row>
    <row r="1141" spans="1:8">
      <c r="A1141" s="8"/>
      <c r="B1141" s="8"/>
      <c r="C1141" s="8"/>
      <c r="D1141" s="8"/>
      <c r="E1141" s="8"/>
      <c r="F1141" s="9"/>
      <c r="G1141" s="9"/>
      <c r="H1141" s="9"/>
    </row>
    <row r="1142" spans="1:8">
      <c r="A1142" s="7"/>
      <c r="B1142" s="8"/>
      <c r="C1142" s="8"/>
      <c r="D1142" s="8"/>
      <c r="E1142" s="8"/>
      <c r="F1142" s="9"/>
      <c r="G1142" s="9"/>
      <c r="H1142" s="9"/>
    </row>
    <row r="1143" spans="1:8">
      <c r="A1143" s="7"/>
      <c r="B1143" s="8"/>
      <c r="C1143" s="8"/>
      <c r="D1143" s="8"/>
      <c r="E1143" s="8"/>
      <c r="F1143" s="9"/>
      <c r="G1143" s="9"/>
      <c r="H1143" s="9"/>
    </row>
    <row r="1144" spans="1:8">
      <c r="A1144" s="7"/>
      <c r="B1144" s="8"/>
      <c r="C1144" s="8"/>
      <c r="D1144" s="8"/>
      <c r="E1144" s="8"/>
      <c r="F1144" s="9"/>
      <c r="G1144" s="9"/>
      <c r="H1144" s="9"/>
    </row>
    <row r="1145" spans="1:8">
      <c r="A1145" s="7"/>
      <c r="B1145" s="8"/>
      <c r="C1145" s="8"/>
      <c r="D1145" s="8"/>
      <c r="E1145" s="8"/>
      <c r="F1145" s="9"/>
      <c r="G1145" s="9"/>
      <c r="H1145" s="9"/>
    </row>
    <row r="1146" spans="1:8">
      <c r="A1146" s="7"/>
      <c r="B1146" s="8"/>
      <c r="C1146" s="8"/>
      <c r="D1146" s="8"/>
      <c r="E1146" s="8"/>
      <c r="F1146" s="9"/>
      <c r="G1146" s="9"/>
      <c r="H1146" s="9"/>
    </row>
    <row r="1147" spans="1:8">
      <c r="A1147" s="7"/>
      <c r="B1147" s="8"/>
      <c r="C1147" s="8"/>
      <c r="D1147" s="8"/>
      <c r="E1147" s="8"/>
      <c r="F1147" s="9"/>
      <c r="G1147" s="9"/>
      <c r="H1147" s="9"/>
    </row>
    <row r="1148" spans="1:8">
      <c r="A1148" s="7"/>
      <c r="B1148" s="8"/>
      <c r="C1148" s="8"/>
      <c r="D1148" s="8"/>
      <c r="E1148" s="8"/>
      <c r="F1148" s="9"/>
      <c r="G1148" s="9"/>
      <c r="H1148" s="9"/>
    </row>
    <row r="1149" spans="1:8">
      <c r="A1149" s="7"/>
      <c r="B1149" s="8"/>
      <c r="C1149" s="8"/>
      <c r="D1149" s="8"/>
      <c r="E1149" s="8"/>
      <c r="F1149" s="9"/>
      <c r="G1149" s="9"/>
      <c r="H1149" s="9"/>
    </row>
    <row r="1150" spans="1:8">
      <c r="A1150" s="8"/>
      <c r="B1150" s="8"/>
      <c r="C1150" s="8"/>
      <c r="D1150" s="8"/>
      <c r="E1150" s="8"/>
      <c r="F1150" s="9"/>
      <c r="G1150" s="9"/>
      <c r="H1150" s="9"/>
    </row>
    <row r="1151" spans="1:8">
      <c r="A1151" s="8"/>
      <c r="B1151" s="8"/>
      <c r="C1151" s="8"/>
      <c r="D1151" s="8"/>
      <c r="E1151" s="8"/>
      <c r="F1151" s="9"/>
      <c r="G1151" s="9"/>
      <c r="H1151" s="9"/>
    </row>
    <row r="1152" spans="1:8">
      <c r="A1152" s="8"/>
      <c r="B1152" s="8"/>
      <c r="C1152" s="8"/>
      <c r="D1152" s="8"/>
      <c r="E1152" s="8"/>
      <c r="F1152" s="9"/>
      <c r="G1152" s="9"/>
      <c r="H1152" s="9"/>
    </row>
    <row r="1153" spans="1:8">
      <c r="A1153" s="8"/>
      <c r="B1153" s="8"/>
      <c r="C1153" s="8"/>
      <c r="D1153" s="8"/>
      <c r="E1153" s="8"/>
      <c r="F1153" s="9"/>
      <c r="G1153" s="9"/>
      <c r="H1153" s="9"/>
    </row>
    <row r="1154" spans="1:8">
      <c r="A1154" s="7"/>
      <c r="B1154" s="8"/>
      <c r="C1154" s="8"/>
      <c r="D1154" s="8"/>
      <c r="E1154" s="8"/>
      <c r="F1154" s="9"/>
      <c r="G1154" s="9"/>
      <c r="H1154" s="9"/>
    </row>
    <row r="1155" spans="1:8">
      <c r="A1155" s="7"/>
      <c r="B1155" s="8"/>
      <c r="C1155" s="8"/>
      <c r="D1155" s="8"/>
      <c r="E1155" s="8"/>
      <c r="F1155" s="9"/>
      <c r="G1155" s="9"/>
      <c r="H1155" s="9"/>
    </row>
    <row r="1156" spans="1:8">
      <c r="A1156" s="7"/>
      <c r="B1156" s="8"/>
      <c r="C1156" s="8"/>
      <c r="D1156" s="8"/>
      <c r="E1156" s="8"/>
      <c r="F1156" s="9"/>
      <c r="G1156" s="9"/>
      <c r="H1156" s="9"/>
    </row>
    <row r="1157" spans="1:8">
      <c r="A1157" s="7"/>
      <c r="B1157" s="8"/>
      <c r="C1157" s="8"/>
      <c r="D1157" s="8"/>
      <c r="E1157" s="8"/>
      <c r="F1157" s="9"/>
      <c r="G1157" s="9"/>
      <c r="H1157" s="9"/>
    </row>
    <row r="1158" spans="1:8">
      <c r="A1158" s="8"/>
      <c r="B1158" s="8"/>
      <c r="C1158" s="8"/>
      <c r="D1158" s="8"/>
      <c r="E1158" s="8"/>
      <c r="F1158" s="9"/>
      <c r="G1158" s="9"/>
      <c r="H1158" s="9"/>
    </row>
    <row r="1159" spans="1:8">
      <c r="A1159" s="7"/>
      <c r="B1159" s="8"/>
      <c r="C1159" s="8"/>
      <c r="D1159" s="8"/>
      <c r="E1159" s="8"/>
      <c r="F1159" s="9"/>
      <c r="G1159" s="9"/>
      <c r="H1159" s="9"/>
    </row>
    <row r="1160" spans="1:8">
      <c r="A1160" s="7"/>
      <c r="B1160" s="8"/>
      <c r="C1160" s="8"/>
      <c r="D1160" s="8"/>
      <c r="E1160" s="8"/>
      <c r="F1160" s="9"/>
      <c r="G1160" s="9"/>
      <c r="H1160" s="9"/>
    </row>
    <row r="1161" spans="1:8">
      <c r="A1161" s="8"/>
      <c r="B1161" s="8"/>
      <c r="C1161" s="8"/>
      <c r="D1161" s="8"/>
      <c r="E1161" s="8"/>
      <c r="F1161" s="9"/>
      <c r="G1161" s="9"/>
      <c r="H1161" s="9"/>
    </row>
    <row r="1162" spans="1:8">
      <c r="A1162" s="7"/>
      <c r="B1162" s="8"/>
      <c r="C1162" s="8"/>
      <c r="D1162" s="8"/>
      <c r="E1162" s="8"/>
      <c r="F1162" s="9"/>
      <c r="G1162" s="9"/>
      <c r="H1162" s="9"/>
    </row>
    <row r="1163" spans="1:8">
      <c r="A1163" s="7"/>
      <c r="B1163" s="8"/>
      <c r="C1163" s="8"/>
      <c r="D1163" s="8"/>
      <c r="E1163" s="8"/>
      <c r="F1163" s="9"/>
      <c r="G1163" s="9"/>
      <c r="H1163" s="9"/>
    </row>
    <row r="1164" spans="1:8">
      <c r="A1164" s="7"/>
      <c r="B1164" s="8"/>
      <c r="C1164" s="8"/>
      <c r="D1164" s="8"/>
      <c r="E1164" s="8"/>
      <c r="F1164" s="9"/>
      <c r="G1164" s="9"/>
      <c r="H1164" s="9"/>
    </row>
    <row r="1165" spans="1:8">
      <c r="A1165" s="8"/>
      <c r="B1165" s="8"/>
      <c r="C1165" s="8"/>
      <c r="D1165" s="8"/>
      <c r="E1165" s="8"/>
      <c r="F1165" s="9"/>
      <c r="G1165" s="9"/>
      <c r="H1165" s="9"/>
    </row>
    <row r="1166" spans="1:8">
      <c r="A1166" s="7"/>
      <c r="B1166" s="8"/>
      <c r="C1166" s="8"/>
      <c r="D1166" s="8"/>
      <c r="E1166" s="8"/>
      <c r="F1166" s="9"/>
      <c r="G1166" s="9"/>
      <c r="H1166" s="9"/>
    </row>
    <row r="1167" spans="1:8">
      <c r="A1167" s="7"/>
      <c r="B1167" s="8"/>
      <c r="C1167" s="8"/>
      <c r="D1167" s="8"/>
      <c r="E1167" s="8"/>
      <c r="F1167" s="9"/>
      <c r="G1167" s="9"/>
      <c r="H1167" s="9"/>
    </row>
    <row r="1168" spans="1:8">
      <c r="A1168" s="7"/>
      <c r="B1168" s="8"/>
      <c r="C1168" s="8"/>
      <c r="D1168" s="8"/>
      <c r="E1168" s="8"/>
      <c r="F1168" s="9"/>
      <c r="G1168" s="9"/>
      <c r="H1168" s="9"/>
    </row>
    <row r="1169" spans="1:8">
      <c r="A1169" s="7"/>
      <c r="B1169" s="8"/>
      <c r="C1169" s="8"/>
      <c r="D1169" s="8"/>
      <c r="E1169" s="8"/>
      <c r="F1169" s="9"/>
      <c r="G1169" s="9"/>
      <c r="H1169" s="9"/>
    </row>
    <row r="1170" spans="1:8">
      <c r="A1170" s="7"/>
      <c r="B1170" s="8"/>
      <c r="C1170" s="8"/>
      <c r="D1170" s="8"/>
      <c r="E1170" s="8"/>
      <c r="F1170" s="9"/>
      <c r="G1170" s="9"/>
      <c r="H1170" s="9"/>
    </row>
    <row r="1171" spans="1:8">
      <c r="A1171" s="8"/>
      <c r="B1171" s="8"/>
      <c r="C1171" s="8"/>
      <c r="D1171" s="8"/>
      <c r="E1171" s="8"/>
      <c r="F1171" s="9"/>
      <c r="G1171" s="9"/>
      <c r="H1171" s="9"/>
    </row>
    <row r="1172" spans="1:8">
      <c r="A1172" s="7"/>
      <c r="B1172" s="8"/>
      <c r="C1172" s="8"/>
      <c r="D1172" s="8"/>
      <c r="E1172" s="8"/>
      <c r="F1172" s="9"/>
      <c r="G1172" s="9"/>
      <c r="H1172" s="9"/>
    </row>
    <row r="1173" spans="1:8">
      <c r="A1173" s="7"/>
      <c r="B1173" s="8"/>
      <c r="C1173" s="8"/>
      <c r="D1173" s="8"/>
      <c r="E1173" s="8"/>
      <c r="F1173" s="9"/>
      <c r="G1173" s="9"/>
      <c r="H1173" s="9"/>
    </row>
    <row r="1174" spans="1:8">
      <c r="A1174" s="8"/>
      <c r="B1174" s="8"/>
      <c r="C1174" s="8"/>
      <c r="D1174" s="8"/>
      <c r="E1174" s="8"/>
      <c r="F1174" s="9"/>
      <c r="G1174" s="9"/>
      <c r="H1174" s="9"/>
    </row>
    <row r="1175" spans="1:8">
      <c r="A1175" s="8"/>
      <c r="B1175" s="8"/>
      <c r="C1175" s="8"/>
      <c r="D1175" s="8"/>
      <c r="E1175" s="8"/>
      <c r="F1175" s="9"/>
      <c r="G1175" s="9"/>
      <c r="H1175" s="9"/>
    </row>
    <row r="1176" spans="1:8">
      <c r="A1176" s="8"/>
      <c r="B1176" s="8"/>
      <c r="C1176" s="8"/>
      <c r="D1176" s="8"/>
      <c r="E1176" s="8"/>
      <c r="F1176" s="9"/>
      <c r="G1176" s="9"/>
      <c r="H1176" s="9"/>
    </row>
    <row r="1177" spans="1:8">
      <c r="A1177" s="7"/>
      <c r="B1177" s="8"/>
      <c r="C1177" s="8"/>
      <c r="D1177" s="8"/>
      <c r="E1177" s="8"/>
      <c r="F1177" s="9"/>
      <c r="G1177" s="9"/>
      <c r="H1177" s="9"/>
    </row>
    <row r="1178" spans="1:8">
      <c r="A1178" s="7"/>
      <c r="B1178" s="8"/>
      <c r="C1178" s="8"/>
      <c r="D1178" s="8"/>
      <c r="E1178" s="8"/>
      <c r="F1178" s="9"/>
      <c r="G1178" s="9"/>
      <c r="H1178" s="9"/>
    </row>
    <row r="1179" spans="1:8">
      <c r="A1179" s="7"/>
      <c r="B1179" s="8"/>
      <c r="C1179" s="8"/>
      <c r="D1179" s="8"/>
      <c r="E1179" s="8"/>
      <c r="F1179" s="9"/>
      <c r="G1179" s="9"/>
      <c r="H1179" s="9"/>
    </row>
    <row r="1180" spans="1:8">
      <c r="A1180" s="7"/>
      <c r="B1180" s="8"/>
      <c r="C1180" s="8"/>
      <c r="D1180" s="8"/>
      <c r="E1180" s="8"/>
      <c r="F1180" s="9"/>
      <c r="G1180" s="9"/>
      <c r="H1180" s="9"/>
    </row>
    <row r="1181" spans="1:8">
      <c r="A1181" s="7"/>
      <c r="B1181" s="8"/>
      <c r="C1181" s="8"/>
      <c r="D1181" s="8"/>
      <c r="E1181" s="8"/>
      <c r="F1181" s="9"/>
      <c r="G1181" s="9"/>
      <c r="H1181" s="9"/>
    </row>
    <row r="1182" spans="1:8">
      <c r="A1182" s="7"/>
      <c r="B1182" s="8"/>
      <c r="C1182" s="8"/>
      <c r="D1182" s="8"/>
      <c r="E1182" s="8"/>
      <c r="F1182" s="9"/>
      <c r="G1182" s="9"/>
      <c r="H1182" s="9"/>
    </row>
    <row r="1183" spans="1:8">
      <c r="A1183" s="8"/>
      <c r="B1183" s="8"/>
      <c r="C1183" s="8"/>
      <c r="D1183" s="8"/>
      <c r="E1183" s="8"/>
      <c r="F1183" s="9"/>
      <c r="G1183" s="9"/>
      <c r="H1183" s="9"/>
    </row>
    <row r="1184" spans="1:8">
      <c r="A1184" s="7"/>
      <c r="B1184" s="8"/>
      <c r="C1184" s="8"/>
      <c r="D1184" s="8"/>
      <c r="E1184" s="8"/>
      <c r="F1184" s="9"/>
      <c r="G1184" s="9"/>
      <c r="H1184" s="9"/>
    </row>
    <row r="1185" spans="1:8">
      <c r="A1185" s="8"/>
      <c r="B1185" s="8"/>
      <c r="C1185" s="8"/>
      <c r="D1185" s="8"/>
      <c r="E1185" s="8"/>
      <c r="F1185" s="9"/>
      <c r="G1185" s="9"/>
      <c r="H1185" s="9"/>
    </row>
    <row r="1186" spans="1:8">
      <c r="A1186" s="8"/>
      <c r="B1186" s="8"/>
      <c r="C1186" s="8"/>
      <c r="D1186" s="8"/>
      <c r="E1186" s="8"/>
      <c r="F1186" s="9"/>
      <c r="G1186" s="9"/>
      <c r="H1186" s="9"/>
    </row>
    <row r="1187" spans="1:8">
      <c r="A1187" s="7"/>
      <c r="B1187" s="8"/>
      <c r="C1187" s="8"/>
      <c r="D1187" s="8"/>
      <c r="E1187" s="8"/>
      <c r="F1187" s="9"/>
      <c r="G1187" s="9"/>
      <c r="H1187" s="9"/>
    </row>
    <row r="1188" spans="1:8">
      <c r="A1188" s="7"/>
      <c r="B1188" s="8"/>
      <c r="C1188" s="8"/>
      <c r="D1188" s="8"/>
      <c r="E1188" s="8"/>
      <c r="F1188" s="9"/>
      <c r="G1188" s="9"/>
      <c r="H1188" s="9"/>
    </row>
    <row r="1189" spans="1:8">
      <c r="A1189" s="7"/>
      <c r="B1189" s="8"/>
      <c r="C1189" s="8"/>
      <c r="D1189" s="8"/>
      <c r="E1189" s="8"/>
      <c r="F1189" s="9"/>
      <c r="G1189" s="9"/>
      <c r="H1189" s="9"/>
    </row>
    <row r="1190" spans="1:8">
      <c r="A1190" s="7"/>
      <c r="B1190" s="8"/>
      <c r="C1190" s="8"/>
      <c r="D1190" s="8"/>
      <c r="E1190" s="8"/>
      <c r="F1190" s="9"/>
      <c r="G1190" s="9"/>
      <c r="H1190" s="9"/>
    </row>
    <row r="1191" spans="1:8">
      <c r="A1191" s="8"/>
      <c r="B1191" s="8"/>
      <c r="C1191" s="8"/>
      <c r="D1191" s="8"/>
      <c r="E1191" s="8"/>
      <c r="F1191" s="9"/>
      <c r="G1191" s="9"/>
      <c r="H1191" s="9"/>
    </row>
    <row r="1192" spans="1:8">
      <c r="A1192" s="8"/>
      <c r="B1192" s="8"/>
      <c r="C1192" s="8"/>
      <c r="D1192" s="8"/>
      <c r="E1192" s="8"/>
      <c r="F1192" s="9"/>
      <c r="G1192" s="9"/>
      <c r="H1192" s="9"/>
    </row>
    <row r="1193" spans="1:8">
      <c r="A1193" s="8"/>
      <c r="B1193" s="8"/>
      <c r="C1193" s="8"/>
      <c r="D1193" s="8"/>
      <c r="E1193" s="8"/>
      <c r="F1193" s="9"/>
      <c r="G1193" s="9"/>
      <c r="H1193" s="9"/>
    </row>
    <row r="1194" spans="1:8">
      <c r="A1194" s="7"/>
      <c r="B1194" s="8"/>
      <c r="C1194" s="8"/>
      <c r="D1194" s="8"/>
      <c r="E1194" s="8"/>
      <c r="F1194" s="9"/>
      <c r="G1194" s="9"/>
      <c r="H1194" s="9"/>
    </row>
    <row r="1195" spans="1:8">
      <c r="A1195" s="7"/>
      <c r="B1195" s="8"/>
      <c r="C1195" s="8"/>
      <c r="D1195" s="8"/>
      <c r="E1195" s="8"/>
      <c r="F1195" s="9"/>
      <c r="G1195" s="9"/>
      <c r="H1195" s="9"/>
    </row>
    <row r="1196" spans="1:8">
      <c r="A1196" s="8"/>
      <c r="B1196" s="8"/>
      <c r="C1196" s="8"/>
      <c r="D1196" s="8"/>
      <c r="E1196" s="8"/>
      <c r="F1196" s="9"/>
      <c r="G1196" s="9"/>
      <c r="H1196" s="9"/>
    </row>
    <row r="1197" spans="1:8">
      <c r="A1197" s="8"/>
      <c r="B1197" s="8"/>
      <c r="C1197" s="8"/>
      <c r="D1197" s="8"/>
      <c r="E1197" s="8"/>
      <c r="F1197" s="9"/>
      <c r="G1197" s="9"/>
      <c r="H1197" s="9"/>
    </row>
    <row r="1198" spans="1:8">
      <c r="A1198" s="7"/>
      <c r="B1198" s="8"/>
      <c r="C1198" s="8"/>
      <c r="D1198" s="8"/>
      <c r="E1198" s="8"/>
      <c r="F1198" s="9"/>
      <c r="G1198" s="9"/>
      <c r="H1198" s="9"/>
    </row>
    <row r="1199" spans="1:8">
      <c r="A1199" s="7"/>
      <c r="B1199" s="8"/>
      <c r="C1199" s="8"/>
      <c r="D1199" s="8"/>
      <c r="E1199" s="8"/>
      <c r="F1199" s="9"/>
      <c r="G1199" s="9"/>
      <c r="H1199" s="9"/>
    </row>
    <row r="1200" spans="1:8">
      <c r="A1200" s="7"/>
      <c r="B1200" s="8"/>
      <c r="C1200" s="8"/>
      <c r="D1200" s="8"/>
      <c r="E1200" s="8"/>
      <c r="F1200" s="9"/>
      <c r="G1200" s="9"/>
      <c r="H1200" s="9"/>
    </row>
    <row r="1201" spans="1:8">
      <c r="A1201" s="8"/>
      <c r="B1201" s="8"/>
      <c r="C1201" s="8"/>
      <c r="D1201" s="8"/>
      <c r="E1201" s="8"/>
      <c r="F1201" s="9"/>
      <c r="G1201" s="9"/>
      <c r="H1201" s="9"/>
    </row>
    <row r="1202" spans="1:8">
      <c r="A1202" s="8"/>
      <c r="B1202" s="8"/>
      <c r="C1202" s="8"/>
      <c r="D1202" s="8"/>
      <c r="E1202" s="8"/>
      <c r="F1202" s="9"/>
      <c r="G1202" s="9"/>
      <c r="H1202" s="9"/>
    </row>
    <row r="1203" spans="1:8">
      <c r="A1203" s="8"/>
      <c r="B1203" s="8"/>
      <c r="C1203" s="8"/>
      <c r="D1203" s="8"/>
      <c r="E1203" s="8"/>
      <c r="F1203" s="9"/>
      <c r="G1203" s="9"/>
      <c r="H1203" s="9"/>
    </row>
    <row r="1204" spans="1:8">
      <c r="A1204" s="8"/>
      <c r="B1204" s="8"/>
      <c r="C1204" s="8"/>
      <c r="D1204" s="8"/>
      <c r="E1204" s="8"/>
      <c r="F1204" s="9"/>
      <c r="G1204" s="9"/>
      <c r="H1204" s="9"/>
    </row>
    <row r="1205" spans="1:8">
      <c r="A1205" s="8"/>
      <c r="B1205" s="8"/>
      <c r="C1205" s="8"/>
      <c r="D1205" s="8"/>
      <c r="E1205" s="8"/>
      <c r="F1205" s="9"/>
      <c r="G1205" s="9"/>
      <c r="H1205" s="9"/>
    </row>
    <row r="1206" spans="1:8">
      <c r="A1206" s="7"/>
      <c r="B1206" s="8"/>
      <c r="C1206" s="8"/>
      <c r="D1206" s="8"/>
      <c r="E1206" s="8"/>
      <c r="F1206" s="9"/>
      <c r="G1206" s="9"/>
      <c r="H1206" s="9"/>
    </row>
    <row r="1207" spans="1:8">
      <c r="A1207" s="7"/>
      <c r="B1207" s="8"/>
      <c r="C1207" s="8"/>
      <c r="D1207" s="8"/>
      <c r="E1207" s="8"/>
      <c r="F1207" s="9"/>
      <c r="G1207" s="9"/>
      <c r="H1207" s="9"/>
    </row>
    <row r="1208" spans="1:8">
      <c r="A1208" s="8"/>
      <c r="B1208" s="8"/>
      <c r="C1208" s="8"/>
      <c r="D1208" s="8"/>
      <c r="E1208" s="8"/>
      <c r="F1208" s="9"/>
      <c r="G1208" s="9"/>
      <c r="H1208" s="9"/>
    </row>
    <row r="1209" spans="1:8">
      <c r="A1209" s="8"/>
      <c r="B1209" s="11"/>
      <c r="C1209" s="8"/>
      <c r="D1209" s="8"/>
      <c r="E1209" s="8"/>
      <c r="F1209" s="9"/>
      <c r="G1209" s="9"/>
      <c r="H1209" s="9"/>
    </row>
    <row r="1210" spans="1:8">
      <c r="A1210" s="7"/>
      <c r="B1210" s="8"/>
      <c r="C1210" s="8"/>
      <c r="D1210" s="8"/>
      <c r="E1210" s="8"/>
      <c r="F1210" s="9"/>
      <c r="G1210" s="9"/>
      <c r="H1210" s="9"/>
    </row>
    <row r="1211" spans="1:8">
      <c r="A1211" s="7"/>
      <c r="B1211" s="10"/>
      <c r="C1211" s="8"/>
      <c r="D1211" s="8"/>
      <c r="E1211" s="8"/>
      <c r="F1211" s="9"/>
      <c r="G1211" s="9"/>
      <c r="H1211" s="9"/>
    </row>
    <row r="1212" spans="1:8">
      <c r="A1212" s="8"/>
      <c r="B1212" s="8"/>
      <c r="C1212" s="8"/>
      <c r="D1212" s="8"/>
      <c r="E1212" s="8"/>
      <c r="F1212" s="9"/>
      <c r="G1212" s="9"/>
      <c r="H1212" s="9"/>
    </row>
    <row r="1213" spans="1:8">
      <c r="A1213" s="7"/>
      <c r="B1213" s="8"/>
      <c r="C1213" s="8"/>
      <c r="D1213" s="8"/>
      <c r="E1213" s="8"/>
      <c r="F1213" s="9"/>
      <c r="G1213" s="9"/>
      <c r="H1213" s="9"/>
    </row>
    <row r="1214" spans="1:8">
      <c r="A1214" s="7"/>
      <c r="B1214" s="8"/>
      <c r="C1214" s="8"/>
      <c r="D1214" s="8"/>
      <c r="E1214" s="8"/>
      <c r="F1214" s="9"/>
      <c r="G1214" s="9"/>
      <c r="H1214" s="9"/>
    </row>
    <row r="1215" spans="1:8">
      <c r="A1215" s="8"/>
      <c r="B1215" s="8"/>
      <c r="C1215" s="8"/>
      <c r="D1215" s="8"/>
      <c r="E1215" s="8"/>
      <c r="F1215" s="9"/>
      <c r="G1215" s="9"/>
      <c r="H1215" s="9"/>
    </row>
    <row r="1216" spans="1:8">
      <c r="A1216" s="7"/>
      <c r="B1216" s="8"/>
      <c r="C1216" s="8"/>
      <c r="D1216" s="8"/>
      <c r="E1216" s="8"/>
      <c r="F1216" s="9"/>
      <c r="G1216" s="9"/>
      <c r="H1216" s="9"/>
    </row>
    <row r="1217" spans="1:8">
      <c r="A1217" s="7"/>
      <c r="B1217" s="8"/>
      <c r="C1217" s="8"/>
      <c r="D1217" s="8"/>
      <c r="E1217" s="8"/>
      <c r="F1217" s="9"/>
      <c r="G1217" s="9"/>
      <c r="H1217" s="9"/>
    </row>
    <row r="1218" spans="1:8">
      <c r="A1218" s="7"/>
      <c r="B1218" s="8"/>
      <c r="C1218" s="8"/>
      <c r="D1218" s="8"/>
      <c r="E1218" s="8"/>
      <c r="F1218" s="9"/>
      <c r="G1218" s="9"/>
      <c r="H1218" s="9"/>
    </row>
    <row r="1219" spans="1:8">
      <c r="A1219" s="7"/>
      <c r="B1219" s="8"/>
      <c r="C1219" s="8"/>
      <c r="D1219" s="8"/>
      <c r="E1219" s="8"/>
      <c r="F1219" s="9"/>
      <c r="G1219" s="9"/>
      <c r="H1219" s="9"/>
    </row>
    <row r="1220" spans="1:8">
      <c r="A1220" s="8"/>
      <c r="B1220" s="8"/>
      <c r="C1220" s="8"/>
      <c r="D1220" s="8"/>
      <c r="E1220" s="8"/>
      <c r="F1220" s="9"/>
      <c r="G1220" s="9"/>
      <c r="H1220" s="9"/>
    </row>
    <row r="1221" spans="1:8">
      <c r="A1221" s="7"/>
      <c r="B1221" s="8"/>
      <c r="C1221" s="8"/>
      <c r="D1221" s="8"/>
      <c r="E1221" s="8"/>
      <c r="F1221" s="9"/>
      <c r="G1221" s="9"/>
      <c r="H1221" s="9"/>
    </row>
    <row r="1222" spans="1:8">
      <c r="A1222" s="7"/>
      <c r="B1222" s="8"/>
      <c r="C1222" s="8"/>
      <c r="D1222" s="8"/>
      <c r="E1222" s="10"/>
      <c r="F1222" s="9"/>
      <c r="G1222" s="9"/>
      <c r="H1222" s="9"/>
    </row>
    <row r="1223" spans="1:8">
      <c r="A1223" s="7"/>
      <c r="B1223" s="8"/>
      <c r="C1223" s="8"/>
      <c r="D1223" s="8"/>
      <c r="E1223" s="8"/>
      <c r="F1223" s="9"/>
      <c r="G1223" s="9"/>
      <c r="H1223" s="9"/>
    </row>
    <row r="1224" spans="1:8">
      <c r="A1224" s="7"/>
      <c r="B1224" s="8"/>
      <c r="C1224" s="8"/>
      <c r="D1224" s="8"/>
      <c r="E1224" s="8"/>
      <c r="F1224" s="9"/>
      <c r="G1224" s="9"/>
      <c r="H1224" s="9"/>
    </row>
    <row r="1225" spans="1:8">
      <c r="A1225" s="8"/>
      <c r="B1225" s="8"/>
      <c r="C1225" s="8"/>
      <c r="D1225" s="8"/>
      <c r="E1225" s="8"/>
      <c r="F1225" s="9"/>
      <c r="G1225" s="9"/>
      <c r="H1225" s="9"/>
    </row>
    <row r="1226" spans="1:8">
      <c r="A1226" s="8"/>
      <c r="B1226" s="8"/>
      <c r="C1226" s="8"/>
      <c r="D1226" s="8"/>
      <c r="E1226" s="8"/>
      <c r="F1226" s="9"/>
      <c r="G1226" s="9"/>
      <c r="H1226" s="9"/>
    </row>
    <row r="1227" spans="1:8">
      <c r="A1227" s="8"/>
      <c r="B1227" s="8"/>
      <c r="C1227" s="8"/>
      <c r="D1227" s="8"/>
      <c r="E1227" s="8"/>
      <c r="F1227" s="9"/>
      <c r="G1227" s="9"/>
      <c r="H1227" s="9"/>
    </row>
    <row r="1228" spans="1:8">
      <c r="A1228" s="8"/>
      <c r="B1228" s="8"/>
      <c r="C1228" s="8"/>
      <c r="D1228" s="8"/>
      <c r="E1228" s="8"/>
      <c r="F1228" s="9"/>
      <c r="G1228" s="9"/>
      <c r="H1228" s="9"/>
    </row>
    <row r="1229" spans="1:8">
      <c r="A1229" s="8"/>
      <c r="B1229" s="8"/>
      <c r="C1229" s="8"/>
      <c r="D1229" s="8"/>
      <c r="E1229" s="8"/>
      <c r="F1229" s="9"/>
      <c r="G1229" s="9"/>
      <c r="H1229" s="9"/>
    </row>
    <row r="1230" spans="1:8">
      <c r="A1230" s="7"/>
      <c r="B1230" s="8"/>
      <c r="C1230" s="8"/>
      <c r="D1230" s="8"/>
      <c r="E1230" s="8"/>
      <c r="F1230" s="9"/>
      <c r="G1230" s="9"/>
      <c r="H1230" s="9"/>
    </row>
    <row r="1231" spans="1:8">
      <c r="A1231" s="7"/>
      <c r="B1231" s="8"/>
      <c r="C1231" s="8"/>
      <c r="D1231" s="8"/>
      <c r="E1231" s="8"/>
      <c r="F1231" s="9"/>
      <c r="G1231" s="9"/>
      <c r="H1231" s="9"/>
    </row>
    <row r="1232" spans="1:8">
      <c r="A1232" s="8"/>
      <c r="B1232" s="8"/>
      <c r="C1232" s="8"/>
      <c r="D1232" s="8"/>
      <c r="E1232" s="8"/>
      <c r="F1232" s="9"/>
      <c r="G1232" s="9"/>
      <c r="H1232" s="9"/>
    </row>
    <row r="1233" spans="1:8">
      <c r="A1233" s="7"/>
      <c r="B1233" s="8"/>
      <c r="C1233" s="8"/>
      <c r="D1233" s="8"/>
      <c r="E1233" s="10"/>
      <c r="F1233" s="9"/>
      <c r="G1233" s="9"/>
      <c r="H1233" s="9"/>
    </row>
    <row r="1234" spans="1:8">
      <c r="A1234" s="8"/>
      <c r="B1234" s="8"/>
      <c r="C1234" s="8"/>
      <c r="D1234" s="8"/>
      <c r="E1234" s="8"/>
      <c r="F1234" s="9"/>
      <c r="G1234" s="9"/>
      <c r="H1234" s="9"/>
    </row>
    <row r="1235" spans="1:8">
      <c r="A1235" s="7"/>
      <c r="B1235" s="8"/>
      <c r="C1235" s="8"/>
      <c r="D1235" s="8"/>
      <c r="E1235" s="10"/>
      <c r="F1235" s="9"/>
      <c r="G1235" s="9"/>
      <c r="H1235" s="9"/>
    </row>
    <row r="1236" spans="1:8">
      <c r="A1236" s="7"/>
      <c r="B1236" s="8"/>
      <c r="C1236" s="8"/>
      <c r="D1236" s="8"/>
      <c r="E1236" s="8"/>
      <c r="F1236" s="9"/>
      <c r="G1236" s="9"/>
      <c r="H1236" s="9"/>
    </row>
    <row r="1237" spans="1:8">
      <c r="A1237" s="8"/>
      <c r="B1237" s="8"/>
      <c r="C1237" s="8"/>
      <c r="D1237" s="8"/>
      <c r="E1237" s="8"/>
      <c r="F1237" s="9"/>
      <c r="G1237" s="9"/>
      <c r="H1237" s="9"/>
    </row>
    <row r="1238" spans="1:8">
      <c r="A1238" s="7"/>
      <c r="B1238" s="8"/>
      <c r="C1238" s="8"/>
      <c r="D1238" s="8"/>
      <c r="E1238" s="8"/>
      <c r="F1238" s="9"/>
      <c r="G1238" s="9"/>
      <c r="H1238" s="9"/>
    </row>
    <row r="1239" spans="1:8">
      <c r="A1239" s="7"/>
      <c r="B1239" s="8"/>
      <c r="C1239" s="8"/>
      <c r="D1239" s="8"/>
      <c r="E1239" s="8"/>
      <c r="F1239" s="9"/>
      <c r="G1239" s="9"/>
      <c r="H1239" s="9"/>
    </row>
    <row r="1240" spans="1:8">
      <c r="A1240" s="8"/>
      <c r="B1240" s="8"/>
      <c r="C1240" s="8"/>
      <c r="D1240" s="8"/>
      <c r="E1240" s="8"/>
      <c r="F1240" s="9"/>
      <c r="G1240" s="9"/>
      <c r="H1240" s="9"/>
    </row>
    <row r="1241" spans="1:8">
      <c r="A1241" s="7"/>
      <c r="B1241" s="8"/>
      <c r="C1241" s="8"/>
      <c r="D1241" s="8"/>
      <c r="E1241" s="8"/>
      <c r="F1241" s="9"/>
      <c r="G1241" s="9"/>
      <c r="H1241" s="9"/>
    </row>
    <row r="1242" spans="1:8">
      <c r="A1242" s="7"/>
      <c r="B1242" s="8"/>
      <c r="C1242" s="8"/>
      <c r="D1242" s="8"/>
      <c r="E1242" s="8"/>
      <c r="F1242" s="9"/>
      <c r="G1242" s="9"/>
      <c r="H1242" s="9"/>
    </row>
    <row r="1243" spans="1:8">
      <c r="A1243" s="8"/>
      <c r="B1243" s="8"/>
      <c r="C1243" s="8"/>
      <c r="D1243" s="8"/>
      <c r="E1243" s="8"/>
      <c r="F1243" s="9"/>
      <c r="G1243" s="9"/>
      <c r="H1243" s="9"/>
    </row>
    <row r="1244" spans="1:8">
      <c r="A1244" s="8"/>
      <c r="B1244" s="8"/>
      <c r="C1244" s="8"/>
      <c r="D1244" s="8"/>
      <c r="E1244" s="8"/>
      <c r="F1244" s="9"/>
      <c r="G1244" s="9"/>
      <c r="H1244" s="9"/>
    </row>
    <row r="1245" spans="1:8">
      <c r="A1245" s="8"/>
      <c r="B1245" s="8"/>
      <c r="C1245" s="8"/>
      <c r="D1245" s="8"/>
      <c r="E1245" s="8"/>
      <c r="F1245" s="9"/>
      <c r="G1245" s="9"/>
      <c r="H1245" s="9"/>
    </row>
    <row r="1246" spans="1:8">
      <c r="A1246" s="8"/>
      <c r="B1246" s="8"/>
      <c r="C1246" s="8"/>
      <c r="D1246" s="8"/>
      <c r="E1246" s="8"/>
      <c r="F1246" s="9"/>
      <c r="G1246" s="9"/>
      <c r="H1246" s="9"/>
    </row>
    <row r="1247" spans="1:8">
      <c r="A1247" s="8"/>
      <c r="B1247" s="8"/>
      <c r="C1247" s="8"/>
      <c r="D1247" s="8"/>
      <c r="E1247" s="8"/>
      <c r="F1247" s="9"/>
      <c r="G1247" s="9"/>
      <c r="H1247" s="9"/>
    </row>
    <row r="1248" spans="1:8">
      <c r="A1248" s="7"/>
      <c r="B1248" s="8"/>
      <c r="C1248" s="8"/>
      <c r="D1248" s="8"/>
      <c r="E1248" s="8"/>
      <c r="F1248" s="9"/>
      <c r="G1248" s="9"/>
      <c r="H1248" s="9"/>
    </row>
    <row r="1249" spans="1:8">
      <c r="A1249" s="8"/>
      <c r="B1249" s="8"/>
      <c r="C1249" s="8"/>
      <c r="D1249" s="8"/>
      <c r="E1249" s="8"/>
      <c r="F1249" s="9"/>
      <c r="G1249" s="9"/>
      <c r="H1249" s="9"/>
    </row>
    <row r="1250" spans="1:8">
      <c r="A1250" s="7"/>
      <c r="B1250" s="8"/>
      <c r="C1250" s="8"/>
      <c r="D1250" s="8"/>
      <c r="E1250" s="8"/>
      <c r="F1250" s="9"/>
      <c r="G1250" s="9"/>
      <c r="H1250" s="9"/>
    </row>
    <row r="1251" spans="1:8">
      <c r="A1251" s="8"/>
      <c r="B1251" s="8"/>
      <c r="C1251" s="8"/>
      <c r="D1251" s="8"/>
      <c r="E1251" s="8"/>
      <c r="F1251" s="9"/>
      <c r="G1251" s="9"/>
      <c r="H1251" s="9"/>
    </row>
    <row r="1252" spans="1:8">
      <c r="A1252" s="8"/>
      <c r="B1252" s="8"/>
      <c r="C1252" s="8"/>
      <c r="D1252" s="8"/>
      <c r="E1252" s="8"/>
      <c r="F1252" s="9"/>
      <c r="G1252" s="9"/>
      <c r="H1252" s="9"/>
    </row>
    <row r="1253" spans="1:8">
      <c r="A1253" s="7"/>
      <c r="B1253" s="8"/>
      <c r="C1253" s="8"/>
      <c r="D1253" s="8"/>
      <c r="E1253" s="8"/>
      <c r="F1253" s="9"/>
      <c r="G1253" s="9"/>
      <c r="H1253" s="9"/>
    </row>
    <row r="1254" spans="1:8">
      <c r="A1254" s="7"/>
      <c r="B1254" s="8"/>
      <c r="C1254" s="8"/>
      <c r="D1254" s="8"/>
      <c r="E1254" s="8"/>
      <c r="F1254" s="9"/>
      <c r="G1254" s="9"/>
      <c r="H1254" s="9"/>
    </row>
    <row r="1255" spans="1:8">
      <c r="A1255" s="8"/>
      <c r="B1255" s="8"/>
      <c r="C1255" s="8"/>
      <c r="D1255" s="8"/>
      <c r="E1255" s="8"/>
      <c r="F1255" s="9"/>
      <c r="G1255" s="9"/>
      <c r="H1255" s="9"/>
    </row>
    <row r="1256" spans="1:8">
      <c r="A1256" s="8"/>
      <c r="B1256" s="8"/>
      <c r="C1256" s="8"/>
      <c r="D1256" s="8"/>
      <c r="E1256" s="8"/>
      <c r="F1256" s="9"/>
      <c r="G1256" s="9"/>
      <c r="H1256" s="9"/>
    </row>
    <row r="1257" spans="1:8">
      <c r="A1257" s="7"/>
      <c r="B1257" s="8"/>
      <c r="C1257" s="8"/>
      <c r="D1257" s="8"/>
      <c r="E1257" s="10"/>
      <c r="F1257" s="9"/>
      <c r="G1257" s="9"/>
      <c r="H1257" s="9"/>
    </row>
    <row r="1258" spans="1:8">
      <c r="A1258" s="8"/>
      <c r="B1258" s="8"/>
      <c r="C1258" s="8"/>
      <c r="D1258" s="8"/>
      <c r="E1258" s="8"/>
      <c r="F1258" s="9"/>
      <c r="G1258" s="9"/>
      <c r="H1258" s="9"/>
    </row>
    <row r="1259" spans="1:8">
      <c r="A1259" s="8"/>
      <c r="B1259" s="8"/>
      <c r="C1259" s="8"/>
      <c r="D1259" s="8"/>
      <c r="E1259" s="8"/>
      <c r="F1259" s="9"/>
      <c r="G1259" s="9"/>
      <c r="H1259" s="9"/>
    </row>
    <row r="1260" spans="1:8">
      <c r="A1260" s="8"/>
      <c r="B1260" s="8"/>
      <c r="C1260" s="8"/>
      <c r="D1260" s="8"/>
      <c r="E1260" s="8"/>
      <c r="F1260" s="9"/>
      <c r="G1260" s="9"/>
      <c r="H1260" s="9"/>
    </row>
    <row r="1261" spans="1:8">
      <c r="A1261" s="7"/>
      <c r="B1261" s="8"/>
      <c r="C1261" s="8"/>
      <c r="D1261" s="8"/>
      <c r="E1261" s="8"/>
      <c r="F1261" s="9"/>
      <c r="G1261" s="9"/>
      <c r="H1261" s="9"/>
    </row>
    <row r="1262" spans="1:8">
      <c r="A1262" s="7"/>
      <c r="B1262" s="8"/>
      <c r="C1262" s="8"/>
      <c r="D1262" s="8"/>
      <c r="E1262" s="8"/>
      <c r="F1262" s="9"/>
      <c r="G1262" s="9"/>
      <c r="H1262" s="9"/>
    </row>
    <row r="1263" spans="1:8">
      <c r="A1263" s="7"/>
      <c r="B1263" s="8"/>
      <c r="C1263" s="8"/>
      <c r="D1263" s="8"/>
      <c r="E1263" s="8"/>
      <c r="F1263" s="9"/>
      <c r="G1263" s="9"/>
      <c r="H1263" s="9"/>
    </row>
    <row r="1264" spans="1:8">
      <c r="A1264" s="7"/>
      <c r="B1264" s="8"/>
      <c r="C1264" s="8"/>
      <c r="D1264" s="8"/>
      <c r="E1264" s="8"/>
      <c r="F1264" s="9"/>
      <c r="G1264" s="9"/>
      <c r="H1264" s="9"/>
    </row>
    <row r="1265" spans="1:8">
      <c r="A1265" s="7"/>
      <c r="B1265" s="8"/>
      <c r="C1265" s="8"/>
      <c r="D1265" s="8"/>
      <c r="E1265" s="8"/>
      <c r="F1265" s="9"/>
      <c r="G1265" s="9"/>
      <c r="H1265" s="9"/>
    </row>
    <row r="1266" spans="1:8">
      <c r="A1266" s="8"/>
      <c r="B1266" s="8"/>
      <c r="C1266" s="8"/>
      <c r="D1266" s="8"/>
      <c r="E1266" s="8"/>
      <c r="F1266" s="9"/>
      <c r="G1266" s="9"/>
      <c r="H1266" s="9"/>
    </row>
    <row r="1267" spans="1:8">
      <c r="A1267" s="8"/>
      <c r="B1267" s="8"/>
      <c r="C1267" s="8"/>
      <c r="D1267" s="8"/>
      <c r="E1267" s="8"/>
      <c r="F1267" s="9"/>
      <c r="G1267" s="9"/>
      <c r="H1267" s="9"/>
    </row>
    <row r="1268" spans="1:8">
      <c r="A1268" s="8"/>
      <c r="B1268" s="8"/>
      <c r="C1268" s="8"/>
      <c r="D1268" s="8"/>
      <c r="E1268" s="8"/>
      <c r="F1268" s="9"/>
      <c r="G1268" s="9"/>
      <c r="H1268" s="9"/>
    </row>
    <row r="1269" spans="1:8">
      <c r="A1269" s="8"/>
      <c r="B1269" s="8"/>
      <c r="C1269" s="8"/>
      <c r="D1269" s="8"/>
      <c r="E1269" s="8"/>
      <c r="F1269" s="9"/>
      <c r="G1269" s="9"/>
      <c r="H1269" s="9"/>
    </row>
    <row r="1270" spans="1:8">
      <c r="A1270" s="8"/>
      <c r="B1270" s="8"/>
      <c r="C1270" s="8"/>
      <c r="D1270" s="8"/>
      <c r="E1270" s="8"/>
      <c r="F1270" s="9"/>
      <c r="G1270" s="9"/>
      <c r="H1270" s="9"/>
    </row>
    <row r="1271" spans="1:8">
      <c r="A1271" s="7"/>
      <c r="B1271" s="8"/>
      <c r="C1271" s="8"/>
      <c r="D1271" s="8"/>
      <c r="E1271" s="8"/>
      <c r="F1271" s="9"/>
      <c r="G1271" s="9"/>
      <c r="H1271" s="9"/>
    </row>
    <row r="1272" spans="1:8">
      <c r="A1272" s="8"/>
      <c r="B1272" s="8"/>
      <c r="C1272" s="8"/>
      <c r="D1272" s="8"/>
      <c r="E1272" s="8"/>
      <c r="F1272" s="9"/>
      <c r="G1272" s="9"/>
      <c r="H1272" s="9"/>
    </row>
    <row r="1273" spans="1:8">
      <c r="A1273" s="7"/>
      <c r="B1273" s="8"/>
      <c r="C1273" s="8"/>
      <c r="D1273" s="8"/>
      <c r="E1273" s="10"/>
      <c r="F1273" s="9"/>
      <c r="G1273" s="9"/>
      <c r="H1273" s="9"/>
    </row>
    <row r="1274" spans="1:8">
      <c r="A1274" s="8"/>
      <c r="B1274" s="8"/>
      <c r="C1274" s="8"/>
      <c r="D1274" s="8"/>
      <c r="E1274" s="8"/>
      <c r="F1274" s="9"/>
      <c r="G1274" s="9"/>
      <c r="H1274" s="9"/>
    </row>
    <row r="1275" spans="1:8">
      <c r="A1275" s="7"/>
      <c r="B1275" s="8"/>
      <c r="C1275" s="8"/>
      <c r="D1275" s="8"/>
      <c r="E1275" s="8"/>
      <c r="F1275" s="9"/>
      <c r="G1275" s="9"/>
      <c r="H1275" s="9"/>
    </row>
    <row r="1276" spans="1:8">
      <c r="A1276" s="7"/>
      <c r="B1276" s="8"/>
      <c r="C1276" s="8"/>
      <c r="D1276" s="8"/>
      <c r="E1276" s="8"/>
      <c r="F1276" s="9"/>
      <c r="G1276" s="9"/>
      <c r="H1276" s="9"/>
    </row>
    <row r="1277" spans="1:8">
      <c r="A1277" s="8"/>
      <c r="B1277" s="8"/>
      <c r="C1277" s="8"/>
      <c r="D1277" s="8"/>
      <c r="E1277" s="8"/>
      <c r="F1277" s="9"/>
      <c r="G1277" s="9"/>
      <c r="H1277" s="9"/>
    </row>
    <row r="1278" spans="1:8">
      <c r="A1278" s="8"/>
      <c r="B1278" s="8"/>
      <c r="C1278" s="8"/>
      <c r="D1278" s="8"/>
      <c r="E1278" s="8"/>
      <c r="F1278" s="9"/>
      <c r="G1278" s="9"/>
      <c r="H1278" s="9"/>
    </row>
    <row r="1279" spans="1:8">
      <c r="A1279" s="8"/>
      <c r="B1279" s="8"/>
      <c r="C1279" s="8"/>
      <c r="D1279" s="8"/>
      <c r="E1279" s="8"/>
      <c r="F1279" s="9"/>
      <c r="G1279" s="9"/>
      <c r="H1279" s="9"/>
    </row>
    <row r="1280" spans="1:8">
      <c r="A1280" s="7"/>
      <c r="B1280" s="8"/>
      <c r="C1280" s="8"/>
      <c r="D1280" s="8"/>
      <c r="E1280" s="8"/>
      <c r="F1280" s="9"/>
      <c r="G1280" s="9"/>
      <c r="H1280" s="9"/>
    </row>
    <row r="1281" spans="1:8">
      <c r="A1281" s="8"/>
      <c r="B1281" s="8"/>
      <c r="C1281" s="8"/>
      <c r="D1281" s="8"/>
      <c r="E1281" s="8"/>
      <c r="F1281" s="9"/>
      <c r="G1281" s="9"/>
      <c r="H1281" s="9"/>
    </row>
    <row r="1282" spans="1:8">
      <c r="A1282" s="8"/>
      <c r="B1282" s="8"/>
      <c r="C1282" s="8"/>
      <c r="D1282" s="8"/>
      <c r="E1282" s="8"/>
      <c r="F1282" s="9"/>
      <c r="G1282" s="9"/>
      <c r="H1282" s="9"/>
    </row>
    <row r="1283" spans="1:8">
      <c r="A1283" s="7"/>
      <c r="B1283" s="8"/>
      <c r="C1283" s="8"/>
      <c r="D1283" s="8"/>
      <c r="E1283" s="8"/>
      <c r="F1283" s="9"/>
      <c r="G1283" s="9"/>
      <c r="H1283" s="9"/>
    </row>
    <row r="1284" spans="1:8">
      <c r="A1284" s="7"/>
      <c r="B1284" s="8"/>
      <c r="C1284" s="8"/>
      <c r="D1284" s="8"/>
      <c r="E1284" s="8"/>
      <c r="F1284" s="9"/>
      <c r="G1284" s="9"/>
      <c r="H1284" s="9"/>
    </row>
    <row r="1285" spans="1:8">
      <c r="A1285" s="8"/>
      <c r="B1285" s="8"/>
      <c r="C1285" s="8"/>
      <c r="D1285" s="8"/>
      <c r="E1285" s="8"/>
      <c r="F1285" s="9"/>
      <c r="G1285" s="9"/>
      <c r="H1285" s="9"/>
    </row>
    <row r="1286" spans="1:8">
      <c r="A1286" s="8"/>
      <c r="B1286" s="8"/>
      <c r="C1286" s="8"/>
      <c r="D1286" s="8"/>
      <c r="E1286" s="8"/>
      <c r="F1286" s="9"/>
      <c r="G1286" s="9"/>
      <c r="H1286" s="9"/>
    </row>
    <row r="1287" spans="1:8">
      <c r="A1287" s="8"/>
      <c r="B1287" s="8"/>
      <c r="C1287" s="8"/>
      <c r="D1287" s="8"/>
      <c r="E1287" s="8"/>
      <c r="F1287" s="9"/>
      <c r="G1287" s="9"/>
      <c r="H1287" s="9"/>
    </row>
    <row r="1288" spans="1:8">
      <c r="A1288" s="8"/>
      <c r="B1288" s="8"/>
      <c r="C1288" s="8"/>
      <c r="D1288" s="8"/>
      <c r="E1288" s="8"/>
      <c r="F1288" s="9"/>
      <c r="G1288" s="9"/>
      <c r="H1288" s="9"/>
    </row>
    <row r="1289" spans="1:8">
      <c r="A1289" s="8"/>
      <c r="B1289" s="8"/>
      <c r="C1289" s="8"/>
      <c r="D1289" s="8"/>
      <c r="E1289" s="8"/>
      <c r="F1289" s="9"/>
      <c r="G1289" s="9"/>
      <c r="H1289" s="9"/>
    </row>
    <row r="1290" spans="1:8">
      <c r="A1290" s="7"/>
      <c r="B1290" s="8"/>
      <c r="C1290" s="8"/>
      <c r="D1290" s="8"/>
      <c r="E1290" s="8"/>
      <c r="F1290" s="9"/>
      <c r="G1290" s="9"/>
      <c r="H1290" s="9"/>
    </row>
    <row r="1291" spans="1:8">
      <c r="A1291" s="7"/>
      <c r="B1291" s="8"/>
      <c r="C1291" s="8"/>
      <c r="D1291" s="8"/>
      <c r="E1291" s="8"/>
      <c r="F1291" s="9"/>
      <c r="G1291" s="9"/>
      <c r="H1291" s="9"/>
    </row>
    <row r="1292" spans="1:8">
      <c r="A1292" s="7"/>
      <c r="B1292" s="8"/>
      <c r="C1292" s="8"/>
      <c r="D1292" s="8"/>
      <c r="E1292" s="10"/>
      <c r="F1292" s="9"/>
      <c r="G1292" s="9"/>
      <c r="H1292" s="9"/>
    </row>
    <row r="1293" spans="1:8">
      <c r="A1293" s="8"/>
      <c r="B1293" s="8"/>
      <c r="C1293" s="8"/>
      <c r="D1293" s="8"/>
      <c r="E1293" s="8"/>
      <c r="F1293" s="9"/>
      <c r="G1293" s="9"/>
      <c r="H1293" s="9"/>
    </row>
    <row r="1294" spans="1:8">
      <c r="A1294" s="7"/>
      <c r="B1294" s="8"/>
      <c r="C1294" s="8"/>
      <c r="D1294" s="8"/>
      <c r="E1294" s="8"/>
      <c r="F1294" s="9"/>
      <c r="G1294" s="9"/>
      <c r="H1294" s="9"/>
    </row>
    <row r="1295" spans="1:8">
      <c r="A1295" s="7"/>
      <c r="B1295" s="8"/>
      <c r="C1295" s="8"/>
      <c r="D1295" s="8"/>
      <c r="E1295" s="10"/>
      <c r="F1295" s="9"/>
      <c r="G1295" s="9"/>
      <c r="H1295" s="9"/>
    </row>
    <row r="1296" spans="1:8">
      <c r="A1296" s="7"/>
      <c r="B1296" s="8"/>
      <c r="C1296" s="8"/>
      <c r="D1296" s="8"/>
      <c r="E1296" s="8"/>
      <c r="F1296" s="9"/>
      <c r="G1296" s="9"/>
      <c r="H1296" s="9"/>
    </row>
    <row r="1297" spans="1:8">
      <c r="A1297" s="8"/>
      <c r="B1297" s="8"/>
      <c r="C1297" s="8"/>
      <c r="D1297" s="8"/>
      <c r="E1297" s="8"/>
      <c r="F1297" s="9"/>
      <c r="G1297" s="9"/>
      <c r="H1297" s="9"/>
    </row>
    <row r="1298" spans="1:8">
      <c r="A1298" s="8"/>
      <c r="B1298" s="8"/>
      <c r="C1298" s="8"/>
      <c r="D1298" s="8"/>
      <c r="E1298" s="8"/>
      <c r="F1298" s="9"/>
      <c r="G1298" s="9"/>
      <c r="H1298" s="9"/>
    </row>
    <row r="1299" spans="1:8">
      <c r="A1299" s="7"/>
      <c r="B1299" s="8"/>
      <c r="C1299" s="8"/>
      <c r="D1299" s="8"/>
      <c r="E1299" s="8"/>
      <c r="F1299" s="9"/>
      <c r="G1299" s="9"/>
      <c r="H1299" s="9"/>
    </row>
    <row r="1300" spans="1:8">
      <c r="A1300" s="8"/>
      <c r="B1300" s="8"/>
      <c r="C1300" s="8"/>
      <c r="D1300" s="8"/>
      <c r="E1300" s="8"/>
      <c r="F1300" s="9"/>
      <c r="G1300" s="9"/>
      <c r="H1300" s="9"/>
    </row>
    <row r="1301" spans="1:8">
      <c r="A1301" s="8"/>
      <c r="B1301" s="8"/>
      <c r="C1301" s="8"/>
      <c r="D1301" s="8"/>
      <c r="E1301" s="8"/>
      <c r="F1301" s="9"/>
      <c r="G1301" s="9"/>
      <c r="H1301" s="9"/>
    </row>
    <row r="1302" spans="1:8">
      <c r="A1302" s="7"/>
      <c r="B1302" s="8"/>
      <c r="C1302" s="8"/>
      <c r="D1302" s="8"/>
      <c r="E1302" s="8"/>
      <c r="F1302" s="9"/>
      <c r="G1302" s="9"/>
      <c r="H1302" s="9"/>
    </row>
    <row r="1303" spans="1:8">
      <c r="A1303" s="8"/>
      <c r="B1303" s="8"/>
      <c r="C1303" s="8"/>
      <c r="D1303" s="8"/>
      <c r="E1303" s="8"/>
      <c r="F1303" s="9"/>
      <c r="G1303" s="9"/>
      <c r="H1303" s="9"/>
    </row>
    <row r="1304" spans="1:8">
      <c r="A1304" s="7"/>
      <c r="B1304" s="8"/>
      <c r="C1304" s="8"/>
      <c r="D1304" s="8"/>
      <c r="E1304" s="8"/>
      <c r="F1304" s="9"/>
      <c r="G1304" s="9"/>
      <c r="H1304" s="9"/>
    </row>
    <row r="1305" spans="1:8">
      <c r="A1305" s="7"/>
      <c r="B1305" s="8"/>
      <c r="C1305" s="8"/>
      <c r="D1305" s="8"/>
      <c r="E1305" s="8"/>
      <c r="F1305" s="9"/>
      <c r="G1305" s="9"/>
      <c r="H1305" s="9"/>
    </row>
    <row r="1306" spans="1:8">
      <c r="A1306" s="7"/>
      <c r="B1306" s="8"/>
      <c r="C1306" s="8"/>
      <c r="D1306" s="8"/>
      <c r="E1306" s="10"/>
      <c r="F1306" s="9"/>
      <c r="G1306" s="9"/>
      <c r="H1306" s="9"/>
    </row>
    <row r="1307" spans="1:8">
      <c r="A1307" s="7"/>
      <c r="B1307" s="8"/>
      <c r="C1307" s="8"/>
      <c r="D1307" s="8"/>
      <c r="E1307" s="8"/>
      <c r="F1307" s="9"/>
      <c r="G1307" s="9"/>
      <c r="H1307" s="9"/>
    </row>
    <row r="1308" spans="1:8">
      <c r="A1308" s="8"/>
      <c r="B1308" s="8"/>
      <c r="C1308" s="8"/>
      <c r="D1308" s="8"/>
      <c r="E1308" s="8"/>
      <c r="F1308" s="9"/>
      <c r="G1308" s="9"/>
      <c r="H1308" s="9"/>
    </row>
    <row r="1309" spans="1:8">
      <c r="A1309" s="7"/>
      <c r="B1309" s="8"/>
      <c r="C1309" s="8"/>
      <c r="D1309" s="8"/>
      <c r="E1309" s="8"/>
      <c r="F1309" s="9"/>
      <c r="G1309" s="9"/>
      <c r="H1309" s="9"/>
    </row>
    <row r="1310" spans="1:8">
      <c r="A1310" s="8"/>
      <c r="B1310" s="8"/>
      <c r="C1310" s="8"/>
      <c r="D1310" s="8"/>
      <c r="E1310" s="8"/>
      <c r="F1310" s="9"/>
      <c r="G1310" s="9"/>
      <c r="H1310" s="9"/>
    </row>
    <row r="1311" spans="1:8">
      <c r="A1311" s="8"/>
      <c r="B1311" s="8"/>
      <c r="C1311" s="8"/>
      <c r="D1311" s="8"/>
      <c r="E1311" s="8"/>
      <c r="F1311" s="9"/>
      <c r="G1311" s="9"/>
      <c r="H1311" s="9"/>
    </row>
    <row r="1312" spans="1:8">
      <c r="A1312" s="7"/>
      <c r="B1312" s="7"/>
      <c r="C1312" s="8"/>
      <c r="D1312" s="8"/>
      <c r="E1312" s="8"/>
      <c r="F1312" s="9"/>
      <c r="G1312" s="9"/>
      <c r="H1312" s="9"/>
    </row>
    <row r="1313" spans="1:8">
      <c r="A1313" s="8"/>
      <c r="B1313" s="8"/>
      <c r="C1313" s="8"/>
      <c r="D1313" s="8"/>
      <c r="E1313" s="8"/>
      <c r="F1313" s="9"/>
      <c r="G1313" s="9"/>
      <c r="H1313" s="9"/>
    </row>
    <row r="1314" spans="1:8">
      <c r="A1314" s="8"/>
      <c r="B1314" s="8"/>
      <c r="C1314" s="8"/>
      <c r="D1314" s="8"/>
      <c r="E1314" s="8"/>
      <c r="F1314" s="9"/>
      <c r="G1314" s="9"/>
      <c r="H1314" s="9"/>
    </row>
    <row r="1315" spans="1:8">
      <c r="A1315" s="8"/>
      <c r="B1315" s="8"/>
      <c r="C1315" s="8"/>
      <c r="D1315" s="8"/>
      <c r="E1315" s="8"/>
      <c r="F1315" s="9"/>
      <c r="G1315" s="9"/>
      <c r="H1315" s="9"/>
    </row>
    <row r="1316" spans="1:8">
      <c r="A1316" s="7"/>
      <c r="B1316" s="8"/>
      <c r="C1316" s="8"/>
      <c r="D1316" s="8"/>
      <c r="E1316" s="8"/>
      <c r="F1316" s="9"/>
      <c r="G1316" s="9"/>
      <c r="H1316" s="9"/>
    </row>
    <row r="1317" spans="1:8">
      <c r="A1317" s="7"/>
      <c r="B1317" s="8"/>
      <c r="C1317" s="8"/>
      <c r="D1317" s="8"/>
      <c r="E1317" s="10"/>
      <c r="F1317" s="9"/>
      <c r="G1317" s="9"/>
      <c r="H1317" s="9"/>
    </row>
    <row r="1318" spans="1:8">
      <c r="A1318" s="7"/>
      <c r="B1318" s="8"/>
      <c r="C1318" s="8"/>
      <c r="D1318" s="8"/>
      <c r="E1318" s="8"/>
      <c r="F1318" s="9"/>
      <c r="G1318" s="9"/>
      <c r="H1318" s="9"/>
    </row>
    <row r="1319" spans="1:8">
      <c r="A1319" s="7"/>
      <c r="B1319" s="8"/>
      <c r="C1319" s="8"/>
      <c r="D1319" s="8"/>
      <c r="E1319" s="8"/>
      <c r="F1319" s="9"/>
      <c r="G1319" s="9"/>
      <c r="H1319" s="9"/>
    </row>
    <row r="1320" spans="1:8">
      <c r="A1320" s="7"/>
      <c r="B1320" s="8"/>
      <c r="C1320" s="8"/>
      <c r="D1320" s="8"/>
      <c r="E1320" s="8"/>
      <c r="F1320" s="9"/>
      <c r="G1320" s="9"/>
      <c r="H1320" s="9"/>
    </row>
    <row r="1321" spans="1:8">
      <c r="A1321" s="8"/>
      <c r="B1321" s="8"/>
      <c r="C1321" s="8"/>
      <c r="D1321" s="8"/>
      <c r="E1321" s="8"/>
      <c r="F1321" s="9"/>
      <c r="G1321" s="9"/>
      <c r="H1321" s="9"/>
    </row>
    <row r="1322" spans="1:8">
      <c r="A1322" s="7"/>
      <c r="B1322" s="8"/>
      <c r="C1322" s="8"/>
      <c r="D1322" s="8"/>
      <c r="E1322" s="8"/>
      <c r="F1322" s="9"/>
      <c r="G1322" s="9"/>
      <c r="H1322" s="9"/>
    </row>
    <row r="1323" spans="1:8">
      <c r="A1323" s="7"/>
      <c r="B1323" s="8"/>
      <c r="C1323" s="8"/>
      <c r="D1323" s="8"/>
      <c r="E1323" s="8"/>
      <c r="F1323" s="9"/>
      <c r="G1323" s="9"/>
      <c r="H1323" s="9"/>
    </row>
    <row r="1324" spans="1:8">
      <c r="A1324" s="8"/>
      <c r="B1324" s="8"/>
      <c r="C1324" s="8"/>
      <c r="D1324" s="8"/>
      <c r="E1324" s="8"/>
      <c r="F1324" s="9"/>
      <c r="G1324" s="9"/>
      <c r="H1324" s="9"/>
    </row>
    <row r="1325" spans="1:8">
      <c r="A1325" s="8"/>
      <c r="B1325" s="8"/>
      <c r="C1325" s="8"/>
      <c r="D1325" s="8"/>
      <c r="E1325" s="8"/>
      <c r="F1325" s="9"/>
      <c r="G1325" s="9"/>
      <c r="H1325" s="9"/>
    </row>
    <row r="1326" spans="1:8">
      <c r="A1326" s="8"/>
      <c r="B1326" s="8"/>
      <c r="C1326" s="8"/>
      <c r="D1326" s="8"/>
      <c r="E1326" s="8"/>
      <c r="F1326" s="9"/>
      <c r="G1326" s="9"/>
      <c r="H1326" s="9"/>
    </row>
    <row r="1327" spans="1:8">
      <c r="A1327" s="7"/>
      <c r="B1327" s="8"/>
      <c r="C1327" s="8"/>
      <c r="D1327" s="8"/>
      <c r="E1327" s="8"/>
      <c r="F1327" s="9"/>
      <c r="G1327" s="9"/>
      <c r="H1327" s="9"/>
    </row>
    <row r="1328" spans="1:8">
      <c r="A1328" s="8"/>
      <c r="B1328" s="8"/>
      <c r="C1328" s="8"/>
      <c r="D1328" s="8"/>
      <c r="E1328" s="8"/>
      <c r="F1328" s="9"/>
      <c r="G1328" s="9"/>
      <c r="H1328" s="9"/>
    </row>
    <row r="1329" spans="1:8">
      <c r="A1329" s="7"/>
      <c r="B1329" s="8"/>
      <c r="C1329" s="8"/>
      <c r="D1329" s="8"/>
      <c r="E1329" s="8"/>
      <c r="F1329" s="9"/>
      <c r="G1329" s="9"/>
      <c r="H1329" s="9"/>
    </row>
    <row r="1330" spans="1:8">
      <c r="A1330" s="8"/>
      <c r="B1330" s="8"/>
      <c r="C1330" s="8"/>
      <c r="D1330" s="8"/>
      <c r="E1330" s="8"/>
      <c r="F1330" s="9"/>
      <c r="G1330" s="9"/>
      <c r="H1330" s="9"/>
    </row>
    <row r="1331" spans="1:8">
      <c r="A1331" s="7"/>
      <c r="B1331" s="8"/>
      <c r="C1331" s="8"/>
      <c r="D1331" s="8"/>
      <c r="E1331" s="8"/>
      <c r="F1331" s="9"/>
      <c r="G1331" s="9"/>
      <c r="H1331" s="9"/>
    </row>
    <row r="1332" spans="1:8">
      <c r="A1332" s="7"/>
      <c r="B1332" s="8"/>
      <c r="C1332" s="8"/>
      <c r="D1332" s="8"/>
      <c r="E1332" s="8"/>
      <c r="F1332" s="9"/>
      <c r="G1332" s="9"/>
      <c r="H1332" s="9"/>
    </row>
    <row r="1333" spans="1:8">
      <c r="A1333" s="7"/>
      <c r="B1333" s="8"/>
      <c r="C1333" s="8"/>
      <c r="D1333" s="8"/>
      <c r="E1333" s="8"/>
      <c r="F1333" s="9"/>
      <c r="G1333" s="9"/>
      <c r="H1333" s="9"/>
    </row>
    <row r="1334" spans="1:8">
      <c r="A1334" s="7"/>
      <c r="B1334" s="8"/>
      <c r="C1334" s="8"/>
      <c r="D1334" s="8"/>
      <c r="E1334" s="8"/>
      <c r="F1334" s="9"/>
      <c r="G1334" s="9"/>
      <c r="H1334" s="9"/>
    </row>
    <row r="1335" spans="1:8">
      <c r="A1335" s="7"/>
      <c r="B1335" s="8"/>
      <c r="C1335" s="8"/>
      <c r="D1335" s="8"/>
      <c r="E1335" s="8"/>
      <c r="F1335" s="9"/>
      <c r="G1335" s="9"/>
      <c r="H1335" s="9"/>
    </row>
    <row r="1336" spans="1:8">
      <c r="A1336" s="7"/>
      <c r="B1336" s="8"/>
      <c r="C1336" s="8"/>
      <c r="D1336" s="8"/>
      <c r="E1336" s="8"/>
      <c r="F1336" s="9"/>
      <c r="G1336" s="9"/>
      <c r="H1336" s="9"/>
    </row>
    <row r="1337" spans="1:8">
      <c r="A1337" s="7"/>
      <c r="B1337" s="8"/>
      <c r="C1337" s="8"/>
      <c r="D1337" s="8"/>
      <c r="E1337" s="8"/>
      <c r="F1337" s="9"/>
      <c r="G1337" s="9"/>
      <c r="H1337" s="9"/>
    </row>
    <row r="1338" spans="1:8">
      <c r="A1338" s="7"/>
      <c r="B1338" s="8"/>
      <c r="C1338" s="8"/>
      <c r="D1338" s="8"/>
      <c r="E1338" s="8"/>
      <c r="F1338" s="9"/>
      <c r="G1338" s="9"/>
      <c r="H1338" s="9"/>
    </row>
    <row r="1339" spans="1:8">
      <c r="A1339" s="7"/>
      <c r="B1339" s="8"/>
      <c r="C1339" s="8"/>
      <c r="D1339" s="8"/>
      <c r="E1339" s="8"/>
      <c r="F1339" s="9"/>
      <c r="G1339" s="9"/>
      <c r="H1339" s="9"/>
    </row>
    <row r="1340" spans="1:8">
      <c r="A1340" s="7"/>
      <c r="B1340" s="8"/>
      <c r="C1340" s="8"/>
      <c r="D1340" s="8"/>
      <c r="E1340" s="8"/>
      <c r="F1340" s="9"/>
      <c r="G1340" s="9"/>
      <c r="H1340" s="9"/>
    </row>
    <row r="1341" spans="1:8">
      <c r="A1341" s="7"/>
      <c r="B1341" s="8"/>
      <c r="C1341" s="8"/>
      <c r="D1341" s="8"/>
      <c r="E1341" s="8"/>
      <c r="F1341" s="9"/>
      <c r="G1341" s="9"/>
      <c r="H1341" s="9"/>
    </row>
    <row r="1342" spans="1:8">
      <c r="A1342" s="8"/>
      <c r="B1342" s="8"/>
      <c r="C1342" s="8"/>
      <c r="D1342" s="8"/>
      <c r="E1342" s="8"/>
      <c r="F1342" s="9"/>
      <c r="G1342" s="9"/>
      <c r="H1342" s="9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I1342"/>
  <sheetViews>
    <sheetView workbookViewId="0">
      <selection activeCell="K1" sqref="K1:L1"/>
    </sheetView>
  </sheetViews>
  <sheetFormatPr defaultRowHeight="12.75"/>
  <cols>
    <col min="10" max="10" width="11.5703125" style="30" bestFit="1" customWidth="1"/>
    <col min="11" max="12" width="9.140625" style="39"/>
  </cols>
  <sheetData>
    <row r="1" spans="1:35">
      <c r="A1" s="5" t="s">
        <v>6100</v>
      </c>
      <c r="B1" s="5" t="s">
        <v>6101</v>
      </c>
      <c r="C1" s="5" t="s">
        <v>4303</v>
      </c>
      <c r="D1" s="5" t="s">
        <v>4304</v>
      </c>
      <c r="E1" s="5" t="s">
        <v>4305</v>
      </c>
      <c r="F1" s="6"/>
      <c r="G1" s="6" t="s">
        <v>4307</v>
      </c>
      <c r="H1" s="6"/>
      <c r="J1" s="35" t="s">
        <v>14848</v>
      </c>
      <c r="K1" s="39" t="s">
        <v>7937</v>
      </c>
      <c r="L1" s="39" t="s">
        <v>7938</v>
      </c>
      <c r="Q1" t="s">
        <v>14838</v>
      </c>
      <c r="W1" t="s">
        <v>14839</v>
      </c>
      <c r="AC1" t="s">
        <v>14840</v>
      </c>
    </row>
    <row r="2" spans="1:35">
      <c r="A2" s="8" t="s">
        <v>6895</v>
      </c>
      <c r="B2" s="8" t="s">
        <v>842</v>
      </c>
      <c r="C2" s="8" t="s">
        <v>843</v>
      </c>
      <c r="D2" s="8" t="s">
        <v>844</v>
      </c>
      <c r="E2" s="8" t="s">
        <v>845</v>
      </c>
      <c r="F2" s="9"/>
      <c r="G2" s="9">
        <v>4.7999999999999996E-7</v>
      </c>
      <c r="H2" s="9"/>
      <c r="J2" s="37">
        <f>LOG(G2)-3</f>
        <v>-9.3187587626244124</v>
      </c>
      <c r="K2" s="39">
        <f>VLOOKUP($A2,'Ub5 and Ub6 values'!$A$2:$F$7000,3,FALSE)</f>
        <v>7</v>
      </c>
      <c r="L2" s="39">
        <f>VLOOKUP($A2,'Ub5 and Ub6 values'!$A$2:$F$7000,4,FALSE)</f>
        <v>7</v>
      </c>
      <c r="Q2" s="26" t="s">
        <v>14841</v>
      </c>
      <c r="R2" s="26" t="s">
        <v>14842</v>
      </c>
      <c r="S2" s="26" t="s">
        <v>14843</v>
      </c>
      <c r="T2" s="26" t="s">
        <v>14844</v>
      </c>
      <c r="U2" s="26" t="s">
        <v>14845</v>
      </c>
      <c r="V2" s="26" t="s">
        <v>14846</v>
      </c>
      <c r="W2" s="26" t="s">
        <v>14841</v>
      </c>
      <c r="X2" s="26" t="s">
        <v>14842</v>
      </c>
      <c r="Y2" s="26" t="s">
        <v>14843</v>
      </c>
      <c r="Z2" s="26" t="s">
        <v>14844</v>
      </c>
      <c r="AA2" s="26" t="s">
        <v>14845</v>
      </c>
      <c r="AB2" s="26" t="s">
        <v>14846</v>
      </c>
      <c r="AC2" s="26" t="s">
        <v>14841</v>
      </c>
      <c r="AD2" s="26" t="s">
        <v>14842</v>
      </c>
      <c r="AE2" s="26" t="s">
        <v>14843</v>
      </c>
      <c r="AF2" s="26" t="s">
        <v>14844</v>
      </c>
      <c r="AG2" s="26" t="s">
        <v>14845</v>
      </c>
      <c r="AH2" s="26" t="s">
        <v>14846</v>
      </c>
      <c r="AI2" s="26" t="s">
        <v>14846</v>
      </c>
    </row>
    <row r="3" spans="1:35">
      <c r="A3" s="7" t="s">
        <v>3619</v>
      </c>
      <c r="B3" s="8" t="s">
        <v>846</v>
      </c>
      <c r="C3" s="8" t="s">
        <v>847</v>
      </c>
      <c r="D3" s="8" t="s">
        <v>2969</v>
      </c>
      <c r="E3" s="8" t="s">
        <v>845</v>
      </c>
      <c r="F3" s="9"/>
      <c r="G3" s="9">
        <v>3.6600000000000001E-6</v>
      </c>
      <c r="H3" s="9"/>
      <c r="J3" s="37">
        <f t="shared" ref="J3:J66" si="0">LOG(G3)-3</f>
        <v>-8.436518914605589</v>
      </c>
      <c r="K3" s="39">
        <f>VLOOKUP($A3,'Ub5 and Ub6 values'!$A$2:$F$7000,3,FALSE)</f>
        <v>7</v>
      </c>
      <c r="L3" s="39">
        <f>VLOOKUP($A3,'Ub5 and Ub6 values'!$A$2:$F$7000,4,FALSE)</f>
        <v>8</v>
      </c>
      <c r="Q3">
        <f>AVERAGE(J2:J3742)</f>
        <v>-3.6161721903583812</v>
      </c>
      <c r="R3">
        <f>MEDIAN(J2:J3742)</f>
        <v>-3.5425147631990539</v>
      </c>
      <c r="S3">
        <f>STDEV(J2:J3742)</f>
        <v>1.1785875796596796</v>
      </c>
      <c r="T3">
        <f>SKEW(J2:J3742)</f>
        <v>-0.60126056620455026</v>
      </c>
      <c r="U3">
        <f>MAX(J2:J3742)</f>
        <v>-0.52950130650907834</v>
      </c>
      <c r="V3">
        <f>MIN(J2:J3742)</f>
        <v>-9.3187587626244124</v>
      </c>
      <c r="W3">
        <f>AVERAGE(K2:K5440)</f>
        <v>6.1915422885572138</v>
      </c>
      <c r="X3">
        <f>MEDIAN(K2:K542)</f>
        <v>6</v>
      </c>
      <c r="Y3">
        <f>STDEV(K2:K542)</f>
        <v>1.4302147823469129</v>
      </c>
      <c r="Z3">
        <f>SKEW(K2:K542)</f>
        <v>-0.1757590976695278</v>
      </c>
      <c r="AA3">
        <f>MAX(K2:K542)</f>
        <v>10</v>
      </c>
      <c r="AB3">
        <f>MIN(K2:K542)</f>
        <v>2</v>
      </c>
      <c r="AC3">
        <f>AVERAGE(L2:L5406)</f>
        <v>7.8507462686567164</v>
      </c>
      <c r="AD3">
        <f>MEDIAN(L2:L5406)</f>
        <v>8</v>
      </c>
      <c r="AE3">
        <f>STDEV(L2:L5406)</f>
        <v>2.2057761263328066</v>
      </c>
      <c r="AF3">
        <f>SKEW(L2:L5406)</f>
        <v>-0.32251531074921092</v>
      </c>
      <c r="AG3">
        <f>MAX(L2:L5406)</f>
        <v>12</v>
      </c>
      <c r="AH3">
        <f>MIN(L2:L5406)</f>
        <v>2</v>
      </c>
      <c r="AI3">
        <f>MIN(M2:M5406)</f>
        <v>0</v>
      </c>
    </row>
    <row r="4" spans="1:35">
      <c r="A4" s="7" t="s">
        <v>4063</v>
      </c>
      <c r="B4" s="8" t="s">
        <v>2970</v>
      </c>
      <c r="C4" s="8" t="s">
        <v>855</v>
      </c>
      <c r="D4" s="8" t="s">
        <v>856</v>
      </c>
      <c r="E4" s="8" t="s">
        <v>857</v>
      </c>
      <c r="F4" s="9"/>
      <c r="G4" s="9">
        <v>7.7050000000000003E-5</v>
      </c>
      <c r="H4" s="9"/>
      <c r="J4" s="37">
        <f t="shared" si="0"/>
        <v>-7.1132273569455622</v>
      </c>
      <c r="K4" s="39">
        <f>VLOOKUP($A4,'Ub5 and Ub6 values'!$A$2:$F$7000,3,FALSE)</f>
        <v>5</v>
      </c>
      <c r="L4" s="39">
        <f>VLOOKUP($A4,'Ub5 and Ub6 values'!$A$2:$F$7000,4,FALSE)</f>
        <v>7</v>
      </c>
    </row>
    <row r="5" spans="1:35">
      <c r="A5" s="8" t="s">
        <v>6421</v>
      </c>
      <c r="B5" s="8" t="s">
        <v>858</v>
      </c>
      <c r="C5" s="8" t="s">
        <v>859</v>
      </c>
      <c r="D5" s="8" t="s">
        <v>860</v>
      </c>
      <c r="E5" s="8" t="s">
        <v>845</v>
      </c>
      <c r="F5" s="9"/>
      <c r="G5" s="9">
        <v>1.4569999999999999E-4</v>
      </c>
      <c r="H5" s="9"/>
      <c r="J5" s="37">
        <f t="shared" si="0"/>
        <v>-6.8365404482300098</v>
      </c>
      <c r="K5" s="39">
        <f>VLOOKUP($A5,'Ub5 and Ub6 values'!$A$2:$F$7000,3,FALSE)</f>
        <v>6</v>
      </c>
      <c r="L5" s="39">
        <f>VLOOKUP($A5,'Ub5 and Ub6 values'!$A$2:$F$7000,4,FALSE)</f>
        <v>9</v>
      </c>
    </row>
    <row r="6" spans="1:35">
      <c r="A6" s="8" t="s">
        <v>730</v>
      </c>
      <c r="B6" s="8" t="s">
        <v>861</v>
      </c>
      <c r="C6" s="8" t="s">
        <v>862</v>
      </c>
      <c r="D6" s="8" t="s">
        <v>863</v>
      </c>
      <c r="E6" s="8" t="s">
        <v>845</v>
      </c>
      <c r="F6" s="9"/>
      <c r="G6" s="9">
        <v>3.1693999999999998E-4</v>
      </c>
      <c r="H6" s="9"/>
      <c r="J6" s="37">
        <f t="shared" si="0"/>
        <v>-6.4990229464108005</v>
      </c>
      <c r="K6" s="39">
        <f>VLOOKUP($A6,'Ub5 and Ub6 values'!$A$2:$F$7000,3,FALSE)</f>
        <v>8</v>
      </c>
      <c r="L6" s="39">
        <f>VLOOKUP($A6,'Ub5 and Ub6 values'!$A$2:$F$7000,4,FALSE)</f>
        <v>9</v>
      </c>
    </row>
    <row r="7" spans="1:35">
      <c r="A7" s="8" t="s">
        <v>6896</v>
      </c>
      <c r="B7" s="8" t="s">
        <v>864</v>
      </c>
      <c r="C7" s="8" t="s">
        <v>865</v>
      </c>
      <c r="D7" s="8" t="s">
        <v>866</v>
      </c>
      <c r="E7" s="8" t="s">
        <v>857</v>
      </c>
      <c r="F7" s="9"/>
      <c r="G7" s="9">
        <v>3.2768000000000001E-4</v>
      </c>
      <c r="H7" s="9"/>
      <c r="J7" s="37">
        <f t="shared" si="0"/>
        <v>-6.4845500650402821</v>
      </c>
      <c r="K7" s="39">
        <f>VLOOKUP($A7,'Ub5 and Ub6 values'!$A$2:$F$7000,3,FALSE)</f>
        <v>5</v>
      </c>
      <c r="L7" s="39">
        <f>VLOOKUP($A7,'Ub5 and Ub6 values'!$A$2:$F$7000,4,FALSE)</f>
        <v>11</v>
      </c>
    </row>
    <row r="8" spans="1:35">
      <c r="A8" s="8" t="s">
        <v>5434</v>
      </c>
      <c r="B8" s="8" t="s">
        <v>867</v>
      </c>
      <c r="C8" s="8" t="s">
        <v>868</v>
      </c>
      <c r="D8" s="8" t="s">
        <v>869</v>
      </c>
      <c r="E8" s="8" t="s">
        <v>845</v>
      </c>
      <c r="F8" s="9"/>
      <c r="G8" s="9">
        <v>4.3719000000000001E-4</v>
      </c>
      <c r="H8" s="9"/>
      <c r="J8" s="37">
        <f t="shared" si="0"/>
        <v>-6.3593297803785278</v>
      </c>
      <c r="K8" s="39">
        <f>VLOOKUP($A8,'Ub5 and Ub6 values'!$A$2:$F$7000,3,FALSE)</f>
        <v>5</v>
      </c>
      <c r="L8" s="39">
        <f>VLOOKUP($A8,'Ub5 and Ub6 values'!$A$2:$F$7000,4,FALSE)</f>
        <v>10</v>
      </c>
    </row>
    <row r="9" spans="1:35">
      <c r="A9" s="8" t="s">
        <v>1260</v>
      </c>
      <c r="B9" s="8" t="s">
        <v>870</v>
      </c>
      <c r="C9" s="8" t="s">
        <v>871</v>
      </c>
      <c r="D9" s="8" t="s">
        <v>872</v>
      </c>
      <c r="E9" s="8" t="s">
        <v>873</v>
      </c>
      <c r="F9" s="9"/>
      <c r="G9" s="9">
        <v>4.9147999999999998E-4</v>
      </c>
      <c r="H9" s="9"/>
      <c r="J9" s="37">
        <f t="shared" si="0"/>
        <v>-6.3084941503982037</v>
      </c>
      <c r="K9" s="39">
        <f>VLOOKUP($A9,'Ub5 and Ub6 values'!$A$2:$F$7000,3,FALSE)</f>
        <v>5</v>
      </c>
      <c r="L9" s="39">
        <f>VLOOKUP($A9,'Ub5 and Ub6 values'!$A$2:$F$7000,4,FALSE)</f>
        <v>10</v>
      </c>
    </row>
    <row r="10" spans="1:35">
      <c r="A10" s="8" t="s">
        <v>3711</v>
      </c>
      <c r="B10" s="8" t="s">
        <v>874</v>
      </c>
      <c r="C10" s="8" t="s">
        <v>875</v>
      </c>
      <c r="D10" s="8" t="s">
        <v>876</v>
      </c>
      <c r="E10" s="8" t="s">
        <v>845</v>
      </c>
      <c r="F10" s="9"/>
      <c r="G10" s="9">
        <v>5.2901000000000001E-4</v>
      </c>
      <c r="H10" s="9"/>
      <c r="J10" s="37">
        <f t="shared" si="0"/>
        <v>-6.2765361183168542</v>
      </c>
      <c r="K10" s="39">
        <f>VLOOKUP($A10,'Ub5 and Ub6 values'!$A$2:$F$7000,3,FALSE)</f>
        <v>6</v>
      </c>
      <c r="L10" s="39">
        <f>VLOOKUP($A10,'Ub5 and Ub6 values'!$A$2:$F$7000,4,FALSE)</f>
        <v>10</v>
      </c>
    </row>
    <row r="11" spans="1:35">
      <c r="A11" s="8" t="s">
        <v>6897</v>
      </c>
      <c r="B11" s="8" t="s">
        <v>4324</v>
      </c>
      <c r="C11" s="8" t="s">
        <v>4325</v>
      </c>
      <c r="D11" s="8" t="s">
        <v>4326</v>
      </c>
      <c r="E11" s="8" t="s">
        <v>4327</v>
      </c>
      <c r="F11" s="9"/>
      <c r="G11" s="9">
        <v>8.5700999999999995E-4</v>
      </c>
      <c r="H11" s="9"/>
      <c r="J11" s="37">
        <f t="shared" si="0"/>
        <v>-6.0670141104928099</v>
      </c>
      <c r="K11" s="39">
        <f>VLOOKUP($A11,'Ub5 and Ub6 values'!$A$2:$F$7000,3,FALSE)</f>
        <v>4</v>
      </c>
      <c r="L11" s="39">
        <f>VLOOKUP($A11,'Ub5 and Ub6 values'!$A$2:$F$7000,4,FALSE)</f>
        <v>4</v>
      </c>
    </row>
    <row r="12" spans="1:35">
      <c r="A12" s="8" t="s">
        <v>5510</v>
      </c>
      <c r="B12" s="8" t="s">
        <v>877</v>
      </c>
      <c r="C12" s="8" t="s">
        <v>878</v>
      </c>
      <c r="D12" s="8" t="s">
        <v>879</v>
      </c>
      <c r="E12" s="8" t="s">
        <v>845</v>
      </c>
      <c r="F12" s="9"/>
      <c r="G12" s="9">
        <v>9.5533E-4</v>
      </c>
      <c r="H12" s="9"/>
      <c r="J12" s="37">
        <f t="shared" si="0"/>
        <v>-6.0198465839941342</v>
      </c>
      <c r="K12" s="39">
        <f>VLOOKUP($A12,'Ub5 and Ub6 values'!$A$2:$F$7000,3,FALSE)</f>
        <v>7</v>
      </c>
      <c r="L12" s="39">
        <f>VLOOKUP($A12,'Ub5 and Ub6 values'!$A$2:$F$7000,4,FALSE)</f>
        <v>9</v>
      </c>
    </row>
    <row r="13" spans="1:35">
      <c r="A13" s="8" t="s">
        <v>5202</v>
      </c>
      <c r="B13" s="8" t="s">
        <v>880</v>
      </c>
      <c r="C13" s="8" t="s">
        <v>881</v>
      </c>
      <c r="D13" s="8" t="s">
        <v>882</v>
      </c>
      <c r="E13" s="8" t="s">
        <v>845</v>
      </c>
      <c r="F13" s="9"/>
      <c r="G13" s="9">
        <v>1.0256E-3</v>
      </c>
      <c r="H13" s="9"/>
      <c r="J13" s="37">
        <f t="shared" si="0"/>
        <v>-5.9890219878252573</v>
      </c>
      <c r="K13" s="39">
        <f>VLOOKUP($A13,'Ub5 and Ub6 values'!$A$2:$F$7000,3,FALSE)</f>
        <v>7</v>
      </c>
      <c r="L13" s="39">
        <f>VLOOKUP($A13,'Ub5 and Ub6 values'!$A$2:$F$7000,4,FALSE)</f>
        <v>8</v>
      </c>
    </row>
    <row r="14" spans="1:35">
      <c r="A14" s="8" t="s">
        <v>2708</v>
      </c>
      <c r="B14" s="8" t="s">
        <v>883</v>
      </c>
      <c r="C14" s="8" t="s">
        <v>884</v>
      </c>
      <c r="D14" s="8" t="s">
        <v>885</v>
      </c>
      <c r="E14" s="8" t="s">
        <v>845</v>
      </c>
      <c r="F14" s="9"/>
      <c r="G14" s="9">
        <v>1.1785999999999999E-3</v>
      </c>
      <c r="H14" s="9"/>
      <c r="J14" s="37">
        <f t="shared" si="0"/>
        <v>-5.9286335632408695</v>
      </c>
      <c r="K14" s="39">
        <f>VLOOKUP($A14,'Ub5 and Ub6 values'!$A$2:$F$7000,3,FALSE)</f>
        <v>5</v>
      </c>
      <c r="L14" s="39">
        <f>VLOOKUP($A14,'Ub5 and Ub6 values'!$A$2:$F$7000,4,FALSE)</f>
        <v>5</v>
      </c>
    </row>
    <row r="15" spans="1:35">
      <c r="A15" s="8" t="s">
        <v>8883</v>
      </c>
      <c r="B15" s="8" t="s">
        <v>886</v>
      </c>
      <c r="C15" s="8" t="s">
        <v>887</v>
      </c>
      <c r="D15" s="8" t="s">
        <v>888</v>
      </c>
      <c r="E15" s="8" t="s">
        <v>857</v>
      </c>
      <c r="F15" s="9"/>
      <c r="G15" s="9">
        <v>1.4239999999999999E-3</v>
      </c>
      <c r="H15" s="9"/>
      <c r="J15" s="37">
        <f t="shared" si="0"/>
        <v>-5.8464900106991626</v>
      </c>
      <c r="K15" s="39">
        <f>VLOOKUP($A15,'Ub5 and Ub6 values'!$A$2:$F$7000,3,FALSE)</f>
        <v>6</v>
      </c>
      <c r="L15" s="39">
        <f>VLOOKUP($A15,'Ub5 and Ub6 values'!$A$2:$F$7000,4,FALSE)</f>
        <v>6</v>
      </c>
    </row>
    <row r="16" spans="1:35">
      <c r="A16" s="8" t="s">
        <v>2730</v>
      </c>
      <c r="B16" s="8" t="s">
        <v>889</v>
      </c>
      <c r="C16" s="8" t="s">
        <v>890</v>
      </c>
      <c r="D16" s="8" t="s">
        <v>891</v>
      </c>
      <c r="E16" s="8" t="s">
        <v>845</v>
      </c>
      <c r="F16" s="9"/>
      <c r="G16" s="9">
        <v>1.5832000000000001E-3</v>
      </c>
      <c r="H16" s="9"/>
      <c r="J16" s="37">
        <f t="shared" si="0"/>
        <v>-5.8004642188016602</v>
      </c>
      <c r="K16" s="39">
        <f>VLOOKUP($A16,'Ub5 and Ub6 values'!$A$2:$F$7000,3,FALSE)</f>
        <v>5</v>
      </c>
      <c r="L16" s="39">
        <f>VLOOKUP($A16,'Ub5 and Ub6 values'!$A$2:$F$7000,4,FALSE)</f>
        <v>5</v>
      </c>
    </row>
    <row r="17" spans="1:12">
      <c r="A17" s="8" t="s">
        <v>4117</v>
      </c>
      <c r="B17" s="8" t="s">
        <v>892</v>
      </c>
      <c r="C17" s="8" t="s">
        <v>893</v>
      </c>
      <c r="D17" s="8" t="s">
        <v>4998</v>
      </c>
      <c r="E17" s="8" t="s">
        <v>845</v>
      </c>
      <c r="F17" s="9"/>
      <c r="G17" s="9">
        <v>1.8385000000000001E-3</v>
      </c>
      <c r="H17" s="9"/>
      <c r="J17" s="37">
        <f t="shared" si="0"/>
        <v>-5.7355363657951184</v>
      </c>
      <c r="K17" s="39">
        <f>VLOOKUP($A17,'Ub5 and Ub6 values'!$A$2:$F$7000,3,FALSE)</f>
        <v>8</v>
      </c>
      <c r="L17" s="39">
        <f>VLOOKUP($A17,'Ub5 and Ub6 values'!$A$2:$F$7000,4,FALSE)</f>
        <v>9</v>
      </c>
    </row>
    <row r="18" spans="1:12">
      <c r="A18" s="7" t="s">
        <v>764</v>
      </c>
      <c r="B18" s="8" t="s">
        <v>4999</v>
      </c>
      <c r="C18" s="8" t="s">
        <v>5000</v>
      </c>
      <c r="D18" s="8" t="s">
        <v>4938</v>
      </c>
      <c r="E18" s="8" t="s">
        <v>857</v>
      </c>
      <c r="F18" s="9"/>
      <c r="G18" s="9">
        <v>1.8927E-3</v>
      </c>
      <c r="H18" s="9"/>
      <c r="J18" s="37">
        <f t="shared" si="0"/>
        <v>-5.7229182178743541</v>
      </c>
      <c r="K18" s="39">
        <f>VLOOKUP($A18,'Ub5 and Ub6 values'!$A$2:$F$7000,3,FALSE)</f>
        <v>6</v>
      </c>
      <c r="L18" s="39">
        <f>VLOOKUP($A18,'Ub5 and Ub6 values'!$A$2:$F$7000,4,FALSE)</f>
        <v>9</v>
      </c>
    </row>
    <row r="19" spans="1:12">
      <c r="A19" s="8" t="s">
        <v>5439</v>
      </c>
      <c r="B19" s="8" t="s">
        <v>4939</v>
      </c>
      <c r="C19" s="8" t="s">
        <v>4940</v>
      </c>
      <c r="D19" s="8" t="s">
        <v>4941</v>
      </c>
      <c r="E19" s="8" t="s">
        <v>845</v>
      </c>
      <c r="F19" s="9"/>
      <c r="G19" s="9">
        <v>2.0014999999999998E-3</v>
      </c>
      <c r="H19" s="9"/>
      <c r="J19" s="37">
        <f t="shared" si="0"/>
        <v>-5.6986444055588761</v>
      </c>
      <c r="K19" s="39">
        <f>VLOOKUP($A19,'Ub5 and Ub6 values'!$A$2:$F$7000,3,FALSE)</f>
        <v>8</v>
      </c>
      <c r="L19" s="39">
        <f>VLOOKUP($A19,'Ub5 and Ub6 values'!$A$2:$F$7000,4,FALSE)</f>
        <v>11</v>
      </c>
    </row>
    <row r="20" spans="1:12">
      <c r="A20" s="8" t="s">
        <v>2787</v>
      </c>
      <c r="B20" s="8" t="s">
        <v>4942</v>
      </c>
      <c r="C20" s="8" t="s">
        <v>4943</v>
      </c>
      <c r="D20" s="8" t="s">
        <v>4944</v>
      </c>
      <c r="E20" s="8" t="s">
        <v>857</v>
      </c>
      <c r="F20" s="9"/>
      <c r="G20" s="9">
        <v>2.0257999999999999E-3</v>
      </c>
      <c r="H20" s="9"/>
      <c r="J20" s="37">
        <f t="shared" si="0"/>
        <v>-5.6934034332027244</v>
      </c>
      <c r="K20" s="39">
        <f>VLOOKUP($A20,'Ub5 and Ub6 values'!$A$2:$F$7000,3,FALSE)</f>
        <v>5</v>
      </c>
      <c r="L20" s="39">
        <f>VLOOKUP($A20,'Ub5 and Ub6 values'!$A$2:$F$7000,4,FALSE)</f>
        <v>6</v>
      </c>
    </row>
    <row r="21" spans="1:12">
      <c r="A21" s="8" t="s">
        <v>3726</v>
      </c>
      <c r="B21" s="8" t="s">
        <v>4945</v>
      </c>
      <c r="C21" s="8" t="s">
        <v>4946</v>
      </c>
      <c r="D21" s="8" t="s">
        <v>4947</v>
      </c>
      <c r="E21" s="8" t="s">
        <v>873</v>
      </c>
      <c r="F21" s="9"/>
      <c r="G21" s="9">
        <v>2.1648000000000001E-3</v>
      </c>
      <c r="H21" s="9"/>
      <c r="J21" s="37">
        <f t="shared" si="0"/>
        <v>-5.6645822207464516</v>
      </c>
      <c r="K21" s="39">
        <f>VLOOKUP($A21,'Ub5 and Ub6 values'!$A$2:$F$7000,3,FALSE)</f>
        <v>6</v>
      </c>
      <c r="L21" s="39">
        <f>VLOOKUP($A21,'Ub5 and Ub6 values'!$A$2:$F$7000,4,FALSE)</f>
        <v>9</v>
      </c>
    </row>
    <row r="22" spans="1:12">
      <c r="A22" s="7" t="s">
        <v>5203</v>
      </c>
      <c r="B22" s="8" t="s">
        <v>4948</v>
      </c>
      <c r="C22" s="8" t="s">
        <v>4949</v>
      </c>
      <c r="D22" s="8" t="s">
        <v>3956</v>
      </c>
      <c r="E22" s="8" t="s">
        <v>857</v>
      </c>
      <c r="F22" s="9"/>
      <c r="G22" s="9">
        <v>2.3425999999999998E-3</v>
      </c>
      <c r="H22" s="9"/>
      <c r="J22" s="37">
        <f t="shared" si="0"/>
        <v>-5.6303018610501194</v>
      </c>
      <c r="K22" s="39">
        <f>VLOOKUP($A22,'Ub5 and Ub6 values'!$A$2:$F$7000,3,FALSE)</f>
        <v>8</v>
      </c>
      <c r="L22" s="39">
        <f>VLOOKUP($A22,'Ub5 and Ub6 values'!$A$2:$F$7000,4,FALSE)</f>
        <v>11</v>
      </c>
    </row>
    <row r="23" spans="1:12">
      <c r="A23" s="8" t="s">
        <v>6415</v>
      </c>
      <c r="B23" s="8" t="s">
        <v>3957</v>
      </c>
      <c r="C23" s="8" t="s">
        <v>3958</v>
      </c>
      <c r="D23" s="8" t="s">
        <v>2523</v>
      </c>
      <c r="E23" s="8" t="s">
        <v>1</v>
      </c>
      <c r="F23" s="9"/>
      <c r="G23" s="9">
        <v>2.3942999999999998E-3</v>
      </c>
      <c r="H23" s="9"/>
      <c r="J23" s="37">
        <f t="shared" si="0"/>
        <v>-5.6208214344718712</v>
      </c>
      <c r="K23" s="39">
        <f>VLOOKUP($A23,'Ub5 and Ub6 values'!$A$2:$F$7000,3,FALSE)</f>
        <v>8</v>
      </c>
      <c r="L23" s="39">
        <f>VLOOKUP($A23,'Ub5 and Ub6 values'!$A$2:$F$7000,4,FALSE)</f>
        <v>11</v>
      </c>
    </row>
    <row r="24" spans="1:12">
      <c r="A24" s="8" t="s">
        <v>7061</v>
      </c>
      <c r="B24" s="8" t="s">
        <v>2524</v>
      </c>
      <c r="C24" s="8" t="s">
        <v>2525</v>
      </c>
      <c r="D24" s="8" t="s">
        <v>2526</v>
      </c>
      <c r="E24" s="8" t="s">
        <v>2527</v>
      </c>
      <c r="F24" s="9"/>
      <c r="G24" s="9">
        <v>2.5512E-3</v>
      </c>
      <c r="H24" s="9"/>
      <c r="J24" s="37">
        <f t="shared" si="0"/>
        <v>-5.5932554937650973</v>
      </c>
      <c r="K24" s="39">
        <f>VLOOKUP($A24,'Ub5 and Ub6 values'!$A$2:$F$7000,3,FALSE)</f>
        <v>5</v>
      </c>
      <c r="L24" s="39">
        <f>VLOOKUP($A24,'Ub5 and Ub6 values'!$A$2:$F$7000,4,FALSE)</f>
        <v>5</v>
      </c>
    </row>
    <row r="25" spans="1:12">
      <c r="A25" s="8" t="s">
        <v>4443</v>
      </c>
      <c r="B25" s="8" t="s">
        <v>2528</v>
      </c>
      <c r="C25" s="8" t="s">
        <v>2529</v>
      </c>
      <c r="D25" s="8" t="s">
        <v>2530</v>
      </c>
      <c r="E25" s="8" t="s">
        <v>845</v>
      </c>
      <c r="F25" s="9"/>
      <c r="G25" s="9">
        <v>2.6578999999999999E-3</v>
      </c>
      <c r="H25" s="9"/>
      <c r="J25" s="37">
        <f t="shared" si="0"/>
        <v>-5.575461362845946</v>
      </c>
      <c r="K25" s="39">
        <f>VLOOKUP($A25,'Ub5 and Ub6 values'!$A$2:$F$7000,3,FALSE)</f>
        <v>8</v>
      </c>
      <c r="L25" s="39">
        <f>VLOOKUP($A25,'Ub5 and Ub6 values'!$A$2:$F$7000,4,FALSE)</f>
        <v>11</v>
      </c>
    </row>
    <row r="26" spans="1:12">
      <c r="A26" s="7" t="s">
        <v>5026</v>
      </c>
      <c r="B26" s="8" t="s">
        <v>2531</v>
      </c>
      <c r="C26" s="8" t="s">
        <v>2532</v>
      </c>
      <c r="D26" s="8" t="s">
        <v>2533</v>
      </c>
      <c r="E26" s="8" t="s">
        <v>845</v>
      </c>
      <c r="F26" s="9"/>
      <c r="G26" s="9">
        <v>2.6789000000000001E-3</v>
      </c>
      <c r="H26" s="9"/>
      <c r="J26" s="37">
        <f t="shared" si="0"/>
        <v>-5.5720434977612436</v>
      </c>
      <c r="K26" s="39">
        <f>VLOOKUP($A26,'Ub5 and Ub6 values'!$A$2:$F$7000,3,FALSE)</f>
        <v>6</v>
      </c>
      <c r="L26" s="39">
        <f>VLOOKUP($A26,'Ub5 and Ub6 values'!$A$2:$F$7000,4,FALSE)</f>
        <v>6</v>
      </c>
    </row>
    <row r="27" spans="1:12">
      <c r="A27" s="7" t="s">
        <v>5199</v>
      </c>
      <c r="B27" s="8" t="s">
        <v>2534</v>
      </c>
      <c r="C27" s="8" t="s">
        <v>2535</v>
      </c>
      <c r="D27" s="8" t="s">
        <v>2536</v>
      </c>
      <c r="E27" s="8" t="s">
        <v>2537</v>
      </c>
      <c r="F27" s="9"/>
      <c r="G27" s="9">
        <v>2.8E-3</v>
      </c>
      <c r="H27" s="9"/>
      <c r="J27" s="37">
        <f t="shared" si="0"/>
        <v>-5.5528419686577806</v>
      </c>
      <c r="K27" s="39">
        <f>VLOOKUP($A27,'Ub5 and Ub6 values'!$A$2:$F$7000,3,FALSE)</f>
        <v>8</v>
      </c>
      <c r="L27" s="39">
        <f>VLOOKUP($A27,'Ub5 and Ub6 values'!$A$2:$F$7000,4,FALSE)</f>
        <v>11</v>
      </c>
    </row>
    <row r="28" spans="1:12">
      <c r="A28" s="8" t="s">
        <v>3625</v>
      </c>
      <c r="B28" s="8" t="s">
        <v>2538</v>
      </c>
      <c r="C28" s="8" t="s">
        <v>2539</v>
      </c>
      <c r="D28" s="8" t="s">
        <v>2167</v>
      </c>
      <c r="E28" s="8" t="s">
        <v>845</v>
      </c>
      <c r="F28" s="9"/>
      <c r="G28" s="9">
        <v>3.2412000000000001E-3</v>
      </c>
      <c r="H28" s="9"/>
      <c r="J28" s="37">
        <f t="shared" si="0"/>
        <v>-5.4892941697649249</v>
      </c>
      <c r="K28" s="39">
        <f>VLOOKUP($A28,'Ub5 and Ub6 values'!$A$2:$F$7000,3,FALSE)</f>
        <v>8</v>
      </c>
      <c r="L28" s="39">
        <f>VLOOKUP($A28,'Ub5 and Ub6 values'!$A$2:$F$7000,4,FALSE)</f>
        <v>11</v>
      </c>
    </row>
    <row r="29" spans="1:12">
      <c r="A29" s="8" t="s">
        <v>5437</v>
      </c>
      <c r="B29" s="8" t="s">
        <v>2540</v>
      </c>
      <c r="C29" s="8" t="s">
        <v>2541</v>
      </c>
      <c r="D29" s="8" t="s">
        <v>2542</v>
      </c>
      <c r="E29" s="8" t="s">
        <v>845</v>
      </c>
      <c r="F29" s="9"/>
      <c r="G29" s="9">
        <v>3.3432000000000002E-3</v>
      </c>
      <c r="H29" s="9"/>
      <c r="J29" s="37">
        <f t="shared" si="0"/>
        <v>-5.4758376418644303</v>
      </c>
      <c r="K29" s="39">
        <f>VLOOKUP($A29,'Ub5 and Ub6 values'!$A$2:$F$7000,3,FALSE)</f>
        <v>8</v>
      </c>
      <c r="L29" s="39">
        <f>VLOOKUP($A29,'Ub5 and Ub6 values'!$A$2:$F$7000,4,FALSE)</f>
        <v>11</v>
      </c>
    </row>
    <row r="30" spans="1:12">
      <c r="A30" s="8" t="s">
        <v>1462</v>
      </c>
      <c r="B30" s="8" t="s">
        <v>2543</v>
      </c>
      <c r="C30" s="8" t="s">
        <v>2544</v>
      </c>
      <c r="D30" s="8" t="s">
        <v>2545</v>
      </c>
      <c r="E30" s="8" t="s">
        <v>845</v>
      </c>
      <c r="F30" s="9"/>
      <c r="G30" s="9">
        <v>3.4803E-3</v>
      </c>
      <c r="H30" s="9"/>
      <c r="J30" s="37">
        <f t="shared" si="0"/>
        <v>-5.4583833184876092</v>
      </c>
      <c r="K30" s="39">
        <f>VLOOKUP($A30,'Ub5 and Ub6 values'!$A$2:$F$7000,3,FALSE)</f>
        <v>8</v>
      </c>
      <c r="L30" s="39">
        <f>VLOOKUP($A30,'Ub5 and Ub6 values'!$A$2:$F$7000,4,FALSE)</f>
        <v>11</v>
      </c>
    </row>
    <row r="31" spans="1:12">
      <c r="A31" s="7" t="s">
        <v>7065</v>
      </c>
      <c r="B31" s="8" t="s">
        <v>2546</v>
      </c>
      <c r="C31" s="8" t="s">
        <v>2547</v>
      </c>
      <c r="D31" s="8" t="s">
        <v>2548</v>
      </c>
      <c r="E31" s="8" t="s">
        <v>857</v>
      </c>
      <c r="F31" s="9"/>
      <c r="G31" s="9">
        <v>4.1193999999999996E-3</v>
      </c>
      <c r="H31" s="9"/>
      <c r="J31" s="37">
        <f t="shared" si="0"/>
        <v>-5.3851660353418689</v>
      </c>
      <c r="K31" s="39">
        <f>VLOOKUP($A31,'Ub5 and Ub6 values'!$A$2:$F$7000,3,FALSE)</f>
        <v>6</v>
      </c>
      <c r="L31" s="39">
        <f>VLOOKUP($A31,'Ub5 and Ub6 values'!$A$2:$F$7000,4,FALSE)</f>
        <v>7</v>
      </c>
    </row>
    <row r="32" spans="1:12">
      <c r="A32" s="7" t="s">
        <v>3010</v>
      </c>
      <c r="B32" s="8" t="s">
        <v>2549</v>
      </c>
      <c r="C32" s="8" t="s">
        <v>2550</v>
      </c>
      <c r="D32" s="8" t="s">
        <v>2551</v>
      </c>
      <c r="E32" s="8" t="s">
        <v>4327</v>
      </c>
      <c r="F32" s="9"/>
      <c r="G32" s="9">
        <v>5.2170000000000003E-3</v>
      </c>
      <c r="H32" s="9"/>
      <c r="J32" s="37">
        <f t="shared" si="0"/>
        <v>-5.2825791632776244</v>
      </c>
      <c r="K32" s="39">
        <f>VLOOKUP($A32,'Ub5 and Ub6 values'!$A$2:$F$7000,3,FALSE)</f>
        <v>5</v>
      </c>
      <c r="L32" s="39">
        <f>VLOOKUP($A32,'Ub5 and Ub6 values'!$A$2:$F$7000,4,FALSE)</f>
        <v>5</v>
      </c>
    </row>
    <row r="33" spans="1:12">
      <c r="A33" s="8" t="s">
        <v>6350</v>
      </c>
      <c r="B33" s="8" t="s">
        <v>2552</v>
      </c>
      <c r="C33" s="8" t="s">
        <v>2553</v>
      </c>
      <c r="D33" s="8" t="s">
        <v>2554</v>
      </c>
      <c r="E33" s="8" t="s">
        <v>845</v>
      </c>
      <c r="F33" s="9"/>
      <c r="G33" s="9">
        <v>5.3023000000000002E-3</v>
      </c>
      <c r="H33" s="9"/>
      <c r="J33" s="37">
        <f t="shared" si="0"/>
        <v>-5.2755357038645823</v>
      </c>
      <c r="K33" s="39">
        <f>VLOOKUP($A33,'Ub5 and Ub6 values'!$A$2:$F$7000,3,FALSE)</f>
        <v>7</v>
      </c>
      <c r="L33" s="39">
        <f>VLOOKUP($A33,'Ub5 and Ub6 values'!$A$2:$F$7000,4,FALSE)</f>
        <v>7</v>
      </c>
    </row>
    <row r="34" spans="1:12">
      <c r="A34" s="8" t="s">
        <v>3020</v>
      </c>
      <c r="B34" s="8" t="s">
        <v>2555</v>
      </c>
      <c r="C34" s="8" t="s">
        <v>2556</v>
      </c>
      <c r="D34" s="8" t="s">
        <v>2557</v>
      </c>
      <c r="E34" s="8" t="s">
        <v>845</v>
      </c>
      <c r="F34" s="9"/>
      <c r="G34" s="9">
        <v>5.8374000000000004E-3</v>
      </c>
      <c r="H34" s="9"/>
      <c r="J34" s="37">
        <f t="shared" si="0"/>
        <v>-5.2337805462237217</v>
      </c>
      <c r="K34" s="39">
        <f>VLOOKUP($A34,'Ub5 and Ub6 values'!$A$2:$F$7000,3,FALSE)</f>
        <v>7</v>
      </c>
      <c r="L34" s="39">
        <f>VLOOKUP($A34,'Ub5 and Ub6 values'!$A$2:$F$7000,4,FALSE)</f>
        <v>9</v>
      </c>
    </row>
    <row r="35" spans="1:12">
      <c r="A35" s="8" t="s">
        <v>6898</v>
      </c>
      <c r="B35" s="8" t="s">
        <v>2400</v>
      </c>
      <c r="C35" s="8" t="s">
        <v>2558</v>
      </c>
      <c r="D35" s="8" t="s">
        <v>2559</v>
      </c>
      <c r="E35" s="8" t="s">
        <v>845</v>
      </c>
      <c r="F35" s="9"/>
      <c r="G35" s="9">
        <v>5.9350000000000002E-3</v>
      </c>
      <c r="H35" s="9"/>
      <c r="J35" s="37">
        <f t="shared" si="0"/>
        <v>-5.2265792767093906</v>
      </c>
      <c r="K35" s="39">
        <f>VLOOKUP($A35,'Ub5 and Ub6 values'!$A$2:$F$7000,3,FALSE)</f>
        <v>6</v>
      </c>
      <c r="L35" s="39">
        <f>VLOOKUP($A35,'Ub5 and Ub6 values'!$A$2:$F$7000,4,FALSE)</f>
        <v>6</v>
      </c>
    </row>
    <row r="36" spans="1:12">
      <c r="A36" s="7" t="s">
        <v>6404</v>
      </c>
      <c r="B36" s="8" t="s">
        <v>2560</v>
      </c>
      <c r="C36" s="8" t="s">
        <v>2561</v>
      </c>
      <c r="D36" s="8" t="s">
        <v>2562</v>
      </c>
      <c r="E36" s="8" t="s">
        <v>845</v>
      </c>
      <c r="F36" s="9"/>
      <c r="G36" s="9">
        <v>6.0467000000000003E-3</v>
      </c>
      <c r="H36" s="9"/>
      <c r="J36" s="37">
        <f t="shared" si="0"/>
        <v>-5.2184815778760445</v>
      </c>
      <c r="K36" s="39">
        <f>VLOOKUP($A36,'Ub5 and Ub6 values'!$A$2:$F$7000,3,FALSE)</f>
        <v>3</v>
      </c>
      <c r="L36" s="39">
        <f>VLOOKUP($A36,'Ub5 and Ub6 values'!$A$2:$F$7000,4,FALSE)</f>
        <v>3</v>
      </c>
    </row>
    <row r="37" spans="1:12">
      <c r="A37" s="7" t="s">
        <v>5538</v>
      </c>
      <c r="B37" s="8" t="s">
        <v>2563</v>
      </c>
      <c r="C37" s="8" t="s">
        <v>2564</v>
      </c>
      <c r="D37" s="8" t="s">
        <v>2565</v>
      </c>
      <c r="E37" s="8" t="s">
        <v>857</v>
      </c>
      <c r="F37" s="9"/>
      <c r="G37" s="9">
        <v>6.0641000000000002E-3</v>
      </c>
      <c r="H37" s="9"/>
      <c r="J37" s="37">
        <f t="shared" si="0"/>
        <v>-5.2172336455867381</v>
      </c>
      <c r="K37" s="39">
        <f>VLOOKUP($A37,'Ub5 and Ub6 values'!$A$2:$F$7000,3,FALSE)</f>
        <v>5</v>
      </c>
      <c r="L37" s="39">
        <f>VLOOKUP($A37,'Ub5 and Ub6 values'!$A$2:$F$7000,4,FALSE)</f>
        <v>7</v>
      </c>
    </row>
    <row r="38" spans="1:12">
      <c r="A38" s="8" t="s">
        <v>575</v>
      </c>
      <c r="B38" s="8" t="s">
        <v>2566</v>
      </c>
      <c r="C38" s="8" t="s">
        <v>2567</v>
      </c>
      <c r="D38" s="8" t="s">
        <v>2568</v>
      </c>
      <c r="E38" s="8" t="s">
        <v>845</v>
      </c>
      <c r="F38" s="9"/>
      <c r="G38" s="9">
        <v>6.0704000000000001E-3</v>
      </c>
      <c r="H38" s="9"/>
      <c r="J38" s="37">
        <f t="shared" si="0"/>
        <v>-5.2167826907914314</v>
      </c>
      <c r="K38" s="39">
        <f>VLOOKUP($A38,'Ub5 and Ub6 values'!$A$2:$F$7000,3,FALSE)</f>
        <v>4</v>
      </c>
      <c r="L38" s="39">
        <f>VLOOKUP($A38,'Ub5 and Ub6 values'!$A$2:$F$7000,4,FALSE)</f>
        <v>4</v>
      </c>
    </row>
    <row r="39" spans="1:12">
      <c r="A39" s="7" t="s">
        <v>7298</v>
      </c>
      <c r="B39" s="8" t="s">
        <v>2569</v>
      </c>
      <c r="C39" s="8" t="s">
        <v>2570</v>
      </c>
      <c r="D39" s="8" t="s">
        <v>2571</v>
      </c>
      <c r="E39" s="8" t="s">
        <v>857</v>
      </c>
      <c r="F39" s="9"/>
      <c r="G39" s="9">
        <v>6.0892000000000003E-3</v>
      </c>
      <c r="H39" s="9"/>
      <c r="J39" s="37">
        <f t="shared" si="0"/>
        <v>-5.2154397612928376</v>
      </c>
      <c r="K39" s="39">
        <f>VLOOKUP($A39,'Ub5 and Ub6 values'!$A$2:$F$7000,3,FALSE)</f>
        <v>6</v>
      </c>
      <c r="L39" s="39">
        <f>VLOOKUP($A39,'Ub5 and Ub6 values'!$A$2:$F$7000,4,FALSE)</f>
        <v>10</v>
      </c>
    </row>
    <row r="40" spans="1:12">
      <c r="A40" s="7" t="s">
        <v>4206</v>
      </c>
      <c r="B40" s="8" t="s">
        <v>2572</v>
      </c>
      <c r="C40" s="8" t="s">
        <v>2573</v>
      </c>
      <c r="D40" s="8" t="s">
        <v>2574</v>
      </c>
      <c r="E40" s="8" t="s">
        <v>845</v>
      </c>
      <c r="F40" s="9"/>
      <c r="G40" s="9">
        <v>6.1454999999999999E-3</v>
      </c>
      <c r="H40" s="9"/>
      <c r="J40" s="37">
        <f t="shared" si="0"/>
        <v>-5.2114427769911771</v>
      </c>
      <c r="K40" s="39">
        <f>VLOOKUP($A40,'Ub5 and Ub6 values'!$A$2:$F$7000,3,FALSE)</f>
        <v>6</v>
      </c>
      <c r="L40" s="39">
        <f>VLOOKUP($A40,'Ub5 and Ub6 values'!$A$2:$F$7000,4,FALSE)</f>
        <v>7</v>
      </c>
    </row>
    <row r="41" spans="1:12">
      <c r="A41" s="7" t="s">
        <v>6658</v>
      </c>
      <c r="B41" s="8" t="s">
        <v>3304</v>
      </c>
      <c r="C41" s="8" t="s">
        <v>3305</v>
      </c>
      <c r="D41" s="8" t="s">
        <v>3306</v>
      </c>
      <c r="E41" s="8" t="s">
        <v>1</v>
      </c>
      <c r="F41" s="9"/>
      <c r="G41" s="9">
        <v>6.7819000000000004E-3</v>
      </c>
      <c r="H41" s="9"/>
      <c r="J41" s="37">
        <f t="shared" si="0"/>
        <v>-5.1686486182394979</v>
      </c>
      <c r="K41" s="39">
        <f>VLOOKUP($A41,'Ub5 and Ub6 values'!$A$2:$F$7000,3,FALSE)</f>
        <v>6</v>
      </c>
      <c r="L41" s="39">
        <f>VLOOKUP($A41,'Ub5 and Ub6 values'!$A$2:$F$7000,4,FALSE)</f>
        <v>7</v>
      </c>
    </row>
    <row r="42" spans="1:12">
      <c r="A42" s="7" t="s">
        <v>8411</v>
      </c>
      <c r="B42" s="8" t="s">
        <v>2575</v>
      </c>
      <c r="C42" s="8" t="s">
        <v>2576</v>
      </c>
      <c r="D42" s="8" t="s">
        <v>2577</v>
      </c>
      <c r="E42" s="8" t="s">
        <v>845</v>
      </c>
      <c r="F42" s="9"/>
      <c r="G42" s="9">
        <v>6.8881000000000003E-3</v>
      </c>
      <c r="H42" s="9"/>
      <c r="J42" s="37">
        <f t="shared" si="0"/>
        <v>-5.1619005565118723</v>
      </c>
      <c r="K42" s="39">
        <f>VLOOKUP($A42,'Ub5 and Ub6 values'!$A$2:$F$7000,3,FALSE)</f>
        <v>6</v>
      </c>
      <c r="L42" s="39">
        <f>VLOOKUP($A42,'Ub5 and Ub6 values'!$A$2:$F$7000,4,FALSE)</f>
        <v>7</v>
      </c>
    </row>
    <row r="43" spans="1:12">
      <c r="A43" s="8" t="s">
        <v>1808</v>
      </c>
      <c r="B43" s="8" t="s">
        <v>2578</v>
      </c>
      <c r="C43" s="8" t="s">
        <v>2579</v>
      </c>
      <c r="D43" s="8" t="s">
        <v>2580</v>
      </c>
      <c r="E43" s="8" t="s">
        <v>845</v>
      </c>
      <c r="F43" s="9"/>
      <c r="G43" s="9">
        <v>7.7885999999999997E-3</v>
      </c>
      <c r="H43" s="9"/>
      <c r="J43" s="37">
        <f t="shared" si="0"/>
        <v>-5.1085405996979691</v>
      </c>
      <c r="K43" s="39">
        <f>VLOOKUP($A43,'Ub5 and Ub6 values'!$A$2:$F$7000,3,FALSE)</f>
        <v>7</v>
      </c>
      <c r="L43" s="39">
        <f>VLOOKUP($A43,'Ub5 and Ub6 values'!$A$2:$F$7000,4,FALSE)</f>
        <v>9</v>
      </c>
    </row>
    <row r="44" spans="1:12">
      <c r="A44" s="7" t="s">
        <v>6203</v>
      </c>
      <c r="B44" s="8" t="s">
        <v>2581</v>
      </c>
      <c r="C44" s="8" t="s">
        <v>2582</v>
      </c>
      <c r="D44" s="8" t="s">
        <v>2583</v>
      </c>
      <c r="E44" s="8" t="s">
        <v>3418</v>
      </c>
      <c r="F44" s="9"/>
      <c r="G44" s="9">
        <v>8.2357000000000003E-3</v>
      </c>
      <c r="H44" s="9"/>
      <c r="J44" s="37">
        <f t="shared" si="0"/>
        <v>-5.0842994817137361</v>
      </c>
      <c r="K44" s="39">
        <f>VLOOKUP($A44,'Ub5 and Ub6 values'!$A$2:$F$7000,3,FALSE)</f>
        <v>7</v>
      </c>
      <c r="L44" s="39">
        <f>VLOOKUP($A44,'Ub5 and Ub6 values'!$A$2:$F$7000,4,FALSE)</f>
        <v>10</v>
      </c>
    </row>
    <row r="45" spans="1:12">
      <c r="A45" s="8" t="s">
        <v>3795</v>
      </c>
      <c r="B45" s="8" t="s">
        <v>3419</v>
      </c>
      <c r="C45" s="8" t="s">
        <v>3420</v>
      </c>
      <c r="D45" s="8" t="s">
        <v>3421</v>
      </c>
      <c r="E45" s="8" t="s">
        <v>845</v>
      </c>
      <c r="F45" s="9"/>
      <c r="G45" s="9">
        <v>8.2473000000000008E-3</v>
      </c>
      <c r="H45" s="9"/>
      <c r="J45" s="37">
        <f t="shared" si="0"/>
        <v>-5.0836882074527674</v>
      </c>
      <c r="K45" s="39">
        <f>VLOOKUP($A45,'Ub5 and Ub6 values'!$A$2:$F$7000,3,FALSE)</f>
        <v>7</v>
      </c>
      <c r="L45" s="39">
        <f>VLOOKUP($A45,'Ub5 and Ub6 values'!$A$2:$F$7000,4,FALSE)</f>
        <v>11</v>
      </c>
    </row>
    <row r="46" spans="1:12">
      <c r="A46" s="8" t="s">
        <v>2813</v>
      </c>
      <c r="B46" s="8" t="s">
        <v>3422</v>
      </c>
      <c r="C46" s="8" t="s">
        <v>3423</v>
      </c>
      <c r="D46" s="8" t="s">
        <v>3424</v>
      </c>
      <c r="E46" s="8" t="s">
        <v>857</v>
      </c>
      <c r="F46" s="9"/>
      <c r="G46" s="9">
        <v>8.7536000000000003E-3</v>
      </c>
      <c r="H46" s="9"/>
      <c r="J46" s="37">
        <f t="shared" si="0"/>
        <v>-5.0578133025666059</v>
      </c>
      <c r="K46" s="39">
        <f>VLOOKUP($A46,'Ub5 and Ub6 values'!$A$2:$F$7000,3,FALSE)</f>
        <v>3</v>
      </c>
      <c r="L46" s="39">
        <f>VLOOKUP($A46,'Ub5 and Ub6 values'!$A$2:$F$7000,4,FALSE)</f>
        <v>3</v>
      </c>
    </row>
    <row r="47" spans="1:12">
      <c r="A47" s="8" t="s">
        <v>6657</v>
      </c>
      <c r="B47" s="8" t="s">
        <v>829</v>
      </c>
      <c r="C47" s="8" t="s">
        <v>830</v>
      </c>
      <c r="D47" s="8" t="s">
        <v>831</v>
      </c>
      <c r="E47" s="8" t="s">
        <v>832</v>
      </c>
      <c r="F47" s="9"/>
      <c r="G47" s="9">
        <v>1.1389E-2</v>
      </c>
      <c r="H47" s="9"/>
      <c r="J47" s="37">
        <f t="shared" si="0"/>
        <v>-4.9435144070488839</v>
      </c>
      <c r="K47" s="39">
        <f>VLOOKUP($A47,'Ub5 and Ub6 values'!$A$2:$F$7000,3,FALSE)</f>
        <v>6</v>
      </c>
      <c r="L47" s="39">
        <f>VLOOKUP($A47,'Ub5 and Ub6 values'!$A$2:$F$7000,4,FALSE)</f>
        <v>7</v>
      </c>
    </row>
    <row r="48" spans="1:12">
      <c r="A48" s="8" t="s">
        <v>6899</v>
      </c>
      <c r="B48" s="8" t="s">
        <v>3425</v>
      </c>
      <c r="C48" s="8" t="s">
        <v>3426</v>
      </c>
      <c r="D48" s="8" t="s">
        <v>3427</v>
      </c>
      <c r="E48" s="8" t="s">
        <v>845</v>
      </c>
      <c r="F48" s="9"/>
      <c r="G48" s="9">
        <v>1.1509E-2</v>
      </c>
      <c r="H48" s="9"/>
      <c r="J48" s="37">
        <f t="shared" si="0"/>
        <v>-4.9389624099365816</v>
      </c>
      <c r="K48" s="39">
        <f>VLOOKUP($A48,'Ub5 and Ub6 values'!$A$2:$F$7000,3,FALSE)</f>
        <v>6</v>
      </c>
      <c r="L48" s="39">
        <f>VLOOKUP($A48,'Ub5 and Ub6 values'!$A$2:$F$7000,4,FALSE)</f>
        <v>6</v>
      </c>
    </row>
    <row r="49" spans="1:12">
      <c r="A49" s="8" t="s">
        <v>2062</v>
      </c>
      <c r="B49" s="8" t="s">
        <v>3428</v>
      </c>
      <c r="C49" s="8" t="s">
        <v>3429</v>
      </c>
      <c r="D49" s="8" t="s">
        <v>3430</v>
      </c>
      <c r="E49" s="8" t="s">
        <v>873</v>
      </c>
      <c r="F49" s="9"/>
      <c r="G49" s="9">
        <v>1.1932E-2</v>
      </c>
      <c r="H49" s="9"/>
      <c r="J49" s="37">
        <f t="shared" si="0"/>
        <v>-4.9232867553099746</v>
      </c>
      <c r="K49" s="39">
        <f>VLOOKUP($A49,'Ub5 and Ub6 values'!$A$2:$F$7000,3,FALSE)</f>
        <v>6</v>
      </c>
      <c r="L49" s="39">
        <f>VLOOKUP($A49,'Ub5 and Ub6 values'!$A$2:$F$7000,4,FALSE)</f>
        <v>7</v>
      </c>
    </row>
    <row r="50" spans="1:12">
      <c r="A50" s="8" t="s">
        <v>6900</v>
      </c>
      <c r="B50" s="8" t="s">
        <v>3431</v>
      </c>
      <c r="C50" s="8" t="s">
        <v>3432</v>
      </c>
      <c r="D50" s="8" t="s">
        <v>3433</v>
      </c>
      <c r="E50" s="8" t="s">
        <v>857</v>
      </c>
      <c r="F50" s="9"/>
      <c r="G50" s="9">
        <v>1.2160000000000001E-2</v>
      </c>
      <c r="H50" s="9"/>
      <c r="J50" s="37">
        <f t="shared" si="0"/>
        <v>-4.9150664250632836</v>
      </c>
      <c r="K50" s="39">
        <f>VLOOKUP($A50,'Ub5 and Ub6 values'!$A$2:$F$7000,3,FALSE)</f>
        <v>6</v>
      </c>
      <c r="L50" s="39">
        <f>VLOOKUP($A50,'Ub5 and Ub6 values'!$A$2:$F$7000,4,FALSE)</f>
        <v>6</v>
      </c>
    </row>
    <row r="51" spans="1:12">
      <c r="A51" s="8" t="s">
        <v>5054</v>
      </c>
      <c r="B51" s="8" t="s">
        <v>3434</v>
      </c>
      <c r="C51" s="8" t="s">
        <v>3435</v>
      </c>
      <c r="D51" s="8" t="s">
        <v>3436</v>
      </c>
      <c r="E51" s="8" t="s">
        <v>857</v>
      </c>
      <c r="F51" s="9"/>
      <c r="G51" s="9">
        <v>1.2409E-2</v>
      </c>
      <c r="H51" s="9"/>
      <c r="J51" s="37">
        <f t="shared" si="0"/>
        <v>-4.9062632154376606</v>
      </c>
      <c r="K51" s="39">
        <f>VLOOKUP($A51,'Ub5 and Ub6 values'!$A$2:$F$7000,3,FALSE)</f>
        <v>6</v>
      </c>
      <c r="L51" s="39">
        <f>VLOOKUP($A51,'Ub5 and Ub6 values'!$A$2:$F$7000,4,FALSE)</f>
        <v>10</v>
      </c>
    </row>
    <row r="52" spans="1:12">
      <c r="A52" s="7" t="s">
        <v>6901</v>
      </c>
      <c r="B52" s="8" t="s">
        <v>3437</v>
      </c>
      <c r="C52" s="8" t="s">
        <v>3438</v>
      </c>
      <c r="D52" s="8" t="s">
        <v>3439</v>
      </c>
      <c r="E52" s="8" t="s">
        <v>857</v>
      </c>
      <c r="F52" s="9"/>
      <c r="G52" s="9">
        <v>1.3228E-2</v>
      </c>
      <c r="H52" s="9"/>
      <c r="J52" s="37">
        <f t="shared" si="0"/>
        <v>-4.878505813758335</v>
      </c>
      <c r="K52" s="39">
        <f>VLOOKUP($A52,'Ub5 and Ub6 values'!$A$2:$F$7000,3,FALSE)</f>
        <v>5</v>
      </c>
      <c r="L52" s="39">
        <f>VLOOKUP($A52,'Ub5 and Ub6 values'!$A$2:$F$7000,4,FALSE)</f>
        <v>8</v>
      </c>
    </row>
    <row r="53" spans="1:12">
      <c r="A53" s="8" t="s">
        <v>4252</v>
      </c>
      <c r="B53" s="8" t="s">
        <v>3440</v>
      </c>
      <c r="C53" s="8" t="s">
        <v>3441</v>
      </c>
      <c r="D53" s="8" t="s">
        <v>3442</v>
      </c>
      <c r="E53" s="8" t="s">
        <v>2527</v>
      </c>
      <c r="F53" s="9"/>
      <c r="G53" s="9">
        <v>1.3801000000000001E-2</v>
      </c>
      <c r="H53" s="9"/>
      <c r="J53" s="37">
        <f t="shared" si="0"/>
        <v>-4.8600894441243172</v>
      </c>
      <c r="K53" s="39">
        <f>VLOOKUP($A53,'Ub5 and Ub6 values'!$A$2:$F$7000,3,FALSE)</f>
        <v>9</v>
      </c>
      <c r="L53" s="39">
        <f>VLOOKUP($A53,'Ub5 and Ub6 values'!$A$2:$F$7000,4,FALSE)</f>
        <v>9</v>
      </c>
    </row>
    <row r="54" spans="1:12">
      <c r="A54" s="7" t="s">
        <v>6902</v>
      </c>
      <c r="B54" s="8" t="s">
        <v>3443</v>
      </c>
      <c r="C54" s="8" t="s">
        <v>3444</v>
      </c>
      <c r="D54" s="8" t="s">
        <v>3445</v>
      </c>
      <c r="E54" s="8" t="s">
        <v>857</v>
      </c>
      <c r="F54" s="9"/>
      <c r="G54" s="9">
        <v>1.4484E-2</v>
      </c>
      <c r="H54" s="9"/>
      <c r="J54" s="37">
        <f t="shared" si="0"/>
        <v>-4.8391114838550262</v>
      </c>
      <c r="K54" s="39">
        <f>VLOOKUP($A54,'Ub5 and Ub6 values'!$A$2:$F$7000,3,FALSE)</f>
        <v>6</v>
      </c>
      <c r="L54" s="39">
        <f>VLOOKUP($A54,'Ub5 and Ub6 values'!$A$2:$F$7000,4,FALSE)</f>
        <v>8</v>
      </c>
    </row>
    <row r="55" spans="1:12">
      <c r="A55" s="7" t="s">
        <v>3641</v>
      </c>
      <c r="B55" s="8" t="s">
        <v>3446</v>
      </c>
      <c r="C55" s="8" t="s">
        <v>3521</v>
      </c>
      <c r="D55" s="8" t="s">
        <v>3522</v>
      </c>
      <c r="E55" s="8" t="s">
        <v>857</v>
      </c>
      <c r="F55" s="9"/>
      <c r="G55" s="9">
        <v>1.4914E-2</v>
      </c>
      <c r="H55" s="9"/>
      <c r="J55" s="37">
        <f t="shared" si="0"/>
        <v>-4.8264058612453677</v>
      </c>
      <c r="K55" s="39">
        <f>VLOOKUP($A55,'Ub5 and Ub6 values'!$A$2:$F$7000,3,FALSE)</f>
        <v>8</v>
      </c>
      <c r="L55" s="39">
        <f>VLOOKUP($A55,'Ub5 and Ub6 values'!$A$2:$F$7000,4,FALSE)</f>
        <v>9</v>
      </c>
    </row>
    <row r="56" spans="1:12">
      <c r="A56" s="7" t="s">
        <v>5023</v>
      </c>
      <c r="B56" s="8" t="s">
        <v>3523</v>
      </c>
      <c r="C56" s="8" t="s">
        <v>3524</v>
      </c>
      <c r="D56" s="8" t="s">
        <v>3525</v>
      </c>
      <c r="E56" s="8" t="s">
        <v>857</v>
      </c>
      <c r="F56" s="9"/>
      <c r="G56" s="9">
        <v>1.5682000000000001E-2</v>
      </c>
      <c r="H56" s="9"/>
      <c r="J56" s="37">
        <f t="shared" si="0"/>
        <v>-4.8045985504797812</v>
      </c>
      <c r="K56" s="39">
        <f>VLOOKUP($A56,'Ub5 and Ub6 values'!$A$2:$F$7000,3,FALSE)</f>
        <v>8</v>
      </c>
      <c r="L56" s="39">
        <f>VLOOKUP($A56,'Ub5 and Ub6 values'!$A$2:$F$7000,4,FALSE)</f>
        <v>9</v>
      </c>
    </row>
    <row r="57" spans="1:12">
      <c r="A57" s="8" t="s">
        <v>5516</v>
      </c>
      <c r="B57" s="8" t="s">
        <v>3526</v>
      </c>
      <c r="C57" s="8" t="s">
        <v>3527</v>
      </c>
      <c r="D57" s="8" t="s">
        <v>3528</v>
      </c>
      <c r="E57" s="8" t="s">
        <v>845</v>
      </c>
      <c r="F57" s="9"/>
      <c r="G57" s="9">
        <v>1.5751000000000001E-2</v>
      </c>
      <c r="H57" s="9"/>
      <c r="J57" s="37">
        <f t="shared" si="0"/>
        <v>-4.8026918684968978</v>
      </c>
      <c r="K57" s="39">
        <f>VLOOKUP($A57,'Ub5 and Ub6 values'!$A$2:$F$7000,3,FALSE)</f>
        <v>8</v>
      </c>
      <c r="L57" s="39">
        <f>VLOOKUP($A57,'Ub5 and Ub6 values'!$A$2:$F$7000,4,FALSE)</f>
        <v>9</v>
      </c>
    </row>
    <row r="58" spans="1:12">
      <c r="A58" s="8" t="s">
        <v>7185</v>
      </c>
      <c r="B58" s="8" t="s">
        <v>3529</v>
      </c>
      <c r="C58" s="8" t="s">
        <v>2479</v>
      </c>
      <c r="D58" s="8" t="s">
        <v>2480</v>
      </c>
      <c r="E58" s="8" t="s">
        <v>845</v>
      </c>
      <c r="F58" s="9"/>
      <c r="G58" s="9">
        <v>1.5873000000000002E-2</v>
      </c>
      <c r="H58" s="9"/>
      <c r="J58" s="37">
        <f t="shared" si="0"/>
        <v>-4.799340983748281</v>
      </c>
      <c r="K58" s="39">
        <f>VLOOKUP($A58,'Ub5 and Ub6 values'!$A$2:$F$7000,3,FALSE)</f>
        <v>7</v>
      </c>
      <c r="L58" s="39">
        <f>VLOOKUP($A58,'Ub5 and Ub6 values'!$A$2:$F$7000,4,FALSE)</f>
        <v>9</v>
      </c>
    </row>
    <row r="59" spans="1:12">
      <c r="A59" s="8" t="s">
        <v>3744</v>
      </c>
      <c r="B59" s="8" t="s">
        <v>2481</v>
      </c>
      <c r="C59" s="8" t="s">
        <v>2482</v>
      </c>
      <c r="D59" s="8" t="s">
        <v>2607</v>
      </c>
      <c r="E59" s="8" t="s">
        <v>845</v>
      </c>
      <c r="F59" s="9"/>
      <c r="G59" s="9">
        <v>1.7207E-2</v>
      </c>
      <c r="H59" s="9"/>
      <c r="J59" s="37">
        <f t="shared" si="0"/>
        <v>-4.7642948412945456</v>
      </c>
      <c r="K59" s="39">
        <f>VLOOKUP($A59,'Ub5 and Ub6 values'!$A$2:$F$7000,3,FALSE)</f>
        <v>5</v>
      </c>
      <c r="L59" s="39">
        <f>VLOOKUP($A59,'Ub5 and Ub6 values'!$A$2:$F$7000,4,FALSE)</f>
        <v>5</v>
      </c>
    </row>
    <row r="60" spans="1:12">
      <c r="A60" s="7" t="s">
        <v>4486</v>
      </c>
      <c r="B60" s="8" t="s">
        <v>2608</v>
      </c>
      <c r="C60" s="8" t="s">
        <v>2609</v>
      </c>
      <c r="D60" s="8" t="s">
        <v>2610</v>
      </c>
      <c r="E60" s="8" t="s">
        <v>857</v>
      </c>
      <c r="F60" s="9"/>
      <c r="G60" s="9">
        <v>1.7627E-2</v>
      </c>
      <c r="H60" s="9"/>
      <c r="J60" s="37">
        <f t="shared" si="0"/>
        <v>-4.7538215954891374</v>
      </c>
      <c r="K60" s="39">
        <f>VLOOKUP($A60,'Ub5 and Ub6 values'!$A$2:$F$7000,3,FALSE)</f>
        <v>9</v>
      </c>
      <c r="L60" s="39">
        <f>VLOOKUP($A60,'Ub5 and Ub6 values'!$A$2:$F$7000,4,FALSE)</f>
        <v>9</v>
      </c>
    </row>
    <row r="61" spans="1:12">
      <c r="A61" s="7" t="s">
        <v>4493</v>
      </c>
      <c r="B61" s="8" t="s">
        <v>3295</v>
      </c>
      <c r="C61" s="8" t="s">
        <v>3296</v>
      </c>
      <c r="D61" s="8" t="s">
        <v>3297</v>
      </c>
      <c r="E61" s="8" t="s">
        <v>4327</v>
      </c>
      <c r="F61" s="9"/>
      <c r="G61" s="9">
        <v>1.8492999999999999E-2</v>
      </c>
      <c r="H61" s="9"/>
      <c r="J61" s="37">
        <f t="shared" si="0"/>
        <v>-4.7329926303356453</v>
      </c>
      <c r="K61" s="39">
        <f>VLOOKUP($A61,'Ub5 and Ub6 values'!$A$2:$F$7000,3,FALSE)</f>
        <v>5</v>
      </c>
      <c r="L61" s="39">
        <f>VLOOKUP($A61,'Ub5 and Ub6 values'!$A$2:$F$7000,4,FALSE)</f>
        <v>5</v>
      </c>
    </row>
    <row r="62" spans="1:12">
      <c r="A62" s="8" t="s">
        <v>1304</v>
      </c>
      <c r="B62" s="8" t="s">
        <v>2611</v>
      </c>
      <c r="C62" s="8" t="s">
        <v>2612</v>
      </c>
      <c r="D62" s="8" t="s">
        <v>2613</v>
      </c>
      <c r="E62" s="8" t="s">
        <v>845</v>
      </c>
      <c r="F62" s="9"/>
      <c r="G62" s="9">
        <v>1.9380000000000001E-2</v>
      </c>
      <c r="H62" s="9"/>
      <c r="J62" s="37">
        <f t="shared" si="0"/>
        <v>-4.7126462272852532</v>
      </c>
      <c r="K62" s="39">
        <f>VLOOKUP($A62,'Ub5 and Ub6 values'!$A$2:$F$7000,3,FALSE)</f>
        <v>6</v>
      </c>
      <c r="L62" s="39">
        <f>VLOOKUP($A62,'Ub5 and Ub6 values'!$A$2:$F$7000,4,FALSE)</f>
        <v>8</v>
      </c>
    </row>
    <row r="63" spans="1:12">
      <c r="A63" s="7" t="s">
        <v>6176</v>
      </c>
      <c r="B63" s="8" t="s">
        <v>2614</v>
      </c>
      <c r="C63" s="8" t="s">
        <v>2615</v>
      </c>
      <c r="D63" s="8" t="s">
        <v>2616</v>
      </c>
      <c r="E63" s="8" t="s">
        <v>857</v>
      </c>
      <c r="F63" s="9"/>
      <c r="G63" s="9">
        <v>1.9979E-2</v>
      </c>
      <c r="H63" s="9"/>
      <c r="J63" s="37">
        <f t="shared" si="0"/>
        <v>-4.6994262531145656</v>
      </c>
      <c r="K63" s="39">
        <f>VLOOKUP($A63,'Ub5 and Ub6 values'!$A$2:$F$7000,3,FALSE)</f>
        <v>10</v>
      </c>
      <c r="L63" s="39">
        <f>VLOOKUP($A63,'Ub5 and Ub6 values'!$A$2:$F$7000,4,FALSE)</f>
        <v>10</v>
      </c>
    </row>
    <row r="64" spans="1:12">
      <c r="A64" s="8" t="s">
        <v>6903</v>
      </c>
      <c r="B64" s="8" t="s">
        <v>265</v>
      </c>
      <c r="C64" s="8" t="s">
        <v>266</v>
      </c>
      <c r="D64" s="8" t="s">
        <v>267</v>
      </c>
      <c r="E64" s="8" t="s">
        <v>857</v>
      </c>
      <c r="F64" s="9"/>
      <c r="G64" s="9">
        <v>2.1124E-2</v>
      </c>
      <c r="H64" s="9"/>
      <c r="J64" s="37">
        <f t="shared" si="0"/>
        <v>-4.6752238411835432</v>
      </c>
      <c r="K64" s="39">
        <f>VLOOKUP($A64,'Ub5 and Ub6 values'!$A$2:$F$7000,3,FALSE)</f>
        <v>5</v>
      </c>
      <c r="L64" s="39">
        <f>VLOOKUP($A64,'Ub5 and Ub6 values'!$A$2:$F$7000,4,FALSE)</f>
        <v>11</v>
      </c>
    </row>
    <row r="65" spans="1:12">
      <c r="A65" s="7" t="s">
        <v>6904</v>
      </c>
      <c r="B65" s="8" t="s">
        <v>268</v>
      </c>
      <c r="C65" s="8" t="s">
        <v>269</v>
      </c>
      <c r="D65" s="8" t="s">
        <v>270</v>
      </c>
      <c r="E65" s="8" t="s">
        <v>857</v>
      </c>
      <c r="F65" s="9"/>
      <c r="G65" s="9">
        <v>2.1166999999999998E-2</v>
      </c>
      <c r="H65" s="9"/>
      <c r="J65" s="37">
        <f t="shared" si="0"/>
        <v>-4.6743406901983597</v>
      </c>
      <c r="K65" s="39">
        <f>VLOOKUP($A65,'Ub5 and Ub6 values'!$A$2:$F$7000,3,FALSE)</f>
        <v>8</v>
      </c>
      <c r="L65" s="39">
        <f>VLOOKUP($A65,'Ub5 and Ub6 values'!$A$2:$F$7000,4,FALSE)</f>
        <v>11</v>
      </c>
    </row>
    <row r="66" spans="1:12">
      <c r="A66" s="7" t="s">
        <v>5481</v>
      </c>
      <c r="B66" s="8" t="s">
        <v>271</v>
      </c>
      <c r="C66" s="8" t="s">
        <v>272</v>
      </c>
      <c r="D66" s="8" t="s">
        <v>1340</v>
      </c>
      <c r="E66" s="8" t="s">
        <v>845</v>
      </c>
      <c r="F66" s="9"/>
      <c r="G66" s="9">
        <v>2.1441999999999999E-2</v>
      </c>
      <c r="H66" s="9"/>
      <c r="J66" s="37">
        <f t="shared" si="0"/>
        <v>-4.6687347083237736</v>
      </c>
      <c r="K66" s="39">
        <f>VLOOKUP($A66,'Ub5 and Ub6 values'!$A$2:$F$7000,3,FALSE)</f>
        <v>7</v>
      </c>
      <c r="L66" s="39">
        <f>VLOOKUP($A66,'Ub5 and Ub6 values'!$A$2:$F$7000,4,FALSE)</f>
        <v>8</v>
      </c>
    </row>
    <row r="67" spans="1:12">
      <c r="A67" s="8" t="s">
        <v>2659</v>
      </c>
      <c r="B67" s="8" t="s">
        <v>1341</v>
      </c>
      <c r="C67" s="8" t="s">
        <v>1342</v>
      </c>
      <c r="D67" s="8" t="s">
        <v>1343</v>
      </c>
      <c r="E67" s="8" t="s">
        <v>845</v>
      </c>
      <c r="F67" s="9"/>
      <c r="G67" s="9">
        <v>2.2074E-2</v>
      </c>
      <c r="H67" s="9"/>
      <c r="J67" s="37">
        <f t="shared" ref="J67:J130" si="1">LOG(G67)-3</f>
        <v>-4.6561189617852294</v>
      </c>
      <c r="K67" s="39">
        <f>VLOOKUP($A67,'Ub5 and Ub6 values'!$A$2:$F$7000,3,FALSE)</f>
        <v>8</v>
      </c>
      <c r="L67" s="39">
        <f>VLOOKUP($A67,'Ub5 and Ub6 values'!$A$2:$F$7000,4,FALSE)</f>
        <v>11</v>
      </c>
    </row>
    <row r="68" spans="1:12">
      <c r="A68" s="8" t="s">
        <v>740</v>
      </c>
      <c r="B68" s="8" t="s">
        <v>1344</v>
      </c>
      <c r="C68" s="8" t="s">
        <v>1345</v>
      </c>
      <c r="D68" s="8" t="s">
        <v>1346</v>
      </c>
      <c r="E68" s="8" t="s">
        <v>845</v>
      </c>
      <c r="F68" s="9"/>
      <c r="G68" s="9">
        <v>2.2755999999999998E-2</v>
      </c>
      <c r="H68" s="9"/>
      <c r="J68" s="37">
        <f t="shared" si="1"/>
        <v>-4.6429040749042656</v>
      </c>
      <c r="K68" s="39">
        <f>VLOOKUP($A68,'Ub5 and Ub6 values'!$A$2:$F$7000,3,FALSE)</f>
        <v>7</v>
      </c>
      <c r="L68" s="39">
        <f>VLOOKUP($A68,'Ub5 and Ub6 values'!$A$2:$F$7000,4,FALSE)</f>
        <v>7</v>
      </c>
    </row>
    <row r="69" spans="1:12">
      <c r="A69" s="7" t="s">
        <v>6905</v>
      </c>
      <c r="B69" s="8" t="s">
        <v>1347</v>
      </c>
      <c r="C69" s="8" t="s">
        <v>1348</v>
      </c>
      <c r="D69" s="8" t="s">
        <v>1349</v>
      </c>
      <c r="E69" s="8" t="s">
        <v>845</v>
      </c>
      <c r="F69" s="9"/>
      <c r="G69" s="9">
        <v>2.2762000000000001E-2</v>
      </c>
      <c r="H69" s="9"/>
      <c r="J69" s="37">
        <f t="shared" si="1"/>
        <v>-4.6427895809938784</v>
      </c>
      <c r="K69" s="39">
        <f>VLOOKUP($A69,'Ub5 and Ub6 values'!$A$2:$F$7000,3,FALSE)</f>
        <v>8</v>
      </c>
      <c r="L69" s="39">
        <f>VLOOKUP($A69,'Ub5 and Ub6 values'!$A$2:$F$7000,4,FALSE)</f>
        <v>10</v>
      </c>
    </row>
    <row r="70" spans="1:12">
      <c r="A70" s="8" t="s">
        <v>2601</v>
      </c>
      <c r="B70" s="8" t="s">
        <v>1350</v>
      </c>
      <c r="C70" s="8" t="s">
        <v>1351</v>
      </c>
      <c r="D70" s="8" t="s">
        <v>1352</v>
      </c>
      <c r="E70" s="8" t="s">
        <v>873</v>
      </c>
      <c r="F70" s="9"/>
      <c r="G70" s="9">
        <v>2.2828000000000001E-2</v>
      </c>
      <c r="H70" s="9"/>
      <c r="J70" s="37">
        <f t="shared" si="1"/>
        <v>-4.6415321361230797</v>
      </c>
      <c r="K70" s="39">
        <f>VLOOKUP($A70,'Ub5 and Ub6 values'!$A$2:$F$7000,3,FALSE)</f>
        <v>6</v>
      </c>
      <c r="L70" s="39">
        <f>VLOOKUP($A70,'Ub5 and Ub6 values'!$A$2:$F$7000,4,FALSE)</f>
        <v>8</v>
      </c>
    </row>
    <row r="71" spans="1:12">
      <c r="A71" s="7" t="s">
        <v>4989</v>
      </c>
      <c r="B71" s="8" t="s">
        <v>1353</v>
      </c>
      <c r="C71" s="8" t="s">
        <v>1354</v>
      </c>
      <c r="D71" s="8" t="s">
        <v>1355</v>
      </c>
      <c r="E71" s="8" t="s">
        <v>857</v>
      </c>
      <c r="F71" s="9"/>
      <c r="G71" s="9">
        <v>2.3143E-2</v>
      </c>
      <c r="H71" s="9"/>
      <c r="J71" s="37">
        <f t="shared" si="1"/>
        <v>-4.6355803446497648</v>
      </c>
      <c r="K71" s="39">
        <f>VLOOKUP($A71,'Ub5 and Ub6 values'!$A$2:$F$7000,3,FALSE)</f>
        <v>5</v>
      </c>
      <c r="L71" s="39">
        <f>VLOOKUP($A71,'Ub5 and Ub6 values'!$A$2:$F$7000,4,FALSE)</f>
        <v>11</v>
      </c>
    </row>
    <row r="72" spans="1:12">
      <c r="A72" s="7" t="s">
        <v>3825</v>
      </c>
      <c r="B72" s="8" t="s">
        <v>1356</v>
      </c>
      <c r="C72" s="8" t="s">
        <v>1357</v>
      </c>
      <c r="D72" s="8" t="s">
        <v>1358</v>
      </c>
      <c r="E72" s="8" t="s">
        <v>845</v>
      </c>
      <c r="F72" s="9"/>
      <c r="G72" s="9">
        <v>2.4050999999999999E-2</v>
      </c>
      <c r="H72" s="9"/>
      <c r="J72" s="37">
        <f t="shared" si="1"/>
        <v>-4.6188668616829496</v>
      </c>
      <c r="K72" s="39">
        <f>VLOOKUP($A72,'Ub5 and Ub6 values'!$A$2:$F$7000,3,FALSE)</f>
        <v>8</v>
      </c>
      <c r="L72" s="39">
        <f>VLOOKUP($A72,'Ub5 and Ub6 values'!$A$2:$F$7000,4,FALSE)</f>
        <v>9</v>
      </c>
    </row>
    <row r="73" spans="1:12">
      <c r="A73" s="7" t="s">
        <v>8241</v>
      </c>
      <c r="B73" s="8" t="s">
        <v>1359</v>
      </c>
      <c r="C73" s="8" t="s">
        <v>1360</v>
      </c>
      <c r="D73" s="8" t="s">
        <v>1361</v>
      </c>
      <c r="E73" s="8" t="s">
        <v>857</v>
      </c>
      <c r="F73" s="9"/>
      <c r="G73" s="9">
        <v>2.4976999999999999E-2</v>
      </c>
      <c r="H73" s="9"/>
      <c r="J73" s="37">
        <f t="shared" si="1"/>
        <v>-4.6024597261575426</v>
      </c>
      <c r="K73" s="39">
        <f>VLOOKUP($A73,'Ub5 and Ub6 values'!$A$2:$F$7000,3,FALSE)</f>
        <v>6</v>
      </c>
      <c r="L73" s="39">
        <f>VLOOKUP($A73,'Ub5 and Ub6 values'!$A$2:$F$7000,4,FALSE)</f>
        <v>9</v>
      </c>
    </row>
    <row r="74" spans="1:12">
      <c r="A74" s="7" t="s">
        <v>1437</v>
      </c>
      <c r="B74" s="8" t="s">
        <v>1362</v>
      </c>
      <c r="C74" s="8" t="s">
        <v>1363</v>
      </c>
      <c r="D74" s="8" t="s">
        <v>1364</v>
      </c>
      <c r="E74" s="8" t="s">
        <v>857</v>
      </c>
      <c r="F74" s="9"/>
      <c r="G74" s="9">
        <v>2.5069999999999999E-2</v>
      </c>
      <c r="H74" s="9"/>
      <c r="J74" s="37">
        <f t="shared" si="1"/>
        <v>-4.6008456660417831</v>
      </c>
      <c r="K74" s="39">
        <f>VLOOKUP($A74,'Ub5 and Ub6 values'!$A$2:$F$7000,3,FALSE)</f>
        <v>7</v>
      </c>
      <c r="L74" s="39">
        <f>VLOOKUP($A74,'Ub5 and Ub6 values'!$A$2:$F$7000,4,FALSE)</f>
        <v>7</v>
      </c>
    </row>
    <row r="75" spans="1:12">
      <c r="A75" s="7" t="s">
        <v>4492</v>
      </c>
      <c r="B75" s="8" t="s">
        <v>706</v>
      </c>
      <c r="C75" s="8" t="s">
        <v>707</v>
      </c>
      <c r="D75" s="8" t="s">
        <v>0</v>
      </c>
      <c r="E75" s="8" t="s">
        <v>1</v>
      </c>
      <c r="F75" s="9"/>
      <c r="G75" s="9">
        <v>2.6037000000000001E-2</v>
      </c>
      <c r="H75" s="9"/>
      <c r="J75" s="37">
        <f t="shared" si="1"/>
        <v>-4.5844090569126923</v>
      </c>
      <c r="K75" s="39">
        <f>VLOOKUP($A75,'Ub5 and Ub6 values'!$A$2:$F$7000,3,FALSE)</f>
        <v>7</v>
      </c>
      <c r="L75" s="39">
        <f>VLOOKUP($A75,'Ub5 and Ub6 values'!$A$2:$F$7000,4,FALSE)</f>
        <v>10</v>
      </c>
    </row>
    <row r="76" spans="1:12">
      <c r="A76" s="7" t="s">
        <v>6906</v>
      </c>
      <c r="B76" s="8" t="s">
        <v>1365</v>
      </c>
      <c r="C76" s="8" t="s">
        <v>1366</v>
      </c>
      <c r="D76" s="8" t="s">
        <v>1367</v>
      </c>
      <c r="E76" s="8" t="s">
        <v>845</v>
      </c>
      <c r="F76" s="9"/>
      <c r="G76" s="9">
        <v>2.6512000000000001E-2</v>
      </c>
      <c r="H76" s="9"/>
      <c r="J76" s="37">
        <f t="shared" si="1"/>
        <v>-4.5765575089247381</v>
      </c>
      <c r="K76" s="39">
        <f>VLOOKUP($A76,'Ub5 and Ub6 values'!$A$2:$F$7000,3,FALSE)</f>
        <v>8</v>
      </c>
      <c r="L76" s="39">
        <f>VLOOKUP($A76,'Ub5 and Ub6 values'!$A$2:$F$7000,4,FALSE)</f>
        <v>11</v>
      </c>
    </row>
    <row r="77" spans="1:12">
      <c r="A77" s="7" t="s">
        <v>3598</v>
      </c>
      <c r="B77" s="8" t="s">
        <v>1368</v>
      </c>
      <c r="C77" s="8" t="s">
        <v>1369</v>
      </c>
      <c r="D77" s="8" t="s">
        <v>1370</v>
      </c>
      <c r="E77" s="8" t="s">
        <v>845</v>
      </c>
      <c r="F77" s="9"/>
      <c r="G77" s="9">
        <v>2.7241999999999999E-2</v>
      </c>
      <c r="H77" s="9"/>
      <c r="J77" s="37">
        <f t="shared" si="1"/>
        <v>-4.5647610114039354</v>
      </c>
      <c r="K77" s="39">
        <f>VLOOKUP($A77,'Ub5 and Ub6 values'!$A$2:$F$7000,3,FALSE)</f>
        <v>7</v>
      </c>
      <c r="L77" s="39">
        <f>VLOOKUP($A77,'Ub5 and Ub6 values'!$A$2:$F$7000,4,FALSE)</f>
        <v>11</v>
      </c>
    </row>
    <row r="78" spans="1:12">
      <c r="A78" s="7" t="s">
        <v>6907</v>
      </c>
      <c r="B78" s="8" t="s">
        <v>1371</v>
      </c>
      <c r="C78" s="8" t="s">
        <v>1372</v>
      </c>
      <c r="D78" s="8" t="s">
        <v>1373</v>
      </c>
      <c r="E78" s="8" t="s">
        <v>857</v>
      </c>
      <c r="F78" s="9"/>
      <c r="G78" s="9">
        <v>2.9054E-2</v>
      </c>
      <c r="H78" s="9"/>
      <c r="J78" s="37">
        <f t="shared" si="1"/>
        <v>-4.5367940678058565</v>
      </c>
      <c r="K78" s="39">
        <f>VLOOKUP($A78,'Ub5 and Ub6 values'!$A$2:$F$7000,3,FALSE)</f>
        <v>5</v>
      </c>
      <c r="L78" s="39">
        <f>VLOOKUP($A78,'Ub5 and Ub6 values'!$A$2:$F$7000,4,FALSE)</f>
        <v>7</v>
      </c>
    </row>
    <row r="79" spans="1:12">
      <c r="A79" s="8" t="s">
        <v>5512</v>
      </c>
      <c r="B79" s="8" t="s">
        <v>6113</v>
      </c>
      <c r="C79" s="8" t="s">
        <v>1374</v>
      </c>
      <c r="D79" s="8" t="s">
        <v>1375</v>
      </c>
      <c r="E79" s="8" t="s">
        <v>1</v>
      </c>
      <c r="F79" s="9"/>
      <c r="G79" s="9">
        <v>3.1734999999999999E-2</v>
      </c>
      <c r="H79" s="9"/>
      <c r="J79" s="37">
        <f t="shared" si="1"/>
        <v>-4.498461497350025</v>
      </c>
      <c r="K79" s="39">
        <f>VLOOKUP($A79,'Ub5 and Ub6 values'!$A$2:$F$7000,3,FALSE)</f>
        <v>7</v>
      </c>
      <c r="L79" s="39">
        <f>VLOOKUP($A79,'Ub5 and Ub6 values'!$A$2:$F$7000,4,FALSE)</f>
        <v>9</v>
      </c>
    </row>
    <row r="80" spans="1:12">
      <c r="A80" s="7" t="s">
        <v>4485</v>
      </c>
      <c r="B80" s="8" t="s">
        <v>1376</v>
      </c>
      <c r="C80" s="8" t="s">
        <v>1377</v>
      </c>
      <c r="D80" s="8" t="s">
        <v>1378</v>
      </c>
      <c r="E80" s="8" t="s">
        <v>845</v>
      </c>
      <c r="F80" s="9"/>
      <c r="G80" s="9">
        <v>3.1779000000000002E-2</v>
      </c>
      <c r="H80" s="9"/>
      <c r="J80" s="37">
        <f t="shared" si="1"/>
        <v>-4.497859772997578</v>
      </c>
      <c r="K80" s="39">
        <f>VLOOKUP($A80,'Ub5 and Ub6 values'!$A$2:$F$7000,3,FALSE)</f>
        <v>5</v>
      </c>
      <c r="L80" s="39">
        <f>VLOOKUP($A80,'Ub5 and Ub6 values'!$A$2:$F$7000,4,FALSE)</f>
        <v>6</v>
      </c>
    </row>
    <row r="81" spans="1:12">
      <c r="A81" s="8" t="s">
        <v>2809</v>
      </c>
      <c r="B81" s="8" t="s">
        <v>1379</v>
      </c>
      <c r="C81" s="8" t="s">
        <v>1380</v>
      </c>
      <c r="D81" s="8" t="s">
        <v>1381</v>
      </c>
      <c r="E81" s="8" t="s">
        <v>873</v>
      </c>
      <c r="F81" s="9"/>
      <c r="G81" s="9">
        <v>3.2171999999999999E-2</v>
      </c>
      <c r="H81" s="9"/>
      <c r="J81" s="37">
        <f t="shared" si="1"/>
        <v>-4.492521939969496</v>
      </c>
      <c r="K81" s="39">
        <f>VLOOKUP($A81,'Ub5 and Ub6 values'!$A$2:$F$7000,3,FALSE)</f>
        <v>8</v>
      </c>
      <c r="L81" s="39">
        <f>VLOOKUP($A81,'Ub5 and Ub6 values'!$A$2:$F$7000,4,FALSE)</f>
        <v>9</v>
      </c>
    </row>
    <row r="82" spans="1:12">
      <c r="A82" s="7" t="s">
        <v>1228</v>
      </c>
      <c r="B82" s="8" t="s">
        <v>1382</v>
      </c>
      <c r="C82" s="8" t="s">
        <v>1383</v>
      </c>
      <c r="D82" s="8" t="s">
        <v>1384</v>
      </c>
      <c r="E82" s="8" t="s">
        <v>857</v>
      </c>
      <c r="F82" s="9"/>
      <c r="G82" s="9">
        <v>3.2376000000000002E-2</v>
      </c>
      <c r="H82" s="9"/>
      <c r="J82" s="37">
        <f t="shared" si="1"/>
        <v>-4.4897768086164902</v>
      </c>
      <c r="K82" s="39">
        <f>VLOOKUP($A82,'Ub5 and Ub6 values'!$A$2:$F$7000,3,FALSE)</f>
        <v>7</v>
      </c>
      <c r="L82" s="39">
        <f>VLOOKUP($A82,'Ub5 and Ub6 values'!$A$2:$F$7000,4,FALSE)</f>
        <v>9</v>
      </c>
    </row>
    <row r="83" spans="1:12">
      <c r="A83" s="7" t="s">
        <v>6908</v>
      </c>
      <c r="B83" s="8" t="s">
        <v>1385</v>
      </c>
      <c r="C83" s="8" t="s">
        <v>1386</v>
      </c>
      <c r="D83" s="8" t="s">
        <v>1387</v>
      </c>
      <c r="E83" s="8" t="s">
        <v>845</v>
      </c>
      <c r="F83" s="9"/>
      <c r="G83" s="9">
        <v>3.2487000000000002E-2</v>
      </c>
      <c r="H83" s="9"/>
      <c r="J83" s="37">
        <f t="shared" si="1"/>
        <v>-4.4882903915667134</v>
      </c>
      <c r="K83" s="39">
        <f>VLOOKUP($A83,'Ub5 and Ub6 values'!$A$2:$F$7000,3,FALSE)</f>
        <v>8</v>
      </c>
      <c r="L83" s="39">
        <f>VLOOKUP($A83,'Ub5 and Ub6 values'!$A$2:$F$7000,4,FALSE)</f>
        <v>12</v>
      </c>
    </row>
    <row r="84" spans="1:12">
      <c r="A84" s="8" t="s">
        <v>6909</v>
      </c>
      <c r="B84" s="8" t="s">
        <v>1388</v>
      </c>
      <c r="C84" s="8" t="s">
        <v>1389</v>
      </c>
      <c r="D84" s="8" t="s">
        <v>1390</v>
      </c>
      <c r="E84" s="8" t="s">
        <v>1</v>
      </c>
      <c r="F84" s="9"/>
      <c r="G84" s="9">
        <v>3.3354000000000002E-2</v>
      </c>
      <c r="H84" s="9"/>
      <c r="J84" s="37">
        <f t="shared" si="1"/>
        <v>-4.4768520755777965</v>
      </c>
      <c r="K84" s="39">
        <f>VLOOKUP($A84,'Ub5 and Ub6 values'!$A$2:$F$7000,3,FALSE)</f>
        <v>8</v>
      </c>
      <c r="L84" s="39">
        <f>VLOOKUP($A84,'Ub5 and Ub6 values'!$A$2:$F$7000,4,FALSE)</f>
        <v>10</v>
      </c>
    </row>
    <row r="85" spans="1:12">
      <c r="A85" s="8" t="s">
        <v>4975</v>
      </c>
      <c r="B85" s="8" t="s">
        <v>4937</v>
      </c>
      <c r="C85" s="8" t="s">
        <v>3292</v>
      </c>
      <c r="D85" s="8" t="s">
        <v>3293</v>
      </c>
      <c r="E85" s="8" t="s">
        <v>3294</v>
      </c>
      <c r="F85" s="9"/>
      <c r="G85" s="9">
        <v>3.3994000000000003E-2</v>
      </c>
      <c r="H85" s="9"/>
      <c r="J85" s="37">
        <f t="shared" si="1"/>
        <v>-4.4685977299235997</v>
      </c>
      <c r="K85" s="39">
        <f>VLOOKUP($A85,'Ub5 and Ub6 values'!$A$2:$F$7000,3,FALSE)</f>
        <v>7</v>
      </c>
      <c r="L85" s="39">
        <f>VLOOKUP($A85,'Ub5 and Ub6 values'!$A$2:$F$7000,4,FALSE)</f>
        <v>10</v>
      </c>
    </row>
    <row r="86" spans="1:12">
      <c r="A86" s="8" t="s">
        <v>6392</v>
      </c>
      <c r="B86" s="8" t="s">
        <v>1391</v>
      </c>
      <c r="C86" s="8" t="s">
        <v>1392</v>
      </c>
      <c r="D86" s="8" t="s">
        <v>1393</v>
      </c>
      <c r="E86" s="8" t="s">
        <v>845</v>
      </c>
      <c r="F86" s="9"/>
      <c r="G86" s="9">
        <v>3.5718E-2</v>
      </c>
      <c r="H86" s="9"/>
      <c r="J86" s="37">
        <f t="shared" si="1"/>
        <v>-4.447112867064603</v>
      </c>
      <c r="K86" s="39">
        <f>VLOOKUP($A86,'Ub5 and Ub6 values'!$A$2:$F$7000,3,FALSE)</f>
        <v>5</v>
      </c>
      <c r="L86" s="39">
        <f>VLOOKUP($A86,'Ub5 and Ub6 values'!$A$2:$F$7000,4,FALSE)</f>
        <v>6</v>
      </c>
    </row>
    <row r="87" spans="1:12">
      <c r="A87" s="8" t="s">
        <v>6405</v>
      </c>
      <c r="B87" s="8" t="s">
        <v>1394</v>
      </c>
      <c r="C87" s="8" t="s">
        <v>1395</v>
      </c>
      <c r="D87" s="8" t="s">
        <v>1396</v>
      </c>
      <c r="E87" s="8" t="s">
        <v>832</v>
      </c>
      <c r="F87" s="9"/>
      <c r="G87" s="9">
        <v>3.6108000000000001E-2</v>
      </c>
      <c r="H87" s="9"/>
      <c r="J87" s="37">
        <f t="shared" si="1"/>
        <v>-4.4423965662122944</v>
      </c>
      <c r="K87" s="39">
        <f>VLOOKUP($A87,'Ub5 and Ub6 values'!$A$2:$F$7000,3,FALSE)</f>
        <v>7</v>
      </c>
      <c r="L87" s="39">
        <f>VLOOKUP($A87,'Ub5 and Ub6 values'!$A$2:$F$7000,4,FALSE)</f>
        <v>8</v>
      </c>
    </row>
    <row r="88" spans="1:12">
      <c r="A88" s="7" t="s">
        <v>4980</v>
      </c>
      <c r="B88" s="8" t="s">
        <v>1397</v>
      </c>
      <c r="C88" s="8" t="s">
        <v>1398</v>
      </c>
      <c r="D88" s="8" t="s">
        <v>1399</v>
      </c>
      <c r="E88" s="8" t="s">
        <v>845</v>
      </c>
      <c r="F88" s="9"/>
      <c r="G88" s="9">
        <v>3.7263999999999999E-2</v>
      </c>
      <c r="H88" s="9"/>
      <c r="J88" s="37">
        <f t="shared" si="1"/>
        <v>-4.4287105288093951</v>
      </c>
      <c r="K88" s="39">
        <f>VLOOKUP($A88,'Ub5 and Ub6 values'!$A$2:$F$7000,3,FALSE)</f>
        <v>8</v>
      </c>
      <c r="L88" s="39">
        <f>VLOOKUP($A88,'Ub5 and Ub6 values'!$A$2:$F$7000,4,FALSE)</f>
        <v>12</v>
      </c>
    </row>
    <row r="89" spans="1:12">
      <c r="A89" s="8" t="s">
        <v>6910</v>
      </c>
      <c r="B89" s="8" t="s">
        <v>1400</v>
      </c>
      <c r="C89" s="8" t="s">
        <v>1401</v>
      </c>
      <c r="D89" s="8" t="s">
        <v>4010</v>
      </c>
      <c r="E89" s="10" t="s">
        <v>857</v>
      </c>
      <c r="F89" s="9"/>
      <c r="G89" s="9">
        <v>3.7724000000000001E-2</v>
      </c>
      <c r="H89" s="9"/>
      <c r="J89" s="37">
        <f t="shared" si="1"/>
        <v>-4.4233822638184579</v>
      </c>
      <c r="K89" s="39">
        <f>VLOOKUP($A89,'Ub5 and Ub6 values'!$A$2:$F$7000,3,FALSE)</f>
        <v>6</v>
      </c>
      <c r="L89" s="39">
        <f>VLOOKUP($A89,'Ub5 and Ub6 values'!$A$2:$F$7000,4,FALSE)</f>
        <v>10</v>
      </c>
    </row>
    <row r="90" spans="1:12">
      <c r="A90" s="8" t="s">
        <v>3608</v>
      </c>
      <c r="B90" s="8" t="s">
        <v>4011</v>
      </c>
      <c r="C90" s="8" t="s">
        <v>4012</v>
      </c>
      <c r="D90" s="8" t="s">
        <v>6005</v>
      </c>
      <c r="E90" s="8" t="s">
        <v>4327</v>
      </c>
      <c r="F90" s="9"/>
      <c r="G90" s="9">
        <v>3.9119000000000001E-2</v>
      </c>
      <c r="H90" s="9"/>
      <c r="J90" s="37">
        <f t="shared" si="1"/>
        <v>-4.4076122556235156</v>
      </c>
      <c r="K90" s="39">
        <f>VLOOKUP($A90,'Ub5 and Ub6 values'!$A$2:$F$7000,3,FALSE)</f>
        <v>8</v>
      </c>
      <c r="L90" s="39">
        <f>VLOOKUP($A90,'Ub5 and Ub6 values'!$A$2:$F$7000,4,FALSE)</f>
        <v>9</v>
      </c>
    </row>
    <row r="91" spans="1:12">
      <c r="A91" s="8" t="s">
        <v>6911</v>
      </c>
      <c r="B91" s="8" t="s">
        <v>823</v>
      </c>
      <c r="C91" s="8" t="s">
        <v>824</v>
      </c>
      <c r="D91" s="8" t="s">
        <v>825</v>
      </c>
      <c r="E91" s="8" t="s">
        <v>1</v>
      </c>
      <c r="F91" s="9"/>
      <c r="G91" s="9">
        <v>3.9305E-2</v>
      </c>
      <c r="H91" s="9"/>
      <c r="J91" s="37">
        <f t="shared" si="1"/>
        <v>-4.405552199388266</v>
      </c>
      <c r="K91" s="39">
        <f>VLOOKUP($A91,'Ub5 and Ub6 values'!$A$2:$F$7000,3,FALSE)</f>
        <v>7</v>
      </c>
      <c r="L91" s="39">
        <f>VLOOKUP($A91,'Ub5 and Ub6 values'!$A$2:$F$7000,4,FALSE)</f>
        <v>8</v>
      </c>
    </row>
    <row r="92" spans="1:12">
      <c r="A92" s="8" t="s">
        <v>7200</v>
      </c>
      <c r="B92" s="8" t="s">
        <v>6006</v>
      </c>
      <c r="C92" s="8" t="s">
        <v>6007</v>
      </c>
      <c r="D92" s="8" t="s">
        <v>6008</v>
      </c>
      <c r="E92" s="8" t="s">
        <v>845</v>
      </c>
      <c r="F92" s="9"/>
      <c r="G92" s="9">
        <v>3.9335000000000002E-2</v>
      </c>
      <c r="H92" s="9"/>
      <c r="J92" s="37">
        <f t="shared" si="1"/>
        <v>-4.40522084549485</v>
      </c>
      <c r="K92" s="39">
        <f>VLOOKUP($A92,'Ub5 and Ub6 values'!$A$2:$F$7000,3,FALSE)</f>
        <v>3</v>
      </c>
      <c r="L92" s="39">
        <f>VLOOKUP($A92,'Ub5 and Ub6 values'!$A$2:$F$7000,4,FALSE)</f>
        <v>3</v>
      </c>
    </row>
    <row r="93" spans="1:12">
      <c r="A93" s="8" t="s">
        <v>6912</v>
      </c>
      <c r="B93" s="8" t="s">
        <v>6009</v>
      </c>
      <c r="C93" s="8" t="s">
        <v>6010</v>
      </c>
      <c r="D93" s="8" t="s">
        <v>6011</v>
      </c>
      <c r="E93" s="8" t="s">
        <v>845</v>
      </c>
      <c r="F93" s="9"/>
      <c r="G93" s="9">
        <v>3.9656999999999998E-2</v>
      </c>
      <c r="H93" s="9"/>
      <c r="J93" s="37">
        <f t="shared" si="1"/>
        <v>-4.401680142695648</v>
      </c>
      <c r="K93" s="39">
        <f>VLOOKUP($A93,'Ub5 and Ub6 values'!$A$2:$F$7000,3,FALSE)</f>
        <v>4</v>
      </c>
      <c r="L93" s="39">
        <f>VLOOKUP($A93,'Ub5 and Ub6 values'!$A$2:$F$7000,4,FALSE)</f>
        <v>4</v>
      </c>
    </row>
    <row r="94" spans="1:12">
      <c r="A94" s="8" t="s">
        <v>3587</v>
      </c>
      <c r="B94" s="8" t="s">
        <v>1268</v>
      </c>
      <c r="C94" s="8" t="s">
        <v>6012</v>
      </c>
      <c r="D94" s="8" t="s">
        <v>6013</v>
      </c>
      <c r="E94" s="8" t="s">
        <v>845</v>
      </c>
      <c r="F94" s="9"/>
      <c r="G94" s="9">
        <v>3.9955999999999998E-2</v>
      </c>
      <c r="H94" s="9"/>
      <c r="J94" s="37">
        <f t="shared" si="1"/>
        <v>-4.3984179955431344</v>
      </c>
      <c r="K94" s="39">
        <f>VLOOKUP($A94,'Ub5 and Ub6 values'!$A$2:$F$7000,3,FALSE)</f>
        <v>5</v>
      </c>
      <c r="L94" s="39">
        <f>VLOOKUP($A94,'Ub5 and Ub6 values'!$A$2:$F$7000,4,FALSE)</f>
        <v>5</v>
      </c>
    </row>
    <row r="95" spans="1:12">
      <c r="A95" s="7" t="s">
        <v>7314</v>
      </c>
      <c r="B95" s="8" t="s">
        <v>6023</v>
      </c>
      <c r="C95" s="8" t="s">
        <v>6045</v>
      </c>
      <c r="D95" s="8" t="s">
        <v>6046</v>
      </c>
      <c r="E95" s="8" t="s">
        <v>845</v>
      </c>
      <c r="F95" s="9"/>
      <c r="G95" s="9">
        <v>4.0828999999999997E-2</v>
      </c>
      <c r="H95" s="9"/>
      <c r="J95" s="37">
        <f t="shared" si="1"/>
        <v>-4.3890312568587886</v>
      </c>
      <c r="K95" s="39">
        <f>VLOOKUP($A95,'Ub5 and Ub6 values'!$A$2:$F$7000,3,FALSE)</f>
        <v>8</v>
      </c>
      <c r="L95" s="39">
        <f>VLOOKUP($A95,'Ub5 and Ub6 values'!$A$2:$F$7000,4,FALSE)</f>
        <v>10</v>
      </c>
    </row>
    <row r="96" spans="1:12">
      <c r="A96" s="7" t="s">
        <v>2592</v>
      </c>
      <c r="B96" s="8" t="s">
        <v>243</v>
      </c>
      <c r="C96" s="8" t="s">
        <v>244</v>
      </c>
      <c r="D96" s="8" t="s">
        <v>245</v>
      </c>
      <c r="E96" s="8" t="s">
        <v>857</v>
      </c>
      <c r="F96" s="9"/>
      <c r="G96" s="9">
        <v>4.1227E-2</v>
      </c>
      <c r="H96" s="9"/>
      <c r="J96" s="37">
        <f t="shared" si="1"/>
        <v>-4.3848182667229825</v>
      </c>
      <c r="K96" s="39">
        <f>VLOOKUP($A96,'Ub5 and Ub6 values'!$A$2:$F$7000,3,FALSE)</f>
        <v>6</v>
      </c>
      <c r="L96" s="39">
        <f>VLOOKUP($A96,'Ub5 and Ub6 values'!$A$2:$F$7000,4,FALSE)</f>
        <v>12</v>
      </c>
    </row>
    <row r="97" spans="1:12">
      <c r="A97" s="7" t="s">
        <v>6663</v>
      </c>
      <c r="B97" s="8" t="s">
        <v>246</v>
      </c>
      <c r="C97" s="8" t="s">
        <v>247</v>
      </c>
      <c r="D97" s="8" t="s">
        <v>248</v>
      </c>
      <c r="E97" s="8" t="s">
        <v>857</v>
      </c>
      <c r="F97" s="9"/>
      <c r="G97" s="9">
        <v>4.2340000000000003E-2</v>
      </c>
      <c r="H97" s="9"/>
      <c r="J97" s="37">
        <f t="shared" si="1"/>
        <v>-4.3732491463166063</v>
      </c>
      <c r="K97" s="39">
        <f>VLOOKUP($A97,'Ub5 and Ub6 values'!$A$2:$F$7000,3,FALSE)</f>
        <v>5</v>
      </c>
      <c r="L97" s="39">
        <f>VLOOKUP($A97,'Ub5 and Ub6 values'!$A$2:$F$7000,4,FALSE)</f>
        <v>6</v>
      </c>
    </row>
    <row r="98" spans="1:12">
      <c r="A98" s="7" t="s">
        <v>2291</v>
      </c>
      <c r="B98" s="8" t="s">
        <v>4934</v>
      </c>
      <c r="C98" s="8" t="s">
        <v>4935</v>
      </c>
      <c r="D98" s="8" t="s">
        <v>4936</v>
      </c>
      <c r="E98" s="8" t="s">
        <v>1</v>
      </c>
      <c r="F98" s="9"/>
      <c r="G98" s="9">
        <v>4.2483E-2</v>
      </c>
      <c r="H98" s="9"/>
      <c r="J98" s="37">
        <f t="shared" si="1"/>
        <v>-4.3717848224952762</v>
      </c>
      <c r="K98" s="39">
        <f>VLOOKUP($A98,'Ub5 and Ub6 values'!$A$2:$F$7000,3,FALSE)</f>
        <v>9</v>
      </c>
      <c r="L98" s="39">
        <f>VLOOKUP($A98,'Ub5 and Ub6 values'!$A$2:$F$7000,4,FALSE)</f>
        <v>12</v>
      </c>
    </row>
    <row r="99" spans="1:12">
      <c r="A99" s="8" t="s">
        <v>2784</v>
      </c>
      <c r="B99" s="8" t="s">
        <v>249</v>
      </c>
      <c r="C99" s="8" t="s">
        <v>250</v>
      </c>
      <c r="D99" s="8" t="s">
        <v>251</v>
      </c>
      <c r="E99" s="8" t="s">
        <v>845</v>
      </c>
      <c r="F99" s="9"/>
      <c r="G99" s="9">
        <v>4.3596000000000003E-2</v>
      </c>
      <c r="H99" s="9"/>
      <c r="J99" s="37">
        <f t="shared" si="1"/>
        <v>-4.3605533560896603</v>
      </c>
      <c r="K99" s="39">
        <f>VLOOKUP($A99,'Ub5 and Ub6 values'!$A$2:$F$7000,3,FALSE)</f>
        <v>5</v>
      </c>
      <c r="L99" s="39">
        <f>VLOOKUP($A99,'Ub5 and Ub6 values'!$A$2:$F$7000,4,FALSE)</f>
        <v>11</v>
      </c>
    </row>
    <row r="100" spans="1:12">
      <c r="A100" s="7" t="s">
        <v>7231</v>
      </c>
      <c r="B100" s="8" t="s">
        <v>252</v>
      </c>
      <c r="C100" s="8" t="s">
        <v>253</v>
      </c>
      <c r="D100" s="8" t="s">
        <v>254</v>
      </c>
      <c r="E100" s="8" t="s">
        <v>845</v>
      </c>
      <c r="F100" s="9"/>
      <c r="G100" s="9">
        <v>4.3735000000000003E-2</v>
      </c>
      <c r="H100" s="9"/>
      <c r="J100" s="37">
        <f t="shared" si="1"/>
        <v>-4.359170869138608</v>
      </c>
      <c r="K100" s="39">
        <f>VLOOKUP($A100,'Ub5 and Ub6 values'!$A$2:$F$7000,3,FALSE)</f>
        <v>6</v>
      </c>
      <c r="L100" s="39">
        <f>VLOOKUP($A100,'Ub5 and Ub6 values'!$A$2:$F$7000,4,FALSE)</f>
        <v>7</v>
      </c>
    </row>
    <row r="101" spans="1:12">
      <c r="A101" s="7" t="s">
        <v>7160</v>
      </c>
      <c r="B101" s="8" t="s">
        <v>255</v>
      </c>
      <c r="C101" s="8" t="s">
        <v>256</v>
      </c>
      <c r="D101" s="8" t="s">
        <v>257</v>
      </c>
      <c r="E101" s="8" t="s">
        <v>845</v>
      </c>
      <c r="F101" s="9"/>
      <c r="G101" s="9">
        <v>4.4867999999999998E-2</v>
      </c>
      <c r="H101" s="9"/>
      <c r="J101" s="37">
        <f t="shared" si="1"/>
        <v>-4.3480632887981558</v>
      </c>
      <c r="K101" s="39">
        <f>VLOOKUP($A101,'Ub5 and Ub6 values'!$A$2:$F$7000,3,FALSE)</f>
        <v>7</v>
      </c>
      <c r="L101" s="39">
        <f>VLOOKUP($A101,'Ub5 and Ub6 values'!$A$2:$F$7000,4,FALSE)</f>
        <v>9</v>
      </c>
    </row>
    <row r="102" spans="1:12">
      <c r="A102" s="7" t="s">
        <v>4981</v>
      </c>
      <c r="B102" s="8" t="s">
        <v>258</v>
      </c>
      <c r="C102" s="8" t="s">
        <v>259</v>
      </c>
      <c r="D102" s="8" t="s">
        <v>260</v>
      </c>
      <c r="E102" s="8" t="s">
        <v>857</v>
      </c>
      <c r="F102" s="9"/>
      <c r="G102" s="9">
        <v>4.4975000000000001E-2</v>
      </c>
      <c r="H102" s="9"/>
      <c r="J102" s="37">
        <f t="shared" si="1"/>
        <v>-4.3470288279824114</v>
      </c>
      <c r="K102" s="39">
        <f>VLOOKUP($A102,'Ub5 and Ub6 values'!$A$2:$F$7000,3,FALSE)</f>
        <v>7</v>
      </c>
      <c r="L102" s="39">
        <f>VLOOKUP($A102,'Ub5 and Ub6 values'!$A$2:$F$7000,4,FALSE)</f>
        <v>9</v>
      </c>
    </row>
    <row r="103" spans="1:12">
      <c r="A103" s="8" t="s">
        <v>6913</v>
      </c>
      <c r="B103" s="8" t="s">
        <v>261</v>
      </c>
      <c r="C103" s="8" t="s">
        <v>262</v>
      </c>
      <c r="D103" s="8" t="s">
        <v>263</v>
      </c>
      <c r="E103" s="8" t="s">
        <v>845</v>
      </c>
      <c r="F103" s="9"/>
      <c r="G103" s="9">
        <v>4.5337000000000002E-2</v>
      </c>
      <c r="H103" s="9"/>
      <c r="J103" s="37">
        <f t="shared" si="1"/>
        <v>-4.3435472210103701</v>
      </c>
      <c r="K103" s="39">
        <f>VLOOKUP($A103,'Ub5 and Ub6 values'!$A$2:$F$7000,3,FALSE)</f>
        <v>5</v>
      </c>
      <c r="L103" s="39">
        <f>VLOOKUP($A103,'Ub5 and Ub6 values'!$A$2:$F$7000,4,FALSE)</f>
        <v>7</v>
      </c>
    </row>
    <row r="104" spans="1:12">
      <c r="A104" s="8" t="s">
        <v>7216</v>
      </c>
      <c r="B104" s="8" t="s">
        <v>264</v>
      </c>
      <c r="C104" s="8" t="s">
        <v>3645</v>
      </c>
      <c r="D104" s="8" t="s">
        <v>3646</v>
      </c>
      <c r="E104" s="8" t="s">
        <v>857</v>
      </c>
      <c r="F104" s="9"/>
      <c r="G104" s="9">
        <v>4.6903E-2</v>
      </c>
      <c r="H104" s="9"/>
      <c r="J104" s="37">
        <f t="shared" si="1"/>
        <v>-4.3287993781425405</v>
      </c>
      <c r="K104" s="39">
        <f>VLOOKUP($A104,'Ub5 and Ub6 values'!$A$2:$F$7000,3,FALSE)</f>
        <v>5</v>
      </c>
      <c r="L104" s="39">
        <f>VLOOKUP($A104,'Ub5 and Ub6 values'!$A$2:$F$7000,4,FALSE)</f>
        <v>6</v>
      </c>
    </row>
    <row r="105" spans="1:12">
      <c r="A105" s="8" t="s">
        <v>6393</v>
      </c>
      <c r="B105" s="8" t="s">
        <v>3647</v>
      </c>
      <c r="C105" s="8" t="s">
        <v>3648</v>
      </c>
      <c r="D105" s="8" t="s">
        <v>3649</v>
      </c>
      <c r="E105" s="8" t="s">
        <v>845</v>
      </c>
      <c r="F105" s="9"/>
      <c r="G105" s="9">
        <v>4.8382000000000001E-2</v>
      </c>
      <c r="H105" s="9"/>
      <c r="J105" s="37">
        <f t="shared" si="1"/>
        <v>-4.3153161828734605</v>
      </c>
      <c r="K105" s="39">
        <f>VLOOKUP($A105,'Ub5 and Ub6 values'!$A$2:$F$7000,3,FALSE)</f>
        <v>5</v>
      </c>
      <c r="L105" s="39">
        <f>VLOOKUP($A105,'Ub5 and Ub6 values'!$A$2:$F$7000,4,FALSE)</f>
        <v>6</v>
      </c>
    </row>
    <row r="106" spans="1:12">
      <c r="A106" s="7" t="s">
        <v>2714</v>
      </c>
      <c r="B106" s="8" t="s">
        <v>3650</v>
      </c>
      <c r="C106" s="8" t="s">
        <v>3651</v>
      </c>
      <c r="D106" s="8" t="s">
        <v>3652</v>
      </c>
      <c r="E106" s="8" t="s">
        <v>845</v>
      </c>
      <c r="F106" s="9"/>
      <c r="G106" s="9">
        <v>4.8972000000000002E-2</v>
      </c>
      <c r="H106" s="9"/>
      <c r="J106" s="37">
        <f t="shared" si="1"/>
        <v>-4.3100521591791043</v>
      </c>
      <c r="K106" s="39">
        <f>VLOOKUP($A106,'Ub5 and Ub6 values'!$A$2:$F$7000,3,FALSE)</f>
        <v>6</v>
      </c>
      <c r="L106" s="39">
        <f>VLOOKUP($A106,'Ub5 and Ub6 values'!$A$2:$F$7000,4,FALSE)</f>
        <v>11</v>
      </c>
    </row>
    <row r="107" spans="1:12">
      <c r="A107" s="8" t="s">
        <v>6448</v>
      </c>
      <c r="B107" s="8" t="s">
        <v>2930</v>
      </c>
      <c r="C107" s="8" t="s">
        <v>2931</v>
      </c>
      <c r="D107" s="8" t="s">
        <v>2932</v>
      </c>
      <c r="E107" s="8" t="s">
        <v>4327</v>
      </c>
      <c r="F107" s="9"/>
      <c r="G107" s="9">
        <v>4.9935E-2</v>
      </c>
      <c r="H107" s="9"/>
      <c r="J107" s="37">
        <f t="shared" si="1"/>
        <v>-4.3015949457876514</v>
      </c>
      <c r="K107" s="39">
        <f>VLOOKUP($A107,'Ub5 and Ub6 values'!$A$2:$F$7000,3,FALSE)</f>
        <v>6</v>
      </c>
      <c r="L107" s="39">
        <f>VLOOKUP($A107,'Ub5 and Ub6 values'!$A$2:$F$7000,4,FALSE)</f>
        <v>6</v>
      </c>
    </row>
    <row r="108" spans="1:12">
      <c r="A108" s="7" t="s">
        <v>3629</v>
      </c>
      <c r="B108" s="8" t="s">
        <v>3653</v>
      </c>
      <c r="C108" s="8" t="s">
        <v>3654</v>
      </c>
      <c r="D108" s="8" t="s">
        <v>3655</v>
      </c>
      <c r="E108" s="8" t="s">
        <v>857</v>
      </c>
      <c r="F108" s="9"/>
      <c r="G108" s="9">
        <v>5.0888999999999997E-2</v>
      </c>
      <c r="H108" s="9"/>
      <c r="J108" s="37">
        <f t="shared" si="1"/>
        <v>-4.2933760831952643</v>
      </c>
      <c r="K108" s="39">
        <f>VLOOKUP($A108,'Ub5 and Ub6 values'!$A$2:$F$7000,3,FALSE)</f>
        <v>8</v>
      </c>
      <c r="L108" s="39">
        <f>VLOOKUP($A108,'Ub5 and Ub6 values'!$A$2:$F$7000,4,FALSE)</f>
        <v>10</v>
      </c>
    </row>
    <row r="109" spans="1:12">
      <c r="A109" s="7" t="s">
        <v>6334</v>
      </c>
      <c r="B109" s="8" t="s">
        <v>3656</v>
      </c>
      <c r="C109" s="8" t="s">
        <v>3657</v>
      </c>
      <c r="D109" s="8" t="s">
        <v>3658</v>
      </c>
      <c r="E109" s="8" t="s">
        <v>845</v>
      </c>
      <c r="F109" s="9"/>
      <c r="G109" s="9">
        <v>5.2526000000000003E-2</v>
      </c>
      <c r="H109" s="9"/>
      <c r="J109" s="37">
        <f t="shared" si="1"/>
        <v>-4.2796256706621758</v>
      </c>
      <c r="K109" s="39">
        <f>VLOOKUP($A109,'Ub5 and Ub6 values'!$A$2:$F$7000,3,FALSE)</f>
        <v>6</v>
      </c>
      <c r="L109" s="39">
        <f>VLOOKUP($A109,'Ub5 and Ub6 values'!$A$2:$F$7000,4,FALSE)</f>
        <v>8</v>
      </c>
    </row>
    <row r="110" spans="1:12">
      <c r="A110" s="7" t="s">
        <v>7159</v>
      </c>
      <c r="B110" s="8" t="s">
        <v>3548</v>
      </c>
      <c r="C110" s="8" t="s">
        <v>3549</v>
      </c>
      <c r="D110" s="8" t="s">
        <v>3550</v>
      </c>
      <c r="E110" s="8" t="s">
        <v>845</v>
      </c>
      <c r="F110" s="9"/>
      <c r="G110" s="9">
        <v>5.4783999999999999E-2</v>
      </c>
      <c r="H110" s="9"/>
      <c r="J110" s="37">
        <f t="shared" si="1"/>
        <v>-4.2613462613389599</v>
      </c>
      <c r="K110" s="39">
        <f>VLOOKUP($A110,'Ub5 and Ub6 values'!$A$2:$F$7000,3,FALSE)</f>
        <v>7</v>
      </c>
      <c r="L110" s="39">
        <f>VLOOKUP($A110,'Ub5 and Ub6 values'!$A$2:$F$7000,4,FALSE)</f>
        <v>9</v>
      </c>
    </row>
    <row r="111" spans="1:12">
      <c r="A111" s="7" t="s">
        <v>1256</v>
      </c>
      <c r="B111" s="8" t="s">
        <v>3551</v>
      </c>
      <c r="C111" s="8" t="s">
        <v>3552</v>
      </c>
      <c r="D111" s="8" t="s">
        <v>3553</v>
      </c>
      <c r="E111" s="8" t="s">
        <v>857</v>
      </c>
      <c r="F111" s="9"/>
      <c r="G111" s="9">
        <v>5.7950000000000002E-2</v>
      </c>
      <c r="H111" s="9"/>
      <c r="J111" s="37">
        <f t="shared" si="1"/>
        <v>-4.2369465597003853</v>
      </c>
      <c r="K111" s="39">
        <f>VLOOKUP($A111,'Ub5 and Ub6 values'!$A$2:$F$7000,3,FALSE)</f>
        <v>6</v>
      </c>
      <c r="L111" s="39">
        <f>VLOOKUP($A111,'Ub5 and Ub6 values'!$A$2:$F$7000,4,FALSE)</f>
        <v>11</v>
      </c>
    </row>
    <row r="112" spans="1:12">
      <c r="A112" s="7" t="s">
        <v>4176</v>
      </c>
      <c r="B112" s="8" t="s">
        <v>3554</v>
      </c>
      <c r="C112" s="8" t="s">
        <v>3555</v>
      </c>
      <c r="D112" s="8" t="s">
        <v>3556</v>
      </c>
      <c r="E112" s="8" t="s">
        <v>857</v>
      </c>
      <c r="F112" s="9"/>
      <c r="G112" s="9">
        <v>5.8980999999999999E-2</v>
      </c>
      <c r="H112" s="9"/>
      <c r="J112" s="37">
        <f t="shared" si="1"/>
        <v>-4.2292878684271464</v>
      </c>
      <c r="K112" s="39">
        <f>VLOOKUP($A112,'Ub5 and Ub6 values'!$A$2:$F$7000,3,FALSE)</f>
        <v>8</v>
      </c>
      <c r="L112" s="39">
        <f>VLOOKUP($A112,'Ub5 and Ub6 values'!$A$2:$F$7000,4,FALSE)</f>
        <v>9</v>
      </c>
    </row>
    <row r="113" spans="1:12">
      <c r="A113" s="7" t="s">
        <v>2053</v>
      </c>
      <c r="B113" s="8" t="s">
        <v>3557</v>
      </c>
      <c r="C113" s="8" t="s">
        <v>3558</v>
      </c>
      <c r="D113" s="8" t="s">
        <v>3559</v>
      </c>
      <c r="E113" s="8" t="s">
        <v>857</v>
      </c>
      <c r="F113" s="9"/>
      <c r="G113" s="9">
        <v>6.0949999999999997E-2</v>
      </c>
      <c r="H113" s="9"/>
      <c r="J113" s="37">
        <f t="shared" si="1"/>
        <v>-4.215026290045599</v>
      </c>
      <c r="K113" s="39">
        <f>VLOOKUP($A113,'Ub5 and Ub6 values'!$A$2:$F$7000,3,FALSE)</f>
        <v>8</v>
      </c>
      <c r="L113" s="39">
        <f>VLOOKUP($A113,'Ub5 and Ub6 values'!$A$2:$F$7000,4,FALSE)</f>
        <v>9</v>
      </c>
    </row>
    <row r="114" spans="1:12">
      <c r="A114" s="7" t="s">
        <v>6914</v>
      </c>
      <c r="B114" s="8" t="s">
        <v>3560</v>
      </c>
      <c r="C114" s="8" t="s">
        <v>3561</v>
      </c>
      <c r="D114" s="8" t="s">
        <v>3562</v>
      </c>
      <c r="E114" s="10" t="s">
        <v>857</v>
      </c>
      <c r="F114" s="9"/>
      <c r="G114" s="9">
        <v>6.1788000000000003E-2</v>
      </c>
      <c r="H114" s="9"/>
      <c r="J114" s="37">
        <f t="shared" si="1"/>
        <v>-4.2090958621251406</v>
      </c>
      <c r="K114" s="39">
        <f>VLOOKUP($A114,'Ub5 and Ub6 values'!$A$2:$F$7000,3,FALSE)</f>
        <v>7</v>
      </c>
      <c r="L114" s="39">
        <f>VLOOKUP($A114,'Ub5 and Ub6 values'!$A$2:$F$7000,4,FALSE)</f>
        <v>7</v>
      </c>
    </row>
    <row r="115" spans="1:12">
      <c r="A115" s="7" t="s">
        <v>5521</v>
      </c>
      <c r="B115" s="8" t="s">
        <v>2916</v>
      </c>
      <c r="C115" s="8" t="s">
        <v>2917</v>
      </c>
      <c r="D115" s="8" t="s">
        <v>2918</v>
      </c>
      <c r="E115" s="8" t="s">
        <v>857</v>
      </c>
      <c r="F115" s="9"/>
      <c r="G115" s="9">
        <v>6.2321000000000001E-2</v>
      </c>
      <c r="H115" s="9"/>
      <c r="J115" s="37">
        <f t="shared" si="1"/>
        <v>-4.2053655866096005</v>
      </c>
      <c r="K115" s="39">
        <f>VLOOKUP($A115,'Ub5 and Ub6 values'!$A$2:$F$7000,3,FALSE)</f>
        <v>5</v>
      </c>
      <c r="L115" s="39">
        <f>VLOOKUP($A115,'Ub5 and Ub6 values'!$A$2:$F$7000,4,FALSE)</f>
        <v>7</v>
      </c>
    </row>
    <row r="116" spans="1:12">
      <c r="A116" s="8" t="s">
        <v>6455</v>
      </c>
      <c r="B116" s="8" t="s">
        <v>4181</v>
      </c>
      <c r="C116" s="8" t="s">
        <v>838</v>
      </c>
      <c r="D116" s="8" t="s">
        <v>839</v>
      </c>
      <c r="E116" s="8" t="s">
        <v>1</v>
      </c>
      <c r="F116" s="9"/>
      <c r="G116" s="9">
        <v>6.5892000000000006E-2</v>
      </c>
      <c r="H116" s="9"/>
      <c r="J116" s="37">
        <f t="shared" si="1"/>
        <v>-4.1811673102429978</v>
      </c>
      <c r="K116" s="39">
        <f>VLOOKUP($A116,'Ub5 and Ub6 values'!$A$2:$F$7000,3,FALSE)</f>
        <v>4</v>
      </c>
      <c r="L116" s="39">
        <f>VLOOKUP($A116,'Ub5 and Ub6 values'!$A$2:$F$7000,4,FALSE)</f>
        <v>4</v>
      </c>
    </row>
    <row r="117" spans="1:12">
      <c r="A117" s="7" t="s">
        <v>4239</v>
      </c>
      <c r="B117" s="8" t="s">
        <v>2919</v>
      </c>
      <c r="C117" s="8" t="s">
        <v>2920</v>
      </c>
      <c r="D117" s="8" t="s">
        <v>2921</v>
      </c>
      <c r="E117" s="8" t="s">
        <v>857</v>
      </c>
      <c r="F117" s="9"/>
      <c r="G117" s="9">
        <v>6.5990999999999994E-2</v>
      </c>
      <c r="H117" s="9"/>
      <c r="J117" s="37">
        <f t="shared" si="1"/>
        <v>-4.1805152904711651</v>
      </c>
      <c r="K117" s="39">
        <f>VLOOKUP($A117,'Ub5 and Ub6 values'!$A$2:$F$7000,3,FALSE)</f>
        <v>4</v>
      </c>
      <c r="L117" s="39">
        <f>VLOOKUP($A117,'Ub5 and Ub6 values'!$A$2:$F$7000,4,FALSE)</f>
        <v>4</v>
      </c>
    </row>
    <row r="118" spans="1:12">
      <c r="A118" s="7" t="s">
        <v>6086</v>
      </c>
      <c r="B118" s="8" t="s">
        <v>2922</v>
      </c>
      <c r="C118" s="8" t="s">
        <v>2923</v>
      </c>
      <c r="D118" s="8" t="s">
        <v>2924</v>
      </c>
      <c r="E118" s="8" t="s">
        <v>845</v>
      </c>
      <c r="F118" s="9"/>
      <c r="G118" s="9">
        <v>6.7936999999999997E-2</v>
      </c>
      <c r="H118" s="9"/>
      <c r="J118" s="37">
        <f t="shared" si="1"/>
        <v>-4.1678936348609277</v>
      </c>
      <c r="K118" s="39">
        <f>VLOOKUP($A118,'Ub5 and Ub6 values'!$A$2:$F$7000,3,FALSE)</f>
        <v>4</v>
      </c>
      <c r="L118" s="39">
        <f>VLOOKUP($A118,'Ub5 and Ub6 values'!$A$2:$F$7000,4,FALSE)</f>
        <v>4</v>
      </c>
    </row>
    <row r="119" spans="1:12">
      <c r="A119" s="7" t="s">
        <v>2789</v>
      </c>
      <c r="B119" s="8" t="s">
        <v>2925</v>
      </c>
      <c r="C119" s="8" t="s">
        <v>2926</v>
      </c>
      <c r="D119" s="8" t="s">
        <v>2927</v>
      </c>
      <c r="E119" s="8" t="s">
        <v>857</v>
      </c>
      <c r="F119" s="9"/>
      <c r="G119" s="9">
        <v>7.0434999999999998E-2</v>
      </c>
      <c r="H119" s="9"/>
      <c r="J119" s="37">
        <f t="shared" si="1"/>
        <v>-4.152211481061963</v>
      </c>
      <c r="K119" s="39">
        <f>VLOOKUP($A119,'Ub5 and Ub6 values'!$A$2:$F$7000,3,FALSE)</f>
        <v>6</v>
      </c>
      <c r="L119" s="39">
        <f>VLOOKUP($A119,'Ub5 and Ub6 values'!$A$2:$F$7000,4,FALSE)</f>
        <v>9</v>
      </c>
    </row>
    <row r="120" spans="1:12">
      <c r="A120" s="7" t="s">
        <v>7297</v>
      </c>
      <c r="B120" s="8" t="s">
        <v>2928</v>
      </c>
      <c r="C120" s="8" t="s">
        <v>1862</v>
      </c>
      <c r="D120" s="8" t="s">
        <v>1909</v>
      </c>
      <c r="E120" s="8" t="s">
        <v>857</v>
      </c>
      <c r="F120" s="9"/>
      <c r="G120" s="9">
        <v>7.0484000000000005E-2</v>
      </c>
      <c r="H120" s="9"/>
      <c r="J120" s="37">
        <f t="shared" si="1"/>
        <v>-4.1519094574814535</v>
      </c>
      <c r="K120" s="39">
        <f>VLOOKUP($A120,'Ub5 and Ub6 values'!$A$2:$F$7000,3,FALSE)</f>
        <v>8</v>
      </c>
      <c r="L120" s="39">
        <f>VLOOKUP($A120,'Ub5 and Ub6 values'!$A$2:$F$7000,4,FALSE)</f>
        <v>10</v>
      </c>
    </row>
    <row r="121" spans="1:12">
      <c r="A121" s="7" t="s">
        <v>7158</v>
      </c>
      <c r="B121" s="8" t="s">
        <v>2265</v>
      </c>
      <c r="C121" s="8" t="s">
        <v>2266</v>
      </c>
      <c r="D121" s="8" t="s">
        <v>3563</v>
      </c>
      <c r="E121" s="8" t="s">
        <v>845</v>
      </c>
      <c r="F121" s="9"/>
      <c r="G121" s="9">
        <v>7.2498999999999994E-2</v>
      </c>
      <c r="H121" s="9"/>
      <c r="J121" s="37">
        <f t="shared" si="1"/>
        <v>-4.1396679837390344</v>
      </c>
      <c r="K121" s="39">
        <f>VLOOKUP($A121,'Ub5 and Ub6 values'!$A$2:$F$7000,3,FALSE)</f>
        <v>8</v>
      </c>
      <c r="L121" s="39">
        <f>VLOOKUP($A121,'Ub5 and Ub6 values'!$A$2:$F$7000,4,FALSE)</f>
        <v>12</v>
      </c>
    </row>
    <row r="122" spans="1:12">
      <c r="A122" s="8" t="s">
        <v>2782</v>
      </c>
      <c r="B122" s="8" t="s">
        <v>3564</v>
      </c>
      <c r="C122" s="8" t="s">
        <v>3565</v>
      </c>
      <c r="D122" s="8" t="s">
        <v>3566</v>
      </c>
      <c r="E122" s="8" t="s">
        <v>857</v>
      </c>
      <c r="F122" s="9"/>
      <c r="G122" s="9">
        <v>7.6605000000000006E-2</v>
      </c>
      <c r="H122" s="9"/>
      <c r="J122" s="37">
        <f t="shared" si="1"/>
        <v>-4.1157428830887781</v>
      </c>
      <c r="K122" s="39">
        <f>VLOOKUP($A122,'Ub5 and Ub6 values'!$A$2:$F$7000,3,FALSE)</f>
        <v>6</v>
      </c>
      <c r="L122" s="39">
        <f>VLOOKUP($A122,'Ub5 and Ub6 values'!$A$2:$F$7000,4,FALSE)</f>
        <v>10</v>
      </c>
    </row>
    <row r="123" spans="1:12">
      <c r="A123" s="7" t="s">
        <v>6915</v>
      </c>
      <c r="B123" s="8" t="s">
        <v>3567</v>
      </c>
      <c r="C123" s="8" t="s">
        <v>3568</v>
      </c>
      <c r="D123" s="8" t="s">
        <v>3569</v>
      </c>
      <c r="E123" s="8" t="s">
        <v>845</v>
      </c>
      <c r="F123" s="9"/>
      <c r="G123" s="9">
        <v>7.8659000000000007E-2</v>
      </c>
      <c r="H123" s="9"/>
      <c r="J123" s="37">
        <f t="shared" si="1"/>
        <v>-4.1042515791218293</v>
      </c>
      <c r="K123" s="39">
        <f>VLOOKUP($A123,'Ub5 and Ub6 values'!$A$2:$F$7000,3,FALSE)</f>
        <v>5</v>
      </c>
      <c r="L123" s="39">
        <f>VLOOKUP($A123,'Ub5 and Ub6 values'!$A$2:$F$7000,4,FALSE)</f>
        <v>7</v>
      </c>
    </row>
    <row r="124" spans="1:12">
      <c r="A124" s="8" t="s">
        <v>2729</v>
      </c>
      <c r="B124" s="8" t="s">
        <v>3570</v>
      </c>
      <c r="C124" s="8" t="s">
        <v>3571</v>
      </c>
      <c r="D124" s="8" t="s">
        <v>3572</v>
      </c>
      <c r="E124" s="8" t="s">
        <v>857</v>
      </c>
      <c r="F124" s="9"/>
      <c r="G124" s="9">
        <v>8.1810999999999995E-2</v>
      </c>
      <c r="H124" s="9"/>
      <c r="J124" s="37">
        <f t="shared" si="1"/>
        <v>-4.0871882987966268</v>
      </c>
      <c r="K124" s="39">
        <f>VLOOKUP($A124,'Ub5 and Ub6 values'!$A$2:$F$7000,3,FALSE)</f>
        <v>5</v>
      </c>
      <c r="L124" s="39">
        <f>VLOOKUP($A124,'Ub5 and Ub6 values'!$A$2:$F$7000,4,FALSE)</f>
        <v>7</v>
      </c>
    </row>
    <row r="125" spans="1:12">
      <c r="A125" s="8" t="s">
        <v>4460</v>
      </c>
      <c r="B125" s="8" t="s">
        <v>2070</v>
      </c>
      <c r="C125" s="8" t="s">
        <v>2071</v>
      </c>
      <c r="D125" s="8" t="s">
        <v>4930</v>
      </c>
      <c r="E125" s="8" t="s">
        <v>1</v>
      </c>
      <c r="F125" s="9"/>
      <c r="G125" s="9">
        <v>8.2355999999999999E-2</v>
      </c>
      <c r="H125" s="9"/>
      <c r="J125" s="37">
        <f t="shared" si="1"/>
        <v>-4.0843047550617033</v>
      </c>
      <c r="K125" s="39">
        <f>VLOOKUP($A125,'Ub5 and Ub6 values'!$A$2:$F$7000,3,FALSE)</f>
        <v>8</v>
      </c>
      <c r="L125" s="39">
        <f>VLOOKUP($A125,'Ub5 and Ub6 values'!$A$2:$F$7000,4,FALSE)</f>
        <v>12</v>
      </c>
    </row>
    <row r="126" spans="1:12">
      <c r="A126" s="7" t="s">
        <v>1249</v>
      </c>
      <c r="B126" s="8" t="s">
        <v>3573</v>
      </c>
      <c r="C126" s="8" t="s">
        <v>3574</v>
      </c>
      <c r="D126" s="8" t="s">
        <v>3575</v>
      </c>
      <c r="E126" s="8" t="s">
        <v>845</v>
      </c>
      <c r="F126" s="9"/>
      <c r="G126" s="9">
        <v>8.6285000000000001E-2</v>
      </c>
      <c r="H126" s="9"/>
      <c r="J126" s="37">
        <f t="shared" si="1"/>
        <v>-4.0640646965610019</v>
      </c>
      <c r="K126" s="39">
        <f>VLOOKUP($A126,'Ub5 and Ub6 values'!$A$2:$F$7000,3,FALSE)</f>
        <v>7</v>
      </c>
      <c r="L126" s="39">
        <f>VLOOKUP($A126,'Ub5 and Ub6 values'!$A$2:$F$7000,4,FALSE)</f>
        <v>11</v>
      </c>
    </row>
    <row r="127" spans="1:12">
      <c r="A127" s="8" t="s">
        <v>5616</v>
      </c>
      <c r="B127" s="8" t="s">
        <v>2327</v>
      </c>
      <c r="C127" s="8" t="s">
        <v>3576</v>
      </c>
      <c r="D127" s="8" t="s">
        <v>3577</v>
      </c>
      <c r="E127" s="8" t="s">
        <v>845</v>
      </c>
      <c r="F127" s="9"/>
      <c r="G127" s="9">
        <v>8.6356000000000002E-2</v>
      </c>
      <c r="H127" s="9"/>
      <c r="J127" s="37">
        <f t="shared" si="1"/>
        <v>-4.0637074823424379</v>
      </c>
      <c r="K127" s="39">
        <f>VLOOKUP($A127,'Ub5 and Ub6 values'!$A$2:$F$7000,3,FALSE)</f>
        <v>6</v>
      </c>
      <c r="L127" s="39">
        <f>VLOOKUP($A127,'Ub5 and Ub6 values'!$A$2:$F$7000,4,FALSE)</f>
        <v>10</v>
      </c>
    </row>
    <row r="128" spans="1:12">
      <c r="A128" s="7" t="s">
        <v>3599</v>
      </c>
      <c r="B128" s="8" t="s">
        <v>3578</v>
      </c>
      <c r="C128" s="8" t="s">
        <v>3579</v>
      </c>
      <c r="D128" s="8" t="s">
        <v>1916</v>
      </c>
      <c r="E128" s="8" t="s">
        <v>845</v>
      </c>
      <c r="F128" s="9"/>
      <c r="G128" s="9">
        <v>8.6861999999999995E-2</v>
      </c>
      <c r="H128" s="9"/>
      <c r="J128" s="37">
        <f t="shared" si="1"/>
        <v>-4.0611701752159712</v>
      </c>
      <c r="K128" s="39">
        <f>VLOOKUP($A128,'Ub5 and Ub6 values'!$A$2:$F$7000,3,FALSE)</f>
        <v>7</v>
      </c>
      <c r="L128" s="39">
        <f>VLOOKUP($A128,'Ub5 and Ub6 values'!$A$2:$F$7000,4,FALSE)</f>
        <v>11</v>
      </c>
    </row>
    <row r="129" spans="1:12">
      <c r="A129" s="8" t="s">
        <v>1889</v>
      </c>
      <c r="B129" s="8" t="s">
        <v>1917</v>
      </c>
      <c r="C129" s="8" t="s">
        <v>1918</v>
      </c>
      <c r="D129" s="8" t="s">
        <v>1919</v>
      </c>
      <c r="E129" s="8" t="s">
        <v>845</v>
      </c>
      <c r="F129" s="9"/>
      <c r="G129" s="9">
        <v>8.8343000000000005E-2</v>
      </c>
      <c r="H129" s="9"/>
      <c r="J129" s="37">
        <f t="shared" si="1"/>
        <v>-4.0538278568172306</v>
      </c>
      <c r="K129" s="39">
        <f>VLOOKUP($A129,'Ub5 and Ub6 values'!$A$2:$F$7000,3,FALSE)</f>
        <v>5</v>
      </c>
      <c r="L129" s="39">
        <f>VLOOKUP($A129,'Ub5 and Ub6 values'!$A$2:$F$7000,4,FALSE)</f>
        <v>12</v>
      </c>
    </row>
    <row r="130" spans="1:12">
      <c r="A130" s="8" t="s">
        <v>6410</v>
      </c>
      <c r="B130" s="8" t="s">
        <v>8332</v>
      </c>
      <c r="C130" s="8" t="s">
        <v>1920</v>
      </c>
      <c r="D130" s="8" t="s">
        <v>1921</v>
      </c>
      <c r="E130" s="8" t="s">
        <v>845</v>
      </c>
      <c r="F130" s="9"/>
      <c r="G130" s="9">
        <v>8.8801000000000005E-2</v>
      </c>
      <c r="H130" s="9"/>
      <c r="J130" s="37">
        <f t="shared" si="1"/>
        <v>-4.0515821435453114</v>
      </c>
      <c r="K130" s="39">
        <f>VLOOKUP($A130,'Ub5 and Ub6 values'!$A$2:$F$7000,3,FALSE)</f>
        <v>7</v>
      </c>
      <c r="L130" s="39">
        <f>VLOOKUP($A130,'Ub5 and Ub6 values'!$A$2:$F$7000,4,FALSE)</f>
        <v>9</v>
      </c>
    </row>
    <row r="131" spans="1:12">
      <c r="A131" s="8" t="s">
        <v>6974</v>
      </c>
      <c r="B131" s="8" t="s">
        <v>2327</v>
      </c>
      <c r="C131" s="8" t="s">
        <v>3576</v>
      </c>
      <c r="D131" s="8" t="s">
        <v>3577</v>
      </c>
      <c r="E131" s="8" t="s">
        <v>845</v>
      </c>
      <c r="F131" s="9"/>
      <c r="G131" s="9">
        <v>9.0110999999999997E-2</v>
      </c>
      <c r="H131" s="9"/>
      <c r="J131" s="37">
        <f t="shared" ref="J131:J194" si="2">LOG(G131)-3</f>
        <v>-4.0452221907334085</v>
      </c>
      <c r="K131" s="39">
        <f>VLOOKUP($A131,'Ub5 and Ub6 values'!$A$2:$F$7000,3,FALSE)</f>
        <v>6</v>
      </c>
      <c r="L131" s="39">
        <f>VLOOKUP($A131,'Ub5 and Ub6 values'!$A$2:$F$7000,4,FALSE)</f>
        <v>10</v>
      </c>
    </row>
    <row r="132" spans="1:12">
      <c r="A132" s="7" t="s">
        <v>1874</v>
      </c>
      <c r="B132" s="8" t="s">
        <v>3301</v>
      </c>
      <c r="C132" s="8" t="s">
        <v>3302</v>
      </c>
      <c r="D132" s="8" t="s">
        <v>3303</v>
      </c>
      <c r="E132" s="8" t="s">
        <v>1</v>
      </c>
      <c r="F132" s="9"/>
      <c r="G132" s="9">
        <v>9.1434000000000001E-2</v>
      </c>
      <c r="H132" s="9"/>
      <c r="J132" s="37">
        <f t="shared" si="2"/>
        <v>-4.0388922805610052</v>
      </c>
      <c r="K132" s="39">
        <f>VLOOKUP($A132,'Ub5 and Ub6 values'!$A$2:$F$7000,3,FALSE)</f>
        <v>2</v>
      </c>
      <c r="L132" s="39">
        <f>VLOOKUP($A132,'Ub5 and Ub6 values'!$A$2:$F$7000,4,FALSE)</f>
        <v>2</v>
      </c>
    </row>
    <row r="133" spans="1:12">
      <c r="A133" s="8" t="s">
        <v>5380</v>
      </c>
      <c r="B133" s="11" t="s">
        <v>1922</v>
      </c>
      <c r="C133" s="8" t="s">
        <v>1923</v>
      </c>
      <c r="D133" s="8" t="s">
        <v>1924</v>
      </c>
      <c r="E133" s="8" t="s">
        <v>845</v>
      </c>
      <c r="F133" s="9"/>
      <c r="G133" s="9">
        <v>9.1592000000000007E-2</v>
      </c>
      <c r="H133" s="9"/>
      <c r="J133" s="37">
        <f t="shared" si="2"/>
        <v>-4.0381424576376368</v>
      </c>
      <c r="K133" s="39">
        <f>VLOOKUP($A133,'Ub5 and Ub6 values'!$A$2:$F$7000,3,FALSE)</f>
        <v>7</v>
      </c>
      <c r="L133" s="39">
        <f>VLOOKUP($A133,'Ub5 and Ub6 values'!$A$2:$F$7000,4,FALSE)</f>
        <v>10</v>
      </c>
    </row>
    <row r="134" spans="1:12">
      <c r="A134" s="7" t="s">
        <v>9941</v>
      </c>
      <c r="B134" s="8" t="s">
        <v>1925</v>
      </c>
      <c r="C134" s="8" t="s">
        <v>1926</v>
      </c>
      <c r="D134" s="8" t="s">
        <v>1927</v>
      </c>
      <c r="E134" s="8" t="s">
        <v>857</v>
      </c>
      <c r="F134" s="9"/>
      <c r="G134" s="9">
        <v>9.5588000000000006E-2</v>
      </c>
      <c r="H134" s="9"/>
      <c r="J134" s="37">
        <f t="shared" si="2"/>
        <v>-4.0195966250972672</v>
      </c>
      <c r="K134" s="39">
        <f>VLOOKUP($A134,'Ub5 and Ub6 values'!$A$2:$F$7000,3,FALSE)</f>
        <v>8</v>
      </c>
      <c r="L134" s="39">
        <f>VLOOKUP($A134,'Ub5 and Ub6 values'!$A$2:$F$7000,4,FALSE)</f>
        <v>10</v>
      </c>
    </row>
    <row r="135" spans="1:12">
      <c r="A135" s="8" t="s">
        <v>1831</v>
      </c>
      <c r="B135" s="8" t="s">
        <v>1928</v>
      </c>
      <c r="C135" s="8" t="s">
        <v>1929</v>
      </c>
      <c r="D135" s="8" t="s">
        <v>1930</v>
      </c>
      <c r="E135" s="8" t="s">
        <v>845</v>
      </c>
      <c r="F135" s="9"/>
      <c r="G135" s="9">
        <v>9.5923999999999995E-2</v>
      </c>
      <c r="H135" s="9"/>
      <c r="J135" s="37">
        <f t="shared" si="2"/>
        <v>-4.0180727195911592</v>
      </c>
      <c r="K135" s="39">
        <f>VLOOKUP($A135,'Ub5 and Ub6 values'!$A$2:$F$7000,3,FALSE)</f>
        <v>7</v>
      </c>
      <c r="L135" s="39">
        <f>VLOOKUP($A135,'Ub5 and Ub6 values'!$A$2:$F$7000,4,FALSE)</f>
        <v>8</v>
      </c>
    </row>
    <row r="136" spans="1:12">
      <c r="A136" s="7" t="s">
        <v>4472</v>
      </c>
      <c r="B136" s="8" t="s">
        <v>1931</v>
      </c>
      <c r="C136" s="8" t="s">
        <v>1932</v>
      </c>
      <c r="D136" s="8" t="s">
        <v>1933</v>
      </c>
      <c r="E136" s="8" t="s">
        <v>857</v>
      </c>
      <c r="F136" s="9"/>
      <c r="G136" s="9">
        <v>9.7101000000000007E-2</v>
      </c>
      <c r="H136" s="9"/>
      <c r="J136" s="37">
        <f t="shared" si="2"/>
        <v>-4.012776297463307</v>
      </c>
      <c r="K136" s="39">
        <f>VLOOKUP($A136,'Ub5 and Ub6 values'!$A$2:$F$7000,3,FALSE)</f>
        <v>5</v>
      </c>
      <c r="L136" s="39">
        <f>VLOOKUP($A136,'Ub5 and Ub6 values'!$A$2:$F$7000,4,FALSE)</f>
        <v>6</v>
      </c>
    </row>
    <row r="137" spans="1:12">
      <c r="A137" s="7" t="s">
        <v>6383</v>
      </c>
      <c r="B137" s="8" t="s">
        <v>1934</v>
      </c>
      <c r="C137" s="8" t="s">
        <v>1935</v>
      </c>
      <c r="D137" s="8" t="s">
        <v>1936</v>
      </c>
      <c r="E137" s="8" t="s">
        <v>857</v>
      </c>
      <c r="F137" s="9"/>
      <c r="G137" s="9">
        <v>9.8809999999999995E-2</v>
      </c>
      <c r="H137" s="9"/>
      <c r="J137" s="37">
        <f t="shared" si="2"/>
        <v>-4.0051991007053962</v>
      </c>
      <c r="K137" s="39">
        <f>VLOOKUP($A137,'Ub5 and Ub6 values'!$A$2:$F$7000,3,FALSE)</f>
        <v>7</v>
      </c>
      <c r="L137" s="39">
        <f>VLOOKUP($A137,'Ub5 and Ub6 values'!$A$2:$F$7000,4,FALSE)</f>
        <v>11</v>
      </c>
    </row>
    <row r="138" spans="1:12">
      <c r="A138" s="7" t="s">
        <v>6226</v>
      </c>
      <c r="B138" s="8" t="s">
        <v>1937</v>
      </c>
      <c r="C138" s="8" t="s">
        <v>1938</v>
      </c>
      <c r="D138" s="8" t="s">
        <v>1939</v>
      </c>
      <c r="E138" s="8" t="s">
        <v>2537</v>
      </c>
      <c r="F138" s="9"/>
      <c r="G138" s="9">
        <v>9.8877000000000007E-2</v>
      </c>
      <c r="H138" s="9"/>
      <c r="J138" s="37">
        <f t="shared" si="2"/>
        <v>-4.0049047188653999</v>
      </c>
      <c r="K138" s="39">
        <f>VLOOKUP($A138,'Ub5 and Ub6 values'!$A$2:$F$7000,3,FALSE)</f>
        <v>6</v>
      </c>
      <c r="L138" s="39">
        <f>VLOOKUP($A138,'Ub5 and Ub6 values'!$A$2:$F$7000,4,FALSE)</f>
        <v>11</v>
      </c>
    </row>
    <row r="139" spans="1:12">
      <c r="A139" s="8" t="s">
        <v>6916</v>
      </c>
      <c r="B139" s="8" t="s">
        <v>1940</v>
      </c>
      <c r="C139" s="8" t="s">
        <v>1941</v>
      </c>
      <c r="D139" s="8" t="s">
        <v>1942</v>
      </c>
      <c r="E139" s="8" t="s">
        <v>845</v>
      </c>
      <c r="F139" s="9"/>
      <c r="G139" s="9">
        <v>0.10027999999999999</v>
      </c>
      <c r="H139" s="9"/>
      <c r="J139" s="37">
        <f t="shared" si="2"/>
        <v>-3.9987856747138211</v>
      </c>
      <c r="K139" s="39">
        <f>VLOOKUP($A139,'Ub5 and Ub6 values'!$A$2:$F$7000,3,FALSE)</f>
        <v>7</v>
      </c>
      <c r="L139" s="39">
        <f>VLOOKUP($A139,'Ub5 and Ub6 values'!$A$2:$F$7000,4,FALSE)</f>
        <v>10</v>
      </c>
    </row>
    <row r="140" spans="1:12">
      <c r="A140" s="7" t="s">
        <v>1299</v>
      </c>
      <c r="B140" s="8" t="s">
        <v>1943</v>
      </c>
      <c r="C140" s="8" t="s">
        <v>1944</v>
      </c>
      <c r="D140" s="8" t="s">
        <v>1945</v>
      </c>
      <c r="E140" s="8" t="s">
        <v>857</v>
      </c>
      <c r="F140" s="9"/>
      <c r="G140" s="9">
        <v>0.10100000000000001</v>
      </c>
      <c r="H140" s="9"/>
      <c r="J140" s="37">
        <f t="shared" si="2"/>
        <v>-3.9956786262173574</v>
      </c>
      <c r="K140" s="39">
        <f>VLOOKUP($A140,'Ub5 and Ub6 values'!$A$2:$F$7000,3,FALSE)</f>
        <v>8</v>
      </c>
      <c r="L140" s="39">
        <f>VLOOKUP($A140,'Ub5 and Ub6 values'!$A$2:$F$7000,4,FALSE)</f>
        <v>9</v>
      </c>
    </row>
    <row r="141" spans="1:12">
      <c r="A141" s="7" t="s">
        <v>4175</v>
      </c>
      <c r="B141" s="8" t="s">
        <v>708</v>
      </c>
      <c r="C141" s="8" t="s">
        <v>709</v>
      </c>
      <c r="D141" s="8" t="s">
        <v>710</v>
      </c>
      <c r="E141" s="8" t="s">
        <v>857</v>
      </c>
      <c r="F141" s="9"/>
      <c r="G141" s="9">
        <v>0.10104</v>
      </c>
      <c r="H141" s="9"/>
      <c r="J141" s="37">
        <f t="shared" si="2"/>
        <v>-3.9955066624527258</v>
      </c>
      <c r="K141" s="39">
        <f>VLOOKUP($A141,'Ub5 and Ub6 values'!$A$2:$F$7000,3,FALSE)</f>
        <v>7</v>
      </c>
      <c r="L141" s="39">
        <f>VLOOKUP($A141,'Ub5 and Ub6 values'!$A$2:$F$7000,4,FALSE)</f>
        <v>9</v>
      </c>
    </row>
    <row r="142" spans="1:12">
      <c r="A142" s="8" t="s">
        <v>2492</v>
      </c>
      <c r="B142" s="8" t="s">
        <v>711</v>
      </c>
      <c r="C142" s="8" t="s">
        <v>712</v>
      </c>
      <c r="D142" s="8" t="s">
        <v>713</v>
      </c>
      <c r="E142" s="8" t="s">
        <v>845</v>
      </c>
      <c r="F142" s="9"/>
      <c r="G142" s="9">
        <v>0.10556</v>
      </c>
      <c r="H142" s="9"/>
      <c r="J142" s="37">
        <f t="shared" si="2"/>
        <v>-3.976500618451988</v>
      </c>
      <c r="K142" s="39">
        <f>VLOOKUP($A142,'Ub5 and Ub6 values'!$A$2:$F$7000,3,FALSE)</f>
        <v>8</v>
      </c>
      <c r="L142" s="39">
        <f>VLOOKUP($A142,'Ub5 and Ub6 values'!$A$2:$F$7000,4,FALSE)</f>
        <v>10</v>
      </c>
    </row>
    <row r="143" spans="1:12">
      <c r="A143" s="8" t="s">
        <v>2781</v>
      </c>
      <c r="B143" s="8" t="s">
        <v>714</v>
      </c>
      <c r="C143" s="8" t="s">
        <v>715</v>
      </c>
      <c r="D143" s="8" t="s">
        <v>716</v>
      </c>
      <c r="E143" s="8" t="s">
        <v>845</v>
      </c>
      <c r="F143" s="9"/>
      <c r="G143" s="9">
        <v>0.10800999999999999</v>
      </c>
      <c r="H143" s="9"/>
      <c r="J143" s="37">
        <f t="shared" si="2"/>
        <v>-3.966536033922595</v>
      </c>
      <c r="K143" s="39">
        <f>VLOOKUP($A143,'Ub5 and Ub6 values'!$A$2:$F$7000,3,FALSE)</f>
        <v>6</v>
      </c>
      <c r="L143" s="39">
        <f>VLOOKUP($A143,'Ub5 and Ub6 values'!$A$2:$F$7000,4,FALSE)</f>
        <v>10</v>
      </c>
    </row>
    <row r="144" spans="1:12">
      <c r="A144" s="7" t="s">
        <v>6917</v>
      </c>
      <c r="B144" s="8" t="s">
        <v>1778</v>
      </c>
      <c r="C144" s="8" t="s">
        <v>1779</v>
      </c>
      <c r="D144" s="8" t="s">
        <v>1780</v>
      </c>
      <c r="E144" s="8" t="s">
        <v>845</v>
      </c>
      <c r="F144" s="9"/>
      <c r="G144" s="9">
        <v>0.10934000000000001</v>
      </c>
      <c r="H144" s="9"/>
      <c r="J144" s="37">
        <f t="shared" si="2"/>
        <v>-3.9612209304444619</v>
      </c>
      <c r="K144" s="39">
        <f>VLOOKUP($A144,'Ub5 and Ub6 values'!$A$2:$F$7000,3,FALSE)</f>
        <v>8</v>
      </c>
      <c r="L144" s="39">
        <f>VLOOKUP($A144,'Ub5 and Ub6 values'!$A$2:$F$7000,4,FALSE)</f>
        <v>9</v>
      </c>
    </row>
    <row r="145" spans="1:12">
      <c r="A145" s="7" t="s">
        <v>1257</v>
      </c>
      <c r="B145" s="8" t="s">
        <v>1781</v>
      </c>
      <c r="C145" s="8" t="s">
        <v>1782</v>
      </c>
      <c r="D145" s="8" t="s">
        <v>1783</v>
      </c>
      <c r="E145" s="8" t="s">
        <v>845</v>
      </c>
      <c r="F145" s="9"/>
      <c r="G145" s="9">
        <v>0.11396000000000001</v>
      </c>
      <c r="H145" s="9"/>
      <c r="J145" s="37">
        <f t="shared" si="2"/>
        <v>-3.9432475594325607</v>
      </c>
      <c r="K145" s="39">
        <f>VLOOKUP($A145,'Ub5 and Ub6 values'!$A$2:$F$7000,3,FALSE)</f>
        <v>7</v>
      </c>
      <c r="L145" s="39">
        <f>VLOOKUP($A145,'Ub5 and Ub6 values'!$A$2:$F$7000,4,FALSE)</f>
        <v>9</v>
      </c>
    </row>
    <row r="146" spans="1:12">
      <c r="A146" s="7" t="s">
        <v>6918</v>
      </c>
      <c r="B146" s="8" t="s">
        <v>1784</v>
      </c>
      <c r="C146" s="8" t="s">
        <v>1785</v>
      </c>
      <c r="D146" s="8" t="s">
        <v>1786</v>
      </c>
      <c r="E146" s="8" t="s">
        <v>845</v>
      </c>
      <c r="F146" s="9"/>
      <c r="G146" s="9">
        <v>0.11683</v>
      </c>
      <c r="H146" s="9"/>
      <c r="J146" s="37">
        <f t="shared" si="2"/>
        <v>-3.9324456233064966</v>
      </c>
      <c r="K146" s="39">
        <f>VLOOKUP($A146,'Ub5 and Ub6 values'!$A$2:$F$7000,3,FALSE)</f>
        <v>6</v>
      </c>
      <c r="L146" s="39">
        <f>VLOOKUP($A146,'Ub5 and Ub6 values'!$A$2:$F$7000,4,FALSE)</f>
        <v>9</v>
      </c>
    </row>
    <row r="147" spans="1:12">
      <c r="A147" s="8" t="s">
        <v>2635</v>
      </c>
      <c r="B147" s="8" t="s">
        <v>1787</v>
      </c>
      <c r="C147" s="8" t="s">
        <v>1788</v>
      </c>
      <c r="D147" s="8" t="s">
        <v>1789</v>
      </c>
      <c r="E147" s="8" t="s">
        <v>845</v>
      </c>
      <c r="F147" s="9"/>
      <c r="G147" s="9">
        <v>0.11727</v>
      </c>
      <c r="H147" s="9"/>
      <c r="J147" s="37">
        <f t="shared" si="2"/>
        <v>-3.9308130748480905</v>
      </c>
      <c r="K147" s="39">
        <f>VLOOKUP($A147,'Ub5 and Ub6 values'!$A$2:$F$7000,3,FALSE)</f>
        <v>4</v>
      </c>
      <c r="L147" s="39">
        <f>VLOOKUP($A147,'Ub5 and Ub6 values'!$A$2:$F$7000,4,FALSE)</f>
        <v>4</v>
      </c>
    </row>
    <row r="148" spans="1:12">
      <c r="A148" s="7" t="s">
        <v>6919</v>
      </c>
      <c r="B148" s="8" t="s">
        <v>1790</v>
      </c>
      <c r="C148" s="8" t="s">
        <v>1791</v>
      </c>
      <c r="D148" s="8" t="s">
        <v>1792</v>
      </c>
      <c r="E148" s="8" t="s">
        <v>845</v>
      </c>
      <c r="F148" s="9"/>
      <c r="G148" s="9">
        <v>0.1178</v>
      </c>
      <c r="H148" s="9"/>
      <c r="J148" s="37">
        <f t="shared" si="2"/>
        <v>-3.9288547095489172</v>
      </c>
      <c r="K148" s="39">
        <f>VLOOKUP($A148,'Ub5 and Ub6 values'!$A$2:$F$7000,3,FALSE)</f>
        <v>8</v>
      </c>
      <c r="L148" s="39">
        <f>VLOOKUP($A148,'Ub5 and Ub6 values'!$A$2:$F$7000,4,FALSE)</f>
        <v>12</v>
      </c>
    </row>
    <row r="149" spans="1:12">
      <c r="A149" s="8" t="s">
        <v>6920</v>
      </c>
      <c r="B149" s="7" t="s">
        <v>1793</v>
      </c>
      <c r="C149" s="8" t="s">
        <v>1794</v>
      </c>
      <c r="D149" s="8" t="s">
        <v>1795</v>
      </c>
      <c r="E149" s="8" t="s">
        <v>845</v>
      </c>
      <c r="F149" s="9"/>
      <c r="G149" s="9">
        <v>0.11947000000000001</v>
      </c>
      <c r="H149" s="9"/>
      <c r="J149" s="37">
        <f t="shared" si="2"/>
        <v>-3.9227411363070521</v>
      </c>
      <c r="K149" s="39">
        <f>VLOOKUP($A149,'Ub5 and Ub6 values'!$A$2:$F$7000,3,FALSE)</f>
        <v>7</v>
      </c>
      <c r="L149" s="39">
        <f>VLOOKUP($A149,'Ub5 and Ub6 values'!$A$2:$F$7000,4,FALSE)</f>
        <v>8</v>
      </c>
    </row>
    <row r="150" spans="1:12">
      <c r="A150" s="8" t="s">
        <v>8891</v>
      </c>
      <c r="B150" s="8" t="s">
        <v>1796</v>
      </c>
      <c r="C150" s="8" t="s">
        <v>1797</v>
      </c>
      <c r="D150" s="8" t="s">
        <v>1798</v>
      </c>
      <c r="E150" s="8" t="s">
        <v>845</v>
      </c>
      <c r="F150" s="9"/>
      <c r="G150" s="9">
        <v>0.1225</v>
      </c>
      <c r="H150" s="9"/>
      <c r="J150" s="37">
        <f t="shared" si="2"/>
        <v>-3.9118639112994487</v>
      </c>
      <c r="K150" s="39">
        <f>VLOOKUP($A150,'Ub5 and Ub6 values'!$A$2:$F$7000,3,FALSE)</f>
        <v>7</v>
      </c>
      <c r="L150" s="39">
        <f>VLOOKUP($A150,'Ub5 and Ub6 values'!$A$2:$F$7000,4,FALSE)</f>
        <v>9</v>
      </c>
    </row>
    <row r="151" spans="1:12">
      <c r="A151" s="8" t="s">
        <v>7196</v>
      </c>
      <c r="B151" s="8" t="s">
        <v>1799</v>
      </c>
      <c r="C151" s="8" t="s">
        <v>1800</v>
      </c>
      <c r="D151" s="8" t="s">
        <v>1801</v>
      </c>
      <c r="E151" s="8" t="s">
        <v>845</v>
      </c>
      <c r="F151" s="9"/>
      <c r="G151" s="9">
        <v>0.12486</v>
      </c>
      <c r="H151" s="9"/>
      <c r="J151" s="37">
        <f t="shared" si="2"/>
        <v>-3.9035766694047296</v>
      </c>
      <c r="K151" s="39">
        <f>VLOOKUP($A151,'Ub5 and Ub6 values'!$A$2:$F$7000,3,FALSE)</f>
        <v>7</v>
      </c>
      <c r="L151" s="39">
        <f>VLOOKUP($A151,'Ub5 and Ub6 values'!$A$2:$F$7000,4,FALSE)</f>
        <v>9</v>
      </c>
    </row>
    <row r="152" spans="1:12">
      <c r="A152" s="7" t="s">
        <v>6921</v>
      </c>
      <c r="B152" s="8" t="s">
        <v>1802</v>
      </c>
      <c r="C152" s="8" t="s">
        <v>1803</v>
      </c>
      <c r="D152" s="8" t="s">
        <v>1759</v>
      </c>
      <c r="E152" s="8" t="s">
        <v>857</v>
      </c>
      <c r="F152" s="9"/>
      <c r="G152" s="9">
        <v>0.12540999999999999</v>
      </c>
      <c r="H152" s="9"/>
      <c r="J152" s="37">
        <f t="shared" si="2"/>
        <v>-3.9016678321523153</v>
      </c>
      <c r="K152" s="39">
        <f>VLOOKUP($A152,'Ub5 and Ub6 values'!$A$2:$F$7000,3,FALSE)</f>
        <v>8</v>
      </c>
      <c r="L152" s="39">
        <f>VLOOKUP($A152,'Ub5 and Ub6 values'!$A$2:$F$7000,4,FALSE)</f>
        <v>10</v>
      </c>
    </row>
    <row r="153" spans="1:12">
      <c r="A153" s="7" t="s">
        <v>5536</v>
      </c>
      <c r="B153" s="8" t="s">
        <v>1760</v>
      </c>
      <c r="C153" s="8" t="s">
        <v>1761</v>
      </c>
      <c r="D153" s="8" t="s">
        <v>1762</v>
      </c>
      <c r="E153" s="8" t="s">
        <v>845</v>
      </c>
      <c r="F153" s="9"/>
      <c r="G153" s="9">
        <v>0.12734000000000001</v>
      </c>
      <c r="H153" s="9"/>
      <c r="J153" s="37">
        <f t="shared" si="2"/>
        <v>-3.8950351544721769</v>
      </c>
      <c r="K153" s="39">
        <f>VLOOKUP($A153,'Ub5 and Ub6 values'!$A$2:$F$7000,3,FALSE)</f>
        <v>7</v>
      </c>
      <c r="L153" s="39">
        <f>VLOOKUP($A153,'Ub5 and Ub6 values'!$A$2:$F$7000,4,FALSE)</f>
        <v>11</v>
      </c>
    </row>
    <row r="154" spans="1:12">
      <c r="A154" s="7" t="s">
        <v>1338</v>
      </c>
      <c r="B154" s="8" t="s">
        <v>1763</v>
      </c>
      <c r="C154" s="8" t="s">
        <v>1764</v>
      </c>
      <c r="D154" s="8" t="s">
        <v>1765</v>
      </c>
      <c r="E154" s="8" t="s">
        <v>857</v>
      </c>
      <c r="F154" s="9"/>
      <c r="G154" s="9">
        <v>0.13050999999999999</v>
      </c>
      <c r="H154" s="9"/>
      <c r="J154" s="37">
        <f t="shared" si="2"/>
        <v>-3.8843562103300591</v>
      </c>
      <c r="K154" s="39">
        <f>VLOOKUP($A154,'Ub5 and Ub6 values'!$A$2:$F$7000,3,FALSE)</f>
        <v>5</v>
      </c>
      <c r="L154" s="39">
        <f>VLOOKUP($A154,'Ub5 and Ub6 values'!$A$2:$F$7000,4,FALSE)</f>
        <v>11</v>
      </c>
    </row>
    <row r="155" spans="1:12">
      <c r="A155" s="7" t="s">
        <v>6922</v>
      </c>
      <c r="B155" s="8" t="s">
        <v>1766</v>
      </c>
      <c r="C155" s="8" t="s">
        <v>2204</v>
      </c>
      <c r="D155" s="8" t="s">
        <v>2205</v>
      </c>
      <c r="E155" s="8" t="s">
        <v>845</v>
      </c>
      <c r="F155" s="9"/>
      <c r="G155" s="9">
        <v>0.1328</v>
      </c>
      <c r="H155" s="9"/>
      <c r="J155" s="37">
        <f t="shared" si="2"/>
        <v>-3.8768019249680012</v>
      </c>
      <c r="K155" s="39">
        <f>VLOOKUP($A155,'Ub5 and Ub6 values'!$A$2:$F$7000,3,FALSE)</f>
        <v>8</v>
      </c>
      <c r="L155" s="39">
        <f>VLOOKUP($A155,'Ub5 and Ub6 values'!$A$2:$F$7000,4,FALSE)</f>
        <v>10</v>
      </c>
    </row>
    <row r="156" spans="1:12">
      <c r="A156" s="7" t="s">
        <v>171</v>
      </c>
      <c r="B156" s="8" t="s">
        <v>2206</v>
      </c>
      <c r="C156" s="8" t="s">
        <v>2207</v>
      </c>
      <c r="D156" s="8" t="s">
        <v>2208</v>
      </c>
      <c r="E156" s="8" t="s">
        <v>845</v>
      </c>
      <c r="F156" s="9"/>
      <c r="G156" s="9">
        <v>0.13295999999999999</v>
      </c>
      <c r="H156" s="9"/>
      <c r="J156" s="37">
        <f t="shared" si="2"/>
        <v>-3.8762789935599642</v>
      </c>
      <c r="K156" s="39">
        <f>VLOOKUP($A156,'Ub5 and Ub6 values'!$A$2:$F$7000,3,FALSE)</f>
        <v>5</v>
      </c>
      <c r="L156" s="39">
        <f>VLOOKUP($A156,'Ub5 and Ub6 values'!$A$2:$F$7000,4,FALSE)</f>
        <v>5</v>
      </c>
    </row>
    <row r="157" spans="1:12">
      <c r="A157" s="7" t="s">
        <v>7139</v>
      </c>
      <c r="B157" s="8" t="s">
        <v>2209</v>
      </c>
      <c r="C157" s="8" t="s">
        <v>2210</v>
      </c>
      <c r="D157" s="8" t="s">
        <v>2211</v>
      </c>
      <c r="E157" s="8" t="s">
        <v>857</v>
      </c>
      <c r="F157" s="9"/>
      <c r="G157" s="9">
        <v>0.13941999999999999</v>
      </c>
      <c r="H157" s="9"/>
      <c r="J157" s="37">
        <f t="shared" si="2"/>
        <v>-3.8556749215995119</v>
      </c>
      <c r="K157" s="39">
        <f>VLOOKUP($A157,'Ub5 and Ub6 values'!$A$2:$F$7000,3,FALSE)</f>
        <v>5</v>
      </c>
      <c r="L157" s="39">
        <f>VLOOKUP($A157,'Ub5 and Ub6 values'!$A$2:$F$7000,4,FALSE)</f>
        <v>5</v>
      </c>
    </row>
    <row r="158" spans="1:12">
      <c r="A158" s="8" t="s">
        <v>1875</v>
      </c>
      <c r="B158" s="8" t="s">
        <v>2212</v>
      </c>
      <c r="C158" s="8" t="s">
        <v>2213</v>
      </c>
      <c r="D158" s="8" t="s">
        <v>2214</v>
      </c>
      <c r="E158" s="8" t="s">
        <v>845</v>
      </c>
      <c r="F158" s="9"/>
      <c r="G158" s="9">
        <v>0.14112</v>
      </c>
      <c r="H158" s="9"/>
      <c r="J158" s="37">
        <f t="shared" si="2"/>
        <v>-3.8504114322122556</v>
      </c>
      <c r="K158" s="39">
        <f>VLOOKUP($A158,'Ub5 and Ub6 values'!$A$2:$F$7000,3,FALSE)</f>
        <v>7</v>
      </c>
      <c r="L158" s="39">
        <f>VLOOKUP($A158,'Ub5 and Ub6 values'!$A$2:$F$7000,4,FALSE)</f>
        <v>7</v>
      </c>
    </row>
    <row r="159" spans="1:12">
      <c r="A159" s="7" t="s">
        <v>6923</v>
      </c>
      <c r="B159" s="8" t="s">
        <v>2215</v>
      </c>
      <c r="C159" s="8" t="s">
        <v>2216</v>
      </c>
      <c r="D159" s="8" t="s">
        <v>2217</v>
      </c>
      <c r="E159" s="8" t="s">
        <v>845</v>
      </c>
      <c r="F159" s="9"/>
      <c r="G159" s="9">
        <v>0.14446000000000001</v>
      </c>
      <c r="H159" s="9"/>
      <c r="J159" s="37">
        <f t="shared" si="2"/>
        <v>-3.8402523894757272</v>
      </c>
      <c r="K159" s="39">
        <f>VLOOKUP($A159,'Ub5 and Ub6 values'!$A$2:$F$7000,3,FALSE)</f>
        <v>5</v>
      </c>
      <c r="L159" s="39">
        <f>VLOOKUP($A159,'Ub5 and Ub6 values'!$A$2:$F$7000,4,FALSE)</f>
        <v>7</v>
      </c>
    </row>
    <row r="160" spans="1:12">
      <c r="A160" s="8" t="s">
        <v>7284</v>
      </c>
      <c r="B160" s="8" t="s">
        <v>2332</v>
      </c>
      <c r="C160" s="8" t="s">
        <v>2333</v>
      </c>
      <c r="D160" s="8" t="s">
        <v>2334</v>
      </c>
      <c r="E160" s="8" t="s">
        <v>845</v>
      </c>
      <c r="F160" s="9"/>
      <c r="G160" s="9">
        <v>0.14488999999999999</v>
      </c>
      <c r="H160" s="9"/>
      <c r="J160" s="37">
        <f t="shared" si="2"/>
        <v>-3.838961587577038</v>
      </c>
      <c r="K160" s="39">
        <f>VLOOKUP($A160,'Ub5 and Ub6 values'!$A$2:$F$7000,3,FALSE)</f>
        <v>5</v>
      </c>
      <c r="L160" s="39">
        <f>VLOOKUP($A160,'Ub5 and Ub6 values'!$A$2:$F$7000,4,FALSE)</f>
        <v>7</v>
      </c>
    </row>
    <row r="161" spans="1:12">
      <c r="A161" s="7" t="s">
        <v>2713</v>
      </c>
      <c r="B161" s="8" t="s">
        <v>2335</v>
      </c>
      <c r="C161" s="8" t="s">
        <v>2336</v>
      </c>
      <c r="D161" s="8" t="s">
        <v>2337</v>
      </c>
      <c r="E161" s="8" t="s">
        <v>845</v>
      </c>
      <c r="F161" s="9"/>
      <c r="G161" s="9">
        <v>0.15001</v>
      </c>
      <c r="H161" s="9"/>
      <c r="J161" s="37">
        <f t="shared" si="2"/>
        <v>-3.8238797889439144</v>
      </c>
      <c r="K161" s="39">
        <f>VLOOKUP($A161,'Ub5 and Ub6 values'!$A$2:$F$7000,3,FALSE)</f>
        <v>6</v>
      </c>
      <c r="L161" s="39">
        <f>VLOOKUP($A161,'Ub5 and Ub6 values'!$A$2:$F$7000,4,FALSE)</f>
        <v>11</v>
      </c>
    </row>
    <row r="162" spans="1:12">
      <c r="A162" s="8" t="s">
        <v>6924</v>
      </c>
      <c r="B162" s="8" t="s">
        <v>2338</v>
      </c>
      <c r="C162" s="8" t="s">
        <v>2339</v>
      </c>
      <c r="D162" s="8" t="s">
        <v>2340</v>
      </c>
      <c r="E162" s="8" t="s">
        <v>845</v>
      </c>
      <c r="F162" s="9"/>
      <c r="G162" s="9">
        <v>0.15348999999999999</v>
      </c>
      <c r="H162" s="9"/>
      <c r="J162" s="37">
        <f t="shared" si="2"/>
        <v>-3.8139199139085482</v>
      </c>
      <c r="K162" s="39">
        <f>VLOOKUP($A162,'Ub5 and Ub6 values'!$A$2:$F$7000,3,FALSE)</f>
        <v>6</v>
      </c>
      <c r="L162" s="39">
        <f>VLOOKUP($A162,'Ub5 and Ub6 values'!$A$2:$F$7000,4,FALSE)</f>
        <v>7</v>
      </c>
    </row>
    <row r="163" spans="1:12">
      <c r="A163" s="8" t="s">
        <v>8942</v>
      </c>
      <c r="B163" s="8" t="s">
        <v>2341</v>
      </c>
      <c r="C163" s="8" t="s">
        <v>2342</v>
      </c>
      <c r="D163" s="8" t="s">
        <v>2343</v>
      </c>
      <c r="E163" s="8" t="s">
        <v>845</v>
      </c>
      <c r="F163" s="9"/>
      <c r="G163" s="9">
        <v>0.15545</v>
      </c>
      <c r="H163" s="9"/>
      <c r="J163" s="37">
        <f t="shared" si="2"/>
        <v>-3.8084092736207893</v>
      </c>
      <c r="K163" s="39">
        <f>VLOOKUP($A163,'Ub5 and Ub6 values'!$A$2:$F$7000,3,FALSE)</f>
        <v>8</v>
      </c>
      <c r="L163" s="39">
        <f>VLOOKUP($A163,'Ub5 and Ub6 values'!$A$2:$F$7000,4,FALSE)</f>
        <v>11</v>
      </c>
    </row>
    <row r="164" spans="1:12">
      <c r="A164" s="8" t="s">
        <v>7227</v>
      </c>
      <c r="B164" s="8" t="s">
        <v>2344</v>
      </c>
      <c r="C164" s="8" t="s">
        <v>2345</v>
      </c>
      <c r="D164" s="8" t="s">
        <v>2346</v>
      </c>
      <c r="E164" s="8" t="s">
        <v>845</v>
      </c>
      <c r="F164" s="9"/>
      <c r="G164" s="9">
        <v>0.15644</v>
      </c>
      <c r="H164" s="9"/>
      <c r="J164" s="37">
        <f t="shared" si="2"/>
        <v>-3.805652192719907</v>
      </c>
      <c r="K164" s="39">
        <f>VLOOKUP($A164,'Ub5 and Ub6 values'!$A$2:$F$7000,3,FALSE)</f>
        <v>8</v>
      </c>
      <c r="L164" s="39">
        <f>VLOOKUP($A164,'Ub5 and Ub6 values'!$A$2:$F$7000,4,FALSE)</f>
        <v>11</v>
      </c>
    </row>
    <row r="165" spans="1:12">
      <c r="A165" s="8" t="s">
        <v>5379</v>
      </c>
      <c r="B165" s="8" t="s">
        <v>2347</v>
      </c>
      <c r="C165" s="8" t="s">
        <v>2348</v>
      </c>
      <c r="D165" s="8" t="s">
        <v>2349</v>
      </c>
      <c r="E165" s="8" t="s">
        <v>1</v>
      </c>
      <c r="F165" s="9"/>
      <c r="G165" s="9">
        <v>0.15903999999999999</v>
      </c>
      <c r="H165" s="9"/>
      <c r="J165" s="37">
        <f t="shared" si="2"/>
        <v>-3.7984936329467618</v>
      </c>
      <c r="K165" s="39">
        <f>VLOOKUP($A165,'Ub5 and Ub6 values'!$A$2:$F$7000,3,FALSE)</f>
        <v>7</v>
      </c>
      <c r="L165" s="39">
        <f>VLOOKUP($A165,'Ub5 and Ub6 values'!$A$2:$F$7000,4,FALSE)</f>
        <v>9</v>
      </c>
    </row>
    <row r="166" spans="1:12">
      <c r="A166" s="7" t="s">
        <v>6925</v>
      </c>
      <c r="B166" s="8" t="s">
        <v>8344</v>
      </c>
      <c r="C166" s="8" t="s">
        <v>2350</v>
      </c>
      <c r="D166" s="8" t="s">
        <v>2351</v>
      </c>
      <c r="E166" s="8" t="s">
        <v>845</v>
      </c>
      <c r="F166" s="9"/>
      <c r="G166" s="9">
        <v>0.16142000000000001</v>
      </c>
      <c r="H166" s="9"/>
      <c r="J166" s="37">
        <f t="shared" si="2"/>
        <v>-3.7920426570270629</v>
      </c>
      <c r="K166" s="39">
        <f>VLOOKUP($A166,'Ub5 and Ub6 values'!$A$2:$F$7000,3,FALSE)</f>
        <v>7</v>
      </c>
      <c r="L166" s="39">
        <f>VLOOKUP($A166,'Ub5 and Ub6 values'!$A$2:$F$7000,4,FALSE)</f>
        <v>9</v>
      </c>
    </row>
    <row r="167" spans="1:12">
      <c r="A167" s="8" t="s">
        <v>6187</v>
      </c>
      <c r="B167" s="8" t="s">
        <v>3310</v>
      </c>
      <c r="C167" s="8" t="s">
        <v>3311</v>
      </c>
      <c r="D167" s="8" t="s">
        <v>3312</v>
      </c>
      <c r="E167" s="8" t="s">
        <v>4327</v>
      </c>
      <c r="F167" s="9"/>
      <c r="G167" s="9">
        <v>0.16386999999999999</v>
      </c>
      <c r="H167" s="9"/>
      <c r="J167" s="37">
        <f t="shared" si="2"/>
        <v>-3.7855005462891187</v>
      </c>
      <c r="K167" s="39">
        <f>VLOOKUP($A167,'Ub5 and Ub6 values'!$A$2:$F$7000,3,FALSE)</f>
        <v>3</v>
      </c>
      <c r="L167" s="39">
        <f>VLOOKUP($A167,'Ub5 and Ub6 values'!$A$2:$F$7000,4,FALSE)</f>
        <v>3</v>
      </c>
    </row>
    <row r="168" spans="1:12">
      <c r="A168" s="8" t="s">
        <v>6452</v>
      </c>
      <c r="B168" s="8" t="s">
        <v>2352</v>
      </c>
      <c r="C168" s="8" t="s">
        <v>2353</v>
      </c>
      <c r="D168" s="8" t="s">
        <v>2354</v>
      </c>
      <c r="E168" s="8" t="s">
        <v>845</v>
      </c>
      <c r="F168" s="9"/>
      <c r="G168" s="9">
        <v>0.16455</v>
      </c>
      <c r="H168" s="9"/>
      <c r="J168" s="37">
        <f t="shared" si="2"/>
        <v>-3.7837021133696078</v>
      </c>
      <c r="K168" s="39">
        <f>VLOOKUP($A168,'Ub5 and Ub6 values'!$A$2:$F$7000,3,FALSE)</f>
        <v>5</v>
      </c>
      <c r="L168" s="39">
        <f>VLOOKUP($A168,'Ub5 and Ub6 values'!$A$2:$F$7000,4,FALSE)</f>
        <v>5</v>
      </c>
    </row>
    <row r="169" spans="1:12">
      <c r="A169" s="7" t="s">
        <v>2051</v>
      </c>
      <c r="B169" s="8" t="s">
        <v>2355</v>
      </c>
      <c r="C169" s="8" t="s">
        <v>2356</v>
      </c>
      <c r="D169" s="8" t="s">
        <v>2357</v>
      </c>
      <c r="E169" s="8" t="s">
        <v>857</v>
      </c>
      <c r="F169" s="9"/>
      <c r="G169" s="9">
        <v>0.16614999999999999</v>
      </c>
      <c r="H169" s="9"/>
      <c r="J169" s="37">
        <f t="shared" si="2"/>
        <v>-3.7794996543852699</v>
      </c>
      <c r="K169" s="39">
        <f>VLOOKUP($A169,'Ub5 and Ub6 values'!$A$2:$F$7000,3,FALSE)</f>
        <v>5</v>
      </c>
      <c r="L169" s="39">
        <f>VLOOKUP($A169,'Ub5 and Ub6 values'!$A$2:$F$7000,4,FALSE)</f>
        <v>6</v>
      </c>
    </row>
    <row r="170" spans="1:12">
      <c r="A170" s="8" t="s">
        <v>6926</v>
      </c>
      <c r="B170" s="8" t="s">
        <v>2358</v>
      </c>
      <c r="C170" s="8" t="s">
        <v>2359</v>
      </c>
      <c r="D170" s="8" t="s">
        <v>1163</v>
      </c>
      <c r="E170" s="8" t="s">
        <v>845</v>
      </c>
      <c r="F170" s="9"/>
      <c r="G170" s="9">
        <v>0.1678</v>
      </c>
      <c r="H170" s="9"/>
      <c r="J170" s="37">
        <f t="shared" si="2"/>
        <v>-3.7752080435073188</v>
      </c>
      <c r="K170" s="39">
        <f>VLOOKUP($A170,'Ub5 and Ub6 values'!$A$2:$F$7000,3,FALSE)</f>
        <v>7</v>
      </c>
      <c r="L170" s="39">
        <f>VLOOKUP($A170,'Ub5 and Ub6 values'!$A$2:$F$7000,4,FALSE)</f>
        <v>7</v>
      </c>
    </row>
    <row r="171" spans="1:12">
      <c r="A171" s="7" t="s">
        <v>6927</v>
      </c>
      <c r="B171" s="8" t="s">
        <v>1164</v>
      </c>
      <c r="C171" s="8" t="s">
        <v>1165</v>
      </c>
      <c r="D171" s="8" t="s">
        <v>1166</v>
      </c>
      <c r="E171" s="8" t="s">
        <v>857</v>
      </c>
      <c r="F171" s="9"/>
      <c r="G171" s="9">
        <v>0.17186999999999999</v>
      </c>
      <c r="H171" s="9"/>
      <c r="J171" s="37">
        <f t="shared" si="2"/>
        <v>-3.7647999230307247</v>
      </c>
      <c r="K171" s="39">
        <f>VLOOKUP($A171,'Ub5 and Ub6 values'!$A$2:$F$7000,3,FALSE)</f>
        <v>6</v>
      </c>
      <c r="L171" s="39">
        <f>VLOOKUP($A171,'Ub5 and Ub6 values'!$A$2:$F$7000,4,FALSE)</f>
        <v>8</v>
      </c>
    </row>
    <row r="172" spans="1:12">
      <c r="A172" s="7" t="s">
        <v>6928</v>
      </c>
      <c r="B172" s="8" t="s">
        <v>1167</v>
      </c>
      <c r="C172" s="8" t="s">
        <v>1168</v>
      </c>
      <c r="D172" s="8" t="s">
        <v>1169</v>
      </c>
      <c r="E172" s="8" t="s">
        <v>857</v>
      </c>
      <c r="F172" s="9"/>
      <c r="G172" s="9">
        <v>0.18260999999999999</v>
      </c>
      <c r="H172" s="9"/>
      <c r="J172" s="37">
        <f t="shared" si="2"/>
        <v>-3.7384754435273293</v>
      </c>
      <c r="K172" s="39">
        <f>VLOOKUP($A172,'Ub5 and Ub6 values'!$A$2:$F$7000,3,FALSE)</f>
        <v>7</v>
      </c>
      <c r="L172" s="39">
        <f>VLOOKUP($A172,'Ub5 and Ub6 values'!$A$2:$F$7000,4,FALSE)</f>
        <v>7</v>
      </c>
    </row>
    <row r="173" spans="1:12">
      <c r="A173" s="8" t="s">
        <v>6929</v>
      </c>
      <c r="B173" s="8" t="s">
        <v>1170</v>
      </c>
      <c r="C173" s="8" t="s">
        <v>1171</v>
      </c>
      <c r="D173" s="8" t="s">
        <v>1172</v>
      </c>
      <c r="E173" s="8" t="s">
        <v>845</v>
      </c>
      <c r="F173" s="9"/>
      <c r="G173" s="9">
        <v>0.18348</v>
      </c>
      <c r="H173" s="9"/>
      <c r="J173" s="37">
        <f t="shared" si="2"/>
        <v>-3.736411268540055</v>
      </c>
      <c r="K173" s="39">
        <f>VLOOKUP($A173,'Ub5 and Ub6 values'!$A$2:$F$7000,3,FALSE)</f>
        <v>10</v>
      </c>
      <c r="L173" s="39">
        <f>VLOOKUP($A173,'Ub5 and Ub6 values'!$A$2:$F$7000,4,FALSE)</f>
        <v>10</v>
      </c>
    </row>
    <row r="174" spans="1:12">
      <c r="A174" s="8" t="s">
        <v>5211</v>
      </c>
      <c r="B174" s="8" t="s">
        <v>1173</v>
      </c>
      <c r="C174" s="8" t="s">
        <v>1174</v>
      </c>
      <c r="D174" s="8" t="s">
        <v>1175</v>
      </c>
      <c r="E174" s="8" t="s">
        <v>845</v>
      </c>
      <c r="F174" s="9"/>
      <c r="G174" s="9">
        <v>0.18858</v>
      </c>
      <c r="H174" s="9"/>
      <c r="J174" s="37">
        <f t="shared" si="2"/>
        <v>-3.7245043685987764</v>
      </c>
      <c r="K174" s="39">
        <f>VLOOKUP($A174,'Ub5 and Ub6 values'!$A$2:$F$7000,3,FALSE)</f>
        <v>8</v>
      </c>
      <c r="L174" s="39">
        <f>VLOOKUP($A174,'Ub5 and Ub6 values'!$A$2:$F$7000,4,FALSE)</f>
        <v>11</v>
      </c>
    </row>
    <row r="175" spans="1:12">
      <c r="A175" s="8" t="s">
        <v>2721</v>
      </c>
      <c r="B175" s="8" t="s">
        <v>6115</v>
      </c>
      <c r="C175" s="8" t="s">
        <v>833</v>
      </c>
      <c r="D175" s="8" t="s">
        <v>834</v>
      </c>
      <c r="E175" s="8" t="s">
        <v>832</v>
      </c>
      <c r="F175" s="9"/>
      <c r="G175" s="9">
        <v>0.18969</v>
      </c>
      <c r="H175" s="9"/>
      <c r="J175" s="37">
        <f t="shared" si="2"/>
        <v>-3.7219555634671195</v>
      </c>
      <c r="K175" s="39">
        <f>VLOOKUP($A175,'Ub5 and Ub6 values'!$A$2:$F$7000,3,FALSE)</f>
        <v>6</v>
      </c>
      <c r="L175" s="39">
        <f>VLOOKUP($A175,'Ub5 and Ub6 values'!$A$2:$F$7000,4,FALSE)</f>
        <v>6</v>
      </c>
    </row>
    <row r="176" spans="1:12">
      <c r="A176" s="8" t="s">
        <v>5561</v>
      </c>
      <c r="B176" s="8" t="s">
        <v>1176</v>
      </c>
      <c r="C176" s="8" t="s">
        <v>1177</v>
      </c>
      <c r="D176" s="8" t="s">
        <v>1178</v>
      </c>
      <c r="E176" s="8" t="s">
        <v>845</v>
      </c>
      <c r="F176" s="9"/>
      <c r="G176" s="9">
        <v>0.19169</v>
      </c>
      <c r="H176" s="9"/>
      <c r="J176" s="37">
        <f t="shared" si="2"/>
        <v>-3.7174005426154038</v>
      </c>
      <c r="K176" s="39">
        <f>VLOOKUP($A176,'Ub5 and Ub6 values'!$A$2:$F$7000,3,FALSE)</f>
        <v>7</v>
      </c>
      <c r="L176" s="39">
        <f>VLOOKUP($A176,'Ub5 and Ub6 values'!$A$2:$F$7000,4,FALSE)</f>
        <v>8</v>
      </c>
    </row>
    <row r="177" spans="1:12">
      <c r="A177" s="7" t="s">
        <v>6930</v>
      </c>
      <c r="B177" s="8" t="s">
        <v>1179</v>
      </c>
      <c r="C177" s="8" t="s">
        <v>1180</v>
      </c>
      <c r="D177" s="8" t="s">
        <v>1181</v>
      </c>
      <c r="E177" s="8" t="s">
        <v>845</v>
      </c>
      <c r="F177" s="9"/>
      <c r="G177" s="9">
        <v>0.19583999999999999</v>
      </c>
      <c r="H177" s="9"/>
      <c r="J177" s="37">
        <f t="shared" si="2"/>
        <v>-3.7080985995345328</v>
      </c>
      <c r="K177" s="39">
        <f>VLOOKUP($A177,'Ub5 and Ub6 values'!$A$2:$F$7000,3,FALSE)</f>
        <v>7</v>
      </c>
      <c r="L177" s="39">
        <f>VLOOKUP($A177,'Ub5 and Ub6 values'!$A$2:$F$7000,4,FALSE)</f>
        <v>8</v>
      </c>
    </row>
    <row r="178" spans="1:12">
      <c r="A178" s="8" t="s">
        <v>1298</v>
      </c>
      <c r="B178" s="8" t="s">
        <v>1182</v>
      </c>
      <c r="C178" s="8" t="s">
        <v>1183</v>
      </c>
      <c r="D178" s="8" t="s">
        <v>1184</v>
      </c>
      <c r="E178" s="8" t="s">
        <v>1</v>
      </c>
      <c r="F178" s="9"/>
      <c r="G178" s="9">
        <v>0.19761000000000001</v>
      </c>
      <c r="H178" s="9"/>
      <c r="J178" s="37">
        <f t="shared" si="2"/>
        <v>-3.704191081838824</v>
      </c>
      <c r="K178" s="39">
        <f>VLOOKUP($A178,'Ub5 and Ub6 values'!$A$2:$F$7000,3,FALSE)</f>
        <v>6</v>
      </c>
      <c r="L178" s="39">
        <f>VLOOKUP($A178,'Ub5 and Ub6 values'!$A$2:$F$7000,4,FALSE)</f>
        <v>9</v>
      </c>
    </row>
    <row r="179" spans="1:12">
      <c r="A179" s="7" t="s">
        <v>4102</v>
      </c>
      <c r="B179" s="8" t="s">
        <v>1185</v>
      </c>
      <c r="C179" s="8" t="s">
        <v>1186</v>
      </c>
      <c r="D179" s="8" t="s">
        <v>1187</v>
      </c>
      <c r="E179" s="8" t="s">
        <v>857</v>
      </c>
      <c r="F179" s="9"/>
      <c r="G179" s="9">
        <v>0.20610000000000001</v>
      </c>
      <c r="H179" s="9"/>
      <c r="J179" s="37">
        <f t="shared" si="2"/>
        <v>-3.6859220082207873</v>
      </c>
      <c r="K179" s="39">
        <f>VLOOKUP($A179,'Ub5 and Ub6 values'!$A$2:$F$7000,3,FALSE)</f>
        <v>6</v>
      </c>
      <c r="L179" s="39">
        <f>VLOOKUP($A179,'Ub5 and Ub6 values'!$A$2:$F$7000,4,FALSE)</f>
        <v>8</v>
      </c>
    </row>
    <row r="180" spans="1:12">
      <c r="A180" s="8" t="s">
        <v>4110</v>
      </c>
      <c r="B180" s="8" t="s">
        <v>1188</v>
      </c>
      <c r="C180" s="8" t="s">
        <v>1189</v>
      </c>
      <c r="D180" s="8" t="s">
        <v>1190</v>
      </c>
      <c r="E180" s="8" t="s">
        <v>845</v>
      </c>
      <c r="F180" s="9"/>
      <c r="G180" s="9">
        <v>0.20635999999999999</v>
      </c>
      <c r="H180" s="9"/>
      <c r="J180" s="37">
        <f t="shared" si="2"/>
        <v>-3.6853744807987292</v>
      </c>
      <c r="K180" s="39">
        <f>VLOOKUP($A180,'Ub5 and Ub6 values'!$A$2:$F$7000,3,FALSE)</f>
        <v>7</v>
      </c>
      <c r="L180" s="39">
        <f>VLOOKUP($A180,'Ub5 and Ub6 values'!$A$2:$F$7000,4,FALSE)</f>
        <v>8</v>
      </c>
    </row>
    <row r="181" spans="1:12">
      <c r="A181" s="8" t="s">
        <v>2785</v>
      </c>
      <c r="B181" s="8" t="s">
        <v>6624</v>
      </c>
      <c r="C181" s="8" t="s">
        <v>1191</v>
      </c>
      <c r="D181" s="8" t="s">
        <v>1192</v>
      </c>
      <c r="E181" s="8" t="s">
        <v>845</v>
      </c>
      <c r="F181" s="9"/>
      <c r="G181" s="9">
        <v>0.21246999999999999</v>
      </c>
      <c r="H181" s="9"/>
      <c r="J181" s="37">
        <f t="shared" si="2"/>
        <v>-3.6727023821041453</v>
      </c>
      <c r="K181" s="39">
        <f>VLOOKUP($A181,'Ub5 and Ub6 values'!$A$2:$F$7000,3,FALSE)</f>
        <v>5</v>
      </c>
      <c r="L181" s="39">
        <f>VLOOKUP($A181,'Ub5 and Ub6 values'!$A$2:$F$7000,4,FALSE)</f>
        <v>8</v>
      </c>
    </row>
    <row r="182" spans="1:12">
      <c r="A182" s="7" t="s">
        <v>6931</v>
      </c>
      <c r="B182" s="8" t="s">
        <v>1193</v>
      </c>
      <c r="C182" s="8" t="s">
        <v>1194</v>
      </c>
      <c r="D182" s="8" t="s">
        <v>1195</v>
      </c>
      <c r="E182" s="8" t="s">
        <v>857</v>
      </c>
      <c r="F182" s="9"/>
      <c r="G182" s="9">
        <v>0.21273</v>
      </c>
      <c r="H182" s="9"/>
      <c r="J182" s="37">
        <f t="shared" si="2"/>
        <v>-3.6721712599058005</v>
      </c>
      <c r="K182" s="39">
        <f>VLOOKUP($A182,'Ub5 and Ub6 values'!$A$2:$F$7000,3,FALSE)</f>
        <v>7</v>
      </c>
      <c r="L182" s="39">
        <f>VLOOKUP($A182,'Ub5 and Ub6 values'!$A$2:$F$7000,4,FALSE)</f>
        <v>10</v>
      </c>
    </row>
    <row r="183" spans="1:12">
      <c r="A183" s="8" t="s">
        <v>6932</v>
      </c>
      <c r="B183" s="8" t="s">
        <v>1196</v>
      </c>
      <c r="C183" s="8" t="s">
        <v>1197</v>
      </c>
      <c r="D183" s="8" t="s">
        <v>1198</v>
      </c>
      <c r="E183" s="8" t="s">
        <v>845</v>
      </c>
      <c r="F183" s="9"/>
      <c r="G183" s="9">
        <v>0.21854999999999999</v>
      </c>
      <c r="H183" s="9"/>
      <c r="J183" s="37">
        <f t="shared" si="2"/>
        <v>-3.6604491891743285</v>
      </c>
      <c r="K183" s="39">
        <f>VLOOKUP($A183,'Ub5 and Ub6 values'!$A$2:$F$7000,3,FALSE)</f>
        <v>5</v>
      </c>
      <c r="L183" s="39">
        <f>VLOOKUP($A183,'Ub5 and Ub6 values'!$A$2:$F$7000,4,FALSE)</f>
        <v>7</v>
      </c>
    </row>
    <row r="184" spans="1:12">
      <c r="A184" s="8" t="s">
        <v>3634</v>
      </c>
      <c r="B184" s="8" t="s">
        <v>1199</v>
      </c>
      <c r="C184" s="8" t="s">
        <v>1200</v>
      </c>
      <c r="D184" s="8" t="s">
        <v>1201</v>
      </c>
      <c r="E184" s="8" t="s">
        <v>857</v>
      </c>
      <c r="F184" s="9"/>
      <c r="G184" s="9">
        <v>0.22183</v>
      </c>
      <c r="H184" s="9"/>
      <c r="J184" s="37">
        <f t="shared" si="2"/>
        <v>-3.6539797207954425</v>
      </c>
      <c r="K184" s="39">
        <f>VLOOKUP($A184,'Ub5 and Ub6 values'!$A$2:$F$7000,3,FALSE)</f>
        <v>7</v>
      </c>
      <c r="L184" s="39">
        <f>VLOOKUP($A184,'Ub5 and Ub6 values'!$A$2:$F$7000,4,FALSE)</f>
        <v>9</v>
      </c>
    </row>
    <row r="185" spans="1:12">
      <c r="A185" s="8" t="s">
        <v>6933</v>
      </c>
      <c r="B185" s="8" t="s">
        <v>2312</v>
      </c>
      <c r="C185" s="8" t="s">
        <v>1202</v>
      </c>
      <c r="D185" s="8" t="s">
        <v>1203</v>
      </c>
      <c r="E185" s="8" t="s">
        <v>845</v>
      </c>
      <c r="F185" s="9"/>
      <c r="G185" s="9">
        <v>0.22817999999999999</v>
      </c>
      <c r="H185" s="9"/>
      <c r="J185" s="37">
        <f t="shared" si="2"/>
        <v>-3.6417224242047741</v>
      </c>
      <c r="K185" s="39">
        <f>VLOOKUP($A185,'Ub5 and Ub6 values'!$A$2:$F$7000,3,FALSE)</f>
        <v>6</v>
      </c>
      <c r="L185" s="39">
        <f>VLOOKUP($A185,'Ub5 and Ub6 values'!$A$2:$F$7000,4,FALSE)</f>
        <v>6</v>
      </c>
    </row>
    <row r="186" spans="1:12">
      <c r="A186" s="8" t="s">
        <v>3627</v>
      </c>
      <c r="B186" s="8" t="s">
        <v>11</v>
      </c>
      <c r="C186" s="8" t="s">
        <v>12</v>
      </c>
      <c r="D186" s="8" t="s">
        <v>13</v>
      </c>
      <c r="E186" s="8" t="s">
        <v>1</v>
      </c>
      <c r="F186" s="9"/>
      <c r="G186" s="9">
        <v>0.22858999999999999</v>
      </c>
      <c r="H186" s="9"/>
      <c r="J186" s="37">
        <f t="shared" si="2"/>
        <v>-3.6409427723651109</v>
      </c>
      <c r="K186" s="39">
        <f>VLOOKUP($A186,'Ub5 and Ub6 values'!$A$2:$F$7000,3,FALSE)</f>
        <v>6</v>
      </c>
      <c r="L186" s="39">
        <f>VLOOKUP($A186,'Ub5 and Ub6 values'!$A$2:$F$7000,4,FALSE)</f>
        <v>10</v>
      </c>
    </row>
    <row r="187" spans="1:12">
      <c r="A187" s="8" t="s">
        <v>745</v>
      </c>
      <c r="B187" s="8" t="s">
        <v>1204</v>
      </c>
      <c r="C187" s="8" t="s">
        <v>1205</v>
      </c>
      <c r="D187" s="8" t="s">
        <v>1206</v>
      </c>
      <c r="E187" s="8" t="s">
        <v>1</v>
      </c>
      <c r="F187" s="9"/>
      <c r="G187" s="9">
        <v>0.22991</v>
      </c>
      <c r="H187" s="9"/>
      <c r="J187" s="37">
        <f t="shared" si="2"/>
        <v>-3.6384421385594776</v>
      </c>
      <c r="K187" s="39">
        <f>VLOOKUP($A187,'Ub5 and Ub6 values'!$A$2:$F$7000,3,FALSE)</f>
        <v>7</v>
      </c>
      <c r="L187" s="39">
        <f>VLOOKUP($A187,'Ub5 and Ub6 values'!$A$2:$F$7000,4,FALSE)</f>
        <v>10</v>
      </c>
    </row>
    <row r="188" spans="1:12">
      <c r="A188" s="8" t="s">
        <v>6084</v>
      </c>
      <c r="B188" s="8" t="s">
        <v>1207</v>
      </c>
      <c r="C188" s="8" t="s">
        <v>1208</v>
      </c>
      <c r="D188" s="8" t="s">
        <v>1209</v>
      </c>
      <c r="E188" s="8" t="s">
        <v>845</v>
      </c>
      <c r="F188" s="9"/>
      <c r="G188" s="9">
        <v>0.23005</v>
      </c>
      <c r="H188" s="9"/>
      <c r="J188" s="37">
        <f t="shared" si="2"/>
        <v>-3.6381777623991849</v>
      </c>
      <c r="K188" s="39">
        <f>VLOOKUP($A188,'Ub5 and Ub6 values'!$A$2:$F$7000,3,FALSE)</f>
        <v>6</v>
      </c>
      <c r="L188" s="39">
        <f>VLOOKUP($A188,'Ub5 and Ub6 values'!$A$2:$F$7000,4,FALSE)</f>
        <v>6</v>
      </c>
    </row>
    <row r="189" spans="1:12">
      <c r="A189" s="8" t="s">
        <v>6934</v>
      </c>
      <c r="B189" s="8" t="s">
        <v>1210</v>
      </c>
      <c r="C189" s="8" t="s">
        <v>1211</v>
      </c>
      <c r="D189" s="8" t="s">
        <v>1212</v>
      </c>
      <c r="E189" s="8" t="s">
        <v>845</v>
      </c>
      <c r="F189" s="9"/>
      <c r="G189" s="9">
        <v>0.23265</v>
      </c>
      <c r="H189" s="9"/>
      <c r="J189" s="37">
        <f t="shared" si="2"/>
        <v>-3.6332969431307136</v>
      </c>
      <c r="K189" s="39">
        <f>VLOOKUP($A189,'Ub5 and Ub6 values'!$A$2:$F$7000,3,FALSE)</f>
        <v>6</v>
      </c>
      <c r="L189" s="39">
        <f>VLOOKUP($A189,'Ub5 and Ub6 values'!$A$2:$F$7000,4,FALSE)</f>
        <v>10</v>
      </c>
    </row>
    <row r="190" spans="1:12">
      <c r="A190" s="8" t="s">
        <v>6935</v>
      </c>
      <c r="B190" s="8" t="s">
        <v>1213</v>
      </c>
      <c r="C190" s="8" t="s">
        <v>222</v>
      </c>
      <c r="D190" s="8" t="s">
        <v>223</v>
      </c>
      <c r="E190" s="8" t="s">
        <v>845</v>
      </c>
      <c r="F190" s="9"/>
      <c r="G190" s="9">
        <v>0.23427000000000001</v>
      </c>
      <c r="H190" s="9"/>
      <c r="J190" s="37">
        <f t="shared" si="2"/>
        <v>-3.6302833224514393</v>
      </c>
      <c r="K190" s="39">
        <f>VLOOKUP($A190,'Ub5 and Ub6 values'!$A$2:$F$7000,3,FALSE)</f>
        <v>7</v>
      </c>
      <c r="L190" s="39">
        <f>VLOOKUP($A190,'Ub5 and Ub6 values'!$A$2:$F$7000,4,FALSE)</f>
        <v>9</v>
      </c>
    </row>
    <row r="191" spans="1:12">
      <c r="A191" s="8" t="s">
        <v>2670</v>
      </c>
      <c r="B191" s="8" t="s">
        <v>224</v>
      </c>
      <c r="C191" s="8" t="s">
        <v>225</v>
      </c>
      <c r="D191" s="8" t="s">
        <v>226</v>
      </c>
      <c r="E191" s="8" t="s">
        <v>845</v>
      </c>
      <c r="F191" s="9"/>
      <c r="G191" s="9">
        <v>0.23769000000000001</v>
      </c>
      <c r="H191" s="9"/>
      <c r="J191" s="37">
        <f t="shared" si="2"/>
        <v>-3.623989089353751</v>
      </c>
      <c r="K191" s="39">
        <f>VLOOKUP($A191,'Ub5 and Ub6 values'!$A$2:$F$7000,3,FALSE)</f>
        <v>7</v>
      </c>
      <c r="L191" s="39">
        <f>VLOOKUP($A191,'Ub5 and Ub6 values'!$A$2:$F$7000,4,FALSE)</f>
        <v>9</v>
      </c>
    </row>
    <row r="192" spans="1:12">
      <c r="A192" s="8" t="s">
        <v>5615</v>
      </c>
      <c r="B192" s="8" t="s">
        <v>227</v>
      </c>
      <c r="C192" s="8" t="s">
        <v>1217</v>
      </c>
      <c r="D192" s="8" t="s">
        <v>1049</v>
      </c>
      <c r="E192" s="8" t="s">
        <v>845</v>
      </c>
      <c r="F192" s="9"/>
      <c r="G192" s="9">
        <v>0.24074000000000001</v>
      </c>
      <c r="H192" s="9"/>
      <c r="J192" s="37">
        <f t="shared" si="2"/>
        <v>-3.618451743808901</v>
      </c>
      <c r="K192" s="39">
        <f>VLOOKUP($A192,'Ub5 and Ub6 values'!$A$2:$F$7000,3,FALSE)</f>
        <v>7</v>
      </c>
      <c r="L192" s="39">
        <f>VLOOKUP($A192,'Ub5 and Ub6 values'!$A$2:$F$7000,4,FALSE)</f>
        <v>10</v>
      </c>
    </row>
    <row r="193" spans="1:12">
      <c r="A193" s="8" t="s">
        <v>5613</v>
      </c>
      <c r="B193" s="8" t="s">
        <v>1050</v>
      </c>
      <c r="C193" s="8" t="s">
        <v>1051</v>
      </c>
      <c r="D193" s="8" t="s">
        <v>1052</v>
      </c>
      <c r="E193" s="8" t="s">
        <v>845</v>
      </c>
      <c r="F193" s="9"/>
      <c r="G193" s="9">
        <v>0.24254000000000001</v>
      </c>
      <c r="H193" s="9"/>
      <c r="J193" s="37">
        <f t="shared" si="2"/>
        <v>-3.6152166267660077</v>
      </c>
      <c r="K193" s="39">
        <f>VLOOKUP($A193,'Ub5 and Ub6 values'!$A$2:$F$7000,3,FALSE)</f>
        <v>7</v>
      </c>
      <c r="L193" s="39">
        <f>VLOOKUP($A193,'Ub5 and Ub6 values'!$A$2:$F$7000,4,FALSE)</f>
        <v>10</v>
      </c>
    </row>
    <row r="194" spans="1:12">
      <c r="A194" s="8" t="s">
        <v>6936</v>
      </c>
      <c r="B194" s="8" t="s">
        <v>1053</v>
      </c>
      <c r="C194" s="8" t="s">
        <v>1054</v>
      </c>
      <c r="D194" s="8" t="s">
        <v>1110</v>
      </c>
      <c r="E194" s="8" t="s">
        <v>845</v>
      </c>
      <c r="F194" s="9"/>
      <c r="G194" s="9">
        <v>0.25696999999999998</v>
      </c>
      <c r="H194" s="9"/>
      <c r="J194" s="37">
        <f t="shared" si="2"/>
        <v>-3.5901175754817567</v>
      </c>
      <c r="K194" s="39">
        <f>VLOOKUP($A194,'Ub5 and Ub6 values'!$A$2:$F$7000,3,FALSE)</f>
        <v>4</v>
      </c>
      <c r="L194" s="39">
        <f>VLOOKUP($A194,'Ub5 and Ub6 values'!$A$2:$F$7000,4,FALSE)</f>
        <v>4</v>
      </c>
    </row>
    <row r="195" spans="1:12">
      <c r="A195" s="8" t="s">
        <v>2050</v>
      </c>
      <c r="B195" s="8" t="s">
        <v>1111</v>
      </c>
      <c r="C195" s="8" t="s">
        <v>1112</v>
      </c>
      <c r="D195" s="8" t="s">
        <v>1113</v>
      </c>
      <c r="E195" s="8" t="s">
        <v>845</v>
      </c>
      <c r="F195" s="9"/>
      <c r="G195" s="9">
        <v>0.26308999999999999</v>
      </c>
      <c r="H195" s="9"/>
      <c r="J195" s="37">
        <f t="shared" ref="J195:J258" si="3">LOG(G195)-3</f>
        <v>-3.579895659049817</v>
      </c>
      <c r="K195" s="39">
        <f>VLOOKUP($A195,'Ub5 and Ub6 values'!$A$2:$F$7000,3,FALSE)</f>
        <v>5</v>
      </c>
      <c r="L195" s="39">
        <f>VLOOKUP($A195,'Ub5 and Ub6 values'!$A$2:$F$7000,4,FALSE)</f>
        <v>7</v>
      </c>
    </row>
    <row r="196" spans="1:12">
      <c r="A196" s="7" t="s">
        <v>6937</v>
      </c>
      <c r="B196" s="8" t="s">
        <v>1114</v>
      </c>
      <c r="C196" s="8" t="s">
        <v>1115</v>
      </c>
      <c r="D196" s="8" t="s">
        <v>1116</v>
      </c>
      <c r="E196" s="8" t="s">
        <v>857</v>
      </c>
      <c r="F196" s="9"/>
      <c r="G196" s="9">
        <v>0.26388</v>
      </c>
      <c r="H196" s="9"/>
      <c r="J196" s="37">
        <f t="shared" si="3"/>
        <v>-3.578593524591585</v>
      </c>
      <c r="K196" s="39">
        <f>VLOOKUP($A196,'Ub5 and Ub6 values'!$A$2:$F$7000,3,FALSE)</f>
        <v>6</v>
      </c>
      <c r="L196" s="39">
        <f>VLOOKUP($A196,'Ub5 and Ub6 values'!$A$2:$F$7000,4,FALSE)</f>
        <v>8</v>
      </c>
    </row>
    <row r="197" spans="1:12">
      <c r="A197" s="7" t="s">
        <v>7244</v>
      </c>
      <c r="B197" s="8" t="s">
        <v>1117</v>
      </c>
      <c r="C197" s="8" t="s">
        <v>1118</v>
      </c>
      <c r="D197" s="8" t="s">
        <v>1119</v>
      </c>
      <c r="E197" s="8" t="s">
        <v>857</v>
      </c>
      <c r="F197" s="9"/>
      <c r="G197" s="9">
        <v>0.26489000000000001</v>
      </c>
      <c r="H197" s="9"/>
      <c r="J197" s="37">
        <f t="shared" si="3"/>
        <v>-3.5769344366699052</v>
      </c>
      <c r="K197" s="39">
        <f>VLOOKUP($A197,'Ub5 and Ub6 values'!$A$2:$F$7000,3,FALSE)</f>
        <v>7</v>
      </c>
      <c r="L197" s="39">
        <f>VLOOKUP($A197,'Ub5 and Ub6 values'!$A$2:$F$7000,4,FALSE)</f>
        <v>7</v>
      </c>
    </row>
    <row r="198" spans="1:12">
      <c r="A198" s="7" t="s">
        <v>6938</v>
      </c>
      <c r="B198" s="8" t="s">
        <v>1120</v>
      </c>
      <c r="C198" s="8" t="s">
        <v>1121</v>
      </c>
      <c r="D198" s="8" t="s">
        <v>1122</v>
      </c>
      <c r="E198" s="8" t="s">
        <v>845</v>
      </c>
      <c r="F198" s="9"/>
      <c r="G198" s="9">
        <v>0.26504</v>
      </c>
      <c r="H198" s="9"/>
      <c r="J198" s="37">
        <f t="shared" si="3"/>
        <v>-3.5766885771260966</v>
      </c>
      <c r="K198" s="39">
        <f>VLOOKUP($A198,'Ub5 and Ub6 values'!$A$2:$F$7000,3,FALSE)</f>
        <v>5</v>
      </c>
      <c r="L198" s="39">
        <f>VLOOKUP($A198,'Ub5 and Ub6 values'!$A$2:$F$7000,4,FALSE)</f>
        <v>7</v>
      </c>
    </row>
    <row r="199" spans="1:12">
      <c r="A199" s="8" t="s">
        <v>1421</v>
      </c>
      <c r="B199" s="8" t="s">
        <v>1123</v>
      </c>
      <c r="C199" s="8" t="s">
        <v>1124</v>
      </c>
      <c r="D199" s="8" t="s">
        <v>1125</v>
      </c>
      <c r="E199" s="8" t="s">
        <v>857</v>
      </c>
      <c r="F199" s="8"/>
      <c r="G199" s="9">
        <v>0.27182000000000001</v>
      </c>
      <c r="H199" s="9"/>
      <c r="J199" s="37">
        <f t="shared" si="3"/>
        <v>-3.5657185918636989</v>
      </c>
      <c r="K199" s="39">
        <f>VLOOKUP($A199,'Ub5 and Ub6 values'!$A$2:$F$7000,3,FALSE)</f>
        <v>7</v>
      </c>
      <c r="L199" s="39">
        <f>VLOOKUP($A199,'Ub5 and Ub6 values'!$A$2:$F$7000,4,FALSE)</f>
        <v>11</v>
      </c>
    </row>
    <row r="200" spans="1:12">
      <c r="A200" s="8" t="s">
        <v>3171</v>
      </c>
      <c r="B200" s="8" t="s">
        <v>1126</v>
      </c>
      <c r="C200" s="8" t="s">
        <v>1127</v>
      </c>
      <c r="D200" s="8" t="s">
        <v>1128</v>
      </c>
      <c r="E200" s="8" t="s">
        <v>2527</v>
      </c>
      <c r="F200" s="9"/>
      <c r="G200" s="9">
        <v>0.27516000000000002</v>
      </c>
      <c r="H200" s="9"/>
      <c r="J200" s="37">
        <f t="shared" si="3"/>
        <v>-3.5604146992224361</v>
      </c>
      <c r="K200" s="39">
        <f>VLOOKUP($A200,'Ub5 and Ub6 values'!$A$2:$F$7000,3,FALSE)</f>
        <v>5</v>
      </c>
      <c r="L200" s="39">
        <f>VLOOKUP($A200,'Ub5 and Ub6 values'!$A$2:$F$7000,4,FALSE)</f>
        <v>10</v>
      </c>
    </row>
    <row r="201" spans="1:12">
      <c r="A201" s="8" t="s">
        <v>5614</v>
      </c>
      <c r="B201" s="8" t="s">
        <v>2298</v>
      </c>
      <c r="C201" s="8" t="s">
        <v>1129</v>
      </c>
      <c r="D201" s="8" t="s">
        <v>1130</v>
      </c>
      <c r="E201" s="8" t="s">
        <v>845</v>
      </c>
      <c r="F201" s="9"/>
      <c r="G201" s="9">
        <v>0.28325</v>
      </c>
      <c r="H201" s="9"/>
      <c r="J201" s="37">
        <f t="shared" si="3"/>
        <v>-3.5478300814645651</v>
      </c>
      <c r="K201" s="39">
        <f>VLOOKUP($A201,'Ub5 and Ub6 values'!$A$2:$F$7000,3,FALSE)</f>
        <v>7</v>
      </c>
      <c r="L201" s="39">
        <f>VLOOKUP($A201,'Ub5 and Ub6 values'!$A$2:$F$7000,4,FALSE)</f>
        <v>7</v>
      </c>
    </row>
    <row r="202" spans="1:12">
      <c r="A202" s="8" t="s">
        <v>6808</v>
      </c>
      <c r="B202" s="8" t="s">
        <v>1131</v>
      </c>
      <c r="C202" s="8" t="s">
        <v>1132</v>
      </c>
      <c r="D202" s="8" t="s">
        <v>1133</v>
      </c>
      <c r="E202" s="8" t="s">
        <v>845</v>
      </c>
      <c r="F202" s="9"/>
      <c r="G202" s="9">
        <v>0.28473999999999999</v>
      </c>
      <c r="H202" s="9"/>
      <c r="J202" s="37">
        <f t="shared" si="3"/>
        <v>-3.545551519298308</v>
      </c>
      <c r="K202" s="39">
        <f>VLOOKUP($A202,'Ub5 and Ub6 values'!$A$2:$F$7000,3,FALSE)</f>
        <v>7</v>
      </c>
      <c r="L202" s="39">
        <f>VLOOKUP($A202,'Ub5 and Ub6 values'!$A$2:$F$7000,4,FALSE)</f>
        <v>7</v>
      </c>
    </row>
    <row r="203" spans="1:12">
      <c r="A203" s="8" t="s">
        <v>5451</v>
      </c>
      <c r="B203" s="8" t="s">
        <v>1134</v>
      </c>
      <c r="C203" s="8" t="s">
        <v>1135</v>
      </c>
      <c r="D203" s="8" t="s">
        <v>1136</v>
      </c>
      <c r="E203" s="8" t="s">
        <v>845</v>
      </c>
      <c r="F203" s="9"/>
      <c r="G203" s="9">
        <v>0.28875000000000001</v>
      </c>
      <c r="H203" s="9"/>
      <c r="J203" s="37">
        <f t="shared" si="3"/>
        <v>-3.5394780070997993</v>
      </c>
      <c r="K203" s="39">
        <f>VLOOKUP($A203,'Ub5 and Ub6 values'!$A$2:$F$7000,3,FALSE)</f>
        <v>7</v>
      </c>
      <c r="L203" s="39">
        <f>VLOOKUP($A203,'Ub5 and Ub6 values'!$A$2:$F$7000,4,FALSE)</f>
        <v>10</v>
      </c>
    </row>
    <row r="204" spans="1:12">
      <c r="A204" s="8" t="s">
        <v>6210</v>
      </c>
      <c r="B204" s="8" t="s">
        <v>1137</v>
      </c>
      <c r="C204" s="8" t="s">
        <v>1138</v>
      </c>
      <c r="D204" s="8" t="s">
        <v>1139</v>
      </c>
      <c r="E204" s="8" t="s">
        <v>857</v>
      </c>
      <c r="F204" s="9"/>
      <c r="G204" s="9">
        <v>0.28876000000000002</v>
      </c>
      <c r="H204" s="9"/>
      <c r="J204" s="37">
        <f t="shared" si="3"/>
        <v>-3.539462966858697</v>
      </c>
      <c r="K204" s="39">
        <f>VLOOKUP($A204,'Ub5 and Ub6 values'!$A$2:$F$7000,3,FALSE)</f>
        <v>6</v>
      </c>
      <c r="L204" s="39">
        <f>VLOOKUP($A204,'Ub5 and Ub6 values'!$A$2:$F$7000,4,FALSE)</f>
        <v>6</v>
      </c>
    </row>
    <row r="205" spans="1:12">
      <c r="A205" s="8" t="s">
        <v>2742</v>
      </c>
      <c r="B205" s="8" t="s">
        <v>1140</v>
      </c>
      <c r="C205" s="8" t="s">
        <v>1141</v>
      </c>
      <c r="D205" s="8" t="s">
        <v>1142</v>
      </c>
      <c r="E205" s="8" t="s">
        <v>845</v>
      </c>
      <c r="F205" s="9"/>
      <c r="G205" s="9">
        <v>0.29115999999999997</v>
      </c>
      <c r="H205" s="9"/>
      <c r="J205" s="37">
        <f t="shared" si="3"/>
        <v>-3.5358682892920434</v>
      </c>
      <c r="K205" s="39">
        <f>VLOOKUP($A205,'Ub5 and Ub6 values'!$A$2:$F$7000,3,FALSE)</f>
        <v>4</v>
      </c>
      <c r="L205" s="39">
        <f>VLOOKUP($A205,'Ub5 and Ub6 values'!$A$2:$F$7000,4,FALSE)</f>
        <v>4</v>
      </c>
    </row>
    <row r="206" spans="1:12">
      <c r="A206" s="8" t="s">
        <v>7228</v>
      </c>
      <c r="B206" s="8" t="s">
        <v>1143</v>
      </c>
      <c r="C206" s="8" t="s">
        <v>1144</v>
      </c>
      <c r="D206" s="8" t="s">
        <v>1145</v>
      </c>
      <c r="E206" s="8" t="s">
        <v>1</v>
      </c>
      <c r="F206" s="9"/>
      <c r="G206" s="9">
        <v>0.3009</v>
      </c>
      <c r="H206" s="9"/>
      <c r="J206" s="37">
        <f t="shared" si="3"/>
        <v>-3.5215778122599195</v>
      </c>
      <c r="K206" s="39">
        <f>VLOOKUP($A206,'Ub5 and Ub6 values'!$A$2:$F$7000,3,FALSE)</f>
        <v>6</v>
      </c>
      <c r="L206" s="39">
        <f>VLOOKUP($A206,'Ub5 and Ub6 values'!$A$2:$F$7000,4,FALSE)</f>
        <v>6</v>
      </c>
    </row>
    <row r="207" spans="1:12">
      <c r="A207" s="7" t="s">
        <v>3622</v>
      </c>
      <c r="B207" s="8" t="s">
        <v>1146</v>
      </c>
      <c r="C207" s="8" t="s">
        <v>1147</v>
      </c>
      <c r="D207" s="8" t="s">
        <v>1148</v>
      </c>
      <c r="E207" s="8" t="s">
        <v>857</v>
      </c>
      <c r="F207" s="9"/>
      <c r="G207" s="9">
        <v>0.30830000000000002</v>
      </c>
      <c r="H207" s="9"/>
      <c r="J207" s="37">
        <f t="shared" si="3"/>
        <v>-3.5110264752734919</v>
      </c>
      <c r="K207" s="39">
        <f>VLOOKUP($A207,'Ub5 and Ub6 values'!$A$2:$F$7000,3,FALSE)</f>
        <v>7</v>
      </c>
      <c r="L207" s="39">
        <f>VLOOKUP($A207,'Ub5 and Ub6 values'!$A$2:$F$7000,4,FALSE)</f>
        <v>10</v>
      </c>
    </row>
    <row r="208" spans="1:12">
      <c r="A208" s="7" t="s">
        <v>6939</v>
      </c>
      <c r="B208" s="8" t="s">
        <v>1149</v>
      </c>
      <c r="C208" s="8" t="s">
        <v>1150</v>
      </c>
      <c r="D208" s="8" t="s">
        <v>1151</v>
      </c>
      <c r="E208" s="8" t="s">
        <v>857</v>
      </c>
      <c r="F208" s="9"/>
      <c r="G208" s="9">
        <v>0.31331999999999999</v>
      </c>
      <c r="H208" s="9"/>
      <c r="J208" s="37">
        <f t="shared" si="3"/>
        <v>-3.5040118821294306</v>
      </c>
      <c r="K208" s="39">
        <f>VLOOKUP($A208,'Ub5 and Ub6 values'!$A$2:$F$7000,3,FALSE)</f>
        <v>5</v>
      </c>
      <c r="L208" s="39">
        <f>VLOOKUP($A208,'Ub5 and Ub6 values'!$A$2:$F$7000,4,FALSE)</f>
        <v>6</v>
      </c>
    </row>
    <row r="209" spans="1:12">
      <c r="A209" s="8" t="s">
        <v>4441</v>
      </c>
      <c r="B209" s="8" t="s">
        <v>1152</v>
      </c>
      <c r="C209" s="8" t="s">
        <v>1153</v>
      </c>
      <c r="D209" s="8" t="s">
        <v>1154</v>
      </c>
      <c r="E209" s="8" t="s">
        <v>845</v>
      </c>
      <c r="F209" s="9"/>
      <c r="G209" s="9">
        <v>0.31339</v>
      </c>
      <c r="H209" s="9"/>
      <c r="J209" s="37">
        <f t="shared" si="3"/>
        <v>-3.5039148656022983</v>
      </c>
      <c r="K209" s="39">
        <f>VLOOKUP($A209,'Ub5 and Ub6 values'!$A$2:$F$7000,3,FALSE)</f>
        <v>7</v>
      </c>
      <c r="L209" s="39">
        <f>VLOOKUP($A209,'Ub5 and Ub6 values'!$A$2:$F$7000,4,FALSE)</f>
        <v>8</v>
      </c>
    </row>
    <row r="210" spans="1:12">
      <c r="A210" s="7" t="s">
        <v>1471</v>
      </c>
      <c r="B210" s="8" t="s">
        <v>1155</v>
      </c>
      <c r="C210" s="8" t="s">
        <v>1156</v>
      </c>
      <c r="D210" s="8" t="s">
        <v>1157</v>
      </c>
      <c r="E210" s="8" t="s">
        <v>857</v>
      </c>
      <c r="F210" s="9"/>
      <c r="G210" s="9">
        <v>0.315</v>
      </c>
      <c r="H210" s="9"/>
      <c r="J210" s="37">
        <f t="shared" si="3"/>
        <v>-3.5016894462103996</v>
      </c>
      <c r="K210" s="39">
        <f>VLOOKUP($A210,'Ub5 and Ub6 values'!$A$2:$F$7000,3,FALSE)</f>
        <v>5</v>
      </c>
      <c r="L210" s="39">
        <f>VLOOKUP($A210,'Ub5 and Ub6 values'!$A$2:$F$7000,4,FALSE)</f>
        <v>5</v>
      </c>
    </row>
    <row r="211" spans="1:12">
      <c r="A211" s="8" t="s">
        <v>7330</v>
      </c>
      <c r="B211" s="8" t="s">
        <v>1158</v>
      </c>
      <c r="C211" s="8" t="s">
        <v>1159</v>
      </c>
      <c r="D211" s="8" t="s">
        <v>1160</v>
      </c>
      <c r="E211" s="8" t="s">
        <v>845</v>
      </c>
      <c r="F211" s="9"/>
      <c r="G211" s="9">
        <v>0.31630000000000003</v>
      </c>
      <c r="H211" s="9"/>
      <c r="J211" s="37">
        <f t="shared" si="3"/>
        <v>-3.4999008080842771</v>
      </c>
      <c r="K211" s="39">
        <f>VLOOKUP($A211,'Ub5 and Ub6 values'!$A$2:$F$7000,3,FALSE)</f>
        <v>7</v>
      </c>
      <c r="L211" s="39">
        <f>VLOOKUP($A211,'Ub5 and Ub6 values'!$A$2:$F$7000,4,FALSE)</f>
        <v>7</v>
      </c>
    </row>
    <row r="212" spans="1:12">
      <c r="A212" s="8" t="s">
        <v>6408</v>
      </c>
      <c r="B212" s="8" t="s">
        <v>1161</v>
      </c>
      <c r="C212" s="8" t="s">
        <v>1162</v>
      </c>
      <c r="D212" s="8" t="s">
        <v>390</v>
      </c>
      <c r="E212" s="8" t="s">
        <v>845</v>
      </c>
      <c r="F212" s="9"/>
      <c r="G212" s="9">
        <v>0.31858999999999998</v>
      </c>
      <c r="H212" s="9"/>
      <c r="J212" s="37">
        <f t="shared" si="3"/>
        <v>-3.4967678600884877</v>
      </c>
      <c r="K212" s="39">
        <f>VLOOKUP($A212,'Ub5 and Ub6 values'!$A$2:$F$7000,3,FALSE)</f>
        <v>8</v>
      </c>
      <c r="L212" s="39">
        <f>VLOOKUP($A212,'Ub5 and Ub6 values'!$A$2:$F$7000,4,FALSE)</f>
        <v>8</v>
      </c>
    </row>
    <row r="213" spans="1:12">
      <c r="A213" s="8" t="s">
        <v>3620</v>
      </c>
      <c r="B213" s="8" t="s">
        <v>1146</v>
      </c>
      <c r="C213" s="8" t="s">
        <v>1147</v>
      </c>
      <c r="D213" s="8" t="s">
        <v>1148</v>
      </c>
      <c r="E213" s="8" t="s">
        <v>845</v>
      </c>
      <c r="F213" s="9"/>
      <c r="G213" s="9">
        <v>0.33806999999999998</v>
      </c>
      <c r="H213" s="9"/>
      <c r="J213" s="37">
        <f t="shared" si="3"/>
        <v>-3.470993366390466</v>
      </c>
      <c r="K213" s="39">
        <f>VLOOKUP($A213,'Ub5 and Ub6 values'!$A$2:$F$7000,3,FALSE)</f>
        <v>7</v>
      </c>
      <c r="L213" s="39">
        <f>VLOOKUP($A213,'Ub5 and Ub6 values'!$A$2:$F$7000,4,FALSE)</f>
        <v>10</v>
      </c>
    </row>
    <row r="214" spans="1:12">
      <c r="A214" s="8" t="s">
        <v>4218</v>
      </c>
      <c r="B214" s="8" t="s">
        <v>391</v>
      </c>
      <c r="C214" s="8" t="s">
        <v>392</v>
      </c>
      <c r="D214" s="8" t="s">
        <v>393</v>
      </c>
      <c r="E214" s="8" t="s">
        <v>857</v>
      </c>
      <c r="F214" s="9"/>
      <c r="G214" s="9">
        <v>0.34092</v>
      </c>
      <c r="H214" s="9"/>
      <c r="J214" s="37">
        <f t="shared" si="3"/>
        <v>-3.4673475202294393</v>
      </c>
      <c r="K214" s="39">
        <f>VLOOKUP($A214,'Ub5 and Ub6 values'!$A$2:$F$7000,3,FALSE)</f>
        <v>8</v>
      </c>
      <c r="L214" s="39">
        <f>VLOOKUP($A214,'Ub5 and Ub6 values'!$A$2:$F$7000,4,FALSE)</f>
        <v>8</v>
      </c>
    </row>
    <row r="215" spans="1:12">
      <c r="A215" s="7" t="s">
        <v>566</v>
      </c>
      <c r="B215" s="8" t="s">
        <v>394</v>
      </c>
      <c r="C215" s="8" t="s">
        <v>395</v>
      </c>
      <c r="D215" s="8" t="s">
        <v>396</v>
      </c>
      <c r="E215" s="8" t="s">
        <v>845</v>
      </c>
      <c r="F215" s="9"/>
      <c r="G215" s="9">
        <v>0.34106999999999998</v>
      </c>
      <c r="H215" s="9"/>
      <c r="J215" s="37">
        <f t="shared" si="3"/>
        <v>-3.4671564787967615</v>
      </c>
      <c r="K215" s="39">
        <f>VLOOKUP($A215,'Ub5 and Ub6 values'!$A$2:$F$7000,3,FALSE)</f>
        <v>5</v>
      </c>
      <c r="L215" s="39">
        <f>VLOOKUP($A215,'Ub5 and Ub6 values'!$A$2:$F$7000,4,FALSE)</f>
        <v>7</v>
      </c>
    </row>
    <row r="216" spans="1:12">
      <c r="A216" s="7" t="s">
        <v>6940</v>
      </c>
      <c r="B216" s="8" t="s">
        <v>820</v>
      </c>
      <c r="C216" s="8" t="s">
        <v>821</v>
      </c>
      <c r="D216" s="8" t="s">
        <v>822</v>
      </c>
      <c r="E216" s="8" t="s">
        <v>1</v>
      </c>
      <c r="F216" s="9"/>
      <c r="G216" s="9">
        <v>0.34881000000000001</v>
      </c>
      <c r="H216" s="9"/>
      <c r="J216" s="37">
        <f t="shared" si="3"/>
        <v>-3.4574110728146863</v>
      </c>
      <c r="K216" s="39">
        <f>VLOOKUP($A216,'Ub5 and Ub6 values'!$A$2:$F$7000,3,FALSE)</f>
        <v>3</v>
      </c>
      <c r="L216" s="39">
        <f>VLOOKUP($A216,'Ub5 and Ub6 values'!$A$2:$F$7000,4,FALSE)</f>
        <v>3</v>
      </c>
    </row>
    <row r="217" spans="1:12">
      <c r="A217" s="8" t="s">
        <v>4118</v>
      </c>
      <c r="B217" s="8" t="s">
        <v>397</v>
      </c>
      <c r="C217" s="8" t="s">
        <v>398</v>
      </c>
      <c r="D217" s="8" t="s">
        <v>399</v>
      </c>
      <c r="E217" s="8" t="s">
        <v>857</v>
      </c>
      <c r="F217" s="9"/>
      <c r="G217" s="9">
        <v>0.34952</v>
      </c>
      <c r="H217" s="9"/>
      <c r="J217" s="37">
        <f t="shared" si="3"/>
        <v>-3.456527968298488</v>
      </c>
      <c r="K217" s="39">
        <f>VLOOKUP($A217,'Ub5 and Ub6 values'!$A$2:$F$7000,3,FALSE)</f>
        <v>6</v>
      </c>
      <c r="L217" s="39">
        <f>VLOOKUP($A217,'Ub5 and Ub6 values'!$A$2:$F$7000,4,FALSE)</f>
        <v>7</v>
      </c>
    </row>
    <row r="218" spans="1:12">
      <c r="A218" s="7" t="s">
        <v>3342</v>
      </c>
      <c r="B218" s="8" t="s">
        <v>400</v>
      </c>
      <c r="C218" s="8" t="s">
        <v>1266</v>
      </c>
      <c r="D218" s="8" t="s">
        <v>1090</v>
      </c>
      <c r="E218" s="8" t="s">
        <v>857</v>
      </c>
      <c r="F218" s="9"/>
      <c r="G218" s="9">
        <v>0.35178999999999999</v>
      </c>
      <c r="H218" s="9"/>
      <c r="J218" s="37">
        <f t="shared" si="3"/>
        <v>-3.4537165099795946</v>
      </c>
      <c r="K218" s="39">
        <f>VLOOKUP($A218,'Ub5 and Ub6 values'!$A$2:$F$7000,3,FALSE)</f>
        <v>8</v>
      </c>
      <c r="L218" s="39">
        <f>VLOOKUP($A218,'Ub5 and Ub6 values'!$A$2:$F$7000,4,FALSE)</f>
        <v>8</v>
      </c>
    </row>
    <row r="219" spans="1:12">
      <c r="A219" s="7" t="s">
        <v>4250</v>
      </c>
      <c r="B219" s="8" t="s">
        <v>1091</v>
      </c>
      <c r="C219" s="8" t="s">
        <v>1092</v>
      </c>
      <c r="D219" s="8" t="s">
        <v>1093</v>
      </c>
      <c r="E219" s="8" t="s">
        <v>857</v>
      </c>
      <c r="F219" s="9"/>
      <c r="G219" s="9">
        <v>0.35199999999999998</v>
      </c>
      <c r="H219" s="9"/>
      <c r="J219" s="37">
        <f t="shared" si="3"/>
        <v>-3.4534573365218688</v>
      </c>
      <c r="K219" s="39">
        <f>VLOOKUP($A219,'Ub5 and Ub6 values'!$A$2:$F$7000,3,FALSE)</f>
        <v>6</v>
      </c>
      <c r="L219" s="39">
        <f>VLOOKUP($A219,'Ub5 and Ub6 values'!$A$2:$F$7000,4,FALSE)</f>
        <v>8</v>
      </c>
    </row>
    <row r="220" spans="1:12">
      <c r="A220" s="8" t="s">
        <v>8880</v>
      </c>
      <c r="B220" s="8" t="s">
        <v>1094</v>
      </c>
      <c r="C220" s="8" t="s">
        <v>1095</v>
      </c>
      <c r="D220" s="8" t="s">
        <v>1096</v>
      </c>
      <c r="E220" s="8" t="s">
        <v>845</v>
      </c>
      <c r="F220" s="9"/>
      <c r="G220" s="9">
        <v>0.35691000000000001</v>
      </c>
      <c r="H220" s="9"/>
      <c r="J220" s="37">
        <f t="shared" si="3"/>
        <v>-3.4474412836947246</v>
      </c>
      <c r="K220" s="39">
        <f>VLOOKUP($A220,'Ub5 and Ub6 values'!$A$2:$F$7000,3,FALSE)</f>
        <v>4</v>
      </c>
      <c r="L220" s="39">
        <f>VLOOKUP($A220,'Ub5 and Ub6 values'!$A$2:$F$7000,4,FALSE)</f>
        <v>4</v>
      </c>
    </row>
    <row r="221" spans="1:12">
      <c r="A221" s="8" t="s">
        <v>5441</v>
      </c>
      <c r="B221" s="8" t="s">
        <v>1097</v>
      </c>
      <c r="C221" s="8" t="s">
        <v>1098</v>
      </c>
      <c r="D221" s="8" t="s">
        <v>1099</v>
      </c>
      <c r="E221" s="8" t="s">
        <v>845</v>
      </c>
      <c r="F221" s="9"/>
      <c r="G221" s="9">
        <v>0.36260999999999999</v>
      </c>
      <c r="H221" s="9"/>
      <c r="J221" s="37">
        <f t="shared" si="3"/>
        <v>-3.4405602231722971</v>
      </c>
      <c r="K221" s="39">
        <f>VLOOKUP($A221,'Ub5 and Ub6 values'!$A$2:$F$7000,3,FALSE)</f>
        <v>8</v>
      </c>
      <c r="L221" s="39">
        <f>VLOOKUP($A221,'Ub5 and Ub6 values'!$A$2:$F$7000,4,FALSE)</f>
        <v>11</v>
      </c>
    </row>
    <row r="222" spans="1:12">
      <c r="A222" s="8" t="s">
        <v>6190</v>
      </c>
      <c r="B222" s="8" t="s">
        <v>1100</v>
      </c>
      <c r="C222" s="8" t="s">
        <v>1101</v>
      </c>
      <c r="D222" s="8" t="s">
        <v>1102</v>
      </c>
      <c r="E222" s="8" t="s">
        <v>845</v>
      </c>
      <c r="F222" s="9"/>
      <c r="G222" s="9">
        <v>0.37069000000000002</v>
      </c>
      <c r="H222" s="9"/>
      <c r="J222" s="37">
        <f t="shared" si="3"/>
        <v>-3.4309891296526529</v>
      </c>
      <c r="K222" s="39">
        <f>VLOOKUP($A222,'Ub5 and Ub6 values'!$A$2:$F$7000,3,FALSE)</f>
        <v>7</v>
      </c>
      <c r="L222" s="39">
        <f>VLOOKUP($A222,'Ub5 and Ub6 values'!$A$2:$F$7000,4,FALSE)</f>
        <v>9</v>
      </c>
    </row>
    <row r="223" spans="1:12">
      <c r="A223" s="7" t="s">
        <v>6941</v>
      </c>
      <c r="B223" s="8" t="s">
        <v>1103</v>
      </c>
      <c r="C223" s="8" t="s">
        <v>1104</v>
      </c>
      <c r="D223" s="8" t="s">
        <v>4499</v>
      </c>
      <c r="E223" s="8" t="s">
        <v>845</v>
      </c>
      <c r="F223" s="9"/>
      <c r="G223" s="9">
        <v>0.37561</v>
      </c>
      <c r="H223" s="9"/>
      <c r="J223" s="37">
        <f t="shared" si="3"/>
        <v>-3.42526285387396</v>
      </c>
      <c r="K223" s="39">
        <f>VLOOKUP($A223,'Ub5 and Ub6 values'!$A$2:$F$7000,3,FALSE)</f>
        <v>7</v>
      </c>
      <c r="L223" s="39">
        <f>VLOOKUP($A223,'Ub5 and Ub6 values'!$A$2:$F$7000,4,FALSE)</f>
        <v>8</v>
      </c>
    </row>
    <row r="224" spans="1:12">
      <c r="A224" s="7" t="s">
        <v>4047</v>
      </c>
      <c r="B224" s="8" t="s">
        <v>4500</v>
      </c>
      <c r="C224" s="8" t="s">
        <v>4501</v>
      </c>
      <c r="D224" s="8" t="s">
        <v>3045</v>
      </c>
      <c r="E224" s="8" t="s">
        <v>857</v>
      </c>
      <c r="F224" s="9"/>
      <c r="G224" s="9">
        <v>0.38986999999999999</v>
      </c>
      <c r="H224" s="9"/>
      <c r="J224" s="37">
        <f t="shared" si="3"/>
        <v>-3.409080181933636</v>
      </c>
      <c r="K224" s="39">
        <f>VLOOKUP($A224,'Ub5 and Ub6 values'!$A$2:$F$7000,3,FALSE)</f>
        <v>7</v>
      </c>
      <c r="L224" s="39">
        <f>VLOOKUP($A224,'Ub5 and Ub6 values'!$A$2:$F$7000,4,FALSE)</f>
        <v>9</v>
      </c>
    </row>
    <row r="225" spans="1:12">
      <c r="A225" s="8" t="s">
        <v>7211</v>
      </c>
      <c r="B225" s="8" t="s">
        <v>3046</v>
      </c>
      <c r="C225" s="8" t="s">
        <v>3047</v>
      </c>
      <c r="D225" s="8" t="s">
        <v>3048</v>
      </c>
      <c r="E225" s="8" t="s">
        <v>845</v>
      </c>
      <c r="F225" s="9"/>
      <c r="G225" s="9">
        <v>0.39583000000000002</v>
      </c>
      <c r="H225" s="9"/>
      <c r="J225" s="37">
        <f t="shared" si="3"/>
        <v>-3.402491293654847</v>
      </c>
      <c r="K225" s="39">
        <f>VLOOKUP($A225,'Ub5 and Ub6 values'!$A$2:$F$7000,3,FALSE)</f>
        <v>6</v>
      </c>
      <c r="L225" s="39">
        <f>VLOOKUP($A225,'Ub5 and Ub6 values'!$A$2:$F$7000,4,FALSE)</f>
        <v>7</v>
      </c>
    </row>
    <row r="226" spans="1:12">
      <c r="A226" s="7" t="s">
        <v>4251</v>
      </c>
      <c r="B226" s="8" t="s">
        <v>3049</v>
      </c>
      <c r="C226" s="8" t="s">
        <v>3050</v>
      </c>
      <c r="D226" s="8" t="s">
        <v>3051</v>
      </c>
      <c r="E226" s="8" t="s">
        <v>845</v>
      </c>
      <c r="F226" s="9"/>
      <c r="G226" s="9">
        <v>0.39957999999999999</v>
      </c>
      <c r="H226" s="9"/>
      <c r="J226" s="37">
        <f t="shared" si="3"/>
        <v>-3.3983962574505848</v>
      </c>
      <c r="K226" s="39">
        <f>VLOOKUP($A226,'Ub5 and Ub6 values'!$A$2:$F$7000,3,FALSE)</f>
        <v>7</v>
      </c>
      <c r="L226" s="39">
        <f>VLOOKUP($A226,'Ub5 and Ub6 values'!$A$2:$F$7000,4,FALSE)</f>
        <v>8</v>
      </c>
    </row>
    <row r="227" spans="1:12">
      <c r="A227" s="8" t="s">
        <v>8940</v>
      </c>
      <c r="B227" s="8" t="s">
        <v>3052</v>
      </c>
      <c r="C227" s="8" t="s">
        <v>3053</v>
      </c>
      <c r="D227" s="8" t="s">
        <v>3054</v>
      </c>
      <c r="E227" s="8" t="s">
        <v>845</v>
      </c>
      <c r="F227" s="9"/>
      <c r="G227" s="9">
        <v>0.40478999999999998</v>
      </c>
      <c r="H227" s="9"/>
      <c r="J227" s="37">
        <f t="shared" si="3"/>
        <v>-3.3927702249194009</v>
      </c>
      <c r="K227" s="39">
        <f>VLOOKUP($A227,'Ub5 and Ub6 values'!$A$2:$F$7000,3,FALSE)</f>
        <v>7</v>
      </c>
      <c r="L227" s="39">
        <f>VLOOKUP($A227,'Ub5 and Ub6 values'!$A$2:$F$7000,4,FALSE)</f>
        <v>9</v>
      </c>
    </row>
    <row r="228" spans="1:12">
      <c r="A228" s="7" t="s">
        <v>3756</v>
      </c>
      <c r="B228" s="8" t="s">
        <v>3055</v>
      </c>
      <c r="C228" s="8" t="s">
        <v>3056</v>
      </c>
      <c r="D228" s="8" t="s">
        <v>3057</v>
      </c>
      <c r="E228" s="8" t="s">
        <v>857</v>
      </c>
      <c r="F228" s="9"/>
      <c r="G228" s="9">
        <v>0.41143999999999997</v>
      </c>
      <c r="H228" s="9"/>
      <c r="J228" s="37">
        <f t="shared" si="3"/>
        <v>-3.3856934886869663</v>
      </c>
      <c r="K228" s="39">
        <f>VLOOKUP($A228,'Ub5 and Ub6 values'!$A$2:$F$7000,3,FALSE)</f>
        <v>5</v>
      </c>
      <c r="L228" s="39">
        <f>VLOOKUP($A228,'Ub5 and Ub6 values'!$A$2:$F$7000,4,FALSE)</f>
        <v>5</v>
      </c>
    </row>
    <row r="229" spans="1:12">
      <c r="A229" s="8" t="s">
        <v>6888</v>
      </c>
      <c r="B229" s="8" t="s">
        <v>2309</v>
      </c>
      <c r="C229" s="8" t="s">
        <v>3058</v>
      </c>
      <c r="D229" s="8" t="s">
        <v>3059</v>
      </c>
      <c r="E229" s="8" t="s">
        <v>845</v>
      </c>
      <c r="F229" s="9"/>
      <c r="G229" s="9">
        <v>0.41227999999999998</v>
      </c>
      <c r="H229" s="9"/>
      <c r="J229" s="37">
        <f t="shared" si="3"/>
        <v>-3.3848077326260344</v>
      </c>
      <c r="K229" s="39">
        <f>VLOOKUP($A229,'Ub5 and Ub6 values'!$A$2:$F$7000,3,FALSE)</f>
        <v>5</v>
      </c>
      <c r="L229" s="39">
        <f>VLOOKUP($A229,'Ub5 and Ub6 values'!$A$2:$F$7000,4,FALSE)</f>
        <v>5</v>
      </c>
    </row>
    <row r="230" spans="1:12">
      <c r="A230" s="8" t="s">
        <v>4130</v>
      </c>
      <c r="B230" s="8" t="s">
        <v>3060</v>
      </c>
      <c r="C230" s="8" t="s">
        <v>3061</v>
      </c>
      <c r="D230" s="8" t="s">
        <v>3062</v>
      </c>
      <c r="E230" s="8" t="s">
        <v>845</v>
      </c>
      <c r="F230" s="9"/>
      <c r="G230" s="9">
        <v>0.41687000000000002</v>
      </c>
      <c r="H230" s="9"/>
      <c r="J230" s="37">
        <f t="shared" si="3"/>
        <v>-3.3799993576999321</v>
      </c>
      <c r="K230" s="39">
        <f>VLOOKUP($A230,'Ub5 and Ub6 values'!$A$2:$F$7000,3,FALSE)</f>
        <v>6</v>
      </c>
      <c r="L230" s="39">
        <f>VLOOKUP($A230,'Ub5 and Ub6 values'!$A$2:$F$7000,4,FALSE)</f>
        <v>8</v>
      </c>
    </row>
    <row r="231" spans="1:12">
      <c r="A231" s="7" t="s">
        <v>4738</v>
      </c>
      <c r="B231" s="8" t="s">
        <v>3063</v>
      </c>
      <c r="C231" s="8" t="s">
        <v>3003</v>
      </c>
      <c r="D231" s="8" t="s">
        <v>3004</v>
      </c>
      <c r="E231" s="8" t="s">
        <v>857</v>
      </c>
      <c r="F231" s="9"/>
      <c r="G231" s="9">
        <v>0.41769000000000001</v>
      </c>
      <c r="H231" s="9"/>
      <c r="J231" s="37">
        <f t="shared" si="3"/>
        <v>-3.3791459221416451</v>
      </c>
      <c r="K231" s="39">
        <f>VLOOKUP($A231,'Ub5 and Ub6 values'!$A$2:$F$7000,3,FALSE)</f>
        <v>6</v>
      </c>
      <c r="L231" s="39">
        <f>VLOOKUP($A231,'Ub5 and Ub6 values'!$A$2:$F$7000,4,FALSE)</f>
        <v>10</v>
      </c>
    </row>
    <row r="232" spans="1:12">
      <c r="A232" s="7" t="s">
        <v>7318</v>
      </c>
      <c r="B232" s="8" t="s">
        <v>3005</v>
      </c>
      <c r="C232" s="8" t="s">
        <v>3006</v>
      </c>
      <c r="D232" s="8" t="s">
        <v>4658</v>
      </c>
      <c r="E232" s="8" t="s">
        <v>845</v>
      </c>
      <c r="F232" s="9"/>
      <c r="G232" s="9">
        <v>0.42487000000000003</v>
      </c>
      <c r="H232" s="9"/>
      <c r="J232" s="37">
        <f t="shared" si="3"/>
        <v>-3.371743933288994</v>
      </c>
      <c r="K232" s="39">
        <f>VLOOKUP($A232,'Ub5 and Ub6 values'!$A$2:$F$7000,3,FALSE)</f>
        <v>8</v>
      </c>
      <c r="L232" s="39">
        <f>VLOOKUP($A232,'Ub5 and Ub6 values'!$A$2:$F$7000,4,FALSE)</f>
        <v>9</v>
      </c>
    </row>
    <row r="233" spans="1:12">
      <c r="A233" s="7" t="s">
        <v>6942</v>
      </c>
      <c r="B233" s="8" t="s">
        <v>4967</v>
      </c>
      <c r="C233" s="8" t="s">
        <v>4659</v>
      </c>
      <c r="D233" s="8" t="s">
        <v>4660</v>
      </c>
      <c r="E233" s="8" t="s">
        <v>857</v>
      </c>
      <c r="F233" s="9"/>
      <c r="G233" s="9">
        <v>0.42723</v>
      </c>
      <c r="H233" s="9"/>
      <c r="J233" s="37">
        <f t="shared" si="3"/>
        <v>-3.3693382588423151</v>
      </c>
      <c r="K233" s="39">
        <f>VLOOKUP($A233,'Ub5 and Ub6 values'!$A$2:$F$7000,3,FALSE)</f>
        <v>7</v>
      </c>
      <c r="L233" s="39">
        <f>VLOOKUP($A233,'Ub5 and Ub6 values'!$A$2:$F$7000,4,FALSE)</f>
        <v>9</v>
      </c>
    </row>
    <row r="234" spans="1:12">
      <c r="A234" s="7" t="s">
        <v>2644</v>
      </c>
      <c r="B234" s="8" t="s">
        <v>4661</v>
      </c>
      <c r="C234" s="8" t="s">
        <v>4662</v>
      </c>
      <c r="D234" s="8" t="s">
        <v>4663</v>
      </c>
      <c r="E234" s="8" t="s">
        <v>845</v>
      </c>
      <c r="F234" s="9"/>
      <c r="G234" s="9">
        <v>0.42919000000000002</v>
      </c>
      <c r="H234" s="9"/>
      <c r="J234" s="37">
        <f t="shared" si="3"/>
        <v>-3.3673504055211221</v>
      </c>
      <c r="K234" s="39">
        <f>VLOOKUP($A234,'Ub5 and Ub6 values'!$A$2:$F$7000,3,FALSE)</f>
        <v>6</v>
      </c>
      <c r="L234" s="39">
        <f>VLOOKUP($A234,'Ub5 and Ub6 values'!$A$2:$F$7000,4,FALSE)</f>
        <v>6</v>
      </c>
    </row>
    <row r="235" spans="1:12">
      <c r="A235" s="7" t="s">
        <v>2794</v>
      </c>
      <c r="B235" s="8" t="s">
        <v>4664</v>
      </c>
      <c r="C235" s="8" t="s">
        <v>4665</v>
      </c>
      <c r="D235" s="8" t="s">
        <v>4666</v>
      </c>
      <c r="E235" s="8" t="s">
        <v>857</v>
      </c>
      <c r="F235" s="9"/>
      <c r="G235" s="9">
        <v>0.43723000000000001</v>
      </c>
      <c r="H235" s="9"/>
      <c r="J235" s="37">
        <f t="shared" si="3"/>
        <v>-3.3592900471169642</v>
      </c>
      <c r="K235" s="39">
        <f>VLOOKUP($A235,'Ub5 and Ub6 values'!$A$2:$F$7000,3,FALSE)</f>
        <v>5</v>
      </c>
      <c r="L235" s="39">
        <f>VLOOKUP($A235,'Ub5 and Ub6 values'!$A$2:$F$7000,4,FALSE)</f>
        <v>8</v>
      </c>
    </row>
    <row r="236" spans="1:12">
      <c r="A236" s="8" t="s">
        <v>8707</v>
      </c>
      <c r="B236" s="8" t="s">
        <v>4667</v>
      </c>
      <c r="C236" s="8" t="s">
        <v>4668</v>
      </c>
      <c r="D236" s="8" t="s">
        <v>4669</v>
      </c>
      <c r="E236" s="8" t="s">
        <v>845</v>
      </c>
      <c r="F236" s="9"/>
      <c r="G236" s="9">
        <v>0.43741000000000002</v>
      </c>
      <c r="H236" s="9"/>
      <c r="J236" s="37">
        <f t="shared" si="3"/>
        <v>-3.3591112924113795</v>
      </c>
      <c r="K236" s="39">
        <f>VLOOKUP($A236,'Ub5 and Ub6 values'!$A$2:$F$7000,3,FALSE)</f>
        <v>4</v>
      </c>
      <c r="L236" s="39">
        <f>VLOOKUP($A236,'Ub5 and Ub6 values'!$A$2:$F$7000,4,FALSE)</f>
        <v>6</v>
      </c>
    </row>
    <row r="237" spans="1:12">
      <c r="A237" s="8" t="s">
        <v>1478</v>
      </c>
      <c r="B237" s="8" t="s">
        <v>4670</v>
      </c>
      <c r="C237" s="8" t="s">
        <v>4671</v>
      </c>
      <c r="D237" s="8" t="s">
        <v>4672</v>
      </c>
      <c r="E237" s="8" t="s">
        <v>845</v>
      </c>
      <c r="F237" s="9"/>
      <c r="G237" s="9">
        <v>0.44163999999999998</v>
      </c>
      <c r="H237" s="9"/>
      <c r="J237" s="37">
        <f t="shared" si="3"/>
        <v>-3.3549315987920862</v>
      </c>
      <c r="K237" s="39">
        <f>VLOOKUP($A237,'Ub5 and Ub6 values'!$A$2:$F$7000,3,FALSE)</f>
        <v>6</v>
      </c>
      <c r="L237" s="39">
        <f>VLOOKUP($A237,'Ub5 and Ub6 values'!$A$2:$F$7000,4,FALSE)</f>
        <v>6</v>
      </c>
    </row>
    <row r="238" spans="1:12">
      <c r="A238" s="7" t="s">
        <v>1815</v>
      </c>
      <c r="B238" s="8" t="s">
        <v>9541</v>
      </c>
      <c r="C238" s="8" t="s">
        <v>4673</v>
      </c>
      <c r="D238" s="8" t="s">
        <v>4674</v>
      </c>
      <c r="E238" s="8" t="s">
        <v>845</v>
      </c>
      <c r="F238" s="9"/>
      <c r="G238" s="9">
        <v>0.44696999999999998</v>
      </c>
      <c r="H238" s="9"/>
      <c r="J238" s="37">
        <f t="shared" si="3"/>
        <v>-3.3497216251268687</v>
      </c>
      <c r="K238" s="39">
        <f>VLOOKUP($A238,'Ub5 and Ub6 values'!$A$2:$F$7000,3,FALSE)</f>
        <v>5</v>
      </c>
      <c r="L238" s="39">
        <f>VLOOKUP($A238,'Ub5 and Ub6 values'!$A$2:$F$7000,4,FALSE)</f>
        <v>5</v>
      </c>
    </row>
    <row r="239" spans="1:12">
      <c r="A239" s="8" t="s">
        <v>5447</v>
      </c>
      <c r="B239" s="8" t="s">
        <v>4675</v>
      </c>
      <c r="C239" s="8" t="s">
        <v>4676</v>
      </c>
      <c r="D239" s="8" t="s">
        <v>4677</v>
      </c>
      <c r="E239" s="8" t="s">
        <v>857</v>
      </c>
      <c r="F239" s="9"/>
      <c r="G239" s="9">
        <v>0.45988000000000001</v>
      </c>
      <c r="H239" s="9"/>
      <c r="J239" s="37">
        <f t="shared" si="3"/>
        <v>-3.3373554773111729</v>
      </c>
      <c r="K239" s="39">
        <f>VLOOKUP($A239,'Ub5 and Ub6 values'!$A$2:$F$7000,3,FALSE)</f>
        <v>4</v>
      </c>
      <c r="L239" s="39">
        <f>VLOOKUP($A239,'Ub5 and Ub6 values'!$A$2:$F$7000,4,FALSE)</f>
        <v>4</v>
      </c>
    </row>
    <row r="240" spans="1:12">
      <c r="A240" s="8" t="s">
        <v>3601</v>
      </c>
      <c r="B240" s="8" t="s">
        <v>835</v>
      </c>
      <c r="C240" s="8" t="s">
        <v>836</v>
      </c>
      <c r="D240" s="8" t="s">
        <v>837</v>
      </c>
      <c r="E240" s="8" t="s">
        <v>1</v>
      </c>
      <c r="F240" s="9"/>
      <c r="G240" s="9">
        <v>0.46842</v>
      </c>
      <c r="H240" s="9"/>
      <c r="J240" s="37">
        <f t="shared" si="3"/>
        <v>-3.3293645702516685</v>
      </c>
      <c r="K240" s="39">
        <f>VLOOKUP($A240,'Ub5 and Ub6 values'!$A$2:$F$7000,3,FALSE)</f>
        <v>4</v>
      </c>
      <c r="L240" s="39">
        <f>VLOOKUP($A240,'Ub5 and Ub6 values'!$A$2:$F$7000,4,FALSE)</f>
        <v>5</v>
      </c>
    </row>
    <row r="241" spans="1:12">
      <c r="A241" s="8" t="s">
        <v>1768</v>
      </c>
      <c r="B241" s="8" t="s">
        <v>4678</v>
      </c>
      <c r="C241" s="8" t="s">
        <v>4679</v>
      </c>
      <c r="D241" s="8" t="s">
        <v>4680</v>
      </c>
      <c r="E241" s="10" t="s">
        <v>857</v>
      </c>
      <c r="F241" s="9"/>
      <c r="G241" s="9">
        <v>0.47001999999999999</v>
      </c>
      <c r="H241" s="9"/>
      <c r="J241" s="37">
        <f t="shared" si="3"/>
        <v>-3.3278836618412249</v>
      </c>
      <c r="K241" s="39">
        <f>VLOOKUP($A241,'Ub5 and Ub6 values'!$A$2:$F$7000,3,FALSE)</f>
        <v>6</v>
      </c>
      <c r="L241" s="39">
        <f>VLOOKUP($A241,'Ub5 and Ub6 values'!$A$2:$F$7000,4,FALSE)</f>
        <v>10</v>
      </c>
    </row>
    <row r="242" spans="1:12">
      <c r="A242" s="7" t="s">
        <v>4100</v>
      </c>
      <c r="B242" s="8" t="s">
        <v>4681</v>
      </c>
      <c r="C242" s="8" t="s">
        <v>4682</v>
      </c>
      <c r="D242" s="8" t="s">
        <v>4683</v>
      </c>
      <c r="E242" s="8" t="s">
        <v>845</v>
      </c>
      <c r="F242" s="9"/>
      <c r="G242" s="9">
        <v>0.47183999999999998</v>
      </c>
      <c r="H242" s="9"/>
      <c r="J242" s="37">
        <f t="shared" si="3"/>
        <v>-3.326205244792277</v>
      </c>
      <c r="K242" s="39">
        <f>VLOOKUP($A242,'Ub5 and Ub6 values'!$A$2:$F$7000,3,FALSE)</f>
        <v>8</v>
      </c>
      <c r="L242" s="39">
        <f>VLOOKUP($A242,'Ub5 and Ub6 values'!$A$2:$F$7000,4,FALSE)</f>
        <v>9</v>
      </c>
    </row>
    <row r="243" spans="1:12">
      <c r="A243" s="8" t="s">
        <v>2799</v>
      </c>
      <c r="B243" s="8" t="s">
        <v>4684</v>
      </c>
      <c r="C243" s="8" t="s">
        <v>4685</v>
      </c>
      <c r="D243" s="8" t="s">
        <v>4686</v>
      </c>
      <c r="E243" s="8" t="s">
        <v>845</v>
      </c>
      <c r="F243" s="9"/>
      <c r="G243" s="9">
        <v>0.48583999999999999</v>
      </c>
      <c r="H243" s="9"/>
      <c r="J243" s="37">
        <f t="shared" si="3"/>
        <v>-3.3135067318854929</v>
      </c>
      <c r="K243" s="39">
        <f>VLOOKUP($A243,'Ub5 and Ub6 values'!$A$2:$F$7000,3,FALSE)</f>
        <v>4</v>
      </c>
      <c r="L243" s="39">
        <f>VLOOKUP($A243,'Ub5 and Ub6 values'!$A$2:$F$7000,4,FALSE)</f>
        <v>6</v>
      </c>
    </row>
    <row r="244" spans="1:12">
      <c r="A244" s="7" t="s">
        <v>5523</v>
      </c>
      <c r="B244" s="8" t="s">
        <v>4687</v>
      </c>
      <c r="C244" s="8" t="s">
        <v>4688</v>
      </c>
      <c r="D244" s="8" t="s">
        <v>4689</v>
      </c>
      <c r="E244" s="8" t="s">
        <v>857</v>
      </c>
      <c r="F244" s="9"/>
      <c r="G244" s="9">
        <v>0.49307000000000001</v>
      </c>
      <c r="H244" s="9"/>
      <c r="J244" s="37">
        <f t="shared" si="3"/>
        <v>-3.3070914205692632</v>
      </c>
      <c r="K244" s="39">
        <f>VLOOKUP($A244,'Ub5 and Ub6 values'!$A$2:$F$7000,3,FALSE)</f>
        <v>6</v>
      </c>
      <c r="L244" s="39">
        <f>VLOOKUP($A244,'Ub5 and Ub6 values'!$A$2:$F$7000,4,FALSE)</f>
        <v>7</v>
      </c>
    </row>
    <row r="245" spans="1:12">
      <c r="A245" s="7" t="s">
        <v>6943</v>
      </c>
      <c r="B245" s="8" t="s">
        <v>4690</v>
      </c>
      <c r="C245" s="8" t="s">
        <v>4691</v>
      </c>
      <c r="D245" s="8" t="s">
        <v>4692</v>
      </c>
      <c r="E245" s="8" t="s">
        <v>857</v>
      </c>
      <c r="F245" s="9"/>
      <c r="G245" s="9">
        <v>0.50414000000000003</v>
      </c>
      <c r="H245" s="9"/>
      <c r="J245" s="37">
        <f t="shared" si="3"/>
        <v>-3.2974488429504767</v>
      </c>
      <c r="K245" s="39">
        <f>VLOOKUP($A245,'Ub5 and Ub6 values'!$A$2:$F$7000,3,FALSE)</f>
        <v>8</v>
      </c>
      <c r="L245" s="39">
        <f>VLOOKUP($A245,'Ub5 and Ub6 values'!$A$2:$F$7000,4,FALSE)</f>
        <v>11</v>
      </c>
    </row>
    <row r="246" spans="1:12">
      <c r="A246" s="7" t="s">
        <v>3327</v>
      </c>
      <c r="B246" s="8" t="s">
        <v>4693</v>
      </c>
      <c r="C246" s="8" t="s">
        <v>4694</v>
      </c>
      <c r="D246" s="8" t="s">
        <v>4695</v>
      </c>
      <c r="E246" s="8" t="s">
        <v>1</v>
      </c>
      <c r="F246" s="9"/>
      <c r="G246" s="9">
        <v>0.50529999999999997</v>
      </c>
      <c r="H246" s="9"/>
      <c r="J246" s="37">
        <f t="shared" si="3"/>
        <v>-3.2964507017617697</v>
      </c>
      <c r="K246" s="39">
        <f>VLOOKUP($A246,'Ub5 and Ub6 values'!$A$2:$F$7000,3,FALSE)</f>
        <v>6</v>
      </c>
      <c r="L246" s="39">
        <f>VLOOKUP($A246,'Ub5 and Ub6 values'!$A$2:$F$7000,4,FALSE)</f>
        <v>10</v>
      </c>
    </row>
    <row r="247" spans="1:12">
      <c r="A247" s="7" t="s">
        <v>5401</v>
      </c>
      <c r="B247" s="8" t="s">
        <v>4696</v>
      </c>
      <c r="C247" s="8" t="s">
        <v>4697</v>
      </c>
      <c r="D247" s="8" t="s">
        <v>4698</v>
      </c>
      <c r="E247" s="8" t="s">
        <v>845</v>
      </c>
      <c r="F247" s="9"/>
      <c r="G247" s="9">
        <v>0.50993999999999995</v>
      </c>
      <c r="H247" s="9"/>
      <c r="J247" s="37">
        <f t="shared" si="3"/>
        <v>-3.2924809203762568</v>
      </c>
      <c r="K247" s="39">
        <f>VLOOKUP($A247,'Ub5 and Ub6 values'!$A$2:$F$7000,3,FALSE)</f>
        <v>6</v>
      </c>
      <c r="L247" s="39">
        <f>VLOOKUP($A247,'Ub5 and Ub6 values'!$A$2:$F$7000,4,FALSE)</f>
        <v>6</v>
      </c>
    </row>
    <row r="248" spans="1:12">
      <c r="A248" s="7" t="s">
        <v>6944</v>
      </c>
      <c r="B248" s="8" t="s">
        <v>4699</v>
      </c>
      <c r="C248" s="8" t="s">
        <v>4700</v>
      </c>
      <c r="D248" s="8" t="s">
        <v>4701</v>
      </c>
      <c r="E248" s="8" t="s">
        <v>845</v>
      </c>
      <c r="F248" s="9"/>
      <c r="G248" s="9">
        <v>0.52302000000000004</v>
      </c>
      <c r="H248" s="9"/>
      <c r="J248" s="37">
        <f t="shared" si="3"/>
        <v>-3.2814817036306909</v>
      </c>
      <c r="K248" s="39">
        <f>VLOOKUP($A248,'Ub5 and Ub6 values'!$A$2:$F$7000,3,FALSE)</f>
        <v>5</v>
      </c>
      <c r="L248" s="39">
        <f>VLOOKUP($A248,'Ub5 and Ub6 values'!$A$2:$F$7000,4,FALSE)</f>
        <v>6</v>
      </c>
    </row>
    <row r="249" spans="1:12">
      <c r="A249" s="8" t="s">
        <v>1846</v>
      </c>
      <c r="B249" s="8" t="s">
        <v>826</v>
      </c>
      <c r="C249" s="8" t="s">
        <v>827</v>
      </c>
      <c r="D249" s="8" t="s">
        <v>828</v>
      </c>
      <c r="E249" s="8" t="s">
        <v>4316</v>
      </c>
      <c r="F249" s="9"/>
      <c r="G249" s="9">
        <v>0.52781</v>
      </c>
      <c r="H249" s="9"/>
      <c r="J249" s="37">
        <f t="shared" si="3"/>
        <v>-3.2775223858028246</v>
      </c>
      <c r="K249" s="39">
        <f>VLOOKUP($A249,'Ub5 and Ub6 values'!$A$2:$F$7000,3,FALSE)</f>
        <v>8</v>
      </c>
      <c r="L249" s="39">
        <f>VLOOKUP($A249,'Ub5 and Ub6 values'!$A$2:$F$7000,4,FALSE)</f>
        <v>11</v>
      </c>
    </row>
    <row r="250" spans="1:12">
      <c r="A250" s="8" t="s">
        <v>1903</v>
      </c>
      <c r="B250" s="8" t="s">
        <v>4702</v>
      </c>
      <c r="C250" s="8" t="s">
        <v>4703</v>
      </c>
      <c r="D250" s="8" t="s">
        <v>4704</v>
      </c>
      <c r="E250" s="8" t="s">
        <v>845</v>
      </c>
      <c r="F250" s="9"/>
      <c r="G250" s="9">
        <v>0.53476999999999997</v>
      </c>
      <c r="H250" s="9"/>
      <c r="J250" s="37">
        <f t="shared" si="3"/>
        <v>-3.2718329641623005</v>
      </c>
      <c r="K250" s="39">
        <f>VLOOKUP($A250,'Ub5 and Ub6 values'!$A$2:$F$7000,3,FALSE)</f>
        <v>7</v>
      </c>
      <c r="L250" s="39">
        <f>VLOOKUP($A250,'Ub5 and Ub6 values'!$A$2:$F$7000,4,FALSE)</f>
        <v>7</v>
      </c>
    </row>
    <row r="251" spans="1:12">
      <c r="A251" s="8" t="s">
        <v>8715</v>
      </c>
      <c r="B251" s="8" t="s">
        <v>4705</v>
      </c>
      <c r="C251" s="8" t="s">
        <v>4706</v>
      </c>
      <c r="D251" s="8" t="s">
        <v>3007</v>
      </c>
      <c r="E251" s="8" t="s">
        <v>845</v>
      </c>
      <c r="F251" s="9"/>
      <c r="G251" s="9">
        <v>0.53802000000000005</v>
      </c>
      <c r="H251" s="9"/>
      <c r="J251" s="37">
        <f t="shared" si="3"/>
        <v>-3.269201579857413</v>
      </c>
      <c r="K251" s="39">
        <f>VLOOKUP($A251,'Ub5 and Ub6 values'!$A$2:$F$7000,3,FALSE)</f>
        <v>6</v>
      </c>
      <c r="L251" s="39">
        <f>VLOOKUP($A251,'Ub5 and Ub6 values'!$A$2:$F$7000,4,FALSE)</f>
        <v>9</v>
      </c>
    </row>
    <row r="252" spans="1:12">
      <c r="A252" s="8" t="s">
        <v>7209</v>
      </c>
      <c r="B252" s="8" t="s">
        <v>3008</v>
      </c>
      <c r="C252" s="8" t="s">
        <v>4420</v>
      </c>
      <c r="D252" s="8" t="s">
        <v>4421</v>
      </c>
      <c r="E252" s="8" t="s">
        <v>845</v>
      </c>
      <c r="F252" s="9"/>
      <c r="G252" s="9">
        <v>0.54561999999999999</v>
      </c>
      <c r="H252" s="9"/>
      <c r="J252" s="37">
        <f t="shared" si="3"/>
        <v>-3.263109718757657</v>
      </c>
      <c r="K252" s="39">
        <f>VLOOKUP($A252,'Ub5 and Ub6 values'!$A$2:$F$7000,3,FALSE)</f>
        <v>5</v>
      </c>
      <c r="L252" s="39">
        <f>VLOOKUP($A252,'Ub5 and Ub6 values'!$A$2:$F$7000,4,FALSE)</f>
        <v>7</v>
      </c>
    </row>
    <row r="253" spans="1:12">
      <c r="A253" s="7" t="s">
        <v>6945</v>
      </c>
      <c r="B253" s="8" t="s">
        <v>4422</v>
      </c>
      <c r="C253" s="8" t="s">
        <v>4423</v>
      </c>
      <c r="D253" s="8" t="s">
        <v>4424</v>
      </c>
      <c r="E253" s="8" t="s">
        <v>857</v>
      </c>
      <c r="F253" s="9"/>
      <c r="G253" s="9">
        <v>0.54659999999999997</v>
      </c>
      <c r="H253" s="9"/>
      <c r="J253" s="37">
        <f t="shared" si="3"/>
        <v>-3.2623303726433583</v>
      </c>
      <c r="K253" s="39">
        <f>VLOOKUP($A253,'Ub5 and Ub6 values'!$A$2:$F$7000,3,FALSE)</f>
        <v>6</v>
      </c>
      <c r="L253" s="39">
        <f>VLOOKUP($A253,'Ub5 and Ub6 values'!$A$2:$F$7000,4,FALSE)</f>
        <v>9</v>
      </c>
    </row>
    <row r="254" spans="1:12">
      <c r="A254" s="8" t="s">
        <v>5400</v>
      </c>
      <c r="B254" s="8" t="s">
        <v>4425</v>
      </c>
      <c r="C254" s="8" t="s">
        <v>4426</v>
      </c>
      <c r="D254" s="8" t="s">
        <v>4427</v>
      </c>
      <c r="E254" s="8" t="s">
        <v>857</v>
      </c>
      <c r="F254" s="9"/>
      <c r="G254" s="9">
        <v>0.54679</v>
      </c>
      <c r="H254" s="9"/>
      <c r="J254" s="37">
        <f t="shared" si="3"/>
        <v>-3.2621794366509085</v>
      </c>
      <c r="K254" s="39">
        <f>VLOOKUP($A254,'Ub5 and Ub6 values'!$A$2:$F$7000,3,FALSE)</f>
        <v>6</v>
      </c>
      <c r="L254" s="39">
        <f>VLOOKUP($A254,'Ub5 and Ub6 values'!$A$2:$F$7000,4,FALSE)</f>
        <v>9</v>
      </c>
    </row>
    <row r="255" spans="1:12">
      <c r="A255" s="8" t="s">
        <v>7219</v>
      </c>
      <c r="B255" s="8" t="s">
        <v>4428</v>
      </c>
      <c r="C255" s="8" t="s">
        <v>414</v>
      </c>
      <c r="D255" s="8" t="s">
        <v>415</v>
      </c>
      <c r="E255" s="8" t="s">
        <v>845</v>
      </c>
      <c r="F255" s="9"/>
      <c r="G255" s="9">
        <v>0.58140999999999998</v>
      </c>
      <c r="H255" s="9"/>
      <c r="J255" s="37">
        <f t="shared" si="3"/>
        <v>-3.2355175028245</v>
      </c>
      <c r="K255" s="39">
        <f>VLOOKUP($A255,'Ub5 and Ub6 values'!$A$2:$F$7000,3,FALSE)</f>
        <v>5</v>
      </c>
      <c r="L255" s="39">
        <f>VLOOKUP($A255,'Ub5 and Ub6 values'!$A$2:$F$7000,4,FALSE)</f>
        <v>7</v>
      </c>
    </row>
    <row r="256" spans="1:12">
      <c r="A256" s="7" t="s">
        <v>3582</v>
      </c>
      <c r="B256" s="8" t="s">
        <v>416</v>
      </c>
      <c r="C256" s="8" t="s">
        <v>417</v>
      </c>
      <c r="D256" s="8" t="s">
        <v>418</v>
      </c>
      <c r="E256" s="8" t="s">
        <v>857</v>
      </c>
      <c r="F256" s="9"/>
      <c r="G256" s="9">
        <v>0.60611000000000004</v>
      </c>
      <c r="H256" s="9"/>
      <c r="J256" s="37">
        <f t="shared" si="3"/>
        <v>-3.2174485506558992</v>
      </c>
      <c r="K256" s="39">
        <f>VLOOKUP($A256,'Ub5 and Ub6 values'!$A$2:$F$7000,3,FALSE)</f>
        <v>4</v>
      </c>
      <c r="L256" s="39">
        <f>VLOOKUP($A256,'Ub5 and Ub6 values'!$A$2:$F$7000,4,FALSE)</f>
        <v>4</v>
      </c>
    </row>
    <row r="257" spans="1:12">
      <c r="A257" s="8" t="s">
        <v>4995</v>
      </c>
      <c r="B257" s="8" t="s">
        <v>419</v>
      </c>
      <c r="C257" s="8" t="s">
        <v>420</v>
      </c>
      <c r="D257" s="8" t="s">
        <v>421</v>
      </c>
      <c r="E257" s="8" t="s">
        <v>857</v>
      </c>
      <c r="F257" s="9"/>
      <c r="G257" s="9">
        <v>0.60897000000000001</v>
      </c>
      <c r="H257" s="9"/>
      <c r="J257" s="37">
        <f t="shared" si="3"/>
        <v>-3.2154041017109258</v>
      </c>
      <c r="K257" s="39">
        <f>VLOOKUP($A257,'Ub5 and Ub6 values'!$A$2:$F$7000,3,FALSE)</f>
        <v>4</v>
      </c>
      <c r="L257" s="39">
        <f>VLOOKUP($A257,'Ub5 and Ub6 values'!$A$2:$F$7000,4,FALSE)</f>
        <v>4</v>
      </c>
    </row>
    <row r="258" spans="1:12">
      <c r="A258" s="8" t="s">
        <v>1859</v>
      </c>
      <c r="B258" s="8" t="s">
        <v>422</v>
      </c>
      <c r="C258" s="8" t="s">
        <v>423</v>
      </c>
      <c r="D258" s="8" t="s">
        <v>424</v>
      </c>
      <c r="E258" s="8" t="s">
        <v>845</v>
      </c>
      <c r="F258" s="9"/>
      <c r="G258" s="9">
        <v>0.62300999999999995</v>
      </c>
      <c r="H258" s="9"/>
      <c r="J258" s="37">
        <f t="shared" si="3"/>
        <v>-3.2055049823778057</v>
      </c>
      <c r="K258" s="39">
        <f>VLOOKUP($A258,'Ub5 and Ub6 values'!$A$2:$F$7000,3,FALSE)</f>
        <v>8</v>
      </c>
      <c r="L258" s="39">
        <f>VLOOKUP($A258,'Ub5 and Ub6 values'!$A$2:$F$7000,4,FALSE)</f>
        <v>8</v>
      </c>
    </row>
    <row r="259" spans="1:12">
      <c r="A259" s="8" t="s">
        <v>5432</v>
      </c>
      <c r="B259" s="8" t="s">
        <v>425</v>
      </c>
      <c r="C259" s="8" t="s">
        <v>426</v>
      </c>
      <c r="D259" s="8" t="s">
        <v>427</v>
      </c>
      <c r="E259" s="8" t="s">
        <v>857</v>
      </c>
      <c r="F259" s="9"/>
      <c r="G259" s="9">
        <v>0.64085999999999999</v>
      </c>
      <c r="H259" s="9"/>
      <c r="J259" s="37">
        <f t="shared" ref="J259:J322" si="4">LOG(G259)-3</f>
        <v>-3.1932368345501265</v>
      </c>
      <c r="K259" s="39">
        <f>VLOOKUP($A259,'Ub5 and Ub6 values'!$A$2:$F$7000,3,FALSE)</f>
        <v>7</v>
      </c>
      <c r="L259" s="39">
        <f>VLOOKUP($A259,'Ub5 and Ub6 values'!$A$2:$F$7000,4,FALSE)</f>
        <v>7</v>
      </c>
    </row>
    <row r="260" spans="1:12">
      <c r="A260" s="8" t="s">
        <v>5452</v>
      </c>
      <c r="B260" s="8" t="s">
        <v>428</v>
      </c>
      <c r="C260" s="8" t="s">
        <v>429</v>
      </c>
      <c r="D260" s="8" t="s">
        <v>430</v>
      </c>
      <c r="E260" s="8" t="s">
        <v>845</v>
      </c>
      <c r="F260" s="9"/>
      <c r="G260" s="9">
        <v>0.66737000000000002</v>
      </c>
      <c r="H260" s="9"/>
      <c r="J260" s="37">
        <f t="shared" si="4"/>
        <v>-3.1756333198977269</v>
      </c>
      <c r="K260" s="39">
        <f>VLOOKUP($A260,'Ub5 and Ub6 values'!$A$2:$F$7000,3,FALSE)</f>
        <v>4</v>
      </c>
      <c r="L260" s="39">
        <f>VLOOKUP($A260,'Ub5 and Ub6 values'!$A$2:$F$7000,4,FALSE)</f>
        <v>4</v>
      </c>
    </row>
    <row r="261" spans="1:12">
      <c r="A261" s="8" t="s">
        <v>2687</v>
      </c>
      <c r="B261" s="8" t="s">
        <v>2427</v>
      </c>
      <c r="C261" s="8" t="s">
        <v>431</v>
      </c>
      <c r="D261" s="8" t="s">
        <v>432</v>
      </c>
      <c r="E261" s="8" t="s">
        <v>845</v>
      </c>
      <c r="F261" s="9"/>
      <c r="G261" s="9">
        <v>0.67029000000000005</v>
      </c>
      <c r="H261" s="9"/>
      <c r="J261" s="37">
        <f t="shared" si="4"/>
        <v>-3.1737372597607045</v>
      </c>
      <c r="K261" s="39">
        <f>VLOOKUP($A261,'Ub5 and Ub6 values'!$A$2:$F$7000,3,FALSE)</f>
        <v>4</v>
      </c>
      <c r="L261" s="39">
        <f>VLOOKUP($A261,'Ub5 and Ub6 values'!$A$2:$F$7000,4,FALSE)</f>
        <v>7</v>
      </c>
    </row>
    <row r="262" spans="1:12">
      <c r="A262" s="8" t="s">
        <v>3346</v>
      </c>
      <c r="B262" s="8" t="s">
        <v>433</v>
      </c>
      <c r="C262" s="8" t="s">
        <v>434</v>
      </c>
      <c r="D262" s="8" t="s">
        <v>435</v>
      </c>
      <c r="E262" s="8" t="s">
        <v>1</v>
      </c>
      <c r="F262" s="9"/>
      <c r="G262" s="9">
        <v>0.70477999999999996</v>
      </c>
      <c r="H262" s="9"/>
      <c r="J262" s="37">
        <f t="shared" si="4"/>
        <v>-3.1519464286778467</v>
      </c>
      <c r="K262" s="39">
        <f>VLOOKUP($A262,'Ub5 and Ub6 values'!$A$2:$F$7000,3,FALSE)</f>
        <v>6</v>
      </c>
      <c r="L262" s="39">
        <f>VLOOKUP($A262,'Ub5 and Ub6 values'!$A$2:$F$7000,4,FALSE)</f>
        <v>10</v>
      </c>
    </row>
    <row r="263" spans="1:12">
      <c r="A263" s="8" t="s">
        <v>6946</v>
      </c>
      <c r="B263" s="8" t="s">
        <v>436</v>
      </c>
      <c r="C263" s="8" t="s">
        <v>437</v>
      </c>
      <c r="D263" s="8" t="s">
        <v>438</v>
      </c>
      <c r="E263" s="8" t="s">
        <v>845</v>
      </c>
      <c r="F263" s="9"/>
      <c r="G263" s="9">
        <v>0.72565000000000002</v>
      </c>
      <c r="H263" s="9"/>
      <c r="J263" s="37">
        <f t="shared" si="4"/>
        <v>-3.1392728004022539</v>
      </c>
      <c r="K263" s="39">
        <f>VLOOKUP($A263,'Ub5 and Ub6 values'!$A$2:$F$7000,3,FALSE)</f>
        <v>6</v>
      </c>
      <c r="L263" s="39">
        <f>VLOOKUP($A263,'Ub5 and Ub6 values'!$A$2:$F$7000,4,FALSE)</f>
        <v>7</v>
      </c>
    </row>
    <row r="264" spans="1:12">
      <c r="A264" s="8" t="s">
        <v>4221</v>
      </c>
      <c r="B264" s="8" t="s">
        <v>439</v>
      </c>
      <c r="C264" s="8" t="s">
        <v>440</v>
      </c>
      <c r="D264" s="8" t="s">
        <v>441</v>
      </c>
      <c r="E264" s="8" t="s">
        <v>845</v>
      </c>
      <c r="F264" s="9"/>
      <c r="G264" s="9">
        <v>0.73338000000000003</v>
      </c>
      <c r="H264" s="9"/>
      <c r="J264" s="37">
        <f t="shared" si="4"/>
        <v>-3.1346709378552</v>
      </c>
      <c r="K264" s="39">
        <f>VLOOKUP($A264,'Ub5 and Ub6 values'!$A$2:$F$7000,3,FALSE)</f>
        <v>7</v>
      </c>
      <c r="L264" s="39">
        <f>VLOOKUP($A264,'Ub5 and Ub6 values'!$A$2:$F$7000,4,FALSE)</f>
        <v>8</v>
      </c>
    </row>
    <row r="265" spans="1:12">
      <c r="A265" s="8" t="s">
        <v>5455</v>
      </c>
      <c r="B265" s="8" t="s">
        <v>6285</v>
      </c>
      <c r="C265" s="8" t="s">
        <v>442</v>
      </c>
      <c r="D265" s="8" t="s">
        <v>443</v>
      </c>
      <c r="E265" s="8" t="s">
        <v>444</v>
      </c>
      <c r="F265" s="9"/>
      <c r="G265" s="9">
        <v>0.75641999999999998</v>
      </c>
      <c r="H265" s="9"/>
      <c r="J265" s="37">
        <f t="shared" si="4"/>
        <v>-3.1212369967825664</v>
      </c>
      <c r="K265" s="39">
        <f>VLOOKUP($A265,'Ub5 and Ub6 values'!$A$2:$F$7000,3,FALSE)</f>
        <v>4</v>
      </c>
      <c r="L265" s="39">
        <f>VLOOKUP($A265,'Ub5 and Ub6 values'!$A$2:$F$7000,4,FALSE)</f>
        <v>4</v>
      </c>
    </row>
    <row r="266" spans="1:12">
      <c r="A266" s="8" t="s">
        <v>1857</v>
      </c>
      <c r="B266" s="8" t="s">
        <v>8361</v>
      </c>
      <c r="C266" s="8" t="s">
        <v>445</v>
      </c>
      <c r="D266" s="8" t="s">
        <v>446</v>
      </c>
      <c r="E266" s="8" t="s">
        <v>845</v>
      </c>
      <c r="F266" s="9"/>
      <c r="G266" s="9">
        <v>0.75980000000000003</v>
      </c>
      <c r="H266" s="9"/>
      <c r="J266" s="37">
        <f t="shared" si="4"/>
        <v>-3.1193007107812982</v>
      </c>
      <c r="K266" s="39">
        <f>VLOOKUP($A266,'Ub5 and Ub6 values'!$A$2:$F$7000,3,FALSE)</f>
        <v>6</v>
      </c>
      <c r="L266" s="39">
        <f>VLOOKUP($A266,'Ub5 and Ub6 values'!$A$2:$F$7000,4,FALSE)</f>
        <v>6</v>
      </c>
    </row>
    <row r="267" spans="1:12">
      <c r="A267" s="7" t="s">
        <v>6439</v>
      </c>
      <c r="B267" s="8" t="s">
        <v>447</v>
      </c>
      <c r="C267" s="8" t="s">
        <v>448</v>
      </c>
      <c r="D267" s="8" t="s">
        <v>449</v>
      </c>
      <c r="E267" s="8" t="s">
        <v>845</v>
      </c>
      <c r="F267" s="9"/>
      <c r="G267" s="9">
        <v>0.76124999999999998</v>
      </c>
      <c r="H267" s="9"/>
      <c r="J267" s="37">
        <f t="shared" si="4"/>
        <v>-3.1184726943590682</v>
      </c>
      <c r="K267" s="39">
        <f>VLOOKUP($A267,'Ub5 and Ub6 values'!$A$2:$F$7000,3,FALSE)</f>
        <v>7</v>
      </c>
      <c r="L267" s="39">
        <f>VLOOKUP($A267,'Ub5 and Ub6 values'!$A$2:$F$7000,4,FALSE)</f>
        <v>8</v>
      </c>
    </row>
    <row r="268" spans="1:12">
      <c r="A268" s="7" t="s">
        <v>6947</v>
      </c>
      <c r="B268" s="8" t="s">
        <v>450</v>
      </c>
      <c r="C268" s="8" t="s">
        <v>451</v>
      </c>
      <c r="D268" s="8" t="s">
        <v>1402</v>
      </c>
      <c r="E268" s="8" t="s">
        <v>845</v>
      </c>
      <c r="F268" s="9"/>
      <c r="G268" s="9">
        <v>0.79974999999999996</v>
      </c>
      <c r="H268" s="9"/>
      <c r="J268" s="37">
        <f t="shared" si="4"/>
        <v>-3.0970457512438552</v>
      </c>
      <c r="K268" s="39">
        <f>VLOOKUP($A268,'Ub5 and Ub6 values'!$A$2:$F$7000,3,FALSE)</f>
        <v>7</v>
      </c>
      <c r="L268" s="39">
        <f>VLOOKUP($A268,'Ub5 and Ub6 values'!$A$2:$F$7000,4,FALSE)</f>
        <v>10</v>
      </c>
    </row>
    <row r="269" spans="1:12">
      <c r="A269" s="8" t="s">
        <v>6948</v>
      </c>
      <c r="B269" s="8" t="s">
        <v>5037</v>
      </c>
      <c r="C269" s="8" t="s">
        <v>1403</v>
      </c>
      <c r="D269" s="8" t="s">
        <v>1404</v>
      </c>
      <c r="E269" s="8" t="s">
        <v>845</v>
      </c>
      <c r="F269" s="9"/>
      <c r="G269" s="9">
        <v>0.81376000000000004</v>
      </c>
      <c r="H269" s="9"/>
      <c r="J269" s="37">
        <f t="shared" si="4"/>
        <v>-3.0895036615043852</v>
      </c>
      <c r="K269" s="39">
        <f>VLOOKUP($A269,'Ub5 and Ub6 values'!$A$2:$F$7000,3,FALSE)</f>
        <v>7</v>
      </c>
      <c r="L269" s="39">
        <f>VLOOKUP($A269,'Ub5 and Ub6 values'!$A$2:$F$7000,4,FALSE)</f>
        <v>8</v>
      </c>
    </row>
    <row r="270" spans="1:12">
      <c r="A270" s="8" t="s">
        <v>6353</v>
      </c>
      <c r="B270" s="8" t="s">
        <v>1405</v>
      </c>
      <c r="C270" s="8" t="s">
        <v>1406</v>
      </c>
      <c r="D270" s="8" t="s">
        <v>4150</v>
      </c>
      <c r="E270" s="8" t="s">
        <v>845</v>
      </c>
      <c r="F270" s="9"/>
      <c r="G270" s="9">
        <v>0.83674999999999999</v>
      </c>
      <c r="H270" s="9"/>
      <c r="J270" s="37">
        <f t="shared" si="4"/>
        <v>-3.0774042789701852</v>
      </c>
      <c r="K270" s="39">
        <f>VLOOKUP($A270,'Ub5 and Ub6 values'!$A$2:$F$7000,3,FALSE)</f>
        <v>7</v>
      </c>
      <c r="L270" s="39">
        <f>VLOOKUP($A270,'Ub5 and Ub6 values'!$A$2:$F$7000,4,FALSE)</f>
        <v>8</v>
      </c>
    </row>
    <row r="271" spans="1:12">
      <c r="A271" s="7" t="s">
        <v>6949</v>
      </c>
      <c r="B271" s="8" t="s">
        <v>4151</v>
      </c>
      <c r="C271" s="8" t="s">
        <v>4152</v>
      </c>
      <c r="D271" s="8" t="s">
        <v>4153</v>
      </c>
      <c r="E271" s="8" t="s">
        <v>845</v>
      </c>
      <c r="F271" s="9"/>
      <c r="G271" s="9">
        <v>0.85807</v>
      </c>
      <c r="H271" s="9"/>
      <c r="J271" s="37">
        <f t="shared" si="4"/>
        <v>-3.0664772816458372</v>
      </c>
      <c r="K271" s="39">
        <f>VLOOKUP($A271,'Ub5 and Ub6 values'!$A$2:$F$7000,3,FALSE)</f>
        <v>5</v>
      </c>
      <c r="L271" s="39">
        <f>VLOOKUP($A271,'Ub5 and Ub6 values'!$A$2:$F$7000,4,FALSE)</f>
        <v>5</v>
      </c>
    </row>
    <row r="272" spans="1:12">
      <c r="A272" s="7" t="s">
        <v>6121</v>
      </c>
      <c r="B272" s="8" t="s">
        <v>1064</v>
      </c>
      <c r="C272" s="8" t="s">
        <v>1065</v>
      </c>
      <c r="D272" s="8" t="s">
        <v>1066</v>
      </c>
      <c r="E272" s="8" t="s">
        <v>857</v>
      </c>
      <c r="F272" s="9"/>
      <c r="G272" s="9">
        <v>0.87505999999999995</v>
      </c>
      <c r="H272" s="9"/>
      <c r="J272" s="37">
        <f t="shared" si="4"/>
        <v>-3.0579621678056306</v>
      </c>
      <c r="K272" s="39">
        <f>VLOOKUP($A272,'Ub5 and Ub6 values'!$A$2:$F$7000,3,FALSE)</f>
        <v>5</v>
      </c>
      <c r="L272" s="39">
        <f>VLOOKUP($A272,'Ub5 and Ub6 values'!$A$2:$F$7000,4,FALSE)</f>
        <v>7</v>
      </c>
    </row>
    <row r="273" spans="1:12">
      <c r="A273" s="8" t="s">
        <v>6403</v>
      </c>
      <c r="B273" s="8" t="s">
        <v>1067</v>
      </c>
      <c r="C273" s="8" t="s">
        <v>1068</v>
      </c>
      <c r="D273" s="8" t="s">
        <v>812</v>
      </c>
      <c r="E273" s="8" t="s">
        <v>845</v>
      </c>
      <c r="F273" s="9"/>
      <c r="G273" s="9">
        <v>0.92288999999999999</v>
      </c>
      <c r="H273" s="9"/>
      <c r="J273" s="37">
        <f t="shared" si="4"/>
        <v>-3.0348500597973938</v>
      </c>
      <c r="K273" s="39">
        <f>VLOOKUP($A273,'Ub5 and Ub6 values'!$A$2:$F$7000,3,FALSE)</f>
        <v>6</v>
      </c>
      <c r="L273" s="39">
        <f>VLOOKUP($A273,'Ub5 and Ub6 values'!$A$2:$F$7000,4,FALSE)</f>
        <v>6</v>
      </c>
    </row>
    <row r="274" spans="1:12">
      <c r="A274" s="8" t="s">
        <v>5560</v>
      </c>
      <c r="B274" s="8" t="s">
        <v>813</v>
      </c>
      <c r="C274" s="8" t="s">
        <v>814</v>
      </c>
      <c r="D274" s="8" t="s">
        <v>815</v>
      </c>
      <c r="E274" s="8" t="s">
        <v>845</v>
      </c>
      <c r="F274" s="9"/>
      <c r="G274" s="9">
        <v>0.93664000000000003</v>
      </c>
      <c r="H274" s="9"/>
      <c r="J274" s="37">
        <f t="shared" si="4"/>
        <v>-3.0284272992463022</v>
      </c>
      <c r="K274" s="39">
        <f>VLOOKUP($A274,'Ub5 and Ub6 values'!$A$2:$F$7000,3,FALSE)</f>
        <v>7</v>
      </c>
      <c r="L274" s="39">
        <f>VLOOKUP($A274,'Ub5 and Ub6 values'!$A$2:$F$7000,4,FALSE)</f>
        <v>10</v>
      </c>
    </row>
    <row r="275" spans="1:12">
      <c r="A275" s="8" t="s">
        <v>5410</v>
      </c>
      <c r="B275" s="8" t="s">
        <v>1858</v>
      </c>
      <c r="C275" s="8" t="s">
        <v>816</v>
      </c>
      <c r="D275" s="8" t="s">
        <v>817</v>
      </c>
      <c r="E275" s="8" t="s">
        <v>845</v>
      </c>
      <c r="F275" s="9"/>
      <c r="G275" s="9">
        <v>0.97514999999999996</v>
      </c>
      <c r="H275" s="9"/>
      <c r="J275" s="37">
        <f t="shared" si="4"/>
        <v>-3.0109285749048382</v>
      </c>
      <c r="K275" s="39">
        <f>VLOOKUP($A275,'Ub5 and Ub6 values'!$A$2:$F$7000,3,FALSE)</f>
        <v>5</v>
      </c>
      <c r="L275" s="39">
        <f>VLOOKUP($A275,'Ub5 and Ub6 values'!$A$2:$F$7000,4,FALSE)</f>
        <v>5</v>
      </c>
    </row>
    <row r="276" spans="1:12">
      <c r="A276" s="8" t="s">
        <v>729</v>
      </c>
      <c r="B276" s="8" t="s">
        <v>818</v>
      </c>
      <c r="C276" s="8" t="s">
        <v>461</v>
      </c>
      <c r="D276" s="8" t="s">
        <v>462</v>
      </c>
      <c r="E276" s="8" t="s">
        <v>845</v>
      </c>
      <c r="F276" s="9"/>
      <c r="G276" s="9">
        <v>0.97982000000000002</v>
      </c>
      <c r="H276" s="9"/>
      <c r="J276" s="37">
        <f t="shared" si="4"/>
        <v>-3.0088537000082964</v>
      </c>
      <c r="K276" s="39">
        <f>VLOOKUP($A276,'Ub5 and Ub6 values'!$A$2:$F$7000,3,FALSE)</f>
        <v>4</v>
      </c>
      <c r="L276" s="39">
        <f>VLOOKUP($A276,'Ub5 and Ub6 values'!$A$2:$F$7000,4,FALSE)</f>
        <v>6</v>
      </c>
    </row>
    <row r="277" spans="1:12">
      <c r="A277" s="8" t="s">
        <v>5407</v>
      </c>
      <c r="B277" s="8" t="s">
        <v>463</v>
      </c>
      <c r="C277" s="8" t="s">
        <v>464</v>
      </c>
      <c r="D277" s="8" t="s">
        <v>465</v>
      </c>
      <c r="E277" s="8" t="s">
        <v>857</v>
      </c>
      <c r="F277" s="9"/>
      <c r="G277" s="9">
        <v>0.98080000000000001</v>
      </c>
      <c r="H277" s="9"/>
      <c r="J277" s="37">
        <f t="shared" si="4"/>
        <v>-3.0084195428256604</v>
      </c>
      <c r="K277" s="39">
        <f>VLOOKUP($A277,'Ub5 and Ub6 values'!$A$2:$F$7000,3,FALSE)</f>
        <v>6</v>
      </c>
      <c r="L277" s="39">
        <f>VLOOKUP($A277,'Ub5 and Ub6 values'!$A$2:$F$7000,4,FALSE)</f>
        <v>11</v>
      </c>
    </row>
    <row r="278" spans="1:12">
      <c r="A278" s="8" t="s">
        <v>5206</v>
      </c>
      <c r="B278" s="8" t="s">
        <v>466</v>
      </c>
      <c r="C278" s="8" t="s">
        <v>467</v>
      </c>
      <c r="D278" s="8" t="s">
        <v>468</v>
      </c>
      <c r="E278" s="8" t="s">
        <v>845</v>
      </c>
      <c r="F278" s="9"/>
      <c r="G278" s="9">
        <v>0.98209999999999997</v>
      </c>
      <c r="H278" s="9"/>
      <c r="J278" s="37">
        <f t="shared" si="4"/>
        <v>-3.0078442889573833</v>
      </c>
      <c r="K278" s="39">
        <f>VLOOKUP($A278,'Ub5 and Ub6 values'!$A$2:$F$7000,3,FALSE)</f>
        <v>6</v>
      </c>
      <c r="L278" s="39">
        <f>VLOOKUP($A278,'Ub5 and Ub6 values'!$A$2:$F$7000,4,FALSE)</f>
        <v>8</v>
      </c>
    </row>
    <row r="279" spans="1:12">
      <c r="A279" s="7" t="s">
        <v>6950</v>
      </c>
      <c r="B279" s="8" t="s">
        <v>469</v>
      </c>
      <c r="C279" s="8" t="s">
        <v>470</v>
      </c>
      <c r="D279" s="8" t="s">
        <v>471</v>
      </c>
      <c r="E279" s="8" t="s">
        <v>845</v>
      </c>
      <c r="F279" s="9"/>
      <c r="G279" s="9">
        <v>0.98424999999999996</v>
      </c>
      <c r="H279" s="9"/>
      <c r="J279" s="37">
        <f t="shared" si="4"/>
        <v>-3.0068945765377331</v>
      </c>
      <c r="K279" s="39">
        <f>VLOOKUP($A279,'Ub5 and Ub6 values'!$A$2:$F$7000,3,FALSE)</f>
        <v>7</v>
      </c>
      <c r="L279" s="39">
        <f>VLOOKUP($A279,'Ub5 and Ub6 values'!$A$2:$F$7000,4,FALSE)</f>
        <v>9</v>
      </c>
    </row>
    <row r="280" spans="1:12">
      <c r="A280" s="7" t="s">
        <v>6674</v>
      </c>
      <c r="B280" s="8" t="s">
        <v>472</v>
      </c>
      <c r="C280" s="8" t="s">
        <v>473</v>
      </c>
      <c r="D280" s="8" t="s">
        <v>474</v>
      </c>
      <c r="E280" s="8" t="s">
        <v>857</v>
      </c>
      <c r="F280" s="9"/>
      <c r="G280" s="9">
        <v>0.98482999999999998</v>
      </c>
      <c r="H280" s="9"/>
      <c r="J280" s="37">
        <f t="shared" si="4"/>
        <v>-3.0066387303488642</v>
      </c>
      <c r="K280" s="39">
        <f>VLOOKUP($A280,'Ub5 and Ub6 values'!$A$2:$F$7000,3,FALSE)</f>
        <v>8</v>
      </c>
      <c r="L280" s="39">
        <f>VLOOKUP($A280,'Ub5 and Ub6 values'!$A$2:$F$7000,4,FALSE)</f>
        <v>8</v>
      </c>
    </row>
    <row r="281" spans="1:12">
      <c r="A281" s="8" t="s">
        <v>2780</v>
      </c>
      <c r="B281" s="8" t="s">
        <v>6291</v>
      </c>
      <c r="C281" s="8" t="s">
        <v>475</v>
      </c>
      <c r="D281" s="8" t="s">
        <v>476</v>
      </c>
      <c r="E281" s="8" t="s">
        <v>845</v>
      </c>
      <c r="F281" s="9"/>
      <c r="G281" s="9">
        <v>0.99214999999999998</v>
      </c>
      <c r="H281" s="9"/>
      <c r="J281" s="37">
        <f t="shared" si="4"/>
        <v>-3.0034226632817416</v>
      </c>
      <c r="K281" s="39">
        <f>VLOOKUP($A281,'Ub5 and Ub6 values'!$A$2:$F$7000,3,FALSE)</f>
        <v>4</v>
      </c>
      <c r="L281" s="39">
        <f>VLOOKUP($A281,'Ub5 and Ub6 values'!$A$2:$F$7000,4,FALSE)</f>
        <v>6</v>
      </c>
    </row>
    <row r="282" spans="1:12">
      <c r="A282" s="8" t="s">
        <v>7137</v>
      </c>
      <c r="B282" s="8" t="s">
        <v>477</v>
      </c>
      <c r="C282" s="8" t="s">
        <v>478</v>
      </c>
      <c r="D282" s="8" t="s">
        <v>479</v>
      </c>
      <c r="E282" s="8" t="s">
        <v>845</v>
      </c>
      <c r="F282" s="9"/>
      <c r="G282" s="9">
        <v>0.99646999999999997</v>
      </c>
      <c r="H282" s="9"/>
      <c r="J282" s="37">
        <f t="shared" si="4"/>
        <v>-3.0015357717558468</v>
      </c>
      <c r="K282" s="39">
        <f>VLOOKUP($A282,'Ub5 and Ub6 values'!$A$2:$F$7000,3,FALSE)</f>
        <v>7</v>
      </c>
      <c r="L282" s="39">
        <f>VLOOKUP($A282,'Ub5 and Ub6 values'!$A$2:$F$7000,4,FALSE)</f>
        <v>9</v>
      </c>
    </row>
    <row r="283" spans="1:12">
      <c r="A283" s="8" t="s">
        <v>6951</v>
      </c>
      <c r="B283" s="8" t="s">
        <v>2441</v>
      </c>
      <c r="C283" s="8" t="s">
        <v>480</v>
      </c>
      <c r="D283" s="8" t="s">
        <v>481</v>
      </c>
      <c r="E283" s="8" t="s">
        <v>845</v>
      </c>
      <c r="F283" s="9"/>
      <c r="G283" s="9">
        <v>1.0206</v>
      </c>
      <c r="H283" s="9"/>
      <c r="J283" s="37">
        <f t="shared" si="4"/>
        <v>-2.9911444360037875</v>
      </c>
      <c r="K283" s="39">
        <f>VLOOKUP($A283,'Ub5 and Ub6 values'!$A$2:$F$7000,3,FALSE)</f>
        <v>4</v>
      </c>
      <c r="L283" s="39">
        <f>VLOOKUP($A283,'Ub5 and Ub6 values'!$A$2:$F$7000,4,FALSE)</f>
        <v>4</v>
      </c>
    </row>
    <row r="284" spans="1:12">
      <c r="A284" s="8" t="s">
        <v>6952</v>
      </c>
      <c r="B284" s="8" t="s">
        <v>482</v>
      </c>
      <c r="C284" s="8" t="s">
        <v>483</v>
      </c>
      <c r="D284" s="8" t="s">
        <v>484</v>
      </c>
      <c r="E284" s="8" t="s">
        <v>845</v>
      </c>
      <c r="F284" s="9"/>
      <c r="G284" s="9">
        <v>1.024</v>
      </c>
      <c r="H284" s="9"/>
      <c r="J284" s="37">
        <f t="shared" si="4"/>
        <v>-2.9897000433601879</v>
      </c>
      <c r="K284" s="39">
        <f>VLOOKUP($A284,'Ub5 and Ub6 values'!$A$2:$F$7000,3,FALSE)</f>
        <v>6</v>
      </c>
      <c r="L284" s="39">
        <f>VLOOKUP($A284,'Ub5 and Ub6 values'!$A$2:$F$7000,4,FALSE)</f>
        <v>10</v>
      </c>
    </row>
    <row r="285" spans="1:12">
      <c r="A285" s="7" t="s">
        <v>6953</v>
      </c>
      <c r="B285" s="8" t="s">
        <v>485</v>
      </c>
      <c r="C285" s="8" t="s">
        <v>486</v>
      </c>
      <c r="D285" s="8" t="s">
        <v>487</v>
      </c>
      <c r="E285" s="8" t="s">
        <v>845</v>
      </c>
      <c r="F285" s="9"/>
      <c r="G285" s="9">
        <v>1.0405</v>
      </c>
      <c r="H285" s="9"/>
      <c r="J285" s="37">
        <f t="shared" si="4"/>
        <v>-2.9827579154523542</v>
      </c>
      <c r="K285" s="39">
        <f>VLOOKUP($A285,'Ub5 and Ub6 values'!$A$2:$F$7000,3,FALSE)</f>
        <v>5</v>
      </c>
      <c r="L285" s="39">
        <f>VLOOKUP($A285,'Ub5 and Ub6 values'!$A$2:$F$7000,4,FALSE)</f>
        <v>7</v>
      </c>
    </row>
    <row r="286" spans="1:12">
      <c r="A286" s="8" t="s">
        <v>6887</v>
      </c>
      <c r="B286" s="8" t="s">
        <v>9541</v>
      </c>
      <c r="C286" s="8" t="s">
        <v>4673</v>
      </c>
      <c r="D286" s="8" t="s">
        <v>4674</v>
      </c>
      <c r="E286" s="8" t="s">
        <v>845</v>
      </c>
      <c r="F286" s="9"/>
      <c r="G286" s="9">
        <v>1.0633999999999999</v>
      </c>
      <c r="H286" s="9"/>
      <c r="J286" s="37">
        <f t="shared" si="4"/>
        <v>-2.9733033440218404</v>
      </c>
      <c r="K286" s="39">
        <f>VLOOKUP($A286,'Ub5 and Ub6 values'!$A$2:$F$7000,3,FALSE)</f>
        <v>5</v>
      </c>
      <c r="L286" s="39">
        <f>VLOOKUP($A286,'Ub5 and Ub6 values'!$A$2:$F$7000,4,FALSE)</f>
        <v>5</v>
      </c>
    </row>
    <row r="287" spans="1:12">
      <c r="A287" s="8" t="s">
        <v>6954</v>
      </c>
      <c r="B287" s="8" t="s">
        <v>488</v>
      </c>
      <c r="C287" s="8" t="s">
        <v>489</v>
      </c>
      <c r="D287" s="8" t="s">
        <v>490</v>
      </c>
      <c r="E287" s="8" t="s">
        <v>845</v>
      </c>
      <c r="F287" s="9"/>
      <c r="G287" s="9">
        <v>1.0843</v>
      </c>
      <c r="H287" s="9"/>
      <c r="J287" s="37">
        <f t="shared" si="4"/>
        <v>-2.9648505422265372</v>
      </c>
      <c r="K287" s="39">
        <f>VLOOKUP($A287,'Ub5 and Ub6 values'!$A$2:$F$7000,3,FALSE)</f>
        <v>6</v>
      </c>
      <c r="L287" s="39">
        <f>VLOOKUP($A287,'Ub5 and Ub6 values'!$A$2:$F$7000,4,FALSE)</f>
        <v>6</v>
      </c>
    </row>
    <row r="288" spans="1:12">
      <c r="A288" s="7" t="s">
        <v>4234</v>
      </c>
      <c r="B288" s="8" t="s">
        <v>491</v>
      </c>
      <c r="C288" s="8" t="s">
        <v>492</v>
      </c>
      <c r="D288" s="8" t="s">
        <v>493</v>
      </c>
      <c r="E288" s="8" t="s">
        <v>857</v>
      </c>
      <c r="F288" s="9"/>
      <c r="G288" s="9">
        <v>1.0914999999999999</v>
      </c>
      <c r="H288" s="9"/>
      <c r="J288" s="37">
        <f t="shared" si="4"/>
        <v>-2.961976259954842</v>
      </c>
      <c r="K288" s="39">
        <f>VLOOKUP($A288,'Ub5 and Ub6 values'!$A$2:$F$7000,3,FALSE)</f>
        <v>8</v>
      </c>
      <c r="L288" s="39">
        <f>VLOOKUP($A288,'Ub5 and Ub6 values'!$A$2:$F$7000,4,FALSE)</f>
        <v>8</v>
      </c>
    </row>
    <row r="289" spans="1:12">
      <c r="A289" s="8" t="s">
        <v>7229</v>
      </c>
      <c r="B289" s="8" t="s">
        <v>494</v>
      </c>
      <c r="C289" s="8" t="s">
        <v>495</v>
      </c>
      <c r="D289" s="8" t="s">
        <v>496</v>
      </c>
      <c r="E289" s="8" t="s">
        <v>845</v>
      </c>
      <c r="F289" s="9"/>
      <c r="G289" s="9">
        <v>1.1075999999999999</v>
      </c>
      <c r="H289" s="9"/>
      <c r="J289" s="37">
        <f t="shared" si="4"/>
        <v>-2.9556170529264634</v>
      </c>
      <c r="K289" s="39">
        <f>VLOOKUP($A289,'Ub5 and Ub6 values'!$A$2:$F$7000,3,FALSE)</f>
        <v>9</v>
      </c>
      <c r="L289" s="39">
        <f>VLOOKUP($A289,'Ub5 and Ub6 values'!$A$2:$F$7000,4,FALSE)</f>
        <v>9</v>
      </c>
    </row>
    <row r="290" spans="1:12">
      <c r="A290" s="7" t="s">
        <v>6955</v>
      </c>
      <c r="B290" s="8" t="s">
        <v>497</v>
      </c>
      <c r="C290" s="8" t="s">
        <v>498</v>
      </c>
      <c r="D290" s="8" t="s">
        <v>499</v>
      </c>
      <c r="E290" s="8" t="s">
        <v>845</v>
      </c>
      <c r="F290" s="9"/>
      <c r="G290" s="9">
        <v>1.1165</v>
      </c>
      <c r="H290" s="9"/>
      <c r="J290" s="37">
        <f t="shared" si="4"/>
        <v>-2.9521412725925433</v>
      </c>
      <c r="K290" s="39">
        <f>VLOOKUP($A290,'Ub5 and Ub6 values'!$A$2:$F$7000,3,FALSE)</f>
        <v>5</v>
      </c>
      <c r="L290" s="39">
        <f>VLOOKUP($A290,'Ub5 and Ub6 values'!$A$2:$F$7000,4,FALSE)</f>
        <v>7</v>
      </c>
    </row>
    <row r="291" spans="1:12">
      <c r="A291" s="8" t="s">
        <v>5519</v>
      </c>
      <c r="B291" s="8" t="s">
        <v>500</v>
      </c>
      <c r="C291" s="8" t="s">
        <v>501</v>
      </c>
      <c r="D291" s="8" t="s">
        <v>502</v>
      </c>
      <c r="E291" s="8" t="s">
        <v>845</v>
      </c>
      <c r="F291" s="9"/>
      <c r="G291" s="9">
        <v>1.1447000000000001</v>
      </c>
      <c r="H291" s="9"/>
      <c r="J291" s="37">
        <f t="shared" si="4"/>
        <v>-2.9413083171807699</v>
      </c>
      <c r="K291" s="39">
        <f>VLOOKUP($A291,'Ub5 and Ub6 values'!$A$2:$F$7000,3,FALSE)</f>
        <v>8</v>
      </c>
      <c r="L291" s="39">
        <f>VLOOKUP($A291,'Ub5 and Ub6 values'!$A$2:$F$7000,4,FALSE)</f>
        <v>8</v>
      </c>
    </row>
    <row r="292" spans="1:12">
      <c r="A292" s="8" t="s">
        <v>7170</v>
      </c>
      <c r="B292" s="8" t="s">
        <v>503</v>
      </c>
      <c r="C292" s="8" t="s">
        <v>504</v>
      </c>
      <c r="D292" s="8" t="s">
        <v>505</v>
      </c>
      <c r="E292" s="8" t="s">
        <v>845</v>
      </c>
      <c r="F292" s="9"/>
      <c r="G292" s="9">
        <v>1.1624000000000001</v>
      </c>
      <c r="H292" s="9"/>
      <c r="J292" s="37">
        <f t="shared" si="4"/>
        <v>-2.9346443987100348</v>
      </c>
      <c r="K292" s="39">
        <f>VLOOKUP($A292,'Ub5 and Ub6 values'!$A$2:$F$7000,3,FALSE)</f>
        <v>7</v>
      </c>
      <c r="L292" s="39">
        <f>VLOOKUP($A292,'Ub5 and Ub6 values'!$A$2:$F$7000,4,FALSE)</f>
        <v>9</v>
      </c>
    </row>
    <row r="293" spans="1:12">
      <c r="A293" s="7" t="s">
        <v>6956</v>
      </c>
      <c r="B293" s="8" t="s">
        <v>506</v>
      </c>
      <c r="C293" s="8" t="s">
        <v>507</v>
      </c>
      <c r="D293" s="8" t="s">
        <v>508</v>
      </c>
      <c r="E293" s="10" t="s">
        <v>857</v>
      </c>
      <c r="F293" s="9"/>
      <c r="G293" s="9">
        <v>1.2208000000000001</v>
      </c>
      <c r="H293" s="9"/>
      <c r="J293" s="37">
        <f t="shared" si="4"/>
        <v>-2.9133554793891947</v>
      </c>
      <c r="K293" s="39">
        <f>VLOOKUP($A293,'Ub5 and Ub6 values'!$A$2:$F$7000,3,FALSE)</f>
        <v>6</v>
      </c>
      <c r="L293" s="39">
        <f>VLOOKUP($A293,'Ub5 and Ub6 values'!$A$2:$F$7000,4,FALSE)</f>
        <v>10</v>
      </c>
    </row>
    <row r="294" spans="1:12">
      <c r="A294" s="8" t="s">
        <v>6957</v>
      </c>
      <c r="B294" s="8" t="s">
        <v>509</v>
      </c>
      <c r="C294" s="8" t="s">
        <v>510</v>
      </c>
      <c r="D294" s="8" t="s">
        <v>511</v>
      </c>
      <c r="E294" s="8" t="s">
        <v>845</v>
      </c>
      <c r="F294" s="9"/>
      <c r="G294" s="9">
        <v>1.2519</v>
      </c>
      <c r="H294" s="9"/>
      <c r="J294" s="37">
        <f t="shared" si="4"/>
        <v>-2.9024303605686286</v>
      </c>
      <c r="K294" s="39">
        <f>VLOOKUP($A294,'Ub5 and Ub6 values'!$A$2:$F$7000,3,FALSE)</f>
        <v>7</v>
      </c>
      <c r="L294" s="39">
        <f>VLOOKUP($A294,'Ub5 and Ub6 values'!$A$2:$F$7000,4,FALSE)</f>
        <v>8</v>
      </c>
    </row>
    <row r="295" spans="1:12">
      <c r="A295" s="8" t="s">
        <v>4594</v>
      </c>
      <c r="B295" s="8" t="s">
        <v>2387</v>
      </c>
      <c r="C295" s="8" t="s">
        <v>512</v>
      </c>
      <c r="D295" s="8" t="s">
        <v>513</v>
      </c>
      <c r="E295" s="8" t="s">
        <v>857</v>
      </c>
      <c r="F295" s="9"/>
      <c r="G295" s="9">
        <v>1.2717000000000001</v>
      </c>
      <c r="H295" s="9"/>
      <c r="J295" s="37">
        <f t="shared" si="4"/>
        <v>-2.8956153287121165</v>
      </c>
      <c r="K295" s="39">
        <f>VLOOKUP($A295,'Ub5 and Ub6 values'!$A$2:$F$7000,3,FALSE)</f>
        <v>5</v>
      </c>
      <c r="L295" s="39">
        <f>VLOOKUP($A295,'Ub5 and Ub6 values'!$A$2:$F$7000,4,FALSE)</f>
        <v>10</v>
      </c>
    </row>
    <row r="296" spans="1:12">
      <c r="A296" s="8" t="s">
        <v>1222</v>
      </c>
      <c r="B296" s="8" t="s">
        <v>273</v>
      </c>
      <c r="C296" s="8" t="s">
        <v>274</v>
      </c>
      <c r="D296" s="8" t="s">
        <v>275</v>
      </c>
      <c r="E296" s="8" t="s">
        <v>845</v>
      </c>
      <c r="F296" s="9"/>
      <c r="G296" s="9">
        <v>1.2730999999999999</v>
      </c>
      <c r="H296" s="9"/>
      <c r="J296" s="37">
        <f t="shared" si="4"/>
        <v>-2.8951374818589226</v>
      </c>
      <c r="K296" s="39">
        <f>VLOOKUP($A296,'Ub5 and Ub6 values'!$A$2:$F$7000,3,FALSE)</f>
        <v>6</v>
      </c>
      <c r="L296" s="39">
        <f>VLOOKUP($A296,'Ub5 and Ub6 values'!$A$2:$F$7000,4,FALSE)</f>
        <v>7</v>
      </c>
    </row>
    <row r="297" spans="1:12">
      <c r="A297" s="8" t="s">
        <v>6958</v>
      </c>
      <c r="B297" s="8" t="s">
        <v>276</v>
      </c>
      <c r="C297" s="8" t="s">
        <v>277</v>
      </c>
      <c r="D297" s="8" t="s">
        <v>278</v>
      </c>
      <c r="E297" s="8" t="s">
        <v>845</v>
      </c>
      <c r="F297" s="9"/>
      <c r="G297" s="9">
        <v>1.3183</v>
      </c>
      <c r="H297" s="9"/>
      <c r="J297" s="37">
        <f t="shared" si="4"/>
        <v>-2.8799857479219328</v>
      </c>
      <c r="K297" s="39">
        <f>VLOOKUP($A297,'Ub5 and Ub6 values'!$A$2:$F$7000,3,FALSE)</f>
        <v>6</v>
      </c>
      <c r="L297" s="39">
        <f>VLOOKUP($A297,'Ub5 and Ub6 values'!$A$2:$F$7000,4,FALSE)</f>
        <v>8</v>
      </c>
    </row>
    <row r="298" spans="1:12">
      <c r="A298" s="7" t="s">
        <v>4467</v>
      </c>
      <c r="B298" s="8" t="s">
        <v>279</v>
      </c>
      <c r="C298" s="8" t="s">
        <v>280</v>
      </c>
      <c r="D298" s="8" t="s">
        <v>281</v>
      </c>
      <c r="E298" s="8" t="s">
        <v>857</v>
      </c>
      <c r="F298" s="9"/>
      <c r="G298" s="9">
        <v>1.3373999999999999</v>
      </c>
      <c r="H298" s="9"/>
      <c r="J298" s="37">
        <f t="shared" si="4"/>
        <v>-2.8737386811361185</v>
      </c>
      <c r="K298" s="39">
        <f>VLOOKUP($A298,'Ub5 and Ub6 values'!$A$2:$F$7000,3,FALSE)</f>
        <v>8</v>
      </c>
      <c r="L298" s="39">
        <f>VLOOKUP($A298,'Ub5 and Ub6 values'!$A$2:$F$7000,4,FALSE)</f>
        <v>8</v>
      </c>
    </row>
    <row r="299" spans="1:12">
      <c r="A299" s="8" t="s">
        <v>7220</v>
      </c>
      <c r="B299" s="8" t="s">
        <v>282</v>
      </c>
      <c r="C299" s="8" t="s">
        <v>283</v>
      </c>
      <c r="D299" s="8" t="s">
        <v>284</v>
      </c>
      <c r="E299" s="8" t="s">
        <v>845</v>
      </c>
      <c r="F299" s="9"/>
      <c r="G299" s="9">
        <v>1.3716999999999999</v>
      </c>
      <c r="H299" s="9"/>
      <c r="J299" s="37">
        <f t="shared" si="4"/>
        <v>-2.8627408613632324</v>
      </c>
      <c r="K299" s="39">
        <f>VLOOKUP($A299,'Ub5 and Ub6 values'!$A$2:$F$7000,3,FALSE)</f>
        <v>5</v>
      </c>
      <c r="L299" s="39">
        <f>VLOOKUP($A299,'Ub5 and Ub6 values'!$A$2:$F$7000,4,FALSE)</f>
        <v>8</v>
      </c>
    </row>
    <row r="300" spans="1:12">
      <c r="A300" s="8" t="s">
        <v>736</v>
      </c>
      <c r="B300" s="8" t="s">
        <v>285</v>
      </c>
      <c r="C300" s="8" t="s">
        <v>286</v>
      </c>
      <c r="D300" s="8" t="s">
        <v>287</v>
      </c>
      <c r="E300" s="8" t="s">
        <v>845</v>
      </c>
      <c r="F300" s="9"/>
      <c r="G300" s="9">
        <v>1.3771</v>
      </c>
      <c r="H300" s="9"/>
      <c r="J300" s="37">
        <f t="shared" si="4"/>
        <v>-2.8610345217101729</v>
      </c>
      <c r="K300" s="39">
        <f>VLOOKUP($A300,'Ub5 and Ub6 values'!$A$2:$F$7000,3,FALSE)</f>
        <v>5</v>
      </c>
      <c r="L300" s="39">
        <f>VLOOKUP($A300,'Ub5 and Ub6 values'!$A$2:$F$7000,4,FALSE)</f>
        <v>7</v>
      </c>
    </row>
    <row r="301" spans="1:12">
      <c r="A301" s="8" t="s">
        <v>7237</v>
      </c>
      <c r="B301" s="8" t="s">
        <v>288</v>
      </c>
      <c r="C301" s="8" t="s">
        <v>289</v>
      </c>
      <c r="D301" s="8" t="s">
        <v>290</v>
      </c>
      <c r="E301" s="8" t="s">
        <v>845</v>
      </c>
      <c r="F301" s="9"/>
      <c r="G301" s="9">
        <v>1.3960999999999999</v>
      </c>
      <c r="H301" s="9"/>
      <c r="J301" s="37">
        <f t="shared" si="4"/>
        <v>-2.8550834729071495</v>
      </c>
      <c r="K301" s="39">
        <f>VLOOKUP($A301,'Ub5 and Ub6 values'!$A$2:$F$7000,3,FALSE)</f>
        <v>5</v>
      </c>
      <c r="L301" s="39">
        <f>VLOOKUP($A301,'Ub5 and Ub6 values'!$A$2:$F$7000,4,FALSE)</f>
        <v>7</v>
      </c>
    </row>
    <row r="302" spans="1:12">
      <c r="A302" s="8" t="s">
        <v>3631</v>
      </c>
      <c r="B302" s="8" t="s">
        <v>6287</v>
      </c>
      <c r="C302" s="8" t="s">
        <v>291</v>
      </c>
      <c r="D302" s="8" t="s">
        <v>292</v>
      </c>
      <c r="E302" s="8" t="s">
        <v>845</v>
      </c>
      <c r="F302" s="9"/>
      <c r="G302" s="9">
        <v>1.4277</v>
      </c>
      <c r="H302" s="9"/>
      <c r="J302" s="37">
        <f t="shared" si="4"/>
        <v>-2.8453630404815802</v>
      </c>
      <c r="K302" s="39">
        <f>VLOOKUP($A302,'Ub5 and Ub6 values'!$A$2:$F$7000,3,FALSE)</f>
        <v>8</v>
      </c>
      <c r="L302" s="39">
        <f>VLOOKUP($A302,'Ub5 and Ub6 values'!$A$2:$F$7000,4,FALSE)</f>
        <v>8</v>
      </c>
    </row>
    <row r="303" spans="1:12">
      <c r="A303" s="7" t="s">
        <v>6959</v>
      </c>
      <c r="B303" s="8" t="s">
        <v>293</v>
      </c>
      <c r="C303" s="8" t="s">
        <v>294</v>
      </c>
      <c r="D303" s="8" t="s">
        <v>295</v>
      </c>
      <c r="E303" s="8" t="s">
        <v>845</v>
      </c>
      <c r="F303" s="9"/>
      <c r="G303" s="9">
        <v>1.4355</v>
      </c>
      <c r="H303" s="9"/>
      <c r="J303" s="37">
        <f t="shared" si="4"/>
        <v>-2.8429968031674751</v>
      </c>
      <c r="K303" s="39">
        <f>VLOOKUP($A303,'Ub5 and Ub6 values'!$A$2:$F$7000,3,FALSE)</f>
        <v>5</v>
      </c>
      <c r="L303" s="39">
        <f>VLOOKUP($A303,'Ub5 and Ub6 values'!$A$2:$F$7000,4,FALSE)</f>
        <v>7</v>
      </c>
    </row>
    <row r="304" spans="1:12">
      <c r="A304" s="8" t="s">
        <v>6082</v>
      </c>
      <c r="B304" s="8" t="s">
        <v>296</v>
      </c>
      <c r="C304" s="8" t="s">
        <v>297</v>
      </c>
      <c r="D304" s="8" t="s">
        <v>298</v>
      </c>
      <c r="E304" s="8" t="s">
        <v>845</v>
      </c>
      <c r="F304" s="9"/>
      <c r="G304" s="9">
        <v>1.446</v>
      </c>
      <c r="H304" s="9"/>
      <c r="J304" s="37">
        <f t="shared" si="4"/>
        <v>-2.8398317070414878</v>
      </c>
      <c r="K304" s="39">
        <f>VLOOKUP($A304,'Ub5 and Ub6 values'!$A$2:$F$7000,3,FALSE)</f>
        <v>3</v>
      </c>
      <c r="L304" s="39">
        <f>VLOOKUP($A304,'Ub5 and Ub6 values'!$A$2:$F$7000,4,FALSE)</f>
        <v>3</v>
      </c>
    </row>
    <row r="305" spans="1:12">
      <c r="A305" s="8" t="s">
        <v>2286</v>
      </c>
      <c r="B305" s="8" t="s">
        <v>299</v>
      </c>
      <c r="C305" s="8" t="s">
        <v>300</v>
      </c>
      <c r="D305" s="8" t="s">
        <v>301</v>
      </c>
      <c r="E305" s="8" t="s">
        <v>1</v>
      </c>
      <c r="F305" s="9"/>
      <c r="G305" s="9">
        <v>1.4621</v>
      </c>
      <c r="H305" s="9"/>
      <c r="J305" s="37">
        <f t="shared" si="4"/>
        <v>-2.8350229228891139</v>
      </c>
      <c r="K305" s="39">
        <f>VLOOKUP($A305,'Ub5 and Ub6 values'!$A$2:$F$7000,3,FALSE)</f>
        <v>2</v>
      </c>
      <c r="L305" s="39">
        <f>VLOOKUP($A305,'Ub5 and Ub6 values'!$A$2:$F$7000,4,FALSE)</f>
        <v>2</v>
      </c>
    </row>
    <row r="306" spans="1:12">
      <c r="A306" s="8" t="s">
        <v>3713</v>
      </c>
      <c r="B306" s="8" t="s">
        <v>302</v>
      </c>
      <c r="C306" s="8" t="s">
        <v>303</v>
      </c>
      <c r="D306" s="8" t="s">
        <v>304</v>
      </c>
      <c r="E306" s="8" t="s">
        <v>845</v>
      </c>
      <c r="F306" s="9"/>
      <c r="G306" s="9">
        <v>1.4903999999999999</v>
      </c>
      <c r="H306" s="9"/>
      <c r="J306" s="37">
        <f t="shared" si="4"/>
        <v>-2.8266971581118137</v>
      </c>
      <c r="K306" s="39">
        <f>VLOOKUP($A306,'Ub5 and Ub6 values'!$A$2:$F$7000,3,FALSE)</f>
        <v>7</v>
      </c>
      <c r="L306" s="39">
        <f>VLOOKUP($A306,'Ub5 and Ub6 values'!$A$2:$F$7000,4,FALSE)</f>
        <v>10</v>
      </c>
    </row>
    <row r="307" spans="1:12">
      <c r="A307" s="7" t="s">
        <v>7281</v>
      </c>
      <c r="B307" s="8" t="s">
        <v>305</v>
      </c>
      <c r="C307" s="8" t="s">
        <v>306</v>
      </c>
      <c r="D307" s="8" t="s">
        <v>307</v>
      </c>
      <c r="E307" s="8" t="s">
        <v>845</v>
      </c>
      <c r="F307" s="9"/>
      <c r="G307" s="9">
        <v>1.5750999999999999</v>
      </c>
      <c r="H307" s="9"/>
      <c r="J307" s="37">
        <f t="shared" si="4"/>
        <v>-2.8026918684968973</v>
      </c>
      <c r="K307" s="39">
        <f>VLOOKUP($A307,'Ub5 and Ub6 values'!$A$2:$F$7000,3,FALSE)</f>
        <v>7</v>
      </c>
      <c r="L307" s="39">
        <f>VLOOKUP($A307,'Ub5 and Ub6 values'!$A$2:$F$7000,4,FALSE)</f>
        <v>7</v>
      </c>
    </row>
    <row r="308" spans="1:12">
      <c r="A308" s="8" t="s">
        <v>1476</v>
      </c>
      <c r="B308" s="8" t="s">
        <v>308</v>
      </c>
      <c r="C308" s="8" t="s">
        <v>309</v>
      </c>
      <c r="D308" s="8" t="s">
        <v>310</v>
      </c>
      <c r="E308" s="8" t="s">
        <v>845</v>
      </c>
      <c r="F308" s="9"/>
      <c r="G308" s="9">
        <v>1.5945</v>
      </c>
      <c r="H308" s="9"/>
      <c r="J308" s="37">
        <f t="shared" si="4"/>
        <v>-2.7973754764210219</v>
      </c>
      <c r="K308" s="39">
        <f>VLOOKUP($A308,'Ub5 and Ub6 values'!$A$2:$F$7000,3,FALSE)</f>
        <v>5</v>
      </c>
      <c r="L308" s="39">
        <f>VLOOKUP($A308,'Ub5 and Ub6 values'!$A$2:$F$7000,4,FALSE)</f>
        <v>7</v>
      </c>
    </row>
    <row r="309" spans="1:12">
      <c r="A309" s="7" t="s">
        <v>4607</v>
      </c>
      <c r="B309" s="8" t="s">
        <v>311</v>
      </c>
      <c r="C309" s="8" t="s">
        <v>312</v>
      </c>
      <c r="D309" s="8" t="s">
        <v>313</v>
      </c>
      <c r="E309" s="8" t="s">
        <v>857</v>
      </c>
      <c r="F309" s="9"/>
      <c r="G309" s="9">
        <v>1.6625000000000001</v>
      </c>
      <c r="H309" s="9"/>
      <c r="J309" s="37">
        <f t="shared" si="4"/>
        <v>-2.779238346024858</v>
      </c>
      <c r="K309" s="39">
        <f>VLOOKUP($A309,'Ub5 and Ub6 values'!$A$2:$F$7000,3,FALSE)</f>
        <v>7</v>
      </c>
      <c r="L309" s="39">
        <f>VLOOKUP($A309,'Ub5 and Ub6 values'!$A$2:$F$7000,4,FALSE)</f>
        <v>8</v>
      </c>
    </row>
    <row r="310" spans="1:12">
      <c r="A310" s="8" t="s">
        <v>774</v>
      </c>
      <c r="B310" s="8" t="s">
        <v>314</v>
      </c>
      <c r="C310" s="8" t="s">
        <v>315</v>
      </c>
      <c r="D310" s="8" t="s">
        <v>316</v>
      </c>
      <c r="E310" s="8" t="s">
        <v>845</v>
      </c>
      <c r="F310" s="9"/>
      <c r="G310" s="9">
        <v>1.7152000000000001</v>
      </c>
      <c r="H310" s="9"/>
      <c r="J310" s="37">
        <f t="shared" si="4"/>
        <v>-2.765685231987324</v>
      </c>
      <c r="K310" s="39">
        <f>VLOOKUP($A310,'Ub5 and Ub6 values'!$A$2:$F$7000,3,FALSE)</f>
        <v>6</v>
      </c>
      <c r="L310" s="39">
        <f>VLOOKUP($A310,'Ub5 and Ub6 values'!$A$2:$F$7000,4,FALSE)</f>
        <v>10</v>
      </c>
    </row>
    <row r="311" spans="1:12">
      <c r="A311" s="8" t="s">
        <v>6372</v>
      </c>
      <c r="B311" s="10" t="s">
        <v>8336</v>
      </c>
      <c r="C311" s="8" t="s">
        <v>317</v>
      </c>
      <c r="D311" s="8" t="s">
        <v>1663</v>
      </c>
      <c r="E311" s="8" t="s">
        <v>845</v>
      </c>
      <c r="F311" s="9"/>
      <c r="G311" s="9">
        <v>1.7923</v>
      </c>
      <c r="H311" s="9"/>
      <c r="J311" s="37">
        <f t="shared" si="4"/>
        <v>-2.7465892952096329</v>
      </c>
      <c r="K311" s="39">
        <f>VLOOKUP($A311,'Ub5 and Ub6 values'!$A$2:$F$7000,3,FALSE)</f>
        <v>6</v>
      </c>
      <c r="L311" s="39">
        <f>VLOOKUP($A311,'Ub5 and Ub6 values'!$A$2:$F$7000,4,FALSE)</f>
        <v>9</v>
      </c>
    </row>
    <row r="312" spans="1:12">
      <c r="A312" s="8" t="s">
        <v>744</v>
      </c>
      <c r="B312" s="8" t="s">
        <v>1664</v>
      </c>
      <c r="C312" s="8" t="s">
        <v>1665</v>
      </c>
      <c r="D312" s="8" t="s">
        <v>452</v>
      </c>
      <c r="E312" s="8" t="s">
        <v>845</v>
      </c>
      <c r="F312" s="9"/>
      <c r="G312" s="9">
        <v>1.8205</v>
      </c>
      <c r="H312" s="9"/>
      <c r="J312" s="37">
        <f t="shared" si="4"/>
        <v>-2.7398093167300375</v>
      </c>
      <c r="K312" s="39">
        <f>VLOOKUP($A312,'Ub5 and Ub6 values'!$A$2:$F$7000,3,FALSE)</f>
        <v>7</v>
      </c>
      <c r="L312" s="39">
        <f>VLOOKUP($A312,'Ub5 and Ub6 values'!$A$2:$F$7000,4,FALSE)</f>
        <v>9</v>
      </c>
    </row>
    <row r="313" spans="1:12">
      <c r="A313" s="7" t="s">
        <v>4217</v>
      </c>
      <c r="B313" s="8" t="s">
        <v>453</v>
      </c>
      <c r="C313" s="8" t="s">
        <v>454</v>
      </c>
      <c r="D313" s="8" t="s">
        <v>455</v>
      </c>
      <c r="E313" s="8" t="s">
        <v>857</v>
      </c>
      <c r="F313" s="9"/>
      <c r="G313" s="9">
        <v>1.8416999999999999</v>
      </c>
      <c r="H313" s="9"/>
      <c r="J313" s="37">
        <f t="shared" si="4"/>
        <v>-2.7347811119000403</v>
      </c>
      <c r="K313" s="39">
        <f>VLOOKUP($A313,'Ub5 and Ub6 values'!$A$2:$F$7000,3,FALSE)</f>
        <v>8</v>
      </c>
      <c r="L313" s="39">
        <f>VLOOKUP($A313,'Ub5 and Ub6 values'!$A$2:$F$7000,4,FALSE)</f>
        <v>11</v>
      </c>
    </row>
    <row r="314" spans="1:12">
      <c r="A314" s="7" t="s">
        <v>6960</v>
      </c>
      <c r="B314" s="8" t="s">
        <v>456</v>
      </c>
      <c r="C314" s="8" t="s">
        <v>457</v>
      </c>
      <c r="D314" s="8" t="s">
        <v>458</v>
      </c>
      <c r="E314" s="8" t="s">
        <v>845</v>
      </c>
      <c r="F314" s="9"/>
      <c r="G314" s="9">
        <v>1.8447</v>
      </c>
      <c r="H314" s="9"/>
      <c r="J314" s="37">
        <f t="shared" si="4"/>
        <v>-2.7340742522356893</v>
      </c>
      <c r="K314" s="39">
        <f>VLOOKUP($A314,'Ub5 and Ub6 values'!$A$2:$F$7000,3,FALSE)</f>
        <v>7</v>
      </c>
      <c r="L314" s="39">
        <f>VLOOKUP($A314,'Ub5 and Ub6 values'!$A$2:$F$7000,4,FALSE)</f>
        <v>7</v>
      </c>
    </row>
    <row r="315" spans="1:12">
      <c r="A315" s="7" t="s">
        <v>8698</v>
      </c>
      <c r="B315" s="8" t="s">
        <v>459</v>
      </c>
      <c r="C315" s="8" t="s">
        <v>460</v>
      </c>
      <c r="D315" s="8" t="s">
        <v>2124</v>
      </c>
      <c r="E315" s="8" t="s">
        <v>845</v>
      </c>
      <c r="F315" s="9"/>
      <c r="G315" s="9">
        <v>1.89</v>
      </c>
      <c r="H315" s="9"/>
      <c r="J315" s="37">
        <f t="shared" si="4"/>
        <v>-2.7235381958267557</v>
      </c>
      <c r="K315" s="39">
        <f>VLOOKUP($A315,'Ub5 and Ub6 values'!$A$2:$F$7000,3,FALSE)</f>
        <v>7</v>
      </c>
      <c r="L315" s="39">
        <f>VLOOKUP($A315,'Ub5 and Ub6 values'!$A$2:$F$7000,4,FALSE)</f>
        <v>7</v>
      </c>
    </row>
    <row r="316" spans="1:12">
      <c r="A316" s="8" t="s">
        <v>3723</v>
      </c>
      <c r="B316" s="8" t="s">
        <v>2125</v>
      </c>
      <c r="C316" s="8" t="s">
        <v>2126</v>
      </c>
      <c r="D316" s="8" t="s">
        <v>2127</v>
      </c>
      <c r="E316" s="8" t="s">
        <v>845</v>
      </c>
      <c r="F316" s="9"/>
      <c r="G316" s="9">
        <v>1.8924000000000001</v>
      </c>
      <c r="H316" s="9"/>
      <c r="J316" s="37">
        <f t="shared" si="4"/>
        <v>-2.7229870606234723</v>
      </c>
      <c r="K316" s="39">
        <f>VLOOKUP($A316,'Ub5 and Ub6 values'!$A$2:$F$7000,3,FALSE)</f>
        <v>9</v>
      </c>
      <c r="L316" s="39">
        <f>VLOOKUP($A316,'Ub5 and Ub6 values'!$A$2:$F$7000,4,FALSE)</f>
        <v>10</v>
      </c>
    </row>
    <row r="317" spans="1:12">
      <c r="A317" s="8" t="s">
        <v>7342</v>
      </c>
      <c r="B317" s="8" t="s">
        <v>2128</v>
      </c>
      <c r="C317" s="8" t="s">
        <v>2129</v>
      </c>
      <c r="D317" s="8" t="s">
        <v>2130</v>
      </c>
      <c r="E317" s="8" t="s">
        <v>857</v>
      </c>
      <c r="F317" s="9"/>
      <c r="G317" s="9">
        <v>1.9994000000000001</v>
      </c>
      <c r="H317" s="9"/>
      <c r="J317" s="37">
        <f t="shared" si="4"/>
        <v>-2.6991003122277508</v>
      </c>
      <c r="K317" s="39">
        <f>VLOOKUP($A317,'Ub5 and Ub6 values'!$A$2:$F$7000,3,FALSE)</f>
        <v>5</v>
      </c>
      <c r="L317" s="39">
        <f>VLOOKUP($A317,'Ub5 and Ub6 values'!$A$2:$F$7000,4,FALSE)</f>
        <v>5</v>
      </c>
    </row>
    <row r="318" spans="1:12">
      <c r="A318" s="8" t="s">
        <v>1879</v>
      </c>
      <c r="B318" s="8" t="s">
        <v>2131</v>
      </c>
      <c r="C318" s="8" t="s">
        <v>2132</v>
      </c>
      <c r="D318" s="8" t="s">
        <v>2133</v>
      </c>
      <c r="E318" s="8" t="s">
        <v>845</v>
      </c>
      <c r="F318" s="9"/>
      <c r="G318" s="9">
        <v>2.0434000000000001</v>
      </c>
      <c r="H318" s="9"/>
      <c r="J318" s="37">
        <f t="shared" si="4"/>
        <v>-2.6896466109550055</v>
      </c>
      <c r="K318" s="39">
        <f>VLOOKUP($A318,'Ub5 and Ub6 values'!$A$2:$F$7000,3,FALSE)</f>
        <v>5</v>
      </c>
      <c r="L318" s="39">
        <f>VLOOKUP($A318,'Ub5 and Ub6 values'!$A$2:$F$7000,4,FALSE)</f>
        <v>6</v>
      </c>
    </row>
    <row r="319" spans="1:12">
      <c r="A319" s="8" t="s">
        <v>3589</v>
      </c>
      <c r="B319" s="8" t="s">
        <v>7155</v>
      </c>
      <c r="C319" s="8" t="s">
        <v>2134</v>
      </c>
      <c r="D319" s="8" t="s">
        <v>2135</v>
      </c>
      <c r="E319" s="8" t="s">
        <v>1</v>
      </c>
      <c r="F319" s="9"/>
      <c r="G319" s="9">
        <v>2.0503</v>
      </c>
      <c r="H319" s="9"/>
      <c r="J319" s="37">
        <f t="shared" si="4"/>
        <v>-2.6881825883041444</v>
      </c>
      <c r="K319" s="39">
        <f>VLOOKUP($A319,'Ub5 and Ub6 values'!$A$2:$F$7000,3,FALSE)</f>
        <v>6</v>
      </c>
      <c r="L319" s="39">
        <f>VLOOKUP($A319,'Ub5 and Ub6 values'!$A$2:$F$7000,4,FALSE)</f>
        <v>6</v>
      </c>
    </row>
    <row r="320" spans="1:12">
      <c r="A320" s="8" t="s">
        <v>3590</v>
      </c>
      <c r="B320" s="8" t="s">
        <v>2136</v>
      </c>
      <c r="C320" s="8" t="s">
        <v>2137</v>
      </c>
      <c r="D320" s="8" t="s">
        <v>2138</v>
      </c>
      <c r="E320" s="8" t="s">
        <v>845</v>
      </c>
      <c r="F320" s="9"/>
      <c r="G320" s="9">
        <v>2.2132000000000001</v>
      </c>
      <c r="H320" s="9"/>
      <c r="J320" s="37">
        <f t="shared" si="4"/>
        <v>-2.6549793384578853</v>
      </c>
      <c r="K320" s="39">
        <f>VLOOKUP($A320,'Ub5 and Ub6 values'!$A$2:$F$7000,3,FALSE)</f>
        <v>8</v>
      </c>
      <c r="L320" s="39">
        <f>VLOOKUP($A320,'Ub5 and Ub6 values'!$A$2:$F$7000,4,FALSE)</f>
        <v>9</v>
      </c>
    </row>
    <row r="321" spans="1:12">
      <c r="A321" s="8" t="s">
        <v>5423</v>
      </c>
      <c r="B321" s="8" t="s">
        <v>8342</v>
      </c>
      <c r="C321" s="8" t="s">
        <v>2139</v>
      </c>
      <c r="D321" s="8" t="s">
        <v>2140</v>
      </c>
      <c r="E321" s="8" t="s">
        <v>845</v>
      </c>
      <c r="F321" s="9"/>
      <c r="G321" s="9">
        <v>2.2159</v>
      </c>
      <c r="H321" s="9"/>
      <c r="J321" s="37">
        <f t="shared" si="4"/>
        <v>-2.6544498425122569</v>
      </c>
      <c r="K321" s="39">
        <f>VLOOKUP($A321,'Ub5 and Ub6 values'!$A$2:$F$7000,3,FALSE)</f>
        <v>5</v>
      </c>
      <c r="L321" s="39">
        <f>VLOOKUP($A321,'Ub5 and Ub6 values'!$A$2:$F$7000,4,FALSE)</f>
        <v>6</v>
      </c>
    </row>
    <row r="322" spans="1:12">
      <c r="A322" s="8" t="s">
        <v>752</v>
      </c>
      <c r="B322" s="8" t="s">
        <v>2141</v>
      </c>
      <c r="C322" s="8" t="s">
        <v>2142</v>
      </c>
      <c r="D322" s="8" t="s">
        <v>2143</v>
      </c>
      <c r="E322" s="8" t="s">
        <v>845</v>
      </c>
      <c r="F322" s="9"/>
      <c r="G322" s="9">
        <v>2.2803</v>
      </c>
      <c r="H322" s="9"/>
      <c r="J322" s="37">
        <f t="shared" si="4"/>
        <v>-2.642008012747914</v>
      </c>
      <c r="K322" s="39">
        <f>VLOOKUP($A322,'Ub5 and Ub6 values'!$A$2:$F$7000,3,FALSE)</f>
        <v>7</v>
      </c>
      <c r="L322" s="39">
        <f>VLOOKUP($A322,'Ub5 and Ub6 values'!$A$2:$F$7000,4,FALSE)</f>
        <v>9</v>
      </c>
    </row>
    <row r="323" spans="1:12">
      <c r="A323" s="8" t="s">
        <v>6961</v>
      </c>
      <c r="B323" s="8" t="s">
        <v>8355</v>
      </c>
      <c r="C323" s="8" t="s">
        <v>2144</v>
      </c>
      <c r="D323" s="8" t="s">
        <v>2145</v>
      </c>
      <c r="E323" s="8" t="s">
        <v>845</v>
      </c>
      <c r="F323" s="9"/>
      <c r="G323" s="9">
        <v>2.3153999999999999</v>
      </c>
      <c r="H323" s="9"/>
      <c r="J323" s="37">
        <f t="shared" ref="J323:J386" si="5">LOG(G323)-3</f>
        <v>-2.6353739710449595</v>
      </c>
      <c r="K323" s="39">
        <f>VLOOKUP($A323,'Ub5 and Ub6 values'!$A$2:$F$7000,3,FALSE)</f>
        <v>4</v>
      </c>
      <c r="L323" s="39">
        <f>VLOOKUP($A323,'Ub5 and Ub6 values'!$A$2:$F$7000,4,FALSE)</f>
        <v>6</v>
      </c>
    </row>
    <row r="324" spans="1:12">
      <c r="A324" s="8" t="s">
        <v>2695</v>
      </c>
      <c r="B324" s="8" t="s">
        <v>2146</v>
      </c>
      <c r="C324" s="8" t="s">
        <v>2147</v>
      </c>
      <c r="D324" s="8" t="s">
        <v>2148</v>
      </c>
      <c r="E324" s="8" t="s">
        <v>845</v>
      </c>
      <c r="F324" s="9"/>
      <c r="G324" s="9">
        <v>2.3915999999999999</v>
      </c>
      <c r="H324" s="9"/>
      <c r="J324" s="37">
        <f t="shared" si="5"/>
        <v>-2.6213114552518877</v>
      </c>
      <c r="K324" s="39">
        <f>VLOOKUP($A324,'Ub5 and Ub6 values'!$A$2:$F$7000,3,FALSE)</f>
        <v>7</v>
      </c>
      <c r="L324" s="39">
        <f>VLOOKUP($A324,'Ub5 and Ub6 values'!$A$2:$F$7000,4,FALSE)</f>
        <v>7</v>
      </c>
    </row>
    <row r="325" spans="1:12">
      <c r="A325" s="8" t="s">
        <v>753</v>
      </c>
      <c r="B325" s="8" t="s">
        <v>2149</v>
      </c>
      <c r="C325" s="8" t="s">
        <v>2150</v>
      </c>
      <c r="D325" s="8" t="s">
        <v>2151</v>
      </c>
      <c r="E325" s="8" t="s">
        <v>845</v>
      </c>
      <c r="F325" s="9"/>
      <c r="G325" s="9">
        <v>2.4026000000000001</v>
      </c>
      <c r="H325" s="9"/>
      <c r="J325" s="37">
        <f t="shared" si="5"/>
        <v>-2.6193185272621737</v>
      </c>
      <c r="K325" s="39">
        <f>VLOOKUP($A325,'Ub5 and Ub6 values'!$A$2:$F$7000,3,FALSE)</f>
        <v>6</v>
      </c>
      <c r="L325" s="39">
        <f>VLOOKUP($A325,'Ub5 and Ub6 values'!$A$2:$F$7000,4,FALSE)</f>
        <v>8</v>
      </c>
    </row>
    <row r="326" spans="1:12">
      <c r="A326" s="8" t="s">
        <v>8939</v>
      </c>
      <c r="B326" s="8" t="s">
        <v>2409</v>
      </c>
      <c r="C326" s="8" t="s">
        <v>2152</v>
      </c>
      <c r="D326" s="8" t="s">
        <v>2153</v>
      </c>
      <c r="E326" s="8" t="s">
        <v>845</v>
      </c>
      <c r="F326" s="9"/>
      <c r="G326" s="9">
        <v>2.4043000000000001</v>
      </c>
      <c r="H326" s="9"/>
      <c r="J326" s="37">
        <f t="shared" si="5"/>
        <v>-2.6190113435678941</v>
      </c>
      <c r="K326" s="39">
        <f>VLOOKUP($A326,'Ub5 and Ub6 values'!$A$2:$F$7000,3,FALSE)</f>
        <v>7</v>
      </c>
      <c r="L326" s="39">
        <f>VLOOKUP($A326,'Ub5 and Ub6 values'!$A$2:$F$7000,4,FALSE)</f>
        <v>9</v>
      </c>
    </row>
    <row r="327" spans="1:12">
      <c r="A327" s="8" t="s">
        <v>6962</v>
      </c>
      <c r="B327" s="8" t="s">
        <v>2305</v>
      </c>
      <c r="C327" s="8" t="s">
        <v>2154</v>
      </c>
      <c r="D327" s="8" t="s">
        <v>2155</v>
      </c>
      <c r="E327" s="8" t="s">
        <v>845</v>
      </c>
      <c r="F327" s="9"/>
      <c r="G327" s="9">
        <v>2.4428000000000001</v>
      </c>
      <c r="H327" s="9"/>
      <c r="J327" s="37">
        <f t="shared" si="5"/>
        <v>-2.612112088676172</v>
      </c>
      <c r="K327" s="39">
        <f>VLOOKUP($A327,'Ub5 and Ub6 values'!$A$2:$F$7000,3,FALSE)</f>
        <v>5</v>
      </c>
      <c r="L327" s="39">
        <f>VLOOKUP($A327,'Ub5 and Ub6 values'!$A$2:$F$7000,4,FALSE)</f>
        <v>5</v>
      </c>
    </row>
    <row r="328" spans="1:12">
      <c r="A328" s="8" t="s">
        <v>2679</v>
      </c>
      <c r="B328" s="8" t="s">
        <v>2310</v>
      </c>
      <c r="C328" s="8" t="s">
        <v>2156</v>
      </c>
      <c r="D328" s="8" t="s">
        <v>2157</v>
      </c>
      <c r="E328" s="8" t="s">
        <v>845</v>
      </c>
      <c r="F328" s="9"/>
      <c r="G328" s="9">
        <v>2.6105999999999998</v>
      </c>
      <c r="H328" s="9"/>
      <c r="J328" s="37">
        <f t="shared" si="5"/>
        <v>-2.5832596663236393</v>
      </c>
      <c r="K328" s="39">
        <f>VLOOKUP($A328,'Ub5 and Ub6 values'!$A$2:$F$7000,3,FALSE)</f>
        <v>5</v>
      </c>
      <c r="L328" s="39">
        <f>VLOOKUP($A328,'Ub5 and Ub6 values'!$A$2:$F$7000,4,FALSE)</f>
        <v>5</v>
      </c>
    </row>
    <row r="329" spans="1:12">
      <c r="A329" s="8" t="s">
        <v>6963</v>
      </c>
      <c r="B329" s="8" t="s">
        <v>2158</v>
      </c>
      <c r="C329" s="8" t="s">
        <v>2159</v>
      </c>
      <c r="D329" s="8" t="s">
        <v>2160</v>
      </c>
      <c r="E329" s="8" t="s">
        <v>845</v>
      </c>
      <c r="F329" s="9"/>
      <c r="G329" s="9">
        <v>2.7073999999999998</v>
      </c>
      <c r="H329" s="9"/>
      <c r="J329" s="37">
        <f t="shared" si="5"/>
        <v>-2.5674475754229489</v>
      </c>
      <c r="K329" s="39">
        <f>VLOOKUP($A329,'Ub5 and Ub6 values'!$A$2:$F$7000,3,FALSE)</f>
        <v>5</v>
      </c>
      <c r="L329" s="39">
        <f>VLOOKUP($A329,'Ub5 and Ub6 values'!$A$2:$F$7000,4,FALSE)</f>
        <v>7</v>
      </c>
    </row>
    <row r="330" spans="1:12">
      <c r="A330" s="8" t="s">
        <v>4436</v>
      </c>
      <c r="B330" s="8" t="s">
        <v>2161</v>
      </c>
      <c r="C330" s="8" t="s">
        <v>2162</v>
      </c>
      <c r="D330" s="8" t="s">
        <v>2163</v>
      </c>
      <c r="E330" s="8" t="s">
        <v>845</v>
      </c>
      <c r="F330" s="9"/>
      <c r="G330" s="9">
        <v>2.9563999999999999</v>
      </c>
      <c r="H330" s="9"/>
      <c r="J330" s="37">
        <f t="shared" si="5"/>
        <v>-2.5292368063935009</v>
      </c>
      <c r="K330" s="39">
        <f>VLOOKUP($A330,'Ub5 and Ub6 values'!$A$2:$F$7000,3,FALSE)</f>
        <v>7</v>
      </c>
      <c r="L330" s="39">
        <f>VLOOKUP($A330,'Ub5 and Ub6 values'!$A$2:$F$7000,4,FALSE)</f>
        <v>8</v>
      </c>
    </row>
    <row r="331" spans="1:12">
      <c r="A331" s="8" t="s">
        <v>5366</v>
      </c>
      <c r="B331" s="8" t="s">
        <v>7070</v>
      </c>
      <c r="C331" s="8" t="s">
        <v>2164</v>
      </c>
      <c r="D331" s="8" t="s">
        <v>3447</v>
      </c>
      <c r="E331" s="8" t="s">
        <v>845</v>
      </c>
      <c r="F331" s="9"/>
      <c r="G331" s="9">
        <v>2.9634</v>
      </c>
      <c r="H331" s="9"/>
      <c r="J331" s="37">
        <f t="shared" si="5"/>
        <v>-2.528209723454808</v>
      </c>
      <c r="K331" s="39">
        <f>VLOOKUP($A331,'Ub5 and Ub6 values'!$A$2:$F$7000,3,FALSE)</f>
        <v>6</v>
      </c>
      <c r="L331" s="39">
        <f>VLOOKUP($A331,'Ub5 and Ub6 values'!$A$2:$F$7000,4,FALSE)</f>
        <v>8</v>
      </c>
    </row>
    <row r="332" spans="1:12">
      <c r="A332" s="7" t="s">
        <v>5595</v>
      </c>
      <c r="B332" s="8" t="s">
        <v>3448</v>
      </c>
      <c r="C332" s="8" t="s">
        <v>3449</v>
      </c>
      <c r="D332" s="8" t="s">
        <v>3450</v>
      </c>
      <c r="E332" s="8" t="s">
        <v>857</v>
      </c>
      <c r="F332" s="9"/>
      <c r="G332" s="9">
        <v>2.9742999999999999</v>
      </c>
      <c r="H332" s="9"/>
      <c r="J332" s="37">
        <f t="shared" si="5"/>
        <v>-2.5266152288962287</v>
      </c>
      <c r="K332" s="39">
        <f>VLOOKUP($A332,'Ub5 and Ub6 values'!$A$2:$F$7000,3,FALSE)</f>
        <v>6</v>
      </c>
      <c r="L332" s="39">
        <f>VLOOKUP($A332,'Ub5 and Ub6 values'!$A$2:$F$7000,4,FALSE)</f>
        <v>7</v>
      </c>
    </row>
    <row r="333" spans="1:12">
      <c r="A333" s="8" t="s">
        <v>7288</v>
      </c>
      <c r="B333" s="8" t="s">
        <v>3451</v>
      </c>
      <c r="C333" s="8" t="s">
        <v>3452</v>
      </c>
      <c r="D333" s="8" t="s">
        <v>3453</v>
      </c>
      <c r="E333" s="8" t="s">
        <v>845</v>
      </c>
      <c r="F333" s="9"/>
      <c r="G333" s="9">
        <v>3.0021</v>
      </c>
      <c r="H333" s="9"/>
      <c r="J333" s="37">
        <f t="shared" si="5"/>
        <v>-2.5225748454955252</v>
      </c>
      <c r="K333" s="39">
        <f>VLOOKUP($A333,'Ub5 and Ub6 values'!$A$2:$F$7000,3,FALSE)</f>
        <v>7</v>
      </c>
      <c r="L333" s="39">
        <f>VLOOKUP($A333,'Ub5 and Ub6 values'!$A$2:$F$7000,4,FALSE)</f>
        <v>9</v>
      </c>
    </row>
    <row r="334" spans="1:12">
      <c r="A334" s="8" t="s">
        <v>1291</v>
      </c>
      <c r="B334" s="8" t="s">
        <v>3454</v>
      </c>
      <c r="C334" s="8" t="s">
        <v>3455</v>
      </c>
      <c r="D334" s="8" t="s">
        <v>3456</v>
      </c>
      <c r="E334" s="8" t="s">
        <v>845</v>
      </c>
      <c r="F334" s="9"/>
      <c r="G334" s="9">
        <v>3.0062000000000002</v>
      </c>
      <c r="H334" s="9"/>
      <c r="J334" s="37">
        <f t="shared" si="5"/>
        <v>-2.5219821295352078</v>
      </c>
      <c r="K334" s="39">
        <f>VLOOKUP($A334,'Ub5 and Ub6 values'!$A$2:$F$7000,3,FALSE)</f>
        <v>6</v>
      </c>
      <c r="L334" s="39">
        <f>VLOOKUP($A334,'Ub5 and Ub6 values'!$A$2:$F$7000,4,FALSE)</f>
        <v>7</v>
      </c>
    </row>
    <row r="335" spans="1:12">
      <c r="A335" s="8" t="s">
        <v>7145</v>
      </c>
      <c r="B335" s="8" t="s">
        <v>3457</v>
      </c>
      <c r="C335" s="8" t="s">
        <v>3458</v>
      </c>
      <c r="D335" s="8" t="s">
        <v>3459</v>
      </c>
      <c r="E335" s="8" t="s">
        <v>857</v>
      </c>
      <c r="F335" s="9"/>
      <c r="G335" s="9">
        <v>3.1055000000000001</v>
      </c>
      <c r="H335" s="9"/>
      <c r="J335" s="37">
        <f t="shared" si="5"/>
        <v>-2.5078684664184303</v>
      </c>
      <c r="K335" s="39">
        <f>VLOOKUP($A335,'Ub5 and Ub6 values'!$A$2:$F$7000,3,FALSE)</f>
        <v>7</v>
      </c>
      <c r="L335" s="39">
        <f>VLOOKUP($A335,'Ub5 and Ub6 values'!$A$2:$F$7000,4,FALSE)</f>
        <v>8</v>
      </c>
    </row>
    <row r="336" spans="1:12">
      <c r="A336" s="8" t="s">
        <v>7335</v>
      </c>
      <c r="B336" s="8" t="s">
        <v>3460</v>
      </c>
      <c r="C336" s="8" t="s">
        <v>3461</v>
      </c>
      <c r="D336" s="8" t="s">
        <v>3462</v>
      </c>
      <c r="E336" s="8" t="s">
        <v>845</v>
      </c>
      <c r="F336" s="9"/>
      <c r="G336" s="9">
        <v>3.1375999999999999</v>
      </c>
      <c r="H336" s="9"/>
      <c r="J336" s="37">
        <f t="shared" si="5"/>
        <v>-2.5034024236762913</v>
      </c>
      <c r="K336" s="39">
        <f>VLOOKUP($A336,'Ub5 and Ub6 values'!$A$2:$F$7000,3,FALSE)</f>
        <v>9</v>
      </c>
      <c r="L336" s="39">
        <f>VLOOKUP($A336,'Ub5 and Ub6 values'!$A$2:$F$7000,4,FALSE)</f>
        <v>12</v>
      </c>
    </row>
    <row r="337" spans="1:12">
      <c r="A337" s="8" t="s">
        <v>6091</v>
      </c>
      <c r="B337" s="8" t="s">
        <v>3463</v>
      </c>
      <c r="C337" s="8" t="s">
        <v>3464</v>
      </c>
      <c r="D337" s="8" t="s">
        <v>3465</v>
      </c>
      <c r="E337" s="8" t="s">
        <v>845</v>
      </c>
      <c r="F337" s="9"/>
      <c r="G337" s="9">
        <v>3.2362000000000002</v>
      </c>
      <c r="H337" s="9"/>
      <c r="J337" s="37">
        <f t="shared" si="5"/>
        <v>-2.4899646464502636</v>
      </c>
      <c r="K337" s="39">
        <f>VLOOKUP($A337,'Ub5 and Ub6 values'!$A$2:$F$7000,3,FALSE)</f>
        <v>5</v>
      </c>
      <c r="L337" s="39">
        <f>VLOOKUP($A337,'Ub5 and Ub6 values'!$A$2:$F$7000,4,FALSE)</f>
        <v>6</v>
      </c>
    </row>
    <row r="338" spans="1:12">
      <c r="A338" s="7" t="s">
        <v>6437</v>
      </c>
      <c r="B338" s="8" t="s">
        <v>3466</v>
      </c>
      <c r="C338" s="8" t="s">
        <v>3467</v>
      </c>
      <c r="D338" s="8" t="s">
        <v>3468</v>
      </c>
      <c r="E338" s="8" t="s">
        <v>845</v>
      </c>
      <c r="F338" s="9"/>
      <c r="G338" s="9">
        <v>3.2730000000000001</v>
      </c>
      <c r="H338" s="9"/>
      <c r="J338" s="37">
        <f t="shared" si="5"/>
        <v>-2.4850539946919956</v>
      </c>
      <c r="K338" s="39">
        <f>VLOOKUP($A338,'Ub5 and Ub6 values'!$A$2:$F$7000,3,FALSE)</f>
        <v>8</v>
      </c>
      <c r="L338" s="39">
        <f>VLOOKUP($A338,'Ub5 and Ub6 values'!$A$2:$F$7000,4,FALSE)</f>
        <v>11</v>
      </c>
    </row>
    <row r="339" spans="1:12">
      <c r="A339" s="7" t="s">
        <v>6964</v>
      </c>
      <c r="B339" s="8" t="s">
        <v>3469</v>
      </c>
      <c r="C339" s="8" t="s">
        <v>3470</v>
      </c>
      <c r="D339" s="8" t="s">
        <v>3471</v>
      </c>
      <c r="E339" s="8" t="s">
        <v>873</v>
      </c>
      <c r="F339" s="9"/>
      <c r="G339" s="9">
        <v>3.3149000000000002</v>
      </c>
      <c r="H339" s="9"/>
      <c r="J339" s="37">
        <f t="shared" si="5"/>
        <v>-2.4795295683461607</v>
      </c>
      <c r="K339" s="39">
        <f>VLOOKUP($A339,'Ub5 and Ub6 values'!$A$2:$F$7000,3,FALSE)</f>
        <v>7</v>
      </c>
      <c r="L339" s="39">
        <f>VLOOKUP($A339,'Ub5 and Ub6 values'!$A$2:$F$7000,4,FALSE)</f>
        <v>8</v>
      </c>
    </row>
    <row r="340" spans="1:12">
      <c r="A340" s="8" t="s">
        <v>2706</v>
      </c>
      <c r="B340" s="8" t="s">
        <v>3472</v>
      </c>
      <c r="C340" s="8" t="s">
        <v>3473</v>
      </c>
      <c r="D340" s="8" t="s">
        <v>3474</v>
      </c>
      <c r="E340" s="8" t="s">
        <v>845</v>
      </c>
      <c r="F340" s="9"/>
      <c r="G340" s="9">
        <v>3.3942000000000001</v>
      </c>
      <c r="H340" s="9"/>
      <c r="J340" s="37">
        <f t="shared" si="5"/>
        <v>-2.469262570875947</v>
      </c>
      <c r="K340" s="39">
        <f>VLOOKUP($A340,'Ub5 and Ub6 values'!$A$2:$F$7000,3,FALSE)</f>
        <v>10</v>
      </c>
      <c r="L340" s="39">
        <f>VLOOKUP($A340,'Ub5 and Ub6 values'!$A$2:$F$7000,4,FALSE)</f>
        <v>10</v>
      </c>
    </row>
    <row r="341" spans="1:12">
      <c r="A341" s="8" t="s">
        <v>3120</v>
      </c>
      <c r="B341" s="8" t="s">
        <v>3475</v>
      </c>
      <c r="C341" s="8" t="s">
        <v>3476</v>
      </c>
      <c r="D341" s="8" t="s">
        <v>3477</v>
      </c>
      <c r="E341" s="8" t="s">
        <v>845</v>
      </c>
      <c r="F341" s="9"/>
      <c r="G341" s="9">
        <v>3.5057999999999998</v>
      </c>
      <c r="H341" s="9"/>
      <c r="J341" s="37">
        <f t="shared" si="5"/>
        <v>-2.4552128633060888</v>
      </c>
      <c r="K341" s="39">
        <f>VLOOKUP($A341,'Ub5 and Ub6 values'!$A$2:$F$7000,3,FALSE)</f>
        <v>10</v>
      </c>
      <c r="L341" s="39">
        <f>VLOOKUP($A341,'Ub5 and Ub6 values'!$A$2:$F$7000,4,FALSE)</f>
        <v>11</v>
      </c>
    </row>
    <row r="342" spans="1:12">
      <c r="A342" s="8" t="s">
        <v>2677</v>
      </c>
      <c r="B342" s="8" t="s">
        <v>3478</v>
      </c>
      <c r="C342" s="8" t="s">
        <v>3479</v>
      </c>
      <c r="D342" s="8" t="s">
        <v>3480</v>
      </c>
      <c r="E342" s="8" t="s">
        <v>845</v>
      </c>
      <c r="F342" s="9"/>
      <c r="G342" s="9">
        <v>3.5743</v>
      </c>
      <c r="H342" s="9"/>
      <c r="J342" s="37">
        <f t="shared" si="5"/>
        <v>-2.4468089988710284</v>
      </c>
      <c r="K342" s="39">
        <f>VLOOKUP($A342,'Ub5 and Ub6 values'!$A$2:$F$7000,3,FALSE)</f>
        <v>7</v>
      </c>
      <c r="L342" s="39">
        <f>VLOOKUP($A342,'Ub5 and Ub6 values'!$A$2:$F$7000,4,FALSE)</f>
        <v>7</v>
      </c>
    </row>
    <row r="343" spans="1:12">
      <c r="A343" s="8" t="s">
        <v>5515</v>
      </c>
      <c r="B343" s="8" t="s">
        <v>3481</v>
      </c>
      <c r="C343" s="8" t="s">
        <v>3482</v>
      </c>
      <c r="D343" s="8" t="s">
        <v>4048</v>
      </c>
      <c r="E343" s="8" t="s">
        <v>845</v>
      </c>
      <c r="F343" s="9"/>
      <c r="G343" s="9">
        <v>3.6755</v>
      </c>
      <c r="H343" s="9"/>
      <c r="J343" s="37">
        <f t="shared" si="5"/>
        <v>-2.4346835729143796</v>
      </c>
      <c r="K343" s="39">
        <f>VLOOKUP($A343,'Ub5 and Ub6 values'!$A$2:$F$7000,3,FALSE)</f>
        <v>7</v>
      </c>
      <c r="L343" s="39">
        <f>VLOOKUP($A343,'Ub5 and Ub6 values'!$A$2:$F$7000,4,FALSE)</f>
        <v>9</v>
      </c>
    </row>
    <row r="344" spans="1:12">
      <c r="A344" s="8" t="s">
        <v>5384</v>
      </c>
      <c r="B344" s="8" t="s">
        <v>4049</v>
      </c>
      <c r="C344" s="8" t="s">
        <v>4050</v>
      </c>
      <c r="D344" s="8" t="s">
        <v>4051</v>
      </c>
      <c r="E344" s="8" t="s">
        <v>845</v>
      </c>
      <c r="F344" s="9"/>
      <c r="G344" s="9">
        <v>3.7875999999999999</v>
      </c>
      <c r="H344" s="9"/>
      <c r="J344" s="37">
        <f t="shared" si="5"/>
        <v>-2.4216358921200349</v>
      </c>
      <c r="K344" s="39">
        <f>VLOOKUP($A344,'Ub5 and Ub6 values'!$A$2:$F$7000,3,FALSE)</f>
        <v>6</v>
      </c>
      <c r="L344" s="39">
        <f>VLOOKUP($A344,'Ub5 and Ub6 values'!$A$2:$F$7000,4,FALSE)</f>
        <v>8</v>
      </c>
    </row>
    <row r="345" spans="1:12">
      <c r="A345" s="8" t="s">
        <v>6965</v>
      </c>
      <c r="B345" s="8" t="s">
        <v>4052</v>
      </c>
      <c r="C345" s="8" t="s">
        <v>4053</v>
      </c>
      <c r="D345" s="8" t="s">
        <v>4054</v>
      </c>
      <c r="E345" s="8" t="s">
        <v>845</v>
      </c>
      <c r="F345" s="9"/>
      <c r="G345" s="9">
        <v>3.835</v>
      </c>
      <c r="H345" s="9"/>
      <c r="J345" s="37">
        <f t="shared" si="5"/>
        <v>-2.4162346317150001</v>
      </c>
      <c r="K345" s="39">
        <f>VLOOKUP($A345,'Ub5 and Ub6 values'!$A$2:$F$7000,3,FALSE)</f>
        <v>7</v>
      </c>
      <c r="L345" s="39">
        <f>VLOOKUP($A345,'Ub5 and Ub6 values'!$A$2:$F$7000,4,FALSE)</f>
        <v>7</v>
      </c>
    </row>
    <row r="346" spans="1:12">
      <c r="A346" s="7" t="s">
        <v>6966</v>
      </c>
      <c r="B346" s="8" t="s">
        <v>4055</v>
      </c>
      <c r="C346" s="8" t="s">
        <v>4056</v>
      </c>
      <c r="D346" s="8" t="s">
        <v>4057</v>
      </c>
      <c r="E346" s="8" t="s">
        <v>845</v>
      </c>
      <c r="F346" s="9"/>
      <c r="G346" s="9">
        <v>3.9710000000000001</v>
      </c>
      <c r="H346" s="9"/>
      <c r="J346" s="37">
        <f t="shared" si="5"/>
        <v>-2.4011001129361169</v>
      </c>
      <c r="K346" s="39">
        <f>VLOOKUP($A346,'Ub5 and Ub6 values'!$A$2:$F$7000,3,FALSE)</f>
        <v>5</v>
      </c>
      <c r="L346" s="39">
        <f>VLOOKUP($A346,'Ub5 and Ub6 values'!$A$2:$F$7000,4,FALSE)</f>
        <v>7</v>
      </c>
    </row>
    <row r="347" spans="1:12">
      <c r="A347" s="8" t="s">
        <v>3173</v>
      </c>
      <c r="B347" s="8" t="s">
        <v>4058</v>
      </c>
      <c r="C347" s="8" t="s">
        <v>4059</v>
      </c>
      <c r="D347" s="8" t="s">
        <v>4060</v>
      </c>
      <c r="E347" s="8" t="s">
        <v>845</v>
      </c>
      <c r="F347" s="9"/>
      <c r="G347" s="9">
        <v>4.0094000000000003</v>
      </c>
      <c r="H347" s="9"/>
      <c r="J347" s="37">
        <f t="shared" si="5"/>
        <v>-2.3969206139597681</v>
      </c>
      <c r="K347" s="39">
        <f>VLOOKUP($A347,'Ub5 and Ub6 values'!$A$2:$F$7000,3,FALSE)</f>
        <v>7</v>
      </c>
      <c r="L347" s="39">
        <f>VLOOKUP($A347,'Ub5 and Ub6 values'!$A$2:$F$7000,4,FALSE)</f>
        <v>9</v>
      </c>
    </row>
    <row r="348" spans="1:12">
      <c r="A348" s="8" t="s">
        <v>1306</v>
      </c>
      <c r="B348" s="8" t="s">
        <v>4061</v>
      </c>
      <c r="C348" s="8" t="s">
        <v>4062</v>
      </c>
      <c r="D348" s="8" t="s">
        <v>4154</v>
      </c>
      <c r="E348" s="8" t="s">
        <v>857</v>
      </c>
      <c r="F348" s="9"/>
      <c r="G348" s="9">
        <v>4.0224000000000002</v>
      </c>
      <c r="H348" s="9"/>
      <c r="J348" s="37">
        <f t="shared" si="5"/>
        <v>-2.395514743994136</v>
      </c>
      <c r="K348" s="39">
        <f>VLOOKUP($A348,'Ub5 and Ub6 values'!$A$2:$F$7000,3,FALSE)</f>
        <v>5</v>
      </c>
      <c r="L348" s="39">
        <f>VLOOKUP($A348,'Ub5 and Ub6 values'!$A$2:$F$7000,4,FALSE)</f>
        <v>5</v>
      </c>
    </row>
    <row r="349" spans="1:12">
      <c r="A349" s="7" t="s">
        <v>7174</v>
      </c>
      <c r="B349" s="8" t="s">
        <v>4155</v>
      </c>
      <c r="C349" s="8" t="s">
        <v>4156</v>
      </c>
      <c r="D349" s="8" t="s">
        <v>4157</v>
      </c>
      <c r="E349" s="8" t="s">
        <v>845</v>
      </c>
      <c r="F349" s="9"/>
      <c r="G349" s="9">
        <v>4.0593000000000004</v>
      </c>
      <c r="H349" s="9"/>
      <c r="J349" s="37">
        <f t="shared" si="5"/>
        <v>-2.3915488512375278</v>
      </c>
      <c r="K349" s="39">
        <f>VLOOKUP($A349,'Ub5 and Ub6 values'!$A$2:$F$7000,3,FALSE)</f>
        <v>5</v>
      </c>
      <c r="L349" s="39">
        <f>VLOOKUP($A349,'Ub5 and Ub6 values'!$A$2:$F$7000,4,FALSE)</f>
        <v>7</v>
      </c>
    </row>
    <row r="350" spans="1:12">
      <c r="A350" s="8" t="s">
        <v>169</v>
      </c>
      <c r="B350" s="8" t="s">
        <v>4158</v>
      </c>
      <c r="C350" s="8" t="s">
        <v>4159</v>
      </c>
      <c r="D350" s="8" t="s">
        <v>4160</v>
      </c>
      <c r="E350" s="8" t="s">
        <v>845</v>
      </c>
      <c r="F350" s="9"/>
      <c r="G350" s="9">
        <v>4.2587999999999999</v>
      </c>
      <c r="H350" s="9"/>
      <c r="J350" s="37">
        <f t="shared" si="5"/>
        <v>-2.3707127546047824</v>
      </c>
      <c r="K350" s="39">
        <f>VLOOKUP($A350,'Ub5 and Ub6 values'!$A$2:$F$7000,3,FALSE)</f>
        <v>3</v>
      </c>
      <c r="L350" s="39">
        <f>VLOOKUP($A350,'Ub5 and Ub6 values'!$A$2:$F$7000,4,FALSE)</f>
        <v>3</v>
      </c>
    </row>
    <row r="351" spans="1:12">
      <c r="A351" s="8" t="s">
        <v>6967</v>
      </c>
      <c r="B351" s="8" t="s">
        <v>4161</v>
      </c>
      <c r="C351" s="8" t="s">
        <v>4162</v>
      </c>
      <c r="D351" s="8" t="s">
        <v>4163</v>
      </c>
      <c r="E351" s="8" t="s">
        <v>845</v>
      </c>
      <c r="F351" s="9"/>
      <c r="G351" s="9">
        <v>4.5358999999999998</v>
      </c>
      <c r="H351" s="9"/>
      <c r="J351" s="37">
        <f t="shared" si="5"/>
        <v>-2.3433365286140293</v>
      </c>
      <c r="K351" s="39">
        <f>VLOOKUP($A351,'Ub5 and Ub6 values'!$A$2:$F$7000,3,FALSE)</f>
        <v>6</v>
      </c>
      <c r="L351" s="39">
        <f>VLOOKUP($A351,'Ub5 and Ub6 values'!$A$2:$F$7000,4,FALSE)</f>
        <v>8</v>
      </c>
    </row>
    <row r="352" spans="1:12">
      <c r="A352" s="8" t="s">
        <v>6968</v>
      </c>
      <c r="B352" s="8" t="s">
        <v>4164</v>
      </c>
      <c r="C352" s="8" t="s">
        <v>4165</v>
      </c>
      <c r="D352" s="8" t="s">
        <v>1415</v>
      </c>
      <c r="E352" s="8" t="s">
        <v>845</v>
      </c>
      <c r="F352" s="9"/>
      <c r="G352" s="9">
        <v>4.8798000000000004</v>
      </c>
      <c r="H352" s="9"/>
      <c r="J352" s="37">
        <f t="shared" si="5"/>
        <v>-2.3115979773162083</v>
      </c>
      <c r="K352" s="39">
        <f>VLOOKUP($A352,'Ub5 and Ub6 values'!$A$2:$F$7000,3,FALSE)</f>
        <v>8</v>
      </c>
      <c r="L352" s="39">
        <f>VLOOKUP($A352,'Ub5 and Ub6 values'!$A$2:$F$7000,4,FALSE)</f>
        <v>9</v>
      </c>
    </row>
    <row r="353" spans="1:12">
      <c r="A353" s="8" t="s">
        <v>2744</v>
      </c>
      <c r="B353" s="8" t="s">
        <v>2743</v>
      </c>
      <c r="C353" s="8" t="s">
        <v>2082</v>
      </c>
      <c r="D353" s="8" t="s">
        <v>2083</v>
      </c>
      <c r="E353" s="8" t="s">
        <v>845</v>
      </c>
      <c r="F353" s="9"/>
      <c r="G353" s="9">
        <v>4.9097999999999997</v>
      </c>
      <c r="H353" s="9"/>
      <c r="J353" s="37">
        <f t="shared" si="5"/>
        <v>-2.3089361984402594</v>
      </c>
      <c r="K353" s="39">
        <f>VLOOKUP($A353,'Ub5 and Ub6 values'!$A$2:$F$7000,3,FALSE)</f>
        <v>3</v>
      </c>
      <c r="L353" s="39">
        <f>VLOOKUP($A353,'Ub5 and Ub6 values'!$A$2:$F$7000,4,FALSE)</f>
        <v>3</v>
      </c>
    </row>
    <row r="354" spans="1:12">
      <c r="A354" s="7" t="s">
        <v>4464</v>
      </c>
      <c r="B354" s="8" t="s">
        <v>2084</v>
      </c>
      <c r="C354" s="8" t="s">
        <v>2085</v>
      </c>
      <c r="D354" s="8" t="s">
        <v>2086</v>
      </c>
      <c r="E354" s="8" t="s">
        <v>845</v>
      </c>
      <c r="F354" s="9"/>
      <c r="G354" s="9">
        <v>5.2267000000000001</v>
      </c>
      <c r="H354" s="9"/>
      <c r="J354" s="37">
        <f t="shared" si="5"/>
        <v>-2.2817724266448587</v>
      </c>
      <c r="K354" s="39">
        <f>VLOOKUP($A354,'Ub5 and Ub6 values'!$A$2:$F$7000,3,FALSE)</f>
        <v>6</v>
      </c>
      <c r="L354" s="39">
        <f>VLOOKUP($A354,'Ub5 and Ub6 values'!$A$2:$F$7000,4,FALSE)</f>
        <v>9</v>
      </c>
    </row>
    <row r="355" spans="1:12">
      <c r="A355" s="8" t="s">
        <v>4988</v>
      </c>
      <c r="B355" s="8" t="s">
        <v>2087</v>
      </c>
      <c r="C355" s="8" t="s">
        <v>2088</v>
      </c>
      <c r="D355" s="8" t="s">
        <v>2089</v>
      </c>
      <c r="E355" s="8" t="s">
        <v>845</v>
      </c>
      <c r="F355" s="9"/>
      <c r="G355" s="9">
        <v>5.3308</v>
      </c>
      <c r="H355" s="9"/>
      <c r="J355" s="37">
        <f t="shared" si="5"/>
        <v>-2.2732076109520083</v>
      </c>
      <c r="K355" s="39">
        <f>VLOOKUP($A355,'Ub5 and Ub6 values'!$A$2:$F$7000,3,FALSE)</f>
        <v>7</v>
      </c>
      <c r="L355" s="39">
        <f>VLOOKUP($A355,'Ub5 and Ub6 values'!$A$2:$F$7000,4,FALSE)</f>
        <v>8</v>
      </c>
    </row>
    <row r="356" spans="1:12">
      <c r="A356" s="8" t="s">
        <v>6969</v>
      </c>
      <c r="B356" s="8" t="s">
        <v>2328</v>
      </c>
      <c r="C356" s="8" t="s">
        <v>2090</v>
      </c>
      <c r="D356" s="8" t="s">
        <v>2091</v>
      </c>
      <c r="E356" s="8" t="s">
        <v>845</v>
      </c>
      <c r="F356" s="9"/>
      <c r="G356" s="9">
        <v>5.4191000000000003</v>
      </c>
      <c r="H356" s="9"/>
      <c r="J356" s="37">
        <f t="shared" si="5"/>
        <v>-2.2660728347695835</v>
      </c>
      <c r="K356" s="39">
        <f>VLOOKUP($A356,'Ub5 and Ub6 values'!$A$2:$F$7000,3,FALSE)</f>
        <v>6</v>
      </c>
      <c r="L356" s="39">
        <f>VLOOKUP($A356,'Ub5 and Ub6 values'!$A$2:$F$7000,4,FALSE)</f>
        <v>8</v>
      </c>
    </row>
    <row r="357" spans="1:12">
      <c r="A357" s="8" t="s">
        <v>5212</v>
      </c>
      <c r="B357" s="8" t="s">
        <v>2092</v>
      </c>
      <c r="C357" s="8" t="s">
        <v>2093</v>
      </c>
      <c r="D357" s="8" t="s">
        <v>2094</v>
      </c>
      <c r="E357" s="8" t="s">
        <v>857</v>
      </c>
      <c r="F357" s="9"/>
      <c r="G357" s="9">
        <v>5.4252000000000002</v>
      </c>
      <c r="H357" s="9"/>
      <c r="J357" s="37">
        <f t="shared" si="5"/>
        <v>-2.2655842469180811</v>
      </c>
      <c r="K357" s="39">
        <f>VLOOKUP($A357,'Ub5 and Ub6 values'!$A$2:$F$7000,3,FALSE)</f>
        <v>9</v>
      </c>
      <c r="L357" s="39">
        <f>VLOOKUP($A357,'Ub5 and Ub6 values'!$A$2:$F$7000,4,FALSE)</f>
        <v>12</v>
      </c>
    </row>
    <row r="358" spans="1:12">
      <c r="A358" s="8" t="s">
        <v>4994</v>
      </c>
      <c r="B358" s="8" t="s">
        <v>2095</v>
      </c>
      <c r="C358" s="8" t="s">
        <v>2096</v>
      </c>
      <c r="D358" s="8" t="s">
        <v>2097</v>
      </c>
      <c r="E358" s="8" t="s">
        <v>845</v>
      </c>
      <c r="F358" s="9"/>
      <c r="G358" s="9">
        <v>5.4451999999999998</v>
      </c>
      <c r="H358" s="9"/>
      <c r="J358" s="37">
        <f t="shared" si="5"/>
        <v>-2.2639861641540806</v>
      </c>
      <c r="K358" s="39">
        <f>VLOOKUP($A358,'Ub5 and Ub6 values'!$A$2:$F$7000,3,FALSE)</f>
        <v>6</v>
      </c>
      <c r="L358" s="39">
        <f>VLOOKUP($A358,'Ub5 and Ub6 values'!$A$2:$F$7000,4,FALSE)</f>
        <v>10</v>
      </c>
    </row>
    <row r="359" spans="1:12">
      <c r="A359" s="8" t="s">
        <v>7180</v>
      </c>
      <c r="B359" s="8" t="s">
        <v>2098</v>
      </c>
      <c r="C359" s="8" t="s">
        <v>2099</v>
      </c>
      <c r="D359" s="8" t="s">
        <v>2100</v>
      </c>
      <c r="E359" s="8" t="s">
        <v>845</v>
      </c>
      <c r="F359" s="9"/>
      <c r="G359" s="9">
        <v>5.8489000000000004</v>
      </c>
      <c r="H359" s="9"/>
      <c r="J359" s="37">
        <f t="shared" si="5"/>
        <v>-2.2329258038066984</v>
      </c>
      <c r="K359" s="39">
        <f>VLOOKUP($A359,'Ub5 and Ub6 values'!$A$2:$F$7000,3,FALSE)</f>
        <v>5</v>
      </c>
      <c r="L359" s="39">
        <f>VLOOKUP($A359,'Ub5 and Ub6 values'!$A$2:$F$7000,4,FALSE)</f>
        <v>7</v>
      </c>
    </row>
    <row r="360" spans="1:12">
      <c r="A360" s="8" t="s">
        <v>8941</v>
      </c>
      <c r="B360" s="8" t="s">
        <v>2101</v>
      </c>
      <c r="C360" s="8" t="s">
        <v>2102</v>
      </c>
      <c r="D360" s="8" t="s">
        <v>2103</v>
      </c>
      <c r="E360" s="8" t="s">
        <v>845</v>
      </c>
      <c r="F360" s="9"/>
      <c r="G360" s="9">
        <v>5.8784000000000001</v>
      </c>
      <c r="H360" s="9"/>
      <c r="J360" s="37">
        <f t="shared" si="5"/>
        <v>-2.230740865374286</v>
      </c>
      <c r="K360" s="39">
        <f>VLOOKUP($A360,'Ub5 and Ub6 values'!$A$2:$F$7000,3,FALSE)</f>
        <v>7</v>
      </c>
      <c r="L360" s="39">
        <f>VLOOKUP($A360,'Ub5 and Ub6 values'!$A$2:$F$7000,4,FALSE)</f>
        <v>10</v>
      </c>
    </row>
    <row r="361" spans="1:12">
      <c r="A361" s="8" t="s">
        <v>2707</v>
      </c>
      <c r="B361" s="8" t="s">
        <v>2104</v>
      </c>
      <c r="C361" s="8" t="s">
        <v>2105</v>
      </c>
      <c r="D361" s="8" t="s">
        <v>2106</v>
      </c>
      <c r="E361" s="8" t="s">
        <v>845</v>
      </c>
      <c r="F361" s="9"/>
      <c r="G361" s="9">
        <v>5.89</v>
      </c>
      <c r="H361" s="9"/>
      <c r="J361" s="37">
        <f t="shared" si="5"/>
        <v>-2.2298847052128985</v>
      </c>
      <c r="K361" s="39">
        <f>VLOOKUP($A361,'Ub5 and Ub6 values'!$A$2:$F$7000,3,FALSE)</f>
        <v>10</v>
      </c>
      <c r="L361" s="39">
        <f>VLOOKUP($A361,'Ub5 and Ub6 values'!$A$2:$F$7000,4,FALSE)</f>
        <v>11</v>
      </c>
    </row>
    <row r="362" spans="1:12">
      <c r="A362" s="8" t="s">
        <v>7164</v>
      </c>
      <c r="B362" s="8" t="s">
        <v>2107</v>
      </c>
      <c r="C362" s="8" t="s">
        <v>2108</v>
      </c>
      <c r="D362" s="8" t="s">
        <v>2109</v>
      </c>
      <c r="E362" s="8" t="s">
        <v>845</v>
      </c>
      <c r="F362" s="9"/>
      <c r="G362" s="9">
        <v>6.0521000000000003</v>
      </c>
      <c r="H362" s="9"/>
      <c r="J362" s="37">
        <f t="shared" si="5"/>
        <v>-2.2180939046591961</v>
      </c>
      <c r="K362" s="39">
        <f>VLOOKUP($A362,'Ub5 and Ub6 values'!$A$2:$F$7000,3,FALSE)</f>
        <v>6</v>
      </c>
      <c r="L362" s="39">
        <f>VLOOKUP($A362,'Ub5 and Ub6 values'!$A$2:$F$7000,4,FALSE)</f>
        <v>7</v>
      </c>
    </row>
    <row r="363" spans="1:12">
      <c r="A363" s="8" t="s">
        <v>7165</v>
      </c>
      <c r="B363" s="8" t="s">
        <v>2110</v>
      </c>
      <c r="C363" s="8" t="s">
        <v>2111</v>
      </c>
      <c r="D363" s="8" t="s">
        <v>2112</v>
      </c>
      <c r="E363" s="8" t="s">
        <v>845</v>
      </c>
      <c r="F363" s="9"/>
      <c r="G363" s="9">
        <v>6.1733000000000002</v>
      </c>
      <c r="H363" s="9"/>
      <c r="J363" s="37">
        <f t="shared" si="5"/>
        <v>-2.20948261738268</v>
      </c>
      <c r="K363" s="39">
        <f>VLOOKUP($A363,'Ub5 and Ub6 values'!$A$2:$F$7000,3,FALSE)</f>
        <v>7</v>
      </c>
      <c r="L363" s="39">
        <f>VLOOKUP($A363,'Ub5 and Ub6 values'!$A$2:$F$7000,4,FALSE)</f>
        <v>8</v>
      </c>
    </row>
    <row r="364" spans="1:12">
      <c r="A364" s="8" t="s">
        <v>6352</v>
      </c>
      <c r="B364" s="8" t="s">
        <v>2113</v>
      </c>
      <c r="C364" s="8" t="s">
        <v>2114</v>
      </c>
      <c r="D364" s="8" t="s">
        <v>2115</v>
      </c>
      <c r="E364" s="8" t="s">
        <v>845</v>
      </c>
      <c r="F364" s="9"/>
      <c r="G364" s="9">
        <v>6.4306000000000001</v>
      </c>
      <c r="H364" s="9"/>
      <c r="J364" s="37">
        <f t="shared" si="5"/>
        <v>-2.1917485038203575</v>
      </c>
      <c r="K364" s="39">
        <f>VLOOKUP($A364,'Ub5 and Ub6 values'!$A$2:$F$7000,3,FALSE)</f>
        <v>7</v>
      </c>
      <c r="L364" s="39">
        <f>VLOOKUP($A364,'Ub5 and Ub6 values'!$A$2:$F$7000,4,FALSE)</f>
        <v>8</v>
      </c>
    </row>
    <row r="365" spans="1:12">
      <c r="A365" s="8" t="s">
        <v>5402</v>
      </c>
      <c r="B365" s="8" t="s">
        <v>2116</v>
      </c>
      <c r="C365" s="8" t="s">
        <v>2117</v>
      </c>
      <c r="D365" s="8" t="s">
        <v>2118</v>
      </c>
      <c r="E365" s="8" t="s">
        <v>845</v>
      </c>
      <c r="F365" s="9"/>
      <c r="G365" s="9">
        <v>7.0195999999999996</v>
      </c>
      <c r="H365" s="9"/>
      <c r="J365" s="37">
        <f t="shared" si="5"/>
        <v>-2.1536876346995641</v>
      </c>
      <c r="K365" s="39">
        <f>VLOOKUP($A365,'Ub5 and Ub6 values'!$A$2:$F$7000,3,FALSE)</f>
        <v>5</v>
      </c>
      <c r="L365" s="39">
        <f>VLOOKUP($A365,'Ub5 and Ub6 values'!$A$2:$F$7000,4,FALSE)</f>
        <v>6</v>
      </c>
    </row>
    <row r="366" spans="1:12">
      <c r="A366" s="8" t="s">
        <v>567</v>
      </c>
      <c r="B366" s="8" t="s">
        <v>2119</v>
      </c>
      <c r="C366" s="8" t="s">
        <v>2120</v>
      </c>
      <c r="D366" s="8" t="s">
        <v>2121</v>
      </c>
      <c r="E366" s="8" t="s">
        <v>845</v>
      </c>
      <c r="F366" s="9"/>
      <c r="G366" s="9">
        <v>7.1889000000000003</v>
      </c>
      <c r="H366" s="9"/>
      <c r="J366" s="37">
        <f t="shared" si="5"/>
        <v>-2.1433375575277398</v>
      </c>
      <c r="K366" s="39">
        <f>VLOOKUP($A366,'Ub5 and Ub6 values'!$A$2:$F$7000,3,FALSE)</f>
        <v>5</v>
      </c>
      <c r="L366" s="39">
        <f>VLOOKUP($A366,'Ub5 and Ub6 values'!$A$2:$F$7000,4,FALSE)</f>
        <v>5</v>
      </c>
    </row>
    <row r="367" spans="1:12">
      <c r="A367" s="7" t="s">
        <v>6970</v>
      </c>
      <c r="B367" s="8" t="s">
        <v>2122</v>
      </c>
      <c r="C367" s="8" t="s">
        <v>2123</v>
      </c>
      <c r="D367" s="8" t="s">
        <v>3258</v>
      </c>
      <c r="E367" s="8" t="s">
        <v>845</v>
      </c>
      <c r="F367" s="9"/>
      <c r="G367" s="9">
        <v>7.5852000000000004</v>
      </c>
      <c r="H367" s="9"/>
      <c r="J367" s="37">
        <f t="shared" si="5"/>
        <v>-2.1200329636246127</v>
      </c>
      <c r="K367" s="39">
        <f>VLOOKUP($A367,'Ub5 and Ub6 values'!$A$2:$F$7000,3,FALSE)</f>
        <v>6</v>
      </c>
      <c r="L367" s="39">
        <f>VLOOKUP($A367,'Ub5 and Ub6 values'!$A$2:$F$7000,4,FALSE)</f>
        <v>6</v>
      </c>
    </row>
    <row r="368" spans="1:12">
      <c r="A368" s="8" t="s">
        <v>8945</v>
      </c>
      <c r="B368" s="8" t="s">
        <v>3259</v>
      </c>
      <c r="C368" s="8" t="s">
        <v>3260</v>
      </c>
      <c r="D368" s="8" t="s">
        <v>3261</v>
      </c>
      <c r="E368" s="8" t="s">
        <v>845</v>
      </c>
      <c r="F368" s="9"/>
      <c r="G368" s="9">
        <v>7.6835000000000004</v>
      </c>
      <c r="H368" s="9"/>
      <c r="J368" s="37">
        <f t="shared" si="5"/>
        <v>-2.1144409043915742</v>
      </c>
      <c r="K368" s="39">
        <f>VLOOKUP($A368,'Ub5 and Ub6 values'!$A$2:$F$7000,3,FALSE)</f>
        <v>4</v>
      </c>
      <c r="L368" s="39">
        <f>VLOOKUP($A368,'Ub5 and Ub6 values'!$A$2:$F$7000,4,FALSE)</f>
        <v>4</v>
      </c>
    </row>
    <row r="369" spans="1:12">
      <c r="A369" s="8" t="s">
        <v>7282</v>
      </c>
      <c r="B369" s="8" t="s">
        <v>3262</v>
      </c>
      <c r="C369" s="8" t="s">
        <v>3263</v>
      </c>
      <c r="D369" s="8" t="s">
        <v>3264</v>
      </c>
      <c r="E369" s="8" t="s">
        <v>845</v>
      </c>
      <c r="F369" s="9"/>
      <c r="G369" s="9">
        <v>8.6263000000000005</v>
      </c>
      <c r="H369" s="9"/>
      <c r="J369" s="37">
        <f t="shared" si="5"/>
        <v>-2.0641754423088936</v>
      </c>
      <c r="K369" s="39">
        <f>VLOOKUP($A369,'Ub5 and Ub6 values'!$A$2:$F$7000,3,FALSE)</f>
        <v>6</v>
      </c>
      <c r="L369" s="39">
        <f>VLOOKUP($A369,'Ub5 and Ub6 values'!$A$2:$F$7000,4,FALSE)</f>
        <v>7</v>
      </c>
    </row>
    <row r="370" spans="1:12">
      <c r="A370" s="8" t="s">
        <v>5459</v>
      </c>
      <c r="B370" s="8" t="s">
        <v>3265</v>
      </c>
      <c r="C370" s="8" t="s">
        <v>3266</v>
      </c>
      <c r="D370" s="8" t="s">
        <v>3267</v>
      </c>
      <c r="E370" s="8" t="s">
        <v>845</v>
      </c>
      <c r="F370" s="9"/>
      <c r="G370" s="9">
        <v>9.2279</v>
      </c>
      <c r="H370" s="9"/>
      <c r="J370" s="37">
        <f t="shared" si="5"/>
        <v>-2.034897120445212</v>
      </c>
      <c r="K370" s="39">
        <f>VLOOKUP($A370,'Ub5 and Ub6 values'!$A$2:$F$7000,3,FALSE)</f>
        <v>5</v>
      </c>
      <c r="L370" s="39">
        <f>VLOOKUP($A370,'Ub5 and Ub6 values'!$A$2:$F$7000,4,FALSE)</f>
        <v>5</v>
      </c>
    </row>
    <row r="371" spans="1:12">
      <c r="A371" s="8" t="s">
        <v>7283</v>
      </c>
      <c r="B371" s="8" t="s">
        <v>3268</v>
      </c>
      <c r="C371" s="8" t="s">
        <v>3269</v>
      </c>
      <c r="D371" s="8" t="s">
        <v>3270</v>
      </c>
      <c r="E371" s="8" t="s">
        <v>845</v>
      </c>
      <c r="F371" s="9"/>
      <c r="G371" s="9">
        <v>9.3977000000000004</v>
      </c>
      <c r="H371" s="9"/>
      <c r="J371" s="37">
        <f t="shared" si="5"/>
        <v>-2.0269784229461938</v>
      </c>
      <c r="K371" s="39">
        <f>VLOOKUP($A371,'Ub5 and Ub6 values'!$A$2:$F$7000,3,FALSE)</f>
        <v>5</v>
      </c>
      <c r="L371" s="39">
        <f>VLOOKUP($A371,'Ub5 and Ub6 values'!$A$2:$F$7000,4,FALSE)</f>
        <v>7</v>
      </c>
    </row>
    <row r="372" spans="1:12">
      <c r="A372" s="8" t="s">
        <v>2796</v>
      </c>
      <c r="B372" s="8" t="s">
        <v>3271</v>
      </c>
      <c r="C372" s="8" t="s">
        <v>3272</v>
      </c>
      <c r="D372" s="8" t="s">
        <v>3273</v>
      </c>
      <c r="E372" s="8" t="s">
        <v>845</v>
      </c>
      <c r="F372" s="9"/>
      <c r="G372" s="9">
        <v>9.5886999999999993</v>
      </c>
      <c r="H372" s="9"/>
      <c r="J372" s="37">
        <f t="shared" si="5"/>
        <v>-2.0182402688561099</v>
      </c>
      <c r="K372" s="39">
        <f>VLOOKUP($A372,'Ub5 and Ub6 values'!$A$2:$F$7000,3,FALSE)</f>
        <v>6</v>
      </c>
      <c r="L372" s="39">
        <f>VLOOKUP($A372,'Ub5 and Ub6 values'!$A$2:$F$7000,4,FALSE)</f>
        <v>9</v>
      </c>
    </row>
    <row r="373" spans="1:12">
      <c r="A373" s="8" t="s">
        <v>1239</v>
      </c>
      <c r="B373" s="8" t="s">
        <v>3274</v>
      </c>
      <c r="C373" s="8" t="s">
        <v>3275</v>
      </c>
      <c r="D373" s="8" t="s">
        <v>3276</v>
      </c>
      <c r="E373" s="8" t="s">
        <v>845</v>
      </c>
      <c r="F373" s="9"/>
      <c r="G373" s="9">
        <v>10.026999999999999</v>
      </c>
      <c r="H373" s="9"/>
      <c r="J373" s="37">
        <f t="shared" si="5"/>
        <v>-1.9988289850585994</v>
      </c>
      <c r="K373" s="39">
        <f>VLOOKUP($A373,'Ub5 and Ub6 values'!$A$2:$F$7000,3,FALSE)</f>
        <v>5</v>
      </c>
      <c r="L373" s="39">
        <f>VLOOKUP($A373,'Ub5 and Ub6 values'!$A$2:$F$7000,4,FALSE)</f>
        <v>7</v>
      </c>
    </row>
    <row r="374" spans="1:12">
      <c r="A374" s="8" t="s">
        <v>5027</v>
      </c>
      <c r="B374" s="8" t="s">
        <v>3277</v>
      </c>
      <c r="C374" s="8" t="s">
        <v>3278</v>
      </c>
      <c r="D374" s="8" t="s">
        <v>3279</v>
      </c>
      <c r="E374" s="8" t="s">
        <v>845</v>
      </c>
      <c r="F374" s="9"/>
      <c r="G374" s="9">
        <v>10.124000000000001</v>
      </c>
      <c r="H374" s="9"/>
      <c r="J374" s="37">
        <f t="shared" si="5"/>
        <v>-1.9946478635137834</v>
      </c>
      <c r="K374" s="39">
        <f>VLOOKUP($A374,'Ub5 and Ub6 values'!$A$2:$F$7000,3,FALSE)</f>
        <v>7</v>
      </c>
      <c r="L374" s="39">
        <f>VLOOKUP($A374,'Ub5 and Ub6 values'!$A$2:$F$7000,4,FALSE)</f>
        <v>9</v>
      </c>
    </row>
    <row r="375" spans="1:12">
      <c r="A375" s="8" t="s">
        <v>5478</v>
      </c>
      <c r="B375" s="8" t="s">
        <v>3280</v>
      </c>
      <c r="C375" s="8" t="s">
        <v>3281</v>
      </c>
      <c r="D375" s="8" t="s">
        <v>3282</v>
      </c>
      <c r="E375" s="8" t="s">
        <v>845</v>
      </c>
      <c r="F375" s="9"/>
      <c r="G375" s="9">
        <v>10.186</v>
      </c>
      <c r="H375" s="9"/>
      <c r="J375" s="37">
        <f t="shared" si="5"/>
        <v>-1.9919963281598407</v>
      </c>
      <c r="K375" s="39">
        <f>VLOOKUP($A375,'Ub5 and Ub6 values'!$A$2:$F$7000,3,FALSE)</f>
        <v>6</v>
      </c>
      <c r="L375" s="39">
        <f>VLOOKUP($A375,'Ub5 and Ub6 values'!$A$2:$F$7000,4,FALSE)</f>
        <v>9</v>
      </c>
    </row>
    <row r="376" spans="1:12">
      <c r="A376" s="8" t="s">
        <v>6371</v>
      </c>
      <c r="B376" s="8" t="s">
        <v>3283</v>
      </c>
      <c r="C376" s="8" t="s">
        <v>3284</v>
      </c>
      <c r="D376" s="8" t="s">
        <v>3285</v>
      </c>
      <c r="E376" s="8" t="s">
        <v>845</v>
      </c>
      <c r="F376" s="9"/>
      <c r="G376" s="9">
        <v>10.47</v>
      </c>
      <c r="H376" s="9"/>
      <c r="J376" s="37">
        <f t="shared" si="5"/>
        <v>-1.9800533183211577</v>
      </c>
      <c r="K376" s="39">
        <f>VLOOKUP($A376,'Ub5 and Ub6 values'!$A$2:$F$7000,3,FALSE)</f>
        <v>6</v>
      </c>
      <c r="L376" s="39">
        <f>VLOOKUP($A376,'Ub5 and Ub6 values'!$A$2:$F$7000,4,FALSE)</f>
        <v>7</v>
      </c>
    </row>
    <row r="377" spans="1:12">
      <c r="A377" s="8" t="s">
        <v>7226</v>
      </c>
      <c r="B377" s="8" t="s">
        <v>3286</v>
      </c>
      <c r="C377" s="8" t="s">
        <v>3287</v>
      </c>
      <c r="D377" s="8" t="s">
        <v>3288</v>
      </c>
      <c r="E377" s="8" t="s">
        <v>845</v>
      </c>
      <c r="F377" s="9"/>
      <c r="G377" s="9">
        <v>10.657</v>
      </c>
      <c r="H377" s="9"/>
      <c r="J377" s="37">
        <f t="shared" si="5"/>
        <v>-1.9723650342224559</v>
      </c>
      <c r="K377" s="39">
        <f>VLOOKUP($A377,'Ub5 and Ub6 values'!$A$2:$F$7000,3,FALSE)</f>
        <v>7</v>
      </c>
      <c r="L377" s="39">
        <f>VLOOKUP($A377,'Ub5 and Ub6 values'!$A$2:$F$7000,4,FALSE)</f>
        <v>8</v>
      </c>
    </row>
    <row r="378" spans="1:12">
      <c r="A378" s="8" t="s">
        <v>1440</v>
      </c>
      <c r="B378" s="8" t="s">
        <v>2431</v>
      </c>
      <c r="C378" s="8" t="s">
        <v>3289</v>
      </c>
      <c r="D378" s="8" t="s">
        <v>3290</v>
      </c>
      <c r="E378" s="8" t="s">
        <v>845</v>
      </c>
      <c r="F378" s="9"/>
      <c r="G378" s="9">
        <v>10.717000000000001</v>
      </c>
      <c r="H378" s="9"/>
      <c r="J378" s="37">
        <f t="shared" si="5"/>
        <v>-1.9699267692874822</v>
      </c>
      <c r="K378" s="39">
        <f>VLOOKUP($A378,'Ub5 and Ub6 values'!$A$2:$F$7000,3,FALSE)</f>
        <v>6</v>
      </c>
      <c r="L378" s="39">
        <f>VLOOKUP($A378,'Ub5 and Ub6 values'!$A$2:$F$7000,4,FALSE)</f>
        <v>8</v>
      </c>
    </row>
    <row r="379" spans="1:12">
      <c r="A379" s="8" t="s">
        <v>6805</v>
      </c>
      <c r="B379" s="8" t="s">
        <v>3291</v>
      </c>
      <c r="C379" s="8" t="s">
        <v>1069</v>
      </c>
      <c r="D379" s="8" t="s">
        <v>1070</v>
      </c>
      <c r="E379" s="8" t="s">
        <v>845</v>
      </c>
      <c r="F379" s="9"/>
      <c r="G379" s="9">
        <v>11.941000000000001</v>
      </c>
      <c r="H379" s="9"/>
      <c r="J379" s="37">
        <f t="shared" si="5"/>
        <v>-1.922959301657539</v>
      </c>
      <c r="K379" s="39">
        <f>VLOOKUP($A379,'Ub5 and Ub6 values'!$A$2:$F$7000,3,FALSE)</f>
        <v>7</v>
      </c>
      <c r="L379" s="39">
        <f>VLOOKUP($A379,'Ub5 and Ub6 values'!$A$2:$F$7000,4,FALSE)</f>
        <v>8</v>
      </c>
    </row>
    <row r="380" spans="1:12">
      <c r="A380" s="7" t="s">
        <v>2680</v>
      </c>
      <c r="B380" s="8" t="s">
        <v>2310</v>
      </c>
      <c r="C380" s="8" t="s">
        <v>2156</v>
      </c>
      <c r="D380" s="8" t="s">
        <v>2157</v>
      </c>
      <c r="E380" s="8" t="s">
        <v>1</v>
      </c>
      <c r="F380" s="9"/>
      <c r="G380" s="9">
        <v>12.025</v>
      </c>
      <c r="H380" s="9"/>
      <c r="J380" s="37">
        <f t="shared" si="5"/>
        <v>-1.9199149149541306</v>
      </c>
      <c r="K380" s="39">
        <f>VLOOKUP($A380,'Ub5 and Ub6 values'!$A$2:$F$7000,3,FALSE)</f>
        <v>5</v>
      </c>
      <c r="L380" s="39">
        <f>VLOOKUP($A380,'Ub5 and Ub6 values'!$A$2:$F$7000,4,FALSE)</f>
        <v>5</v>
      </c>
    </row>
    <row r="381" spans="1:12">
      <c r="A381" s="8" t="s">
        <v>7150</v>
      </c>
      <c r="B381" s="8" t="s">
        <v>2432</v>
      </c>
      <c r="C381" s="8" t="s">
        <v>1071</v>
      </c>
      <c r="D381" s="8" t="s">
        <v>1072</v>
      </c>
      <c r="E381" s="8" t="s">
        <v>845</v>
      </c>
      <c r="F381" s="9"/>
      <c r="G381" s="9">
        <v>12.9</v>
      </c>
      <c r="H381" s="9"/>
      <c r="J381" s="37">
        <f t="shared" si="5"/>
        <v>-1.889410289700751</v>
      </c>
      <c r="K381" s="39">
        <f>VLOOKUP($A381,'Ub5 and Ub6 values'!$A$2:$F$7000,3,FALSE)</f>
        <v>4</v>
      </c>
      <c r="L381" s="39">
        <f>VLOOKUP($A381,'Ub5 and Ub6 values'!$A$2:$F$7000,4,FALSE)</f>
        <v>5</v>
      </c>
    </row>
    <row r="382" spans="1:12">
      <c r="A382" s="8" t="s">
        <v>6186</v>
      </c>
      <c r="B382" s="8" t="s">
        <v>2293</v>
      </c>
      <c r="C382" s="8" t="s">
        <v>1073</v>
      </c>
      <c r="D382" s="8" t="s">
        <v>1074</v>
      </c>
      <c r="E382" s="8" t="s">
        <v>845</v>
      </c>
      <c r="F382" s="9"/>
      <c r="G382" s="9">
        <v>12.951000000000001</v>
      </c>
      <c r="H382" s="9"/>
      <c r="J382" s="37">
        <f t="shared" si="5"/>
        <v>-1.8876966966240698</v>
      </c>
      <c r="K382" s="39">
        <f>VLOOKUP($A382,'Ub5 and Ub6 values'!$A$2:$F$7000,3,FALSE)</f>
        <v>3</v>
      </c>
      <c r="L382" s="39">
        <f>VLOOKUP($A382,'Ub5 and Ub6 values'!$A$2:$F$7000,4,FALSE)</f>
        <v>3</v>
      </c>
    </row>
    <row r="383" spans="1:12">
      <c r="A383" s="8" t="s">
        <v>3122</v>
      </c>
      <c r="B383" s="8" t="s">
        <v>1075</v>
      </c>
      <c r="C383" s="8" t="s">
        <v>1076</v>
      </c>
      <c r="D383" s="8" t="s">
        <v>1077</v>
      </c>
      <c r="E383" s="8" t="s">
        <v>845</v>
      </c>
      <c r="F383" s="9"/>
      <c r="G383" s="9">
        <v>13.916</v>
      </c>
      <c r="H383" s="9"/>
      <c r="J383" s="37">
        <f t="shared" si="5"/>
        <v>-1.8564855799244486</v>
      </c>
      <c r="K383" s="39">
        <f>VLOOKUP($A383,'Ub5 and Ub6 values'!$A$2:$F$7000,3,FALSE)</f>
        <v>4</v>
      </c>
      <c r="L383" s="39">
        <f>VLOOKUP($A383,'Ub5 and Ub6 values'!$A$2:$F$7000,4,FALSE)</f>
        <v>7</v>
      </c>
    </row>
    <row r="384" spans="1:12">
      <c r="A384" s="8" t="s">
        <v>2777</v>
      </c>
      <c r="B384" s="8" t="s">
        <v>2419</v>
      </c>
      <c r="C384" s="8" t="s">
        <v>1078</v>
      </c>
      <c r="D384" s="8" t="s">
        <v>1079</v>
      </c>
      <c r="E384" s="8" t="s">
        <v>845</v>
      </c>
      <c r="F384" s="9"/>
      <c r="G384" s="9">
        <v>14.04</v>
      </c>
      <c r="H384" s="9"/>
      <c r="J384" s="37">
        <f t="shared" si="5"/>
        <v>-1.8526328922062136</v>
      </c>
      <c r="K384" s="39">
        <f>VLOOKUP($A384,'Ub5 and Ub6 values'!$A$2:$F$7000,3,FALSE)</f>
        <v>5</v>
      </c>
      <c r="L384" s="39">
        <f>VLOOKUP($A384,'Ub5 and Ub6 values'!$A$2:$F$7000,4,FALSE)</f>
        <v>7</v>
      </c>
    </row>
    <row r="385" spans="1:12">
      <c r="A385" s="8" t="s">
        <v>6971</v>
      </c>
      <c r="B385" s="8" t="s">
        <v>1080</v>
      </c>
      <c r="C385" s="8" t="s">
        <v>1081</v>
      </c>
      <c r="D385" s="8" t="s">
        <v>1082</v>
      </c>
      <c r="E385" s="8" t="s">
        <v>845</v>
      </c>
      <c r="F385" s="9"/>
      <c r="G385" s="9">
        <v>15.702999999999999</v>
      </c>
      <c r="H385" s="9"/>
      <c r="J385" s="37">
        <f t="shared" si="5"/>
        <v>-1.8040173693116417</v>
      </c>
      <c r="K385" s="39">
        <f>VLOOKUP($A385,'Ub5 and Ub6 values'!$A$2:$F$7000,3,FALSE)</f>
        <v>4</v>
      </c>
      <c r="L385" s="39">
        <f>VLOOKUP($A385,'Ub5 and Ub6 values'!$A$2:$F$7000,4,FALSE)</f>
        <v>4</v>
      </c>
    </row>
    <row r="386" spans="1:12">
      <c r="A386" s="8" t="s">
        <v>3642</v>
      </c>
      <c r="B386" s="8" t="s">
        <v>1083</v>
      </c>
      <c r="C386" s="8" t="s">
        <v>1084</v>
      </c>
      <c r="D386" s="8" t="s">
        <v>1085</v>
      </c>
      <c r="E386" s="8" t="s">
        <v>845</v>
      </c>
      <c r="F386" s="9"/>
      <c r="G386" s="9">
        <v>16.931000000000001</v>
      </c>
      <c r="H386" s="9"/>
      <c r="J386" s="37">
        <f t="shared" si="5"/>
        <v>-1.7713173902870347</v>
      </c>
      <c r="K386" s="39">
        <f>VLOOKUP($A386,'Ub5 and Ub6 values'!$A$2:$F$7000,3,FALSE)</f>
        <v>4</v>
      </c>
      <c r="L386" s="39">
        <f>VLOOKUP($A386,'Ub5 and Ub6 values'!$A$2:$F$7000,4,FALSE)</f>
        <v>5</v>
      </c>
    </row>
    <row r="387" spans="1:12">
      <c r="A387" s="7" t="s">
        <v>6972</v>
      </c>
      <c r="B387" s="8" t="s">
        <v>1086</v>
      </c>
      <c r="C387" s="8" t="s">
        <v>1087</v>
      </c>
      <c r="D387" s="8" t="s">
        <v>1088</v>
      </c>
      <c r="E387" s="8" t="s">
        <v>845</v>
      </c>
      <c r="F387" s="9"/>
      <c r="G387" s="9">
        <v>17.614000000000001</v>
      </c>
      <c r="H387" s="9"/>
      <c r="J387" s="37">
        <f t="shared" ref="J387:J403" si="6">LOG(G387)-3</f>
        <v>-1.7541420079928025</v>
      </c>
      <c r="K387" s="39">
        <f>VLOOKUP($A387,'Ub5 and Ub6 values'!$A$2:$F$7000,3,FALSE)</f>
        <v>3</v>
      </c>
      <c r="L387" s="39">
        <f>VLOOKUP($A387,'Ub5 and Ub6 values'!$A$2:$F$7000,4,FALSE)</f>
        <v>3</v>
      </c>
    </row>
    <row r="388" spans="1:12">
      <c r="A388" s="8" t="s">
        <v>569</v>
      </c>
      <c r="B388" s="8" t="s">
        <v>1267</v>
      </c>
      <c r="C388" s="8" t="s">
        <v>1089</v>
      </c>
      <c r="D388" s="8" t="s">
        <v>551</v>
      </c>
      <c r="E388" s="8" t="s">
        <v>845</v>
      </c>
      <c r="F388" s="9"/>
      <c r="G388" s="9">
        <v>18.029</v>
      </c>
      <c r="H388" s="9"/>
      <c r="J388" s="37">
        <f t="shared" si="6"/>
        <v>-1.7440283612712759</v>
      </c>
      <c r="K388" s="39">
        <f>VLOOKUP($A388,'Ub5 and Ub6 values'!$A$2:$F$7000,3,FALSE)</f>
        <v>5</v>
      </c>
      <c r="L388" s="39">
        <f>VLOOKUP($A388,'Ub5 and Ub6 values'!$A$2:$F$7000,4,FALSE)</f>
        <v>5</v>
      </c>
    </row>
    <row r="389" spans="1:12">
      <c r="A389" s="8" t="s">
        <v>743</v>
      </c>
      <c r="B389" s="8" t="s">
        <v>552</v>
      </c>
      <c r="C389" s="8" t="s">
        <v>553</v>
      </c>
      <c r="D389" s="8" t="s">
        <v>554</v>
      </c>
      <c r="E389" s="8" t="s">
        <v>845</v>
      </c>
      <c r="F389" s="9"/>
      <c r="G389" s="9">
        <v>22.123000000000001</v>
      </c>
      <c r="H389" s="9"/>
      <c r="J389" s="37">
        <f t="shared" si="6"/>
        <v>-1.6551559806628795</v>
      </c>
      <c r="K389" s="39">
        <f>VLOOKUP($A389,'Ub5 and Ub6 values'!$A$2:$F$7000,3,FALSE)</f>
        <v>7</v>
      </c>
      <c r="L389" s="39">
        <f>VLOOKUP($A389,'Ub5 and Ub6 values'!$A$2:$F$7000,4,FALSE)</f>
        <v>9</v>
      </c>
    </row>
    <row r="390" spans="1:12">
      <c r="A390" s="7" t="s">
        <v>2719</v>
      </c>
      <c r="B390" s="8" t="s">
        <v>6278</v>
      </c>
      <c r="C390" s="8" t="s">
        <v>555</v>
      </c>
      <c r="D390" s="8" t="s">
        <v>556</v>
      </c>
      <c r="E390" s="8" t="s">
        <v>845</v>
      </c>
      <c r="F390" s="9"/>
      <c r="G390" s="9">
        <v>24.533999999999999</v>
      </c>
      <c r="H390" s="9"/>
      <c r="J390" s="37">
        <f t="shared" si="6"/>
        <v>-1.6102316390620204</v>
      </c>
      <c r="K390" s="39">
        <f>VLOOKUP($A390,'Ub5 and Ub6 values'!$A$2:$F$7000,3,FALSE)</f>
        <v>7</v>
      </c>
      <c r="L390" s="39">
        <f>VLOOKUP($A390,'Ub5 and Ub6 values'!$A$2:$F$7000,4,FALSE)</f>
        <v>7</v>
      </c>
    </row>
    <row r="391" spans="1:12">
      <c r="A391" s="7" t="s">
        <v>7243</v>
      </c>
      <c r="B391" s="8" t="s">
        <v>557</v>
      </c>
      <c r="C391" s="8" t="s">
        <v>558</v>
      </c>
      <c r="D391" s="8" t="s">
        <v>320</v>
      </c>
      <c r="E391" s="8" t="s">
        <v>857</v>
      </c>
      <c r="F391" s="9"/>
      <c r="G391" s="9">
        <v>24.768000000000001</v>
      </c>
      <c r="H391" s="9"/>
      <c r="J391" s="37">
        <f t="shared" si="6"/>
        <v>-1.6061090609972015</v>
      </c>
      <c r="K391" s="39">
        <f>VLOOKUP($A391,'Ub5 and Ub6 values'!$A$2:$F$7000,3,FALSE)</f>
        <v>7</v>
      </c>
      <c r="L391" s="39">
        <f>VLOOKUP($A391,'Ub5 and Ub6 values'!$A$2:$F$7000,4,FALSE)</f>
        <v>8</v>
      </c>
    </row>
    <row r="392" spans="1:12">
      <c r="A392" s="8" t="s">
        <v>5433</v>
      </c>
      <c r="B392" s="8" t="s">
        <v>321</v>
      </c>
      <c r="C392" s="8" t="s">
        <v>322</v>
      </c>
      <c r="D392" s="8" t="s">
        <v>323</v>
      </c>
      <c r="E392" s="8" t="s">
        <v>845</v>
      </c>
      <c r="F392" s="9"/>
      <c r="G392" s="9">
        <v>25.385000000000002</v>
      </c>
      <c r="H392" s="9"/>
      <c r="J392" s="37">
        <f t="shared" si="6"/>
        <v>-1.5954228322593762</v>
      </c>
      <c r="K392" s="39">
        <f>VLOOKUP($A392,'Ub5 and Ub6 values'!$A$2:$F$7000,3,FALSE)</f>
        <v>6</v>
      </c>
      <c r="L392" s="39">
        <f>VLOOKUP($A392,'Ub5 and Ub6 values'!$A$2:$F$7000,4,FALSE)</f>
        <v>8</v>
      </c>
    </row>
    <row r="393" spans="1:12">
      <c r="A393" s="8" t="s">
        <v>6973</v>
      </c>
      <c r="B393" s="8" t="s">
        <v>324</v>
      </c>
      <c r="C393" s="8" t="s">
        <v>325</v>
      </c>
      <c r="D393" s="8" t="s">
        <v>326</v>
      </c>
      <c r="E393" s="8" t="s">
        <v>845</v>
      </c>
      <c r="F393" s="9"/>
      <c r="G393" s="9">
        <v>27.198</v>
      </c>
      <c r="H393" s="9"/>
      <c r="J393" s="37">
        <f t="shared" si="6"/>
        <v>-1.5654630305576684</v>
      </c>
      <c r="K393" s="39">
        <f>VLOOKUP($A393,'Ub5 and Ub6 values'!$A$2:$F$7000,3,FALSE)</f>
        <v>6</v>
      </c>
      <c r="L393" s="39">
        <f>VLOOKUP($A393,'Ub5 and Ub6 values'!$A$2:$F$7000,4,FALSE)</f>
        <v>8</v>
      </c>
    </row>
    <row r="394" spans="1:12">
      <c r="A394" s="8" t="s">
        <v>5453</v>
      </c>
      <c r="B394" s="8" t="s">
        <v>327</v>
      </c>
      <c r="C394" s="8" t="s">
        <v>328</v>
      </c>
      <c r="D394" s="8" t="s">
        <v>329</v>
      </c>
      <c r="E394" s="8" t="s">
        <v>845</v>
      </c>
      <c r="F394" s="9"/>
      <c r="G394" s="9">
        <v>28.056000000000001</v>
      </c>
      <c r="H394" s="9"/>
      <c r="J394" s="37">
        <f t="shared" si="6"/>
        <v>-1.5519742471265539</v>
      </c>
      <c r="K394" s="39">
        <f>VLOOKUP($A394,'Ub5 and Ub6 values'!$A$2:$F$7000,3,FALSE)</f>
        <v>3</v>
      </c>
      <c r="L394" s="39">
        <f>VLOOKUP($A394,'Ub5 and Ub6 values'!$A$2:$F$7000,4,FALSE)</f>
        <v>3</v>
      </c>
    </row>
    <row r="395" spans="1:12">
      <c r="A395" s="8" t="s">
        <v>5365</v>
      </c>
      <c r="B395" s="8" t="s">
        <v>330</v>
      </c>
      <c r="C395" s="8" t="s">
        <v>331</v>
      </c>
      <c r="D395" s="8" t="s">
        <v>332</v>
      </c>
      <c r="E395" s="8" t="s">
        <v>1</v>
      </c>
      <c r="F395" s="9"/>
      <c r="G395" s="9">
        <v>30.68</v>
      </c>
      <c r="H395" s="9"/>
      <c r="J395" s="37">
        <f t="shared" si="6"/>
        <v>-1.5131446447230568</v>
      </c>
      <c r="K395" s="39">
        <f>VLOOKUP($A395,'Ub5 and Ub6 values'!$A$2:$F$7000,3,FALSE)</f>
        <v>6</v>
      </c>
      <c r="L395" s="39">
        <f>VLOOKUP($A395,'Ub5 and Ub6 values'!$A$2:$F$7000,4,FALSE)</f>
        <v>8</v>
      </c>
    </row>
    <row r="396" spans="1:12">
      <c r="A396" s="8" t="s">
        <v>7344</v>
      </c>
      <c r="B396" s="8" t="s">
        <v>333</v>
      </c>
      <c r="C396" s="8" t="s">
        <v>334</v>
      </c>
      <c r="D396" s="8" t="s">
        <v>335</v>
      </c>
      <c r="E396" s="8" t="s">
        <v>845</v>
      </c>
      <c r="F396" s="9"/>
      <c r="G396" s="9">
        <v>32.506999999999998</v>
      </c>
      <c r="H396" s="9"/>
      <c r="J396" s="37">
        <f t="shared" si="6"/>
        <v>-1.4880231087433071</v>
      </c>
      <c r="K396" s="39">
        <f>VLOOKUP($A396,'Ub5 and Ub6 values'!$A$2:$F$7000,3,FALSE)</f>
        <v>7</v>
      </c>
      <c r="L396" s="39">
        <f>VLOOKUP($A396,'Ub5 and Ub6 values'!$A$2:$F$7000,4,FALSE)</f>
        <v>7</v>
      </c>
    </row>
    <row r="397" spans="1:12">
      <c r="A397" s="8" t="s">
        <v>5388</v>
      </c>
      <c r="B397" s="8" t="s">
        <v>336</v>
      </c>
      <c r="C397" s="8" t="s">
        <v>337</v>
      </c>
      <c r="D397" s="8" t="s">
        <v>338</v>
      </c>
      <c r="E397" s="8" t="s">
        <v>845</v>
      </c>
      <c r="F397" s="9"/>
      <c r="G397" s="9">
        <v>32.795999999999999</v>
      </c>
      <c r="H397" s="9"/>
      <c r="J397" s="37">
        <f t="shared" si="6"/>
        <v>-1.4841791222597145</v>
      </c>
      <c r="K397" s="39">
        <f>VLOOKUP($A397,'Ub5 and Ub6 values'!$A$2:$F$7000,3,FALSE)</f>
        <v>7</v>
      </c>
      <c r="L397" s="39">
        <f>VLOOKUP($A397,'Ub5 and Ub6 values'!$A$2:$F$7000,4,FALSE)</f>
        <v>10</v>
      </c>
    </row>
    <row r="398" spans="1:12">
      <c r="A398" s="8" t="s">
        <v>8881</v>
      </c>
      <c r="B398" s="8" t="s">
        <v>339</v>
      </c>
      <c r="C398" s="8" t="s">
        <v>340</v>
      </c>
      <c r="D398" s="8" t="s">
        <v>341</v>
      </c>
      <c r="E398" s="8" t="s">
        <v>845</v>
      </c>
      <c r="F398" s="9"/>
      <c r="G398" s="9">
        <v>45.533999999999999</v>
      </c>
      <c r="H398" s="9"/>
      <c r="J398" s="37">
        <f t="shared" si="6"/>
        <v>-1.341664196789923</v>
      </c>
      <c r="K398" s="39">
        <f>VLOOKUP($A398,'Ub5 and Ub6 values'!$A$2:$F$7000,3,FALSE)</f>
        <v>5</v>
      </c>
      <c r="L398" s="39">
        <f>VLOOKUP($A398,'Ub5 and Ub6 values'!$A$2:$F$7000,4,FALSE)</f>
        <v>6</v>
      </c>
    </row>
    <row r="399" spans="1:12">
      <c r="A399" s="8" t="s">
        <v>1439</v>
      </c>
      <c r="B399" s="8" t="s">
        <v>342</v>
      </c>
      <c r="C399" s="8" t="s">
        <v>343</v>
      </c>
      <c r="D399" s="8" t="s">
        <v>344</v>
      </c>
      <c r="E399" s="8" t="s">
        <v>845</v>
      </c>
      <c r="F399" s="9"/>
      <c r="G399" s="9">
        <v>50.959000000000003</v>
      </c>
      <c r="H399" s="9"/>
      <c r="J399" s="37">
        <f t="shared" si="6"/>
        <v>-1.2927791030185281</v>
      </c>
      <c r="K399" s="39">
        <f>VLOOKUP($A399,'Ub5 and Ub6 values'!$A$2:$F$7000,3,FALSE)</f>
        <v>4</v>
      </c>
      <c r="L399" s="39">
        <f>VLOOKUP($A399,'Ub5 and Ub6 values'!$A$2:$F$7000,4,FALSE)</f>
        <v>4</v>
      </c>
    </row>
    <row r="400" spans="1:12">
      <c r="A400" s="8" t="s">
        <v>6184</v>
      </c>
      <c r="B400" s="8" t="s">
        <v>7369</v>
      </c>
      <c r="C400" s="8" t="s">
        <v>345</v>
      </c>
      <c r="D400" s="8" t="s">
        <v>346</v>
      </c>
      <c r="E400" s="8" t="s">
        <v>845</v>
      </c>
      <c r="F400" s="9"/>
      <c r="G400" s="9">
        <v>74.305999999999997</v>
      </c>
      <c r="H400" s="9"/>
      <c r="J400" s="37">
        <f t="shared" si="6"/>
        <v>-1.128976116768571</v>
      </c>
      <c r="K400" s="39">
        <f>VLOOKUP($A400,'Ub5 and Ub6 values'!$A$2:$F$7000,3,FALSE)</f>
        <v>5</v>
      </c>
      <c r="L400" s="39">
        <f>VLOOKUP($A400,'Ub5 and Ub6 values'!$A$2:$F$7000,4,FALSE)</f>
        <v>6</v>
      </c>
    </row>
    <row r="401" spans="1:12">
      <c r="A401" s="8" t="s">
        <v>5386</v>
      </c>
      <c r="B401" s="8" t="s">
        <v>347</v>
      </c>
      <c r="C401" s="8" t="s">
        <v>348</v>
      </c>
      <c r="D401" s="8" t="s">
        <v>349</v>
      </c>
      <c r="E401" s="8" t="s">
        <v>845</v>
      </c>
      <c r="F401" s="9"/>
      <c r="G401" s="9">
        <v>115.52</v>
      </c>
      <c r="H401" s="9"/>
      <c r="J401" s="37">
        <f t="shared" si="6"/>
        <v>-0.93734281977443601</v>
      </c>
      <c r="K401" s="39">
        <f>VLOOKUP($A401,'Ub5 and Ub6 values'!$A$2:$F$7000,3,FALSE)</f>
        <v>7</v>
      </c>
      <c r="L401" s="39">
        <f>VLOOKUP($A401,'Ub5 and Ub6 values'!$A$2:$F$7000,4,FALSE)</f>
        <v>10</v>
      </c>
    </row>
    <row r="402" spans="1:12">
      <c r="A402" s="7" t="s">
        <v>1878</v>
      </c>
      <c r="B402" s="8" t="s">
        <v>350</v>
      </c>
      <c r="C402" s="8" t="s">
        <v>351</v>
      </c>
      <c r="D402" s="8" t="s">
        <v>352</v>
      </c>
      <c r="E402" s="8" t="s">
        <v>857</v>
      </c>
      <c r="F402" s="9"/>
      <c r="G402" s="9">
        <v>221.67</v>
      </c>
      <c r="H402" s="9"/>
      <c r="J402" s="37">
        <f t="shared" si="6"/>
        <v>-0.65429307872157194</v>
      </c>
      <c r="K402" s="39">
        <f>VLOOKUP($A402,'Ub5 and Ub6 values'!$A$2:$F$7000,3,FALSE)</f>
        <v>2</v>
      </c>
      <c r="L402" s="39">
        <f>VLOOKUP($A402,'Ub5 and Ub6 values'!$A$2:$F$7000,4,FALSE)</f>
        <v>2</v>
      </c>
    </row>
    <row r="403" spans="1:12">
      <c r="A403" s="8" t="s">
        <v>1821</v>
      </c>
      <c r="B403" s="8" t="s">
        <v>2296</v>
      </c>
      <c r="C403" s="8" t="s">
        <v>353</v>
      </c>
      <c r="D403" s="8" t="s">
        <v>354</v>
      </c>
      <c r="E403" s="8" t="s">
        <v>845</v>
      </c>
      <c r="F403" s="9"/>
      <c r="G403" s="9">
        <v>295.45999999999998</v>
      </c>
      <c r="H403" s="9"/>
      <c r="J403" s="37">
        <f t="shared" si="6"/>
        <v>-0.52950130650907834</v>
      </c>
      <c r="K403" s="39">
        <f>VLOOKUP($A403,'Ub5 and Ub6 values'!$A$2:$F$7000,3,FALSE)</f>
        <v>4</v>
      </c>
      <c r="L403" s="39">
        <f>VLOOKUP($A403,'Ub5 and Ub6 values'!$A$2:$F$7000,4,FALSE)</f>
        <v>5</v>
      </c>
    </row>
    <row r="404" spans="1:12">
      <c r="A404" s="7"/>
      <c r="B404" s="8"/>
      <c r="C404" s="8"/>
      <c r="D404" s="8"/>
      <c r="E404" s="8"/>
      <c r="F404" s="9"/>
      <c r="G404" s="9"/>
      <c r="H404" s="9"/>
    </row>
    <row r="405" spans="1:12">
      <c r="A405" s="8"/>
      <c r="B405" s="8"/>
      <c r="C405" s="8"/>
      <c r="D405" s="8"/>
      <c r="E405" s="8"/>
      <c r="F405" s="9"/>
      <c r="G405" s="9"/>
      <c r="H405" s="9"/>
    </row>
    <row r="406" spans="1:12">
      <c r="A406" s="7"/>
      <c r="B406" s="8"/>
      <c r="C406" s="8"/>
      <c r="D406" s="8"/>
      <c r="E406" s="8"/>
      <c r="F406" s="9"/>
      <c r="G406" s="9"/>
      <c r="H406" s="9"/>
    </row>
    <row r="407" spans="1:12">
      <c r="A407" s="7"/>
      <c r="B407" s="8"/>
      <c r="C407" s="8"/>
      <c r="D407" s="8"/>
      <c r="E407" s="8"/>
      <c r="F407" s="9"/>
      <c r="G407" s="9"/>
      <c r="H407" s="9"/>
    </row>
    <row r="408" spans="1:12">
      <c r="A408" s="7"/>
      <c r="B408" s="8"/>
      <c r="C408" s="8"/>
      <c r="D408" s="8"/>
      <c r="E408" s="8"/>
      <c r="F408" s="9"/>
      <c r="G408" s="9"/>
      <c r="H408" s="9"/>
    </row>
    <row r="409" spans="1:12">
      <c r="A409" s="7"/>
      <c r="B409" s="8"/>
      <c r="C409" s="8"/>
      <c r="D409" s="8"/>
      <c r="E409" s="8"/>
      <c r="F409" s="9"/>
      <c r="G409" s="9"/>
      <c r="H409" s="9"/>
    </row>
    <row r="410" spans="1:12">
      <c r="A410" s="7"/>
      <c r="B410" s="8"/>
      <c r="C410" s="8"/>
      <c r="D410" s="8"/>
      <c r="E410" s="8"/>
      <c r="F410" s="9"/>
      <c r="G410" s="9"/>
      <c r="H410" s="9"/>
    </row>
    <row r="411" spans="1:12">
      <c r="A411" s="7"/>
      <c r="B411" s="8"/>
      <c r="C411" s="8"/>
      <c r="D411" s="8"/>
      <c r="E411" s="8"/>
      <c r="F411" s="9"/>
      <c r="G411" s="9"/>
      <c r="H411" s="9"/>
    </row>
    <row r="412" spans="1:12">
      <c r="A412" s="7"/>
      <c r="B412" s="8"/>
      <c r="C412" s="8"/>
      <c r="D412" s="8"/>
      <c r="E412" s="8"/>
      <c r="F412" s="9"/>
      <c r="G412" s="9"/>
      <c r="H412" s="9"/>
    </row>
    <row r="413" spans="1:12">
      <c r="A413" s="7"/>
      <c r="B413" s="8"/>
      <c r="C413" s="8"/>
      <c r="D413" s="8"/>
      <c r="E413" s="8"/>
      <c r="F413" s="9"/>
      <c r="G413" s="9"/>
      <c r="H413" s="9"/>
    </row>
    <row r="414" spans="1:12">
      <c r="A414" s="8"/>
      <c r="B414" s="8"/>
      <c r="C414" s="8"/>
      <c r="D414" s="8"/>
      <c r="E414" s="8"/>
      <c r="F414" s="9"/>
      <c r="G414" s="9"/>
      <c r="H414" s="9"/>
    </row>
    <row r="415" spans="1:12">
      <c r="A415" s="7"/>
      <c r="B415" s="8"/>
      <c r="C415" s="8"/>
      <c r="D415" s="8"/>
      <c r="E415" s="8"/>
      <c r="F415" s="9"/>
      <c r="G415" s="9"/>
      <c r="H415" s="9"/>
    </row>
    <row r="416" spans="1:12">
      <c r="A416" s="7"/>
      <c r="B416" s="8"/>
      <c r="C416" s="8"/>
      <c r="D416" s="8"/>
      <c r="E416" s="8"/>
      <c r="F416" s="9"/>
      <c r="G416" s="9"/>
      <c r="H416" s="9"/>
    </row>
    <row r="417" spans="1:8">
      <c r="A417" s="7"/>
      <c r="B417" s="8"/>
      <c r="C417" s="8"/>
      <c r="D417" s="8"/>
      <c r="E417" s="8"/>
      <c r="F417" s="9"/>
      <c r="G417" s="9"/>
      <c r="H417" s="9"/>
    </row>
    <row r="418" spans="1:8">
      <c r="A418" s="8"/>
      <c r="B418" s="8"/>
      <c r="C418" s="8"/>
      <c r="D418" s="8"/>
      <c r="E418" s="8"/>
      <c r="F418" s="9"/>
      <c r="G418" s="9"/>
      <c r="H418" s="9"/>
    </row>
    <row r="419" spans="1:8">
      <c r="A419" s="7"/>
      <c r="B419" s="8"/>
      <c r="C419" s="8"/>
      <c r="D419" s="8"/>
      <c r="E419" s="8"/>
      <c r="F419" s="9"/>
      <c r="G419" s="9"/>
      <c r="H419" s="9"/>
    </row>
    <row r="420" spans="1:8">
      <c r="A420" s="7"/>
      <c r="B420" s="8"/>
      <c r="C420" s="8"/>
      <c r="D420" s="8"/>
      <c r="E420" s="8"/>
      <c r="F420" s="9"/>
      <c r="G420" s="9"/>
      <c r="H420" s="9"/>
    </row>
    <row r="421" spans="1:8">
      <c r="A421" s="7"/>
      <c r="B421" s="8"/>
      <c r="C421" s="8"/>
      <c r="D421" s="8"/>
      <c r="E421" s="8"/>
      <c r="F421" s="9"/>
      <c r="G421" s="9"/>
      <c r="H421" s="9"/>
    </row>
    <row r="422" spans="1:8">
      <c r="A422" s="7"/>
      <c r="B422" s="8"/>
      <c r="C422" s="8"/>
      <c r="D422" s="8"/>
      <c r="E422" s="8"/>
      <c r="F422" s="9"/>
      <c r="G422" s="9"/>
      <c r="H422" s="9"/>
    </row>
    <row r="423" spans="1:8">
      <c r="A423" s="8"/>
      <c r="B423" s="8"/>
      <c r="C423" s="8"/>
      <c r="D423" s="8"/>
      <c r="E423" s="8"/>
      <c r="F423" s="9"/>
      <c r="G423" s="9"/>
      <c r="H423" s="9"/>
    </row>
    <row r="424" spans="1:8">
      <c r="A424" s="7"/>
      <c r="B424" s="8"/>
      <c r="C424" s="8"/>
      <c r="D424" s="8"/>
      <c r="E424" s="8"/>
      <c r="F424" s="9"/>
      <c r="G424" s="9"/>
      <c r="H424" s="9"/>
    </row>
    <row r="425" spans="1:8">
      <c r="A425" s="7"/>
      <c r="B425" s="8"/>
      <c r="C425" s="8"/>
      <c r="D425" s="8"/>
      <c r="E425" s="8"/>
      <c r="F425" s="9"/>
      <c r="G425" s="9"/>
      <c r="H425" s="9"/>
    </row>
    <row r="426" spans="1:8">
      <c r="A426" s="7"/>
      <c r="B426" s="8"/>
      <c r="C426" s="8"/>
      <c r="D426" s="8"/>
      <c r="E426" s="8"/>
      <c r="F426" s="9"/>
      <c r="G426" s="9"/>
      <c r="H426" s="9"/>
    </row>
    <row r="427" spans="1:8">
      <c r="A427" s="7"/>
      <c r="B427" s="8"/>
      <c r="C427" s="8"/>
      <c r="D427" s="8"/>
      <c r="E427" s="8"/>
      <c r="F427" s="9"/>
      <c r="G427" s="9"/>
      <c r="H427" s="9"/>
    </row>
    <row r="428" spans="1:8">
      <c r="A428" s="7"/>
      <c r="B428" s="8"/>
      <c r="C428" s="8"/>
      <c r="D428" s="8"/>
      <c r="E428" s="8"/>
      <c r="F428" s="9"/>
      <c r="G428" s="9"/>
      <c r="H428" s="9"/>
    </row>
    <row r="429" spans="1:8">
      <c r="A429" s="8"/>
      <c r="B429" s="8"/>
      <c r="C429" s="8"/>
      <c r="D429" s="8"/>
      <c r="E429" s="8"/>
      <c r="F429" s="9"/>
      <c r="G429" s="9"/>
      <c r="H429" s="9"/>
    </row>
    <row r="430" spans="1:8">
      <c r="A430" s="8"/>
      <c r="B430" s="8"/>
      <c r="C430" s="8"/>
      <c r="D430" s="8"/>
      <c r="E430" s="8"/>
      <c r="F430" s="9"/>
      <c r="G430" s="9"/>
      <c r="H430" s="9"/>
    </row>
    <row r="431" spans="1:8">
      <c r="A431" s="7"/>
      <c r="B431" s="8"/>
      <c r="C431" s="8"/>
      <c r="D431" s="8"/>
      <c r="E431" s="8"/>
      <c r="F431" s="9"/>
      <c r="G431" s="9"/>
      <c r="H431" s="9"/>
    </row>
    <row r="432" spans="1:8">
      <c r="A432" s="7"/>
      <c r="B432" s="8"/>
      <c r="C432" s="8"/>
      <c r="D432" s="8"/>
      <c r="E432" s="8"/>
      <c r="F432" s="9"/>
      <c r="G432" s="9"/>
      <c r="H432" s="9"/>
    </row>
    <row r="433" spans="1:8">
      <c r="A433" s="7"/>
      <c r="B433" s="8"/>
      <c r="C433" s="8"/>
      <c r="D433" s="8"/>
      <c r="E433" s="8"/>
      <c r="F433" s="9"/>
      <c r="G433" s="9"/>
      <c r="H433" s="9"/>
    </row>
    <row r="434" spans="1:8">
      <c r="A434" s="8"/>
      <c r="B434" s="8"/>
      <c r="C434" s="8"/>
      <c r="D434" s="8"/>
      <c r="E434" s="8"/>
      <c r="F434" s="9"/>
      <c r="G434" s="9"/>
      <c r="H434" s="9"/>
    </row>
    <row r="435" spans="1:8">
      <c r="A435" s="8"/>
      <c r="B435" s="8"/>
      <c r="C435" s="8"/>
      <c r="D435" s="8"/>
      <c r="E435" s="8"/>
      <c r="F435" s="9"/>
      <c r="G435" s="9"/>
      <c r="H435" s="9"/>
    </row>
    <row r="436" spans="1:8">
      <c r="A436" s="7"/>
      <c r="B436" s="8"/>
      <c r="C436" s="8"/>
      <c r="D436" s="8"/>
      <c r="E436" s="8"/>
      <c r="F436" s="9"/>
      <c r="G436" s="9"/>
      <c r="H436" s="9"/>
    </row>
    <row r="437" spans="1:8">
      <c r="A437" s="7"/>
      <c r="B437" s="8"/>
      <c r="C437" s="8"/>
      <c r="D437" s="8"/>
      <c r="E437" s="8"/>
      <c r="F437" s="9"/>
      <c r="G437" s="9"/>
      <c r="H437" s="9"/>
    </row>
    <row r="438" spans="1:8">
      <c r="A438" s="7"/>
      <c r="B438" s="8"/>
      <c r="C438" s="8"/>
      <c r="D438" s="8"/>
      <c r="E438" s="8"/>
      <c r="F438" s="9"/>
      <c r="G438" s="9"/>
      <c r="H438" s="9"/>
    </row>
    <row r="439" spans="1:8">
      <c r="A439" s="7"/>
      <c r="B439" s="8"/>
      <c r="C439" s="8"/>
      <c r="D439" s="8"/>
      <c r="E439" s="8"/>
      <c r="F439" s="9"/>
      <c r="G439" s="9"/>
      <c r="H439" s="9"/>
    </row>
    <row r="440" spans="1:8">
      <c r="A440" s="7"/>
      <c r="B440" s="8"/>
      <c r="C440" s="8"/>
      <c r="D440" s="8"/>
      <c r="E440" s="8"/>
      <c r="F440" s="9"/>
      <c r="G440" s="9"/>
      <c r="H440" s="9"/>
    </row>
    <row r="441" spans="1:8">
      <c r="A441" s="7"/>
      <c r="B441" s="8"/>
      <c r="C441" s="8"/>
      <c r="D441" s="8"/>
      <c r="E441" s="8"/>
      <c r="F441" s="9"/>
      <c r="G441" s="9"/>
      <c r="H441" s="9"/>
    </row>
    <row r="442" spans="1:8">
      <c r="A442" s="8"/>
      <c r="B442" s="8"/>
      <c r="C442" s="8"/>
      <c r="D442" s="8"/>
      <c r="E442" s="8"/>
      <c r="F442" s="9"/>
      <c r="G442" s="9"/>
      <c r="H442" s="9"/>
    </row>
    <row r="443" spans="1:8">
      <c r="A443" s="7"/>
      <c r="B443" s="8"/>
      <c r="C443" s="8"/>
      <c r="D443" s="8"/>
      <c r="E443" s="8"/>
      <c r="F443" s="9"/>
      <c r="G443" s="9"/>
      <c r="H443" s="9"/>
    </row>
    <row r="444" spans="1:8">
      <c r="A444" s="7"/>
      <c r="B444" s="8"/>
      <c r="C444" s="8"/>
      <c r="D444" s="8"/>
      <c r="E444" s="8"/>
      <c r="F444" s="9"/>
      <c r="G444" s="9"/>
      <c r="H444" s="9"/>
    </row>
    <row r="445" spans="1:8">
      <c r="A445" s="7"/>
      <c r="B445" s="8"/>
      <c r="C445" s="8"/>
      <c r="D445" s="8"/>
      <c r="E445" s="8"/>
      <c r="F445" s="9"/>
      <c r="G445" s="9"/>
      <c r="H445" s="9"/>
    </row>
    <row r="446" spans="1:8">
      <c r="A446" s="8"/>
      <c r="B446" s="8"/>
      <c r="C446" s="8"/>
      <c r="D446" s="8"/>
      <c r="E446" s="8"/>
      <c r="F446" s="9"/>
      <c r="G446" s="9"/>
      <c r="H446" s="9"/>
    </row>
    <row r="447" spans="1:8">
      <c r="A447" s="8"/>
      <c r="B447" s="8"/>
      <c r="C447" s="8"/>
      <c r="D447" s="8"/>
      <c r="E447" s="8"/>
      <c r="F447" s="9"/>
      <c r="G447" s="9"/>
      <c r="H447" s="9"/>
    </row>
    <row r="448" spans="1:8">
      <c r="A448" s="8"/>
      <c r="B448" s="8"/>
      <c r="C448" s="8"/>
      <c r="D448" s="8"/>
      <c r="E448" s="8"/>
      <c r="F448" s="9"/>
      <c r="G448" s="9"/>
      <c r="H448" s="9"/>
    </row>
    <row r="449" spans="1:8">
      <c r="A449" s="7"/>
      <c r="B449" s="8"/>
      <c r="C449" s="8"/>
      <c r="D449" s="8"/>
      <c r="E449" s="8"/>
      <c r="F449" s="9"/>
      <c r="G449" s="9"/>
      <c r="H449" s="9"/>
    </row>
    <row r="450" spans="1:8">
      <c r="A450" s="7"/>
      <c r="B450" s="8"/>
      <c r="C450" s="8"/>
      <c r="D450" s="8"/>
      <c r="E450" s="8"/>
      <c r="F450" s="9"/>
      <c r="G450" s="9"/>
      <c r="H450" s="9"/>
    </row>
    <row r="451" spans="1:8">
      <c r="A451" s="7"/>
      <c r="B451" s="8"/>
      <c r="C451" s="8"/>
      <c r="D451" s="8"/>
      <c r="E451" s="8"/>
      <c r="F451" s="9"/>
      <c r="G451" s="9"/>
      <c r="H451" s="9"/>
    </row>
    <row r="452" spans="1:8">
      <c r="A452" s="8"/>
      <c r="B452" s="8"/>
      <c r="C452" s="8"/>
      <c r="D452" s="8"/>
      <c r="E452" s="8"/>
      <c r="F452" s="9"/>
      <c r="G452" s="9"/>
      <c r="H452" s="9"/>
    </row>
    <row r="453" spans="1:8">
      <c r="A453" s="8"/>
      <c r="B453" s="8"/>
      <c r="C453" s="8"/>
      <c r="D453" s="8"/>
      <c r="E453" s="8"/>
      <c r="F453" s="9"/>
      <c r="G453" s="9"/>
      <c r="H453" s="9"/>
    </row>
    <row r="454" spans="1:8">
      <c r="A454" s="7"/>
      <c r="B454" s="8"/>
      <c r="C454" s="8"/>
      <c r="D454" s="8"/>
      <c r="E454" s="10"/>
      <c r="F454" s="9"/>
      <c r="G454" s="9"/>
      <c r="H454" s="9"/>
    </row>
    <row r="455" spans="1:8">
      <c r="A455" s="7"/>
      <c r="B455" s="8"/>
      <c r="C455" s="8"/>
      <c r="D455" s="8"/>
      <c r="E455" s="8"/>
      <c r="F455" s="9"/>
      <c r="G455" s="9"/>
      <c r="H455" s="9"/>
    </row>
    <row r="456" spans="1:8">
      <c r="A456" s="7"/>
      <c r="B456" s="8"/>
      <c r="C456" s="8"/>
      <c r="D456" s="8"/>
      <c r="E456" s="8"/>
      <c r="F456" s="9"/>
      <c r="G456" s="9"/>
      <c r="H456" s="9"/>
    </row>
    <row r="457" spans="1:8">
      <c r="A457" s="7"/>
      <c r="B457" s="8"/>
      <c r="C457" s="8"/>
      <c r="D457" s="8"/>
      <c r="E457" s="8"/>
      <c r="F457" s="9"/>
      <c r="G457" s="9"/>
      <c r="H457" s="9"/>
    </row>
    <row r="458" spans="1:8">
      <c r="A458" s="7"/>
      <c r="B458" s="8"/>
      <c r="C458" s="8"/>
      <c r="D458" s="8"/>
      <c r="E458" s="8"/>
      <c r="F458" s="9"/>
      <c r="G458" s="9"/>
      <c r="H458" s="9"/>
    </row>
    <row r="459" spans="1:8">
      <c r="A459" s="7"/>
      <c r="B459" s="8"/>
      <c r="C459" s="8"/>
      <c r="D459" s="8"/>
      <c r="E459" s="8"/>
      <c r="F459" s="9"/>
      <c r="G459" s="9"/>
      <c r="H459" s="9"/>
    </row>
    <row r="460" spans="1:8">
      <c r="A460" s="7"/>
      <c r="B460" s="8"/>
      <c r="C460" s="8"/>
      <c r="D460" s="8"/>
      <c r="E460" s="8"/>
      <c r="F460" s="9"/>
      <c r="G460" s="9"/>
      <c r="H460" s="9"/>
    </row>
    <row r="461" spans="1:8">
      <c r="A461" s="7"/>
      <c r="B461" s="8"/>
      <c r="C461" s="8"/>
      <c r="D461" s="8"/>
      <c r="E461" s="8"/>
      <c r="F461" s="9"/>
      <c r="G461" s="9"/>
      <c r="H461" s="9"/>
    </row>
    <row r="462" spans="1:8">
      <c r="A462" s="8"/>
      <c r="B462" s="8"/>
      <c r="C462" s="8"/>
      <c r="D462" s="8"/>
      <c r="E462" s="10"/>
      <c r="F462" s="9"/>
      <c r="G462" s="9"/>
      <c r="H462" s="9"/>
    </row>
    <row r="463" spans="1:8">
      <c r="A463" s="7"/>
      <c r="B463" s="8"/>
      <c r="C463" s="8"/>
      <c r="D463" s="8"/>
      <c r="E463" s="8"/>
      <c r="F463" s="9"/>
      <c r="G463" s="9"/>
      <c r="H463" s="9"/>
    </row>
    <row r="464" spans="1:8">
      <c r="A464" s="7"/>
      <c r="B464" s="8"/>
      <c r="C464" s="8"/>
      <c r="D464" s="8"/>
      <c r="E464" s="8"/>
      <c r="F464" s="9"/>
      <c r="G464" s="9"/>
      <c r="H464" s="9"/>
    </row>
    <row r="465" spans="1:8">
      <c r="A465" s="8"/>
      <c r="B465" s="8"/>
      <c r="C465" s="8"/>
      <c r="D465" s="8"/>
      <c r="E465" s="8"/>
      <c r="F465" s="9"/>
      <c r="G465" s="9"/>
      <c r="H465" s="9"/>
    </row>
    <row r="466" spans="1:8">
      <c r="A466" s="7"/>
      <c r="B466" s="8"/>
      <c r="C466" s="8"/>
      <c r="D466" s="8"/>
      <c r="E466" s="8"/>
      <c r="F466" s="9"/>
      <c r="G466" s="9"/>
      <c r="H466" s="9"/>
    </row>
    <row r="467" spans="1:8">
      <c r="A467" s="7"/>
      <c r="B467" s="8"/>
      <c r="C467" s="8"/>
      <c r="D467" s="8"/>
      <c r="E467" s="8"/>
      <c r="F467" s="9"/>
      <c r="G467" s="9"/>
      <c r="H467" s="9"/>
    </row>
    <row r="468" spans="1:8">
      <c r="A468" s="7"/>
      <c r="B468" s="8"/>
      <c r="C468" s="8"/>
      <c r="D468" s="8"/>
      <c r="E468" s="8"/>
      <c r="F468" s="9"/>
      <c r="G468" s="9"/>
      <c r="H468" s="9"/>
    </row>
    <row r="469" spans="1:8">
      <c r="A469" s="7"/>
      <c r="B469" s="8"/>
      <c r="C469" s="8"/>
      <c r="D469" s="8"/>
      <c r="E469" s="8"/>
      <c r="F469" s="9"/>
      <c r="G469" s="9"/>
      <c r="H469" s="9"/>
    </row>
    <row r="470" spans="1:8">
      <c r="A470" s="8"/>
      <c r="B470" s="8"/>
      <c r="C470" s="8"/>
      <c r="D470" s="8"/>
      <c r="E470" s="8"/>
      <c r="F470" s="9"/>
      <c r="G470" s="9"/>
      <c r="H470" s="9"/>
    </row>
    <row r="471" spans="1:8">
      <c r="A471" s="7"/>
      <c r="B471" s="8"/>
      <c r="C471" s="8"/>
      <c r="D471" s="8"/>
      <c r="E471" s="8"/>
      <c r="F471" s="9"/>
      <c r="G471" s="9"/>
      <c r="H471" s="9"/>
    </row>
    <row r="472" spans="1:8">
      <c r="A472" s="7"/>
      <c r="B472" s="8"/>
      <c r="C472" s="8"/>
      <c r="D472" s="8"/>
      <c r="E472" s="8"/>
      <c r="F472" s="9"/>
      <c r="G472" s="9"/>
      <c r="H472" s="9"/>
    </row>
    <row r="473" spans="1:8">
      <c r="A473" s="7"/>
      <c r="B473" s="8"/>
      <c r="C473" s="8"/>
      <c r="D473" s="8"/>
      <c r="E473" s="8"/>
      <c r="F473" s="9"/>
      <c r="G473" s="9"/>
      <c r="H473" s="9"/>
    </row>
    <row r="474" spans="1:8">
      <c r="A474" s="7"/>
      <c r="B474" s="8"/>
      <c r="C474" s="8"/>
      <c r="D474" s="8"/>
      <c r="E474" s="8"/>
      <c r="F474" s="9"/>
      <c r="G474" s="9"/>
      <c r="H474" s="9"/>
    </row>
    <row r="475" spans="1:8">
      <c r="A475" s="7"/>
      <c r="B475" s="8"/>
      <c r="C475" s="8"/>
      <c r="D475" s="8"/>
      <c r="E475" s="8"/>
      <c r="F475" s="9"/>
      <c r="G475" s="9"/>
      <c r="H475" s="9"/>
    </row>
    <row r="476" spans="1:8">
      <c r="A476" s="7"/>
      <c r="B476" s="8"/>
      <c r="C476" s="8"/>
      <c r="D476" s="8"/>
      <c r="E476" s="8"/>
      <c r="F476" s="9"/>
      <c r="G476" s="9"/>
      <c r="H476" s="9"/>
    </row>
    <row r="477" spans="1:8">
      <c r="A477" s="7"/>
      <c r="B477" s="8"/>
      <c r="C477" s="8"/>
      <c r="D477" s="8"/>
      <c r="E477" s="8"/>
      <c r="F477" s="9"/>
      <c r="G477" s="9"/>
      <c r="H477" s="9"/>
    </row>
    <row r="478" spans="1:8">
      <c r="A478" s="7"/>
      <c r="B478" s="8"/>
      <c r="C478" s="8"/>
      <c r="D478" s="8"/>
      <c r="E478" s="8"/>
      <c r="F478" s="9"/>
      <c r="G478" s="9"/>
      <c r="H478" s="9"/>
    </row>
    <row r="479" spans="1:8">
      <c r="A479" s="7"/>
      <c r="B479" s="8"/>
      <c r="C479" s="8"/>
      <c r="D479" s="8"/>
      <c r="E479" s="8"/>
      <c r="F479" s="9"/>
      <c r="G479" s="9"/>
      <c r="H479" s="9"/>
    </row>
    <row r="480" spans="1:8">
      <c r="A480" s="7"/>
      <c r="B480" s="8"/>
      <c r="C480" s="8"/>
      <c r="D480" s="8"/>
      <c r="E480" s="8"/>
      <c r="F480" s="9"/>
      <c r="G480" s="9"/>
      <c r="H480" s="9"/>
    </row>
    <row r="481" spans="1:8">
      <c r="A481" s="7"/>
      <c r="B481" s="8"/>
      <c r="C481" s="8"/>
      <c r="D481" s="8"/>
      <c r="E481" s="8"/>
      <c r="F481" s="9"/>
      <c r="G481" s="9"/>
      <c r="H481" s="9"/>
    </row>
    <row r="482" spans="1:8">
      <c r="A482" s="7"/>
      <c r="B482" s="8"/>
      <c r="C482" s="8"/>
      <c r="D482" s="8"/>
      <c r="E482" s="8"/>
      <c r="F482" s="9"/>
      <c r="G482" s="9"/>
      <c r="H482" s="9"/>
    </row>
    <row r="483" spans="1:8">
      <c r="A483" s="7"/>
      <c r="B483" s="8"/>
      <c r="C483" s="8"/>
      <c r="D483" s="8"/>
      <c r="E483" s="8"/>
      <c r="F483" s="9"/>
      <c r="G483" s="9"/>
      <c r="H483" s="9"/>
    </row>
    <row r="484" spans="1:8">
      <c r="A484" s="7"/>
      <c r="B484" s="8"/>
      <c r="C484" s="8"/>
      <c r="D484" s="8"/>
      <c r="E484" s="8"/>
      <c r="F484" s="9"/>
      <c r="G484" s="9"/>
      <c r="H484" s="9"/>
    </row>
    <row r="485" spans="1:8">
      <c r="A485" s="8"/>
      <c r="B485" s="8"/>
      <c r="C485" s="8"/>
      <c r="D485" s="8"/>
      <c r="E485" s="8"/>
      <c r="F485" s="9"/>
      <c r="G485" s="9"/>
      <c r="H485" s="9"/>
    </row>
    <row r="486" spans="1:8">
      <c r="A486" s="7"/>
      <c r="B486" s="8"/>
      <c r="C486" s="8"/>
      <c r="D486" s="8"/>
      <c r="E486" s="8"/>
      <c r="F486" s="9"/>
      <c r="G486" s="9"/>
      <c r="H486" s="9"/>
    </row>
    <row r="487" spans="1:8">
      <c r="A487" s="7"/>
      <c r="B487" s="8"/>
      <c r="C487" s="8"/>
      <c r="D487" s="8"/>
      <c r="E487" s="8"/>
      <c r="F487" s="9"/>
      <c r="G487" s="9"/>
      <c r="H487" s="9"/>
    </row>
    <row r="488" spans="1:8">
      <c r="A488" s="7"/>
      <c r="B488" s="8"/>
      <c r="C488" s="8"/>
      <c r="D488" s="8"/>
      <c r="E488" s="8"/>
      <c r="F488" s="9"/>
      <c r="G488" s="9"/>
      <c r="H488" s="9"/>
    </row>
    <row r="489" spans="1:8">
      <c r="A489" s="7"/>
      <c r="B489" s="8"/>
      <c r="C489" s="8"/>
      <c r="D489" s="8"/>
      <c r="E489" s="8"/>
      <c r="F489" s="9"/>
      <c r="G489" s="9"/>
      <c r="H489" s="9"/>
    </row>
    <row r="490" spans="1:8">
      <c r="A490" s="7"/>
      <c r="B490" s="8"/>
      <c r="C490" s="8"/>
      <c r="D490" s="8"/>
      <c r="E490" s="8"/>
      <c r="F490" s="9"/>
      <c r="G490" s="9"/>
      <c r="H490" s="9"/>
    </row>
    <row r="491" spans="1:8">
      <c r="A491" s="7"/>
      <c r="B491" s="8"/>
      <c r="C491" s="8"/>
      <c r="D491" s="8"/>
      <c r="E491" s="8"/>
      <c r="F491" s="9"/>
      <c r="G491" s="9"/>
      <c r="H491" s="9"/>
    </row>
    <row r="492" spans="1:8">
      <c r="A492" s="7"/>
      <c r="B492" s="8"/>
      <c r="C492" s="8"/>
      <c r="D492" s="8"/>
      <c r="E492" s="8"/>
      <c r="F492" s="9"/>
      <c r="G492" s="9"/>
      <c r="H492" s="9"/>
    </row>
    <row r="493" spans="1:8">
      <c r="A493" s="7"/>
      <c r="B493" s="8"/>
      <c r="C493" s="8"/>
      <c r="D493" s="8"/>
      <c r="E493" s="8"/>
      <c r="F493" s="9"/>
      <c r="G493" s="9"/>
      <c r="H493" s="9"/>
    </row>
    <row r="494" spans="1:8">
      <c r="A494" s="7"/>
      <c r="B494" s="8"/>
      <c r="C494" s="8"/>
      <c r="D494" s="8"/>
      <c r="E494" s="8"/>
      <c r="F494" s="9"/>
      <c r="G494" s="9"/>
      <c r="H494" s="9"/>
    </row>
    <row r="495" spans="1:8">
      <c r="A495" s="7"/>
      <c r="B495" s="8"/>
      <c r="C495" s="8"/>
      <c r="D495" s="8"/>
      <c r="E495" s="8"/>
      <c r="F495" s="9"/>
      <c r="G495" s="9"/>
      <c r="H495" s="9"/>
    </row>
    <row r="496" spans="1:8">
      <c r="A496" s="7"/>
      <c r="B496" s="8"/>
      <c r="C496" s="8"/>
      <c r="D496" s="8"/>
      <c r="E496" s="8"/>
      <c r="F496" s="9"/>
      <c r="G496" s="9"/>
      <c r="H496" s="9"/>
    </row>
    <row r="497" spans="1:8">
      <c r="A497" s="7"/>
      <c r="B497" s="8"/>
      <c r="C497" s="8"/>
      <c r="D497" s="8"/>
      <c r="E497" s="8"/>
      <c r="F497" s="9"/>
      <c r="G497" s="9"/>
      <c r="H497" s="9"/>
    </row>
    <row r="498" spans="1:8">
      <c r="A498" s="7"/>
      <c r="B498" s="8"/>
      <c r="C498" s="8"/>
      <c r="D498" s="8"/>
      <c r="E498" s="8"/>
      <c r="F498" s="9"/>
      <c r="G498" s="9"/>
      <c r="H498" s="9"/>
    </row>
    <row r="499" spans="1:8">
      <c r="A499" s="7"/>
      <c r="B499" s="8"/>
      <c r="C499" s="8"/>
      <c r="D499" s="8"/>
      <c r="E499" s="8"/>
      <c r="F499" s="9"/>
      <c r="G499" s="9"/>
      <c r="H499" s="9"/>
    </row>
    <row r="500" spans="1:8">
      <c r="A500" s="7"/>
      <c r="B500" s="8"/>
      <c r="C500" s="8"/>
      <c r="D500" s="8"/>
      <c r="E500" s="8"/>
      <c r="F500" s="9"/>
      <c r="G500" s="9"/>
      <c r="H500" s="9"/>
    </row>
    <row r="501" spans="1:8">
      <c r="A501" s="7"/>
      <c r="B501" s="8"/>
      <c r="C501" s="8"/>
      <c r="D501" s="8"/>
      <c r="E501" s="8"/>
      <c r="F501" s="9"/>
      <c r="G501" s="9"/>
      <c r="H501" s="9"/>
    </row>
    <row r="502" spans="1:8">
      <c r="A502" s="7"/>
      <c r="B502" s="8"/>
      <c r="C502" s="8"/>
      <c r="D502" s="8"/>
      <c r="E502" s="8"/>
      <c r="F502" s="9"/>
      <c r="G502" s="9"/>
      <c r="H502" s="9"/>
    </row>
    <row r="503" spans="1:8">
      <c r="A503" s="7"/>
      <c r="B503" s="8"/>
      <c r="C503" s="8"/>
      <c r="D503" s="8"/>
      <c r="E503" s="8"/>
      <c r="F503" s="9"/>
      <c r="G503" s="9"/>
      <c r="H503" s="9"/>
    </row>
    <row r="504" spans="1:8">
      <c r="A504" s="7"/>
      <c r="B504" s="8"/>
      <c r="C504" s="8"/>
      <c r="D504" s="8"/>
      <c r="E504" s="8"/>
      <c r="F504" s="9"/>
      <c r="G504" s="9"/>
      <c r="H504" s="9"/>
    </row>
    <row r="505" spans="1:8">
      <c r="A505" s="7"/>
      <c r="B505" s="8"/>
      <c r="C505" s="8"/>
      <c r="D505" s="8"/>
      <c r="E505" s="8"/>
      <c r="F505" s="9"/>
      <c r="G505" s="9"/>
      <c r="H505" s="9"/>
    </row>
    <row r="506" spans="1:8">
      <c r="A506" s="8"/>
      <c r="B506" s="8"/>
      <c r="C506" s="8"/>
      <c r="D506" s="8"/>
      <c r="E506" s="8"/>
      <c r="F506" s="9"/>
      <c r="G506" s="9"/>
      <c r="H506" s="9"/>
    </row>
    <row r="507" spans="1:8">
      <c r="A507" s="7"/>
      <c r="B507" s="8"/>
      <c r="C507" s="8"/>
      <c r="D507" s="8"/>
      <c r="E507" s="8"/>
      <c r="F507" s="9"/>
      <c r="G507" s="9"/>
      <c r="H507" s="9"/>
    </row>
    <row r="508" spans="1:8">
      <c r="A508" s="7"/>
      <c r="B508" s="8"/>
      <c r="C508" s="8"/>
      <c r="D508" s="8"/>
      <c r="E508" s="8"/>
      <c r="F508" s="9"/>
      <c r="G508" s="9"/>
      <c r="H508" s="9"/>
    </row>
    <row r="509" spans="1:8">
      <c r="A509" s="7"/>
      <c r="B509" s="8"/>
      <c r="C509" s="8"/>
      <c r="D509" s="8"/>
      <c r="E509" s="8"/>
      <c r="F509" s="9"/>
      <c r="G509" s="9"/>
      <c r="H509" s="9"/>
    </row>
    <row r="510" spans="1:8">
      <c r="A510" s="7"/>
      <c r="B510" s="8"/>
      <c r="C510" s="8"/>
      <c r="D510" s="8"/>
      <c r="E510" s="8"/>
      <c r="F510" s="9"/>
      <c r="G510" s="9"/>
      <c r="H510" s="9"/>
    </row>
    <row r="511" spans="1:8">
      <c r="A511" s="8"/>
      <c r="B511" s="8"/>
      <c r="C511" s="8"/>
      <c r="D511" s="8"/>
      <c r="E511" s="8"/>
      <c r="F511" s="9"/>
      <c r="G511" s="9"/>
      <c r="H511" s="9"/>
    </row>
    <row r="512" spans="1:8">
      <c r="A512" s="7"/>
      <c r="B512" s="8"/>
      <c r="C512" s="8"/>
      <c r="D512" s="8"/>
      <c r="E512" s="8"/>
      <c r="F512" s="9"/>
      <c r="G512" s="9"/>
      <c r="H512" s="9"/>
    </row>
    <row r="513" spans="1:8">
      <c r="A513" s="8"/>
      <c r="B513" s="7"/>
      <c r="C513" s="8"/>
      <c r="D513" s="8"/>
      <c r="E513" s="8"/>
      <c r="F513" s="9"/>
      <c r="G513" s="9"/>
      <c r="H513" s="9"/>
    </row>
    <row r="514" spans="1:8">
      <c r="A514" s="7"/>
      <c r="B514" s="8"/>
      <c r="C514" s="8"/>
      <c r="D514" s="8"/>
      <c r="E514" s="8"/>
      <c r="F514" s="9"/>
      <c r="G514" s="9"/>
      <c r="H514" s="9"/>
    </row>
    <row r="515" spans="1:8">
      <c r="A515" s="7"/>
      <c r="B515" s="8"/>
      <c r="C515" s="8"/>
      <c r="D515" s="8"/>
      <c r="E515" s="8"/>
      <c r="F515" s="9"/>
      <c r="G515" s="9"/>
      <c r="H515" s="9"/>
    </row>
    <row r="516" spans="1:8">
      <c r="A516" s="7"/>
      <c r="B516" s="8"/>
      <c r="C516" s="8"/>
      <c r="D516" s="8"/>
      <c r="E516" s="8"/>
      <c r="F516" s="9"/>
      <c r="G516" s="9"/>
      <c r="H516" s="9"/>
    </row>
    <row r="517" spans="1:8">
      <c r="A517" s="7"/>
      <c r="B517" s="8"/>
      <c r="C517" s="8"/>
      <c r="D517" s="8"/>
      <c r="E517" s="8"/>
      <c r="F517" s="9"/>
      <c r="G517" s="9"/>
      <c r="H517" s="9"/>
    </row>
    <row r="518" spans="1:8">
      <c r="A518" s="8"/>
      <c r="B518" s="8"/>
      <c r="C518" s="8"/>
      <c r="D518" s="8"/>
      <c r="E518" s="8"/>
      <c r="F518" s="9"/>
      <c r="G518" s="9"/>
      <c r="H518" s="9"/>
    </row>
    <row r="519" spans="1:8">
      <c r="A519" s="7"/>
      <c r="B519" s="8"/>
      <c r="C519" s="8"/>
      <c r="D519" s="8"/>
      <c r="E519" s="8"/>
      <c r="F519" s="9"/>
      <c r="G519" s="9"/>
      <c r="H519" s="9"/>
    </row>
    <row r="520" spans="1:8">
      <c r="A520" s="7"/>
      <c r="B520" s="8"/>
      <c r="C520" s="8"/>
      <c r="D520" s="8"/>
      <c r="E520" s="8"/>
      <c r="F520" s="9"/>
      <c r="G520" s="9"/>
      <c r="H520" s="9"/>
    </row>
    <row r="521" spans="1:8">
      <c r="A521" s="7"/>
      <c r="B521" s="8"/>
      <c r="C521" s="8"/>
      <c r="D521" s="8"/>
      <c r="E521" s="8"/>
      <c r="F521" s="9"/>
      <c r="G521" s="9"/>
      <c r="H521" s="9"/>
    </row>
    <row r="522" spans="1:8">
      <c r="A522" s="7"/>
      <c r="B522" s="8"/>
      <c r="C522" s="8"/>
      <c r="D522" s="8"/>
      <c r="E522" s="8"/>
      <c r="F522" s="9"/>
      <c r="G522" s="9"/>
      <c r="H522" s="9"/>
    </row>
    <row r="523" spans="1:8">
      <c r="A523" s="7"/>
      <c r="B523" s="8"/>
      <c r="C523" s="8"/>
      <c r="D523" s="8"/>
      <c r="E523" s="8"/>
      <c r="F523" s="9"/>
      <c r="G523" s="9"/>
      <c r="H523" s="9"/>
    </row>
    <row r="524" spans="1:8">
      <c r="A524" s="8"/>
      <c r="B524" s="8"/>
      <c r="C524" s="8"/>
      <c r="D524" s="8"/>
      <c r="E524" s="8"/>
      <c r="F524" s="9"/>
      <c r="G524" s="9"/>
      <c r="H524" s="9"/>
    </row>
    <row r="525" spans="1:8">
      <c r="A525" s="7"/>
      <c r="B525" s="8"/>
      <c r="C525" s="8"/>
      <c r="D525" s="8"/>
      <c r="E525" s="8"/>
      <c r="F525" s="9"/>
      <c r="G525" s="9"/>
      <c r="H525" s="9"/>
    </row>
    <row r="526" spans="1:8">
      <c r="A526" s="7"/>
      <c r="B526" s="8"/>
      <c r="C526" s="8"/>
      <c r="D526" s="8"/>
      <c r="E526" s="8"/>
      <c r="F526" s="9"/>
      <c r="G526" s="9"/>
      <c r="H526" s="9"/>
    </row>
    <row r="527" spans="1:8">
      <c r="A527" s="7"/>
      <c r="B527" s="8"/>
      <c r="C527" s="8"/>
      <c r="D527" s="8"/>
      <c r="E527" s="8"/>
      <c r="F527" s="9"/>
      <c r="G527" s="9"/>
      <c r="H527" s="9"/>
    </row>
    <row r="528" spans="1:8">
      <c r="A528" s="7"/>
      <c r="B528" s="8"/>
      <c r="C528" s="8"/>
      <c r="D528" s="8"/>
      <c r="E528" s="8"/>
      <c r="F528" s="9"/>
      <c r="G528" s="9"/>
      <c r="H528" s="9"/>
    </row>
    <row r="529" spans="1:8">
      <c r="A529" s="7"/>
      <c r="B529" s="8"/>
      <c r="C529" s="8"/>
      <c r="D529" s="8"/>
      <c r="E529" s="8"/>
      <c r="F529" s="9"/>
      <c r="G529" s="9"/>
      <c r="H529" s="9"/>
    </row>
    <row r="530" spans="1:8">
      <c r="A530" s="8"/>
      <c r="B530" s="8"/>
      <c r="C530" s="8"/>
      <c r="D530" s="8"/>
      <c r="E530" s="8"/>
      <c r="F530" s="9"/>
      <c r="G530" s="9"/>
      <c r="H530" s="9"/>
    </row>
    <row r="531" spans="1:8">
      <c r="A531" s="7"/>
      <c r="B531" s="8"/>
      <c r="C531" s="8"/>
      <c r="D531" s="8"/>
      <c r="E531" s="8"/>
      <c r="F531" s="9"/>
      <c r="G531" s="9"/>
      <c r="H531" s="9"/>
    </row>
    <row r="532" spans="1:8">
      <c r="A532" s="7"/>
      <c r="B532" s="8"/>
      <c r="C532" s="8"/>
      <c r="D532" s="8"/>
      <c r="E532" s="8"/>
      <c r="F532" s="9"/>
      <c r="G532" s="9"/>
      <c r="H532" s="9"/>
    </row>
    <row r="533" spans="1:8">
      <c r="A533" s="7"/>
      <c r="B533" s="8"/>
      <c r="C533" s="8"/>
      <c r="D533" s="8"/>
      <c r="E533" s="8"/>
      <c r="F533" s="9"/>
      <c r="G533" s="9"/>
      <c r="H533" s="9"/>
    </row>
    <row r="534" spans="1:8">
      <c r="A534" s="7"/>
      <c r="B534" s="8"/>
      <c r="C534" s="8"/>
      <c r="D534" s="8"/>
      <c r="E534" s="8"/>
      <c r="F534" s="9"/>
      <c r="G534" s="9"/>
      <c r="H534" s="9"/>
    </row>
    <row r="535" spans="1:8">
      <c r="A535" s="7"/>
      <c r="B535" s="8"/>
      <c r="C535" s="8"/>
      <c r="D535" s="8"/>
      <c r="E535" s="8"/>
      <c r="F535" s="9"/>
      <c r="G535" s="9"/>
      <c r="H535" s="9"/>
    </row>
    <row r="536" spans="1:8">
      <c r="A536" s="7"/>
      <c r="B536" s="8"/>
      <c r="C536" s="8"/>
      <c r="D536" s="8"/>
      <c r="E536" s="8"/>
      <c r="F536" s="9"/>
      <c r="G536" s="9"/>
      <c r="H536" s="9"/>
    </row>
    <row r="537" spans="1:8">
      <c r="A537" s="7"/>
      <c r="B537" s="8"/>
      <c r="C537" s="8"/>
      <c r="D537" s="8"/>
      <c r="E537" s="8"/>
      <c r="F537" s="9"/>
      <c r="G537" s="9"/>
      <c r="H537" s="9"/>
    </row>
    <row r="538" spans="1:8">
      <c r="A538" s="7"/>
      <c r="B538" s="8"/>
      <c r="C538" s="8"/>
      <c r="D538" s="8"/>
      <c r="E538" s="8"/>
      <c r="F538" s="9"/>
      <c r="G538" s="9"/>
      <c r="H538" s="9"/>
    </row>
    <row r="539" spans="1:8">
      <c r="A539" s="7"/>
      <c r="B539" s="8"/>
      <c r="C539" s="8"/>
      <c r="D539" s="8"/>
      <c r="E539" s="8"/>
      <c r="F539" s="9"/>
      <c r="G539" s="9"/>
      <c r="H539" s="9"/>
    </row>
    <row r="540" spans="1:8">
      <c r="A540" s="7"/>
      <c r="B540" s="8"/>
      <c r="C540" s="8"/>
      <c r="D540" s="8"/>
      <c r="E540" s="8"/>
      <c r="F540" s="9"/>
      <c r="G540" s="9"/>
      <c r="H540" s="9"/>
    </row>
    <row r="541" spans="1:8">
      <c r="A541" s="8"/>
      <c r="B541" s="8"/>
      <c r="C541" s="8"/>
      <c r="D541" s="8"/>
      <c r="E541" s="8"/>
      <c r="F541" s="9"/>
      <c r="G541" s="9"/>
      <c r="H541" s="9"/>
    </row>
    <row r="542" spans="1:8">
      <c r="A542" s="7"/>
      <c r="B542" s="8"/>
      <c r="C542" s="8"/>
      <c r="D542" s="8"/>
      <c r="E542" s="8"/>
      <c r="F542" s="9"/>
      <c r="G542" s="9"/>
      <c r="H542" s="9"/>
    </row>
    <row r="543" spans="1:8">
      <c r="A543" s="8"/>
      <c r="B543" s="11"/>
      <c r="C543" s="8"/>
      <c r="D543" s="8"/>
      <c r="E543" s="8"/>
      <c r="F543" s="9"/>
      <c r="G543" s="9"/>
      <c r="H543" s="9"/>
    </row>
    <row r="544" spans="1:8">
      <c r="A544" s="7"/>
      <c r="B544" s="8"/>
      <c r="C544" s="8"/>
      <c r="D544" s="8"/>
      <c r="E544" s="8"/>
      <c r="F544" s="9"/>
      <c r="G544" s="9"/>
      <c r="H544" s="9"/>
    </row>
    <row r="545" spans="1:8">
      <c r="A545" s="7"/>
      <c r="B545" s="8"/>
      <c r="C545" s="8"/>
      <c r="D545" s="8"/>
      <c r="E545" s="8"/>
      <c r="F545" s="9"/>
      <c r="G545" s="9"/>
      <c r="H545" s="9"/>
    </row>
    <row r="546" spans="1:8">
      <c r="A546" s="7"/>
      <c r="B546" s="8"/>
      <c r="C546" s="8"/>
      <c r="D546" s="8"/>
      <c r="E546" s="8"/>
      <c r="F546" s="9"/>
      <c r="G546" s="9"/>
      <c r="H546" s="9"/>
    </row>
    <row r="547" spans="1:8">
      <c r="A547" s="7"/>
      <c r="B547" s="8"/>
      <c r="C547" s="8"/>
      <c r="D547" s="8"/>
      <c r="E547" s="8"/>
      <c r="F547" s="9"/>
      <c r="G547" s="9"/>
      <c r="H547" s="9"/>
    </row>
    <row r="548" spans="1:8">
      <c r="A548" s="7"/>
      <c r="B548" s="8"/>
      <c r="C548" s="8"/>
      <c r="D548" s="8"/>
      <c r="E548" s="8"/>
      <c r="F548" s="9"/>
      <c r="G548" s="9"/>
      <c r="H548" s="9"/>
    </row>
    <row r="549" spans="1:8">
      <c r="A549" s="8"/>
      <c r="B549" s="8"/>
      <c r="C549" s="8"/>
      <c r="D549" s="8"/>
      <c r="E549" s="8"/>
      <c r="F549" s="9"/>
      <c r="G549" s="9"/>
      <c r="H549" s="9"/>
    </row>
    <row r="550" spans="1:8">
      <c r="A550" s="7"/>
      <c r="B550" s="8"/>
      <c r="C550" s="8"/>
      <c r="D550" s="8"/>
      <c r="E550" s="8"/>
      <c r="F550" s="9"/>
      <c r="G550" s="9"/>
      <c r="H550" s="9"/>
    </row>
    <row r="551" spans="1:8">
      <c r="A551" s="7"/>
      <c r="B551" s="8"/>
      <c r="C551" s="8"/>
      <c r="D551" s="8"/>
      <c r="E551" s="8"/>
      <c r="F551" s="9"/>
      <c r="G551" s="9"/>
      <c r="H551" s="9"/>
    </row>
    <row r="552" spans="1:8">
      <c r="A552" s="7"/>
      <c r="B552" s="8"/>
      <c r="C552" s="8"/>
      <c r="D552" s="8"/>
      <c r="E552" s="8"/>
      <c r="F552" s="9"/>
      <c r="G552" s="9"/>
      <c r="H552" s="9"/>
    </row>
    <row r="553" spans="1:8">
      <c r="A553" s="8"/>
      <c r="B553" s="8"/>
      <c r="C553" s="8"/>
      <c r="D553" s="8"/>
      <c r="E553" s="8"/>
      <c r="F553" s="9"/>
      <c r="G553" s="9"/>
      <c r="H553" s="9"/>
    </row>
    <row r="554" spans="1:8">
      <c r="A554" s="7"/>
      <c r="B554" s="8"/>
      <c r="C554" s="8"/>
      <c r="D554" s="8"/>
      <c r="E554" s="8"/>
      <c r="F554" s="9"/>
      <c r="G554" s="9"/>
      <c r="H554" s="9"/>
    </row>
    <row r="555" spans="1:8">
      <c r="A555" s="7"/>
      <c r="B555" s="8"/>
      <c r="C555" s="8"/>
      <c r="D555" s="8"/>
      <c r="E555" s="8"/>
      <c r="F555" s="9"/>
      <c r="G555" s="9"/>
      <c r="H555" s="9"/>
    </row>
    <row r="556" spans="1:8">
      <c r="A556" s="7"/>
      <c r="B556" s="8"/>
      <c r="C556" s="8"/>
      <c r="D556" s="8"/>
      <c r="E556" s="8"/>
      <c r="F556" s="9"/>
      <c r="G556" s="9"/>
      <c r="H556" s="9"/>
    </row>
    <row r="557" spans="1:8">
      <c r="A557" s="8"/>
      <c r="B557" s="8"/>
      <c r="C557" s="8"/>
      <c r="D557" s="8"/>
      <c r="E557" s="8"/>
      <c r="F557" s="9"/>
      <c r="G557" s="9"/>
      <c r="H557" s="9"/>
    </row>
    <row r="558" spans="1:8">
      <c r="A558" s="7"/>
      <c r="B558" s="8"/>
      <c r="C558" s="8"/>
      <c r="D558" s="8"/>
      <c r="E558" s="8"/>
      <c r="F558" s="9"/>
      <c r="G558" s="9"/>
      <c r="H558" s="9"/>
    </row>
    <row r="559" spans="1:8">
      <c r="A559" s="7"/>
      <c r="B559" s="8"/>
      <c r="C559" s="8"/>
      <c r="D559" s="8"/>
      <c r="E559" s="8"/>
      <c r="F559" s="9"/>
      <c r="G559" s="9"/>
      <c r="H559" s="9"/>
    </row>
    <row r="560" spans="1:8">
      <c r="A560" s="7"/>
      <c r="B560" s="8"/>
      <c r="C560" s="8"/>
      <c r="D560" s="8"/>
      <c r="E560" s="8"/>
      <c r="F560" s="9"/>
      <c r="G560" s="9"/>
      <c r="H560" s="9"/>
    </row>
    <row r="561" spans="1:8">
      <c r="A561" s="7"/>
      <c r="B561" s="8"/>
      <c r="C561" s="8"/>
      <c r="D561" s="8"/>
      <c r="E561" s="8"/>
      <c r="F561" s="9"/>
      <c r="G561" s="9"/>
      <c r="H561" s="9"/>
    </row>
    <row r="562" spans="1:8">
      <c r="A562" s="7"/>
      <c r="B562" s="8"/>
      <c r="C562" s="8"/>
      <c r="D562" s="8"/>
      <c r="E562" s="8"/>
      <c r="F562" s="9"/>
      <c r="G562" s="9"/>
      <c r="H562" s="9"/>
    </row>
    <row r="563" spans="1:8">
      <c r="A563" s="7"/>
      <c r="B563" s="8"/>
      <c r="C563" s="8"/>
      <c r="D563" s="8"/>
      <c r="E563" s="8"/>
      <c r="F563" s="9"/>
      <c r="G563" s="9"/>
      <c r="H563" s="9"/>
    </row>
    <row r="564" spans="1:8">
      <c r="A564" s="7"/>
      <c r="B564" s="8"/>
      <c r="C564" s="8"/>
      <c r="D564" s="8"/>
      <c r="E564" s="8"/>
      <c r="F564" s="9"/>
      <c r="G564" s="9"/>
      <c r="H564" s="9"/>
    </row>
    <row r="565" spans="1:8">
      <c r="A565" s="7"/>
      <c r="B565" s="8"/>
      <c r="C565" s="8"/>
      <c r="D565" s="8"/>
      <c r="E565" s="8"/>
      <c r="F565" s="9"/>
      <c r="G565" s="9"/>
      <c r="H565" s="9"/>
    </row>
    <row r="566" spans="1:8">
      <c r="A566" s="7"/>
      <c r="B566" s="8"/>
      <c r="C566" s="8"/>
      <c r="D566" s="8"/>
      <c r="E566" s="8"/>
      <c r="F566" s="9"/>
      <c r="G566" s="9"/>
      <c r="H566" s="9"/>
    </row>
    <row r="567" spans="1:8">
      <c r="A567" s="7"/>
      <c r="B567" s="8"/>
      <c r="C567" s="8"/>
      <c r="D567" s="8"/>
      <c r="E567" s="8"/>
      <c r="F567" s="9"/>
      <c r="G567" s="9"/>
      <c r="H567" s="9"/>
    </row>
    <row r="568" spans="1:8">
      <c r="A568" s="7"/>
      <c r="B568" s="8"/>
      <c r="C568" s="8"/>
      <c r="D568" s="8"/>
      <c r="E568" s="8"/>
      <c r="F568" s="9"/>
      <c r="G568" s="9"/>
      <c r="H568" s="9"/>
    </row>
    <row r="569" spans="1:8">
      <c r="A569" s="8"/>
      <c r="B569" s="8"/>
      <c r="C569" s="8"/>
      <c r="D569" s="8"/>
      <c r="E569" s="8"/>
      <c r="F569" s="9"/>
      <c r="G569" s="9"/>
      <c r="H569" s="9"/>
    </row>
    <row r="570" spans="1:8">
      <c r="A570" s="7"/>
      <c r="B570" s="8"/>
      <c r="C570" s="8"/>
      <c r="D570" s="8"/>
      <c r="E570" s="8"/>
      <c r="F570" s="9"/>
      <c r="G570" s="9"/>
      <c r="H570" s="9"/>
    </row>
    <row r="571" spans="1:8">
      <c r="A571" s="7"/>
      <c r="B571" s="8"/>
      <c r="C571" s="8"/>
      <c r="D571" s="8"/>
      <c r="E571" s="8"/>
      <c r="F571" s="9"/>
      <c r="G571" s="9"/>
      <c r="H571" s="9"/>
    </row>
    <row r="572" spans="1:8">
      <c r="A572" s="7"/>
      <c r="B572" s="8"/>
      <c r="C572" s="8"/>
      <c r="D572" s="8"/>
      <c r="E572" s="8"/>
      <c r="F572" s="9"/>
      <c r="G572" s="9"/>
      <c r="H572" s="9"/>
    </row>
    <row r="573" spans="1:8">
      <c r="A573" s="7"/>
      <c r="B573" s="8"/>
      <c r="C573" s="8"/>
      <c r="D573" s="8"/>
      <c r="E573" s="8"/>
      <c r="F573" s="9"/>
      <c r="G573" s="9"/>
      <c r="H573" s="9"/>
    </row>
    <row r="574" spans="1:8">
      <c r="A574" s="7"/>
      <c r="B574" s="8"/>
      <c r="C574" s="8"/>
      <c r="D574" s="8"/>
      <c r="E574" s="8"/>
      <c r="F574" s="9"/>
      <c r="G574" s="9"/>
      <c r="H574" s="9"/>
    </row>
    <row r="575" spans="1:8">
      <c r="A575" s="8"/>
      <c r="B575" s="8"/>
      <c r="C575" s="8"/>
      <c r="D575" s="8"/>
      <c r="E575" s="8"/>
      <c r="F575" s="9"/>
      <c r="G575" s="9"/>
      <c r="H575" s="9"/>
    </row>
    <row r="576" spans="1:8">
      <c r="A576" s="8"/>
      <c r="B576" s="8"/>
      <c r="C576" s="8"/>
      <c r="D576" s="8"/>
      <c r="E576" s="8"/>
      <c r="F576" s="9"/>
      <c r="G576" s="9"/>
      <c r="H576" s="9"/>
    </row>
    <row r="577" spans="1:8">
      <c r="A577" s="7"/>
      <c r="B577" s="8"/>
      <c r="C577" s="8"/>
      <c r="D577" s="8"/>
      <c r="E577" s="8"/>
      <c r="F577" s="9"/>
      <c r="G577" s="9"/>
      <c r="H577" s="9"/>
    </row>
    <row r="578" spans="1:8">
      <c r="A578" s="7"/>
      <c r="B578" s="8"/>
      <c r="C578" s="8"/>
      <c r="D578" s="8"/>
      <c r="E578" s="8"/>
      <c r="F578" s="9"/>
      <c r="G578" s="9"/>
      <c r="H578" s="9"/>
    </row>
    <row r="579" spans="1:8">
      <c r="A579" s="8"/>
      <c r="B579" s="8"/>
      <c r="C579" s="8"/>
      <c r="D579" s="8"/>
      <c r="E579" s="8"/>
      <c r="F579" s="9"/>
      <c r="G579" s="9"/>
      <c r="H579" s="9"/>
    </row>
    <row r="580" spans="1:8">
      <c r="A580" s="7"/>
      <c r="B580" s="8"/>
      <c r="C580" s="8"/>
      <c r="D580" s="8"/>
      <c r="E580" s="8"/>
      <c r="F580" s="9"/>
      <c r="G580" s="9"/>
      <c r="H580" s="9"/>
    </row>
    <row r="581" spans="1:8">
      <c r="A581" s="7"/>
      <c r="B581" s="8"/>
      <c r="C581" s="8"/>
      <c r="D581" s="8"/>
      <c r="E581" s="8"/>
      <c r="F581" s="9"/>
      <c r="G581" s="9"/>
      <c r="H581" s="9"/>
    </row>
    <row r="582" spans="1:8">
      <c r="A582" s="7"/>
      <c r="B582" s="8"/>
      <c r="C582" s="8"/>
      <c r="D582" s="8"/>
      <c r="E582" s="8"/>
      <c r="F582" s="9"/>
      <c r="G582" s="9"/>
      <c r="H582" s="9"/>
    </row>
    <row r="583" spans="1:8">
      <c r="A583" s="8"/>
      <c r="B583" s="8"/>
      <c r="C583" s="8"/>
      <c r="D583" s="8"/>
      <c r="E583" s="8"/>
      <c r="F583" s="9"/>
      <c r="G583" s="9"/>
      <c r="H583" s="9"/>
    </row>
    <row r="584" spans="1:8">
      <c r="A584" s="7"/>
      <c r="B584" s="8"/>
      <c r="C584" s="8"/>
      <c r="D584" s="8"/>
      <c r="E584" s="8"/>
      <c r="F584" s="9"/>
      <c r="G584" s="9"/>
      <c r="H584" s="9"/>
    </row>
    <row r="585" spans="1:8">
      <c r="A585" s="7"/>
      <c r="B585" s="8"/>
      <c r="C585" s="8"/>
      <c r="D585" s="8"/>
      <c r="E585" s="8"/>
      <c r="F585" s="9"/>
      <c r="G585" s="9"/>
      <c r="H585" s="9"/>
    </row>
    <row r="586" spans="1:8">
      <c r="A586" s="7"/>
      <c r="B586" s="8"/>
      <c r="C586" s="8"/>
      <c r="D586" s="8"/>
      <c r="E586" s="8"/>
      <c r="F586" s="9"/>
      <c r="G586" s="9"/>
      <c r="H586" s="9"/>
    </row>
    <row r="587" spans="1:8">
      <c r="A587" s="8"/>
      <c r="B587" s="7"/>
      <c r="C587" s="8"/>
      <c r="D587" s="8"/>
      <c r="E587" s="10"/>
      <c r="F587" s="9"/>
      <c r="G587" s="9"/>
      <c r="H587" s="9"/>
    </row>
    <row r="588" spans="1:8">
      <c r="A588" s="7"/>
      <c r="B588" s="8"/>
      <c r="C588" s="8"/>
      <c r="D588" s="8"/>
      <c r="E588" s="8"/>
      <c r="F588" s="9"/>
      <c r="G588" s="9"/>
      <c r="H588" s="9"/>
    </row>
    <row r="589" spans="1:8">
      <c r="A589" s="7"/>
      <c r="B589" s="8"/>
      <c r="C589" s="8"/>
      <c r="D589" s="8"/>
      <c r="E589" s="8"/>
      <c r="F589" s="9"/>
      <c r="G589" s="9"/>
      <c r="H589" s="9"/>
    </row>
    <row r="590" spans="1:8">
      <c r="A590" s="8"/>
      <c r="B590" s="8"/>
      <c r="C590" s="8"/>
      <c r="D590" s="8"/>
      <c r="E590" s="8"/>
      <c r="F590" s="9"/>
      <c r="G590" s="9"/>
      <c r="H590" s="9"/>
    </row>
    <row r="591" spans="1:8">
      <c r="A591" s="7"/>
      <c r="B591" s="8"/>
      <c r="C591" s="8"/>
      <c r="D591" s="8"/>
      <c r="E591" s="8"/>
      <c r="F591" s="9"/>
      <c r="G591" s="9"/>
      <c r="H591" s="9"/>
    </row>
    <row r="592" spans="1:8">
      <c r="A592" s="7"/>
      <c r="B592" s="8"/>
      <c r="C592" s="8"/>
      <c r="D592" s="8"/>
      <c r="E592" s="8"/>
      <c r="F592" s="9"/>
      <c r="G592" s="9"/>
      <c r="H592" s="9"/>
    </row>
    <row r="593" spans="1:8">
      <c r="A593" s="8"/>
      <c r="B593" s="8"/>
      <c r="C593" s="8"/>
      <c r="D593" s="8"/>
      <c r="E593" s="8"/>
      <c r="F593" s="9"/>
      <c r="G593" s="9"/>
      <c r="H593" s="9"/>
    </row>
    <row r="594" spans="1:8">
      <c r="A594" s="7"/>
      <c r="B594" s="8"/>
      <c r="C594" s="8"/>
      <c r="D594" s="8"/>
      <c r="E594" s="8"/>
      <c r="F594" s="9"/>
      <c r="G594" s="9"/>
      <c r="H594" s="9"/>
    </row>
    <row r="595" spans="1:8">
      <c r="A595" s="8"/>
      <c r="B595" s="8"/>
      <c r="C595" s="8"/>
      <c r="D595" s="8"/>
      <c r="E595" s="8"/>
      <c r="F595" s="9"/>
      <c r="G595" s="9"/>
      <c r="H595" s="9"/>
    </row>
    <row r="596" spans="1:8">
      <c r="A596" s="8"/>
      <c r="B596" s="8"/>
      <c r="C596" s="8"/>
      <c r="D596" s="8"/>
      <c r="E596" s="8"/>
      <c r="F596" s="9"/>
      <c r="G596" s="9"/>
      <c r="H596" s="9"/>
    </row>
    <row r="597" spans="1:8">
      <c r="A597" s="7"/>
      <c r="B597" s="8"/>
      <c r="C597" s="8"/>
      <c r="D597" s="8"/>
      <c r="E597" s="8"/>
      <c r="F597" s="9"/>
      <c r="G597" s="9"/>
      <c r="H597" s="9"/>
    </row>
    <row r="598" spans="1:8">
      <c r="A598" s="7"/>
      <c r="B598" s="8"/>
      <c r="C598" s="8"/>
      <c r="D598" s="8"/>
      <c r="E598" s="8"/>
      <c r="F598" s="9"/>
      <c r="G598" s="9"/>
      <c r="H598" s="9"/>
    </row>
    <row r="599" spans="1:8">
      <c r="A599" s="8"/>
      <c r="B599" s="8"/>
      <c r="C599" s="8"/>
      <c r="D599" s="8"/>
      <c r="E599" s="8"/>
      <c r="F599" s="9"/>
      <c r="G599" s="9"/>
      <c r="H599" s="9"/>
    </row>
    <row r="600" spans="1:8">
      <c r="A600" s="8"/>
      <c r="B600" s="8"/>
      <c r="C600" s="8"/>
      <c r="D600" s="8"/>
      <c r="E600" s="8"/>
      <c r="F600" s="9"/>
      <c r="G600" s="9"/>
      <c r="H600" s="9"/>
    </row>
    <row r="601" spans="1:8">
      <c r="A601" s="7"/>
      <c r="B601" s="8"/>
      <c r="C601" s="8"/>
      <c r="D601" s="8"/>
      <c r="E601" s="8"/>
      <c r="F601" s="9"/>
      <c r="G601" s="9"/>
      <c r="H601" s="9"/>
    </row>
    <row r="602" spans="1:8">
      <c r="A602" s="7"/>
      <c r="B602" s="8"/>
      <c r="C602" s="8"/>
      <c r="D602" s="8"/>
      <c r="E602" s="8"/>
      <c r="F602" s="9"/>
      <c r="G602" s="9"/>
      <c r="H602" s="9"/>
    </row>
    <row r="603" spans="1:8">
      <c r="A603" s="8"/>
      <c r="B603" s="8"/>
      <c r="C603" s="8"/>
      <c r="D603" s="8"/>
      <c r="E603" s="8"/>
      <c r="F603" s="9"/>
      <c r="G603" s="9"/>
      <c r="H603" s="9"/>
    </row>
    <row r="604" spans="1:8">
      <c r="A604" s="7"/>
      <c r="B604" s="8"/>
      <c r="C604" s="8"/>
      <c r="D604" s="8"/>
      <c r="E604" s="8"/>
      <c r="F604" s="9"/>
      <c r="G604" s="9"/>
      <c r="H604" s="9"/>
    </row>
    <row r="605" spans="1:8">
      <c r="A605" s="8"/>
      <c r="B605" s="8"/>
      <c r="C605" s="8"/>
      <c r="D605" s="8"/>
      <c r="E605" s="8"/>
      <c r="F605" s="9"/>
      <c r="G605" s="9"/>
      <c r="H605" s="9"/>
    </row>
    <row r="606" spans="1:8">
      <c r="A606" s="7"/>
      <c r="B606" s="8"/>
      <c r="C606" s="8"/>
      <c r="D606" s="8"/>
      <c r="E606" s="8"/>
      <c r="F606" s="9"/>
      <c r="G606" s="9"/>
      <c r="H606" s="9"/>
    </row>
    <row r="607" spans="1:8">
      <c r="A607" s="7"/>
      <c r="B607" s="8"/>
      <c r="C607" s="8"/>
      <c r="D607" s="8"/>
      <c r="E607" s="8"/>
      <c r="F607" s="9"/>
      <c r="G607" s="9"/>
      <c r="H607" s="9"/>
    </row>
    <row r="608" spans="1:8">
      <c r="A608" s="7"/>
      <c r="B608" s="8"/>
      <c r="C608" s="8"/>
      <c r="D608" s="8"/>
      <c r="E608" s="8"/>
      <c r="F608" s="9"/>
      <c r="G608" s="9"/>
      <c r="H608" s="9"/>
    </row>
    <row r="609" spans="1:8">
      <c r="A609" s="8"/>
      <c r="B609" s="8"/>
      <c r="C609" s="8"/>
      <c r="D609" s="8"/>
      <c r="E609" s="8"/>
      <c r="F609" s="9"/>
      <c r="G609" s="9"/>
      <c r="H609" s="9"/>
    </row>
    <row r="610" spans="1:8">
      <c r="A610" s="7"/>
      <c r="B610" s="8"/>
      <c r="C610" s="8"/>
      <c r="D610" s="8"/>
      <c r="E610" s="8"/>
      <c r="F610" s="9"/>
      <c r="G610" s="9"/>
      <c r="H610" s="9"/>
    </row>
    <row r="611" spans="1:8">
      <c r="A611" s="8"/>
      <c r="B611" s="7"/>
      <c r="C611" s="8"/>
      <c r="D611" s="8"/>
      <c r="E611" s="8"/>
      <c r="F611" s="9"/>
      <c r="G611" s="9"/>
      <c r="H611" s="9"/>
    </row>
    <row r="612" spans="1:8">
      <c r="A612" s="7"/>
      <c r="B612" s="8"/>
      <c r="C612" s="8"/>
      <c r="D612" s="8"/>
      <c r="E612" s="8"/>
      <c r="F612" s="9"/>
      <c r="G612" s="9"/>
      <c r="H612" s="9"/>
    </row>
    <row r="613" spans="1:8">
      <c r="A613" s="7"/>
      <c r="B613" s="8"/>
      <c r="C613" s="8"/>
      <c r="D613" s="8"/>
      <c r="E613" s="8"/>
      <c r="F613" s="9"/>
      <c r="G613" s="9"/>
      <c r="H613" s="9"/>
    </row>
    <row r="614" spans="1:8">
      <c r="A614" s="7"/>
      <c r="B614" s="8"/>
      <c r="C614" s="8"/>
      <c r="D614" s="8"/>
      <c r="E614" s="8"/>
      <c r="F614" s="9"/>
      <c r="G614" s="9"/>
      <c r="H614" s="9"/>
    </row>
    <row r="615" spans="1:8">
      <c r="A615" s="8"/>
      <c r="B615" s="8"/>
      <c r="C615" s="8"/>
      <c r="D615" s="8"/>
      <c r="E615" s="8"/>
      <c r="F615" s="9"/>
      <c r="G615" s="9"/>
      <c r="H615" s="9"/>
    </row>
    <row r="616" spans="1:8">
      <c r="A616" s="8"/>
      <c r="B616" s="8"/>
      <c r="C616" s="8"/>
      <c r="D616" s="8"/>
      <c r="E616" s="8"/>
      <c r="F616" s="9"/>
      <c r="G616" s="9"/>
      <c r="H616" s="9"/>
    </row>
    <row r="617" spans="1:8">
      <c r="A617" s="7"/>
      <c r="B617" s="8"/>
      <c r="C617" s="8"/>
      <c r="D617" s="8"/>
      <c r="E617" s="8"/>
      <c r="F617" s="9"/>
      <c r="G617" s="9"/>
      <c r="H617" s="9"/>
    </row>
    <row r="618" spans="1:8">
      <c r="A618" s="7"/>
      <c r="B618" s="8"/>
      <c r="C618" s="8"/>
      <c r="D618" s="8"/>
      <c r="E618" s="8"/>
      <c r="F618" s="9"/>
      <c r="G618" s="9"/>
      <c r="H618" s="9"/>
    </row>
    <row r="619" spans="1:8">
      <c r="A619" s="8"/>
      <c r="B619" s="8"/>
      <c r="C619" s="8"/>
      <c r="D619" s="8"/>
      <c r="E619" s="8"/>
      <c r="F619" s="9"/>
      <c r="G619" s="9"/>
      <c r="H619" s="9"/>
    </row>
    <row r="620" spans="1:8">
      <c r="A620" s="7"/>
      <c r="B620" s="8"/>
      <c r="C620" s="8"/>
      <c r="D620" s="8"/>
      <c r="E620" s="8"/>
      <c r="F620" s="9"/>
      <c r="G620" s="9"/>
      <c r="H620" s="9"/>
    </row>
    <row r="621" spans="1:8">
      <c r="A621" s="8"/>
      <c r="B621" s="8"/>
      <c r="C621" s="8"/>
      <c r="D621" s="8"/>
      <c r="E621" s="8"/>
      <c r="F621" s="9"/>
      <c r="G621" s="9"/>
      <c r="H621" s="9"/>
    </row>
    <row r="622" spans="1:8">
      <c r="A622" s="8"/>
      <c r="B622" s="8"/>
      <c r="C622" s="8"/>
      <c r="D622" s="8"/>
      <c r="E622" s="8"/>
      <c r="F622" s="9"/>
      <c r="G622" s="9"/>
      <c r="H622" s="9"/>
    </row>
    <row r="623" spans="1:8">
      <c r="A623" s="7"/>
      <c r="B623" s="8"/>
      <c r="C623" s="8"/>
      <c r="D623" s="8"/>
      <c r="E623" s="8"/>
      <c r="F623" s="9"/>
      <c r="G623" s="9"/>
      <c r="H623" s="9"/>
    </row>
    <row r="624" spans="1:8">
      <c r="A624" s="7"/>
      <c r="B624" s="8"/>
      <c r="C624" s="8"/>
      <c r="D624" s="8"/>
      <c r="E624" s="8"/>
      <c r="F624" s="9"/>
      <c r="G624" s="9"/>
      <c r="H624" s="9"/>
    </row>
    <row r="625" spans="1:8">
      <c r="A625" s="7"/>
      <c r="B625" s="8"/>
      <c r="C625" s="8"/>
      <c r="D625" s="8"/>
      <c r="E625" s="8"/>
      <c r="F625" s="9"/>
      <c r="G625" s="9"/>
      <c r="H625" s="9"/>
    </row>
    <row r="626" spans="1:8">
      <c r="A626" s="7"/>
      <c r="B626" s="8"/>
      <c r="C626" s="8"/>
      <c r="D626" s="8"/>
      <c r="E626" s="8"/>
      <c r="F626" s="9"/>
      <c r="G626" s="9"/>
      <c r="H626" s="9"/>
    </row>
    <row r="627" spans="1:8">
      <c r="A627" s="8"/>
      <c r="B627" s="8"/>
      <c r="C627" s="8"/>
      <c r="D627" s="8"/>
      <c r="E627" s="8"/>
      <c r="F627" s="9"/>
      <c r="G627" s="9"/>
      <c r="H627" s="9"/>
    </row>
    <row r="628" spans="1:8">
      <c r="A628" s="7"/>
      <c r="B628" s="8"/>
      <c r="C628" s="8"/>
      <c r="D628" s="8"/>
      <c r="E628" s="8"/>
      <c r="F628" s="9"/>
      <c r="G628" s="9"/>
      <c r="H628" s="9"/>
    </row>
    <row r="629" spans="1:8">
      <c r="A629" s="7"/>
      <c r="B629" s="8"/>
      <c r="C629" s="8"/>
      <c r="D629" s="8"/>
      <c r="E629" s="8"/>
      <c r="F629" s="9"/>
      <c r="G629" s="9"/>
      <c r="H629" s="9"/>
    </row>
    <row r="630" spans="1:8">
      <c r="A630" s="7"/>
      <c r="B630" s="8"/>
      <c r="C630" s="8"/>
      <c r="D630" s="8"/>
      <c r="E630" s="8"/>
      <c r="F630" s="9"/>
      <c r="G630" s="9"/>
      <c r="H630" s="9"/>
    </row>
    <row r="631" spans="1:8">
      <c r="A631" s="7"/>
      <c r="B631" s="8"/>
      <c r="C631" s="8"/>
      <c r="D631" s="8"/>
      <c r="E631" s="8"/>
      <c r="F631" s="9"/>
      <c r="G631" s="9"/>
      <c r="H631" s="9"/>
    </row>
    <row r="632" spans="1:8">
      <c r="A632" s="7"/>
      <c r="B632" s="8"/>
      <c r="C632" s="8"/>
      <c r="D632" s="8"/>
      <c r="E632" s="8"/>
      <c r="F632" s="9"/>
      <c r="G632" s="9"/>
      <c r="H632" s="9"/>
    </row>
    <row r="633" spans="1:8">
      <c r="A633" s="8"/>
      <c r="B633" s="8"/>
      <c r="C633" s="8"/>
      <c r="D633" s="8"/>
      <c r="E633" s="8"/>
      <c r="F633" s="9"/>
      <c r="G633" s="9"/>
      <c r="H633" s="9"/>
    </row>
    <row r="634" spans="1:8">
      <c r="A634" s="7"/>
      <c r="B634" s="8"/>
      <c r="C634" s="8"/>
      <c r="D634" s="8"/>
      <c r="E634" s="8"/>
      <c r="F634" s="9"/>
      <c r="G634" s="9"/>
      <c r="H634" s="9"/>
    </row>
    <row r="635" spans="1:8">
      <c r="A635" s="8"/>
      <c r="B635" s="8"/>
      <c r="C635" s="8"/>
      <c r="D635" s="8"/>
      <c r="E635" s="8"/>
      <c r="F635" s="9"/>
      <c r="G635" s="9"/>
      <c r="H635" s="9"/>
    </row>
    <row r="636" spans="1:8">
      <c r="A636" s="7"/>
      <c r="B636" s="8"/>
      <c r="C636" s="8"/>
      <c r="D636" s="8"/>
      <c r="E636" s="8"/>
      <c r="F636" s="9"/>
      <c r="G636" s="9"/>
      <c r="H636" s="9"/>
    </row>
    <row r="637" spans="1:8">
      <c r="A637" s="8"/>
      <c r="B637" s="8"/>
      <c r="C637" s="8"/>
      <c r="D637" s="8"/>
      <c r="E637" s="8"/>
      <c r="F637" s="9"/>
      <c r="G637" s="9"/>
      <c r="H637" s="9"/>
    </row>
    <row r="638" spans="1:8">
      <c r="A638" s="8"/>
      <c r="B638" s="8"/>
      <c r="C638" s="8"/>
      <c r="D638" s="8"/>
      <c r="E638" s="8"/>
      <c r="F638" s="9"/>
      <c r="G638" s="9"/>
      <c r="H638" s="9"/>
    </row>
    <row r="639" spans="1:8">
      <c r="A639" s="7"/>
      <c r="B639" s="8"/>
      <c r="C639" s="8"/>
      <c r="D639" s="8"/>
      <c r="E639" s="8"/>
      <c r="F639" s="9"/>
      <c r="G639" s="9"/>
      <c r="H639" s="9"/>
    </row>
    <row r="640" spans="1:8">
      <c r="A640" s="8"/>
      <c r="B640" s="8"/>
      <c r="C640" s="8"/>
      <c r="D640" s="8"/>
      <c r="E640" s="8"/>
      <c r="F640" s="9"/>
      <c r="G640" s="9"/>
      <c r="H640" s="9"/>
    </row>
    <row r="641" spans="1:8">
      <c r="A641" s="8"/>
      <c r="B641" s="8"/>
      <c r="C641" s="8"/>
      <c r="D641" s="8"/>
      <c r="E641" s="8"/>
      <c r="F641" s="9"/>
      <c r="G641" s="9"/>
      <c r="H641" s="9"/>
    </row>
    <row r="642" spans="1:8">
      <c r="A642" s="7"/>
      <c r="B642" s="8"/>
      <c r="C642" s="8"/>
      <c r="D642" s="8"/>
      <c r="E642" s="8"/>
      <c r="F642" s="9"/>
      <c r="G642" s="9"/>
      <c r="H642" s="9"/>
    </row>
    <row r="643" spans="1:8">
      <c r="A643" s="7"/>
      <c r="B643" s="8"/>
      <c r="C643" s="8"/>
      <c r="D643" s="8"/>
      <c r="E643" s="8"/>
      <c r="F643" s="9"/>
      <c r="G643" s="9"/>
      <c r="H643" s="9"/>
    </row>
    <row r="644" spans="1:8">
      <c r="A644" s="8"/>
      <c r="B644" s="8"/>
      <c r="C644" s="8"/>
      <c r="D644" s="8"/>
      <c r="E644" s="8"/>
      <c r="F644" s="9"/>
      <c r="G644" s="9"/>
      <c r="H644" s="9"/>
    </row>
    <row r="645" spans="1:8">
      <c r="A645" s="8"/>
      <c r="B645" s="8"/>
      <c r="C645" s="8"/>
      <c r="D645" s="8"/>
      <c r="E645" s="8"/>
      <c r="F645" s="9"/>
      <c r="G645" s="9"/>
      <c r="H645" s="9"/>
    </row>
    <row r="646" spans="1:8">
      <c r="A646" s="8"/>
      <c r="B646" s="8"/>
      <c r="C646" s="8"/>
      <c r="D646" s="8"/>
      <c r="E646" s="8"/>
      <c r="F646" s="9"/>
      <c r="G646" s="9"/>
      <c r="H646" s="9"/>
    </row>
    <row r="647" spans="1:8">
      <c r="A647" s="8"/>
      <c r="B647" s="8"/>
      <c r="C647" s="8"/>
      <c r="D647" s="8"/>
      <c r="E647" s="8"/>
      <c r="F647" s="9"/>
      <c r="G647" s="9"/>
      <c r="H647" s="9"/>
    </row>
    <row r="648" spans="1:8">
      <c r="A648" s="8"/>
      <c r="B648" s="8"/>
      <c r="C648" s="8"/>
      <c r="D648" s="8"/>
      <c r="E648" s="8"/>
      <c r="F648" s="9"/>
      <c r="G648" s="9"/>
      <c r="H648" s="9"/>
    </row>
    <row r="649" spans="1:8">
      <c r="A649" s="8"/>
      <c r="B649" s="8"/>
      <c r="C649" s="8"/>
      <c r="D649" s="8"/>
      <c r="E649" s="8"/>
      <c r="F649" s="9"/>
      <c r="G649" s="9"/>
      <c r="H649" s="9"/>
    </row>
    <row r="650" spans="1:8">
      <c r="A650" s="8"/>
      <c r="B650" s="8"/>
      <c r="C650" s="8"/>
      <c r="D650" s="8"/>
      <c r="E650" s="8"/>
      <c r="F650" s="9"/>
      <c r="G650" s="9"/>
      <c r="H650" s="9"/>
    </row>
    <row r="651" spans="1:8">
      <c r="A651" s="8"/>
      <c r="B651" s="8"/>
      <c r="C651" s="8"/>
      <c r="D651" s="8"/>
      <c r="E651" s="8"/>
      <c r="F651" s="9"/>
      <c r="G651" s="9"/>
      <c r="H651" s="9"/>
    </row>
    <row r="652" spans="1:8">
      <c r="A652" s="8"/>
      <c r="B652" s="8"/>
      <c r="C652" s="8"/>
      <c r="D652" s="8"/>
      <c r="E652" s="8"/>
      <c r="F652" s="9"/>
      <c r="G652" s="9"/>
      <c r="H652" s="9"/>
    </row>
    <row r="653" spans="1:8">
      <c r="A653" s="7"/>
      <c r="B653" s="8"/>
      <c r="C653" s="8"/>
      <c r="D653" s="8"/>
      <c r="E653" s="8"/>
      <c r="F653" s="9"/>
      <c r="G653" s="9"/>
      <c r="H653" s="9"/>
    </row>
    <row r="654" spans="1:8">
      <c r="A654" s="8"/>
      <c r="B654" s="8"/>
      <c r="C654" s="8"/>
      <c r="D654" s="8"/>
      <c r="E654" s="8"/>
      <c r="F654" s="9"/>
      <c r="G654" s="9"/>
      <c r="H654" s="9"/>
    </row>
    <row r="655" spans="1:8">
      <c r="A655" s="8"/>
      <c r="B655" s="8"/>
      <c r="C655" s="8"/>
      <c r="D655" s="8"/>
      <c r="E655" s="8"/>
      <c r="F655" s="9"/>
      <c r="G655" s="9"/>
      <c r="H655" s="9"/>
    </row>
    <row r="656" spans="1:8">
      <c r="A656" s="8"/>
      <c r="B656" s="8"/>
      <c r="C656" s="8"/>
      <c r="D656" s="8"/>
      <c r="E656" s="8"/>
      <c r="F656" s="9"/>
      <c r="G656" s="9"/>
      <c r="H656" s="9"/>
    </row>
    <row r="657" spans="1:8">
      <c r="A657" s="8"/>
      <c r="B657" s="8"/>
      <c r="C657" s="8"/>
      <c r="D657" s="8"/>
      <c r="E657" s="8"/>
      <c r="F657" s="9"/>
      <c r="G657" s="9"/>
      <c r="H657" s="9"/>
    </row>
    <row r="658" spans="1:8">
      <c r="A658" s="7"/>
      <c r="B658" s="8"/>
      <c r="C658" s="8"/>
      <c r="D658" s="8"/>
      <c r="E658" s="8"/>
      <c r="F658" s="9"/>
      <c r="G658" s="9"/>
      <c r="H658" s="9"/>
    </row>
    <row r="659" spans="1:8">
      <c r="A659" s="7"/>
      <c r="B659" s="8"/>
      <c r="C659" s="8"/>
      <c r="D659" s="8"/>
      <c r="E659" s="8"/>
      <c r="F659" s="9"/>
      <c r="G659" s="9"/>
      <c r="H659" s="9"/>
    </row>
    <row r="660" spans="1:8">
      <c r="A660" s="8"/>
      <c r="B660" s="8"/>
      <c r="C660" s="8"/>
      <c r="D660" s="8"/>
      <c r="E660" s="8"/>
      <c r="F660" s="9"/>
      <c r="G660" s="9"/>
      <c r="H660" s="9"/>
    </row>
    <row r="661" spans="1:8">
      <c r="A661" s="8"/>
      <c r="B661" s="8"/>
      <c r="C661" s="8"/>
      <c r="D661" s="8"/>
      <c r="E661" s="8"/>
      <c r="F661" s="9"/>
      <c r="G661" s="9"/>
      <c r="H661" s="9"/>
    </row>
    <row r="662" spans="1:8">
      <c r="A662" s="8"/>
      <c r="B662" s="8"/>
      <c r="C662" s="8"/>
      <c r="D662" s="8"/>
      <c r="E662" s="8"/>
      <c r="F662" s="9"/>
      <c r="G662" s="9"/>
      <c r="H662" s="9"/>
    </row>
    <row r="663" spans="1:8">
      <c r="A663" s="8"/>
      <c r="B663" s="8"/>
      <c r="C663" s="8"/>
      <c r="D663" s="8"/>
      <c r="E663" s="8"/>
      <c r="F663" s="9"/>
      <c r="G663" s="9"/>
      <c r="H663" s="9"/>
    </row>
    <row r="664" spans="1:8">
      <c r="A664" s="8"/>
      <c r="B664" s="8"/>
      <c r="C664" s="8"/>
      <c r="D664" s="8"/>
      <c r="E664" s="8"/>
      <c r="F664" s="9"/>
      <c r="G664" s="9"/>
      <c r="H664" s="9"/>
    </row>
    <row r="665" spans="1:8">
      <c r="A665" s="8"/>
      <c r="B665" s="8"/>
      <c r="C665" s="8"/>
      <c r="D665" s="8"/>
      <c r="E665" s="8"/>
      <c r="F665" s="9"/>
      <c r="G665" s="9"/>
      <c r="H665" s="9"/>
    </row>
    <row r="666" spans="1:8">
      <c r="A666" s="7"/>
      <c r="B666" s="8"/>
      <c r="C666" s="8"/>
      <c r="D666" s="8"/>
      <c r="E666" s="8"/>
      <c r="F666" s="9"/>
      <c r="G666" s="9"/>
      <c r="H666" s="9"/>
    </row>
    <row r="667" spans="1:8">
      <c r="A667" s="7"/>
      <c r="B667" s="8"/>
      <c r="C667" s="8"/>
      <c r="D667" s="8"/>
      <c r="E667" s="10"/>
      <c r="F667" s="9"/>
      <c r="G667" s="9"/>
      <c r="H667" s="9"/>
    </row>
    <row r="668" spans="1:8">
      <c r="A668" s="8"/>
      <c r="B668" s="8"/>
      <c r="C668" s="8"/>
      <c r="D668" s="8"/>
      <c r="E668" s="8"/>
      <c r="F668" s="9"/>
      <c r="G668" s="9"/>
      <c r="H668" s="9"/>
    </row>
    <row r="669" spans="1:8">
      <c r="A669" s="7"/>
      <c r="B669" s="8"/>
      <c r="C669" s="8"/>
      <c r="D669" s="8"/>
      <c r="E669" s="8"/>
      <c r="F669" s="9"/>
      <c r="G669" s="9"/>
      <c r="H669" s="9"/>
    </row>
    <row r="670" spans="1:8">
      <c r="A670" s="7"/>
      <c r="B670" s="8"/>
      <c r="C670" s="8"/>
      <c r="D670" s="8"/>
      <c r="E670" s="8"/>
      <c r="F670" s="9"/>
      <c r="G670" s="9"/>
      <c r="H670" s="9"/>
    </row>
    <row r="671" spans="1:8">
      <c r="A671" s="8"/>
      <c r="B671" s="8"/>
      <c r="C671" s="8"/>
      <c r="D671" s="8"/>
      <c r="E671" s="8"/>
      <c r="F671" s="9"/>
      <c r="G671" s="9"/>
      <c r="H671" s="9"/>
    </row>
    <row r="672" spans="1:8">
      <c r="A672" s="8"/>
      <c r="B672" s="8"/>
      <c r="C672" s="8"/>
      <c r="D672" s="8"/>
      <c r="E672" s="8"/>
      <c r="F672" s="9"/>
      <c r="G672" s="9"/>
      <c r="H672" s="9"/>
    </row>
    <row r="673" spans="1:8">
      <c r="A673" s="8"/>
      <c r="B673" s="8"/>
      <c r="C673" s="8"/>
      <c r="D673" s="8"/>
      <c r="E673" s="8"/>
      <c r="F673" s="9"/>
      <c r="G673" s="9"/>
      <c r="H673" s="9"/>
    </row>
    <row r="674" spans="1:8">
      <c r="A674" s="8"/>
      <c r="B674" s="8"/>
      <c r="C674" s="8"/>
      <c r="D674" s="8"/>
      <c r="E674" s="8"/>
      <c r="F674" s="9"/>
      <c r="G674" s="9"/>
      <c r="H674" s="9"/>
    </row>
    <row r="675" spans="1:8">
      <c r="A675" s="8"/>
      <c r="B675" s="10"/>
      <c r="C675" s="8"/>
      <c r="D675" s="8"/>
      <c r="E675" s="8"/>
      <c r="F675" s="9"/>
      <c r="G675" s="9"/>
      <c r="H675" s="9"/>
    </row>
    <row r="676" spans="1:8">
      <c r="A676" s="8"/>
      <c r="B676" s="8"/>
      <c r="C676" s="8"/>
      <c r="D676" s="8"/>
      <c r="E676" s="8"/>
      <c r="F676" s="9"/>
      <c r="G676" s="9"/>
      <c r="H676" s="9"/>
    </row>
    <row r="677" spans="1:8">
      <c r="A677" s="8"/>
      <c r="B677" s="8"/>
      <c r="C677" s="8"/>
      <c r="D677" s="8"/>
      <c r="E677" s="8"/>
      <c r="F677" s="9"/>
      <c r="G677" s="9"/>
      <c r="H677" s="9"/>
    </row>
    <row r="678" spans="1:8">
      <c r="A678" s="8"/>
      <c r="B678" s="8"/>
      <c r="C678" s="8"/>
      <c r="D678" s="8"/>
      <c r="E678" s="8"/>
      <c r="F678" s="9"/>
      <c r="G678" s="9"/>
      <c r="H678" s="9"/>
    </row>
    <row r="679" spans="1:8">
      <c r="A679" s="8"/>
      <c r="B679" s="8"/>
      <c r="C679" s="8"/>
      <c r="D679" s="8"/>
      <c r="E679" s="8"/>
      <c r="F679" s="9"/>
      <c r="G679" s="9"/>
      <c r="H679" s="9"/>
    </row>
    <row r="680" spans="1:8">
      <c r="A680" s="8"/>
      <c r="B680" s="8"/>
      <c r="C680" s="8"/>
      <c r="D680" s="8"/>
      <c r="E680" s="8"/>
      <c r="F680" s="9"/>
      <c r="G680" s="9"/>
      <c r="H680" s="9"/>
    </row>
    <row r="681" spans="1:8">
      <c r="A681" s="8"/>
      <c r="B681" s="8"/>
      <c r="C681" s="8"/>
      <c r="D681" s="8"/>
      <c r="E681" s="8"/>
      <c r="F681" s="9"/>
      <c r="G681" s="9"/>
      <c r="H681" s="9"/>
    </row>
    <row r="682" spans="1:8">
      <c r="A682" s="7"/>
      <c r="B682" s="8"/>
      <c r="C682" s="8"/>
      <c r="D682" s="8"/>
      <c r="E682" s="8"/>
      <c r="F682" s="9"/>
      <c r="G682" s="9"/>
      <c r="H682" s="9"/>
    </row>
    <row r="683" spans="1:8">
      <c r="A683" s="8"/>
      <c r="B683" s="8"/>
      <c r="C683" s="8"/>
      <c r="D683" s="8"/>
      <c r="E683" s="8"/>
      <c r="F683" s="9"/>
      <c r="G683" s="9"/>
      <c r="H683" s="9"/>
    </row>
    <row r="684" spans="1:8">
      <c r="A684" s="8"/>
      <c r="B684" s="8"/>
      <c r="C684" s="8"/>
      <c r="D684" s="8"/>
      <c r="E684" s="8"/>
      <c r="F684" s="9"/>
      <c r="G684" s="9"/>
      <c r="H684" s="9"/>
    </row>
    <row r="685" spans="1:8">
      <c r="A685" s="8"/>
      <c r="B685" s="8"/>
      <c r="C685" s="8"/>
      <c r="D685" s="8"/>
      <c r="E685" s="8"/>
      <c r="F685" s="9"/>
      <c r="G685" s="9"/>
      <c r="H685" s="9"/>
    </row>
    <row r="686" spans="1:8">
      <c r="A686" s="8"/>
      <c r="B686" s="8"/>
      <c r="C686" s="8"/>
      <c r="D686" s="8"/>
      <c r="E686" s="8"/>
      <c r="F686" s="9"/>
      <c r="G686" s="9"/>
      <c r="H686" s="9"/>
    </row>
    <row r="687" spans="1:8">
      <c r="A687" s="8"/>
      <c r="B687" s="8"/>
      <c r="C687" s="8"/>
      <c r="D687" s="8"/>
      <c r="E687" s="8"/>
      <c r="F687" s="9"/>
      <c r="G687" s="9"/>
      <c r="H687" s="9"/>
    </row>
    <row r="688" spans="1:8">
      <c r="A688" s="8"/>
      <c r="B688" s="8"/>
      <c r="C688" s="8"/>
      <c r="D688" s="8"/>
      <c r="E688" s="8"/>
      <c r="F688" s="9"/>
      <c r="G688" s="9"/>
      <c r="H688" s="9"/>
    </row>
    <row r="689" spans="1:8">
      <c r="A689" s="8"/>
      <c r="B689" s="8"/>
      <c r="C689" s="8"/>
      <c r="D689" s="8"/>
      <c r="E689" s="8"/>
      <c r="F689" s="9"/>
      <c r="G689" s="9"/>
      <c r="H689" s="9"/>
    </row>
    <row r="690" spans="1:8">
      <c r="A690" s="7"/>
      <c r="B690" s="8"/>
      <c r="C690" s="8"/>
      <c r="D690" s="8"/>
      <c r="E690" s="8"/>
      <c r="F690" s="9"/>
      <c r="G690" s="9"/>
      <c r="H690" s="9"/>
    </row>
    <row r="691" spans="1:8">
      <c r="A691" s="7"/>
      <c r="B691" s="8"/>
      <c r="C691" s="8"/>
      <c r="D691" s="8"/>
      <c r="E691" s="8"/>
      <c r="F691" s="9"/>
      <c r="G691" s="9"/>
      <c r="H691" s="9"/>
    </row>
    <row r="692" spans="1:8">
      <c r="A692" s="7"/>
      <c r="B692" s="8"/>
      <c r="C692" s="8"/>
      <c r="D692" s="8"/>
      <c r="E692" s="8"/>
      <c r="F692" s="9"/>
      <c r="G692" s="9"/>
      <c r="H692" s="9"/>
    </row>
    <row r="693" spans="1:8">
      <c r="A693" s="8"/>
      <c r="B693" s="8"/>
      <c r="C693" s="8"/>
      <c r="D693" s="8"/>
      <c r="E693" s="8"/>
      <c r="F693" s="9"/>
      <c r="G693" s="9"/>
      <c r="H693" s="9"/>
    </row>
    <row r="694" spans="1:8">
      <c r="A694" s="8"/>
      <c r="B694" s="8"/>
      <c r="C694" s="8"/>
      <c r="D694" s="8"/>
      <c r="E694" s="8"/>
      <c r="F694" s="9"/>
      <c r="G694" s="9"/>
      <c r="H694" s="9"/>
    </row>
    <row r="695" spans="1:8">
      <c r="A695" s="7"/>
      <c r="B695" s="8"/>
      <c r="C695" s="8"/>
      <c r="D695" s="8"/>
      <c r="E695" s="8"/>
      <c r="F695" s="9"/>
      <c r="G695" s="9"/>
      <c r="H695" s="9"/>
    </row>
    <row r="696" spans="1:8">
      <c r="A696" s="8"/>
      <c r="B696" s="8"/>
      <c r="C696" s="8"/>
      <c r="D696" s="8"/>
      <c r="E696" s="8"/>
      <c r="F696" s="9"/>
      <c r="G696" s="9"/>
      <c r="H696" s="9"/>
    </row>
    <row r="697" spans="1:8">
      <c r="A697" s="8"/>
      <c r="B697" s="8"/>
      <c r="C697" s="8"/>
      <c r="D697" s="8"/>
      <c r="E697" s="8"/>
      <c r="F697" s="9"/>
      <c r="G697" s="9"/>
      <c r="H697" s="9"/>
    </row>
    <row r="698" spans="1:8">
      <c r="A698" s="7"/>
      <c r="B698" s="8"/>
      <c r="C698" s="8"/>
      <c r="D698" s="8"/>
      <c r="E698" s="8"/>
      <c r="F698" s="9"/>
      <c r="G698" s="9"/>
      <c r="H698" s="9"/>
    </row>
    <row r="699" spans="1:8">
      <c r="A699" s="7"/>
      <c r="B699" s="8"/>
      <c r="C699" s="8"/>
      <c r="D699" s="8"/>
      <c r="E699" s="8"/>
      <c r="F699" s="9"/>
      <c r="G699" s="9"/>
      <c r="H699" s="9"/>
    </row>
    <row r="700" spans="1:8">
      <c r="A700" s="8"/>
      <c r="B700" s="8"/>
      <c r="C700" s="8"/>
      <c r="D700" s="8"/>
      <c r="E700" s="8"/>
      <c r="F700" s="9"/>
      <c r="G700" s="9"/>
      <c r="H700" s="9"/>
    </row>
    <row r="701" spans="1:8">
      <c r="A701" s="8"/>
      <c r="B701" s="8"/>
      <c r="C701" s="8"/>
      <c r="D701" s="8"/>
      <c r="E701" s="8"/>
      <c r="F701" s="9"/>
      <c r="G701" s="9"/>
      <c r="H701" s="9"/>
    </row>
    <row r="702" spans="1:8">
      <c r="A702" s="7"/>
      <c r="B702" s="8"/>
      <c r="C702" s="8"/>
      <c r="D702" s="8"/>
      <c r="E702" s="8"/>
      <c r="F702" s="9"/>
      <c r="G702" s="9"/>
      <c r="H702" s="9"/>
    </row>
    <row r="703" spans="1:8">
      <c r="A703" s="8"/>
      <c r="B703" s="8"/>
      <c r="C703" s="8"/>
      <c r="D703" s="8"/>
      <c r="E703" s="8"/>
      <c r="F703" s="9"/>
      <c r="G703" s="9"/>
      <c r="H703" s="9"/>
    </row>
    <row r="704" spans="1:8">
      <c r="A704" s="8"/>
      <c r="B704" s="8"/>
      <c r="C704" s="8"/>
      <c r="D704" s="8"/>
      <c r="E704" s="8"/>
      <c r="F704" s="9"/>
      <c r="G704" s="9"/>
      <c r="H704" s="9"/>
    </row>
    <row r="705" spans="1:8">
      <c r="A705" s="7"/>
      <c r="B705" s="8"/>
      <c r="C705" s="8"/>
      <c r="D705" s="8"/>
      <c r="E705" s="8"/>
      <c r="F705" s="9"/>
      <c r="G705" s="9"/>
      <c r="H705" s="9"/>
    </row>
    <row r="706" spans="1:8">
      <c r="A706" s="7"/>
      <c r="B706" s="8"/>
      <c r="C706" s="8"/>
      <c r="D706" s="8"/>
      <c r="E706" s="8"/>
      <c r="F706" s="9"/>
      <c r="G706" s="9"/>
      <c r="H706" s="9"/>
    </row>
    <row r="707" spans="1:8">
      <c r="A707" s="7"/>
      <c r="B707" s="8"/>
      <c r="C707" s="8"/>
      <c r="D707" s="8"/>
      <c r="E707" s="8"/>
      <c r="F707" s="9"/>
      <c r="G707" s="9"/>
      <c r="H707" s="9"/>
    </row>
    <row r="708" spans="1:8">
      <c r="A708" s="8"/>
      <c r="B708" s="8"/>
      <c r="C708" s="8"/>
      <c r="D708" s="8"/>
      <c r="E708" s="8"/>
      <c r="F708" s="9"/>
      <c r="G708" s="9"/>
      <c r="H708" s="9"/>
    </row>
    <row r="709" spans="1:8">
      <c r="A709" s="7"/>
      <c r="B709" s="8"/>
      <c r="C709" s="8"/>
      <c r="D709" s="8"/>
      <c r="E709" s="8"/>
      <c r="F709" s="9"/>
      <c r="G709" s="9"/>
      <c r="H709" s="9"/>
    </row>
    <row r="710" spans="1:8">
      <c r="A710" s="8"/>
      <c r="B710" s="8"/>
      <c r="C710" s="8"/>
      <c r="D710" s="8"/>
      <c r="E710" s="8"/>
      <c r="F710" s="9"/>
      <c r="G710" s="9"/>
      <c r="H710" s="9"/>
    </row>
    <row r="711" spans="1:8">
      <c r="A711" s="8"/>
      <c r="B711" s="8"/>
      <c r="C711" s="8"/>
      <c r="D711" s="8"/>
      <c r="E711" s="8"/>
      <c r="F711" s="9"/>
      <c r="G711" s="9"/>
      <c r="H711" s="9"/>
    </row>
    <row r="712" spans="1:8">
      <c r="A712" s="8"/>
      <c r="B712" s="8"/>
      <c r="C712" s="8"/>
      <c r="D712" s="8"/>
      <c r="E712" s="8"/>
      <c r="F712" s="9"/>
      <c r="G712" s="9"/>
      <c r="H712" s="9"/>
    </row>
    <row r="713" spans="1:8">
      <c r="A713" s="8"/>
      <c r="B713" s="8"/>
      <c r="C713" s="8"/>
      <c r="D713" s="8"/>
      <c r="E713" s="8"/>
      <c r="F713" s="9"/>
      <c r="G713" s="9"/>
      <c r="H713" s="9"/>
    </row>
    <row r="714" spans="1:8">
      <c r="A714" s="8"/>
      <c r="B714" s="8"/>
      <c r="C714" s="8"/>
      <c r="D714" s="8"/>
      <c r="E714" s="8"/>
      <c r="F714" s="9"/>
      <c r="G714" s="9"/>
      <c r="H714" s="9"/>
    </row>
    <row r="715" spans="1:8">
      <c r="A715" s="8"/>
      <c r="B715" s="8"/>
      <c r="C715" s="8"/>
      <c r="D715" s="8"/>
      <c r="E715" s="8"/>
      <c r="F715" s="9"/>
      <c r="G715" s="9"/>
      <c r="H715" s="9"/>
    </row>
    <row r="716" spans="1:8">
      <c r="A716" s="8"/>
      <c r="B716" s="8"/>
      <c r="C716" s="8"/>
      <c r="D716" s="8"/>
      <c r="E716" s="8"/>
      <c r="F716" s="9"/>
      <c r="G716" s="9"/>
      <c r="H716" s="9"/>
    </row>
    <row r="717" spans="1:8">
      <c r="A717" s="7"/>
      <c r="B717" s="8"/>
      <c r="C717" s="8"/>
      <c r="D717" s="8"/>
      <c r="E717" s="8"/>
      <c r="F717" s="9"/>
      <c r="G717" s="9"/>
      <c r="H717" s="9"/>
    </row>
    <row r="718" spans="1:8">
      <c r="A718" s="7"/>
      <c r="B718" s="8"/>
      <c r="C718" s="8"/>
      <c r="D718" s="8"/>
      <c r="E718" s="8"/>
      <c r="F718" s="9"/>
      <c r="G718" s="9"/>
      <c r="H718" s="9"/>
    </row>
    <row r="719" spans="1:8">
      <c r="A719" s="8"/>
      <c r="B719" s="8"/>
      <c r="C719" s="8"/>
      <c r="D719" s="8"/>
      <c r="E719" s="8"/>
      <c r="F719" s="9"/>
      <c r="G719" s="9"/>
      <c r="H719" s="9"/>
    </row>
    <row r="720" spans="1:8">
      <c r="A720" s="7"/>
      <c r="B720" s="8"/>
      <c r="C720" s="8"/>
      <c r="D720" s="8"/>
      <c r="E720" s="8"/>
      <c r="F720" s="9"/>
      <c r="G720" s="9"/>
      <c r="H720" s="9"/>
    </row>
    <row r="721" spans="1:8">
      <c r="A721" s="8"/>
      <c r="B721" s="8"/>
      <c r="C721" s="8"/>
      <c r="D721" s="8"/>
      <c r="E721" s="8"/>
      <c r="F721" s="9"/>
      <c r="G721" s="9"/>
      <c r="H721" s="9"/>
    </row>
    <row r="722" spans="1:8">
      <c r="A722" s="8"/>
      <c r="B722" s="8"/>
      <c r="C722" s="8"/>
      <c r="D722" s="8"/>
      <c r="E722" s="8"/>
      <c r="F722" s="9"/>
      <c r="G722" s="9"/>
      <c r="H722" s="9"/>
    </row>
    <row r="723" spans="1:8">
      <c r="A723" s="7"/>
      <c r="B723" s="8"/>
      <c r="C723" s="8"/>
      <c r="D723" s="8"/>
      <c r="E723" s="8"/>
      <c r="F723" s="9"/>
      <c r="G723" s="9"/>
      <c r="H723" s="9"/>
    </row>
    <row r="724" spans="1:8">
      <c r="A724" s="7"/>
      <c r="B724" s="8"/>
      <c r="C724" s="8"/>
      <c r="D724" s="8"/>
      <c r="E724" s="8"/>
      <c r="F724" s="9"/>
      <c r="G724" s="9"/>
      <c r="H724" s="9"/>
    </row>
    <row r="725" spans="1:8">
      <c r="A725" s="8"/>
      <c r="B725" s="8"/>
      <c r="C725" s="8"/>
      <c r="D725" s="8"/>
      <c r="E725" s="8"/>
      <c r="F725" s="9"/>
      <c r="G725" s="9"/>
      <c r="H725" s="9"/>
    </row>
    <row r="726" spans="1:8">
      <c r="A726" s="8"/>
      <c r="B726" s="8"/>
      <c r="C726" s="8"/>
      <c r="D726" s="8"/>
      <c r="E726" s="8"/>
      <c r="F726" s="9"/>
      <c r="G726" s="9"/>
      <c r="H726" s="9"/>
    </row>
    <row r="727" spans="1:8">
      <c r="A727" s="8"/>
      <c r="B727" s="8"/>
      <c r="C727" s="8"/>
      <c r="D727" s="8"/>
      <c r="E727" s="8"/>
      <c r="F727" s="9"/>
      <c r="G727" s="9"/>
      <c r="H727" s="9"/>
    </row>
    <row r="728" spans="1:8">
      <c r="A728" s="7"/>
      <c r="B728" s="8"/>
      <c r="C728" s="8"/>
      <c r="D728" s="8"/>
      <c r="E728" s="8"/>
      <c r="F728" s="9"/>
      <c r="G728" s="9"/>
      <c r="H728" s="9"/>
    </row>
    <row r="729" spans="1:8">
      <c r="A729" s="7"/>
      <c r="B729" s="8"/>
      <c r="C729" s="8"/>
      <c r="D729" s="8"/>
      <c r="E729" s="8"/>
      <c r="F729" s="9"/>
      <c r="G729" s="9"/>
      <c r="H729" s="9"/>
    </row>
    <row r="730" spans="1:8">
      <c r="A730" s="7"/>
      <c r="B730" s="8"/>
      <c r="C730" s="8"/>
      <c r="D730" s="8"/>
      <c r="E730" s="8"/>
      <c r="F730" s="9"/>
      <c r="G730" s="9"/>
      <c r="H730" s="9"/>
    </row>
    <row r="731" spans="1:8">
      <c r="A731" s="8"/>
      <c r="B731" s="8"/>
      <c r="C731" s="8"/>
      <c r="D731" s="8"/>
      <c r="E731" s="8"/>
      <c r="F731" s="9"/>
      <c r="G731" s="9"/>
      <c r="H731" s="9"/>
    </row>
    <row r="732" spans="1:8">
      <c r="A732" s="8"/>
      <c r="B732" s="8"/>
      <c r="C732" s="8"/>
      <c r="D732" s="8"/>
      <c r="E732" s="8"/>
      <c r="F732" s="9"/>
      <c r="G732" s="9"/>
      <c r="H732" s="9"/>
    </row>
    <row r="733" spans="1:8">
      <c r="A733" s="7"/>
      <c r="B733" s="8"/>
      <c r="C733" s="8"/>
      <c r="D733" s="8"/>
      <c r="E733" s="8"/>
      <c r="F733" s="9"/>
      <c r="G733" s="9"/>
      <c r="H733" s="9"/>
    </row>
    <row r="734" spans="1:8">
      <c r="A734" s="7"/>
      <c r="B734" s="8"/>
      <c r="C734" s="8"/>
      <c r="D734" s="8"/>
      <c r="E734" s="8"/>
      <c r="F734" s="9"/>
      <c r="G734" s="9"/>
      <c r="H734" s="9"/>
    </row>
    <row r="735" spans="1:8">
      <c r="A735" s="7"/>
      <c r="B735" s="8"/>
      <c r="C735" s="8"/>
      <c r="D735" s="8"/>
      <c r="E735" s="8"/>
      <c r="F735" s="9"/>
      <c r="G735" s="9"/>
      <c r="H735" s="9"/>
    </row>
    <row r="736" spans="1:8">
      <c r="A736" s="7"/>
      <c r="B736" s="8"/>
      <c r="C736" s="8"/>
      <c r="D736" s="8"/>
      <c r="E736" s="8"/>
      <c r="F736" s="9"/>
      <c r="G736" s="9"/>
      <c r="H736" s="9"/>
    </row>
    <row r="737" spans="1:8">
      <c r="A737" s="7"/>
      <c r="B737" s="8"/>
      <c r="C737" s="8"/>
      <c r="D737" s="8"/>
      <c r="E737" s="8"/>
      <c r="F737" s="9"/>
      <c r="G737" s="9"/>
      <c r="H737" s="9"/>
    </row>
    <row r="738" spans="1:8">
      <c r="A738" s="7"/>
      <c r="B738" s="8"/>
      <c r="C738" s="8"/>
      <c r="D738" s="8"/>
      <c r="E738" s="8"/>
      <c r="F738" s="9"/>
      <c r="G738" s="9"/>
      <c r="H738" s="9"/>
    </row>
    <row r="739" spans="1:8">
      <c r="A739" s="8"/>
      <c r="B739" s="8"/>
      <c r="C739" s="8"/>
      <c r="D739" s="8"/>
      <c r="E739" s="8"/>
      <c r="F739" s="9"/>
      <c r="G739" s="9"/>
      <c r="H739" s="9"/>
    </row>
    <row r="740" spans="1:8">
      <c r="A740" s="8"/>
      <c r="B740" s="8"/>
      <c r="C740" s="8"/>
      <c r="D740" s="8"/>
      <c r="E740" s="8"/>
      <c r="F740" s="9"/>
      <c r="G740" s="9"/>
      <c r="H740" s="9"/>
    </row>
    <row r="741" spans="1:8">
      <c r="A741" s="8"/>
      <c r="B741" s="8"/>
      <c r="C741" s="8"/>
      <c r="D741" s="8"/>
      <c r="E741" s="8"/>
      <c r="F741" s="9"/>
      <c r="G741" s="9"/>
      <c r="H741" s="9"/>
    </row>
    <row r="742" spans="1:8">
      <c r="A742" s="12"/>
      <c r="B742" s="8"/>
      <c r="C742" s="8"/>
      <c r="D742" s="8"/>
      <c r="E742" s="8"/>
      <c r="F742" s="9"/>
      <c r="G742" s="9"/>
      <c r="H742" s="9"/>
    </row>
    <row r="743" spans="1:8">
      <c r="A743" s="7"/>
      <c r="B743" s="8"/>
      <c r="C743" s="8"/>
      <c r="D743" s="8"/>
      <c r="E743" s="8"/>
      <c r="F743" s="9"/>
      <c r="G743" s="9"/>
      <c r="H743" s="9"/>
    </row>
    <row r="744" spans="1:8">
      <c r="A744" s="8"/>
      <c r="B744" s="8"/>
      <c r="C744" s="8"/>
      <c r="D744" s="8"/>
      <c r="E744" s="8"/>
      <c r="F744" s="9"/>
      <c r="G744" s="9"/>
      <c r="H744" s="9"/>
    </row>
    <row r="745" spans="1:8">
      <c r="A745" s="8"/>
      <c r="B745" s="8"/>
      <c r="C745" s="8"/>
      <c r="D745" s="8"/>
      <c r="E745" s="8"/>
      <c r="F745" s="9"/>
      <c r="G745" s="9"/>
      <c r="H745" s="9"/>
    </row>
    <row r="746" spans="1:8">
      <c r="A746" s="8"/>
      <c r="B746" s="8"/>
      <c r="C746" s="8"/>
      <c r="D746" s="8"/>
      <c r="E746" s="8"/>
      <c r="F746" s="9"/>
      <c r="G746" s="9"/>
      <c r="H746" s="9"/>
    </row>
    <row r="747" spans="1:8">
      <c r="A747" s="8"/>
      <c r="B747" s="8"/>
      <c r="C747" s="8"/>
      <c r="D747" s="8"/>
      <c r="E747" s="8"/>
      <c r="F747" s="9"/>
      <c r="G747" s="9"/>
      <c r="H747" s="9"/>
    </row>
    <row r="748" spans="1:8">
      <c r="A748" s="8"/>
      <c r="B748" s="8"/>
      <c r="C748" s="8"/>
      <c r="D748" s="8"/>
      <c r="E748" s="8"/>
      <c r="F748" s="9"/>
      <c r="G748" s="9"/>
      <c r="H748" s="9"/>
    </row>
    <row r="749" spans="1:8">
      <c r="A749" s="7"/>
      <c r="B749" s="8"/>
      <c r="C749" s="8"/>
      <c r="D749" s="8"/>
      <c r="E749" s="8"/>
      <c r="F749" s="9"/>
      <c r="G749" s="9"/>
      <c r="H749" s="9"/>
    </row>
    <row r="750" spans="1:8">
      <c r="A750" s="8"/>
      <c r="B750" s="8"/>
      <c r="C750" s="8"/>
      <c r="D750" s="8"/>
      <c r="E750" s="8"/>
      <c r="F750" s="9"/>
      <c r="G750" s="9"/>
      <c r="H750" s="9"/>
    </row>
    <row r="751" spans="1:8">
      <c r="A751" s="7"/>
      <c r="B751" s="8"/>
      <c r="C751" s="8"/>
      <c r="D751" s="8"/>
      <c r="E751" s="8"/>
      <c r="F751" s="9"/>
      <c r="G751" s="9"/>
      <c r="H751" s="9"/>
    </row>
    <row r="752" spans="1:8">
      <c r="A752" s="7"/>
      <c r="B752" s="8"/>
      <c r="C752" s="8"/>
      <c r="D752" s="8"/>
      <c r="E752" s="8"/>
      <c r="F752" s="9"/>
      <c r="G752" s="9"/>
      <c r="H752" s="9"/>
    </row>
    <row r="753" spans="1:8">
      <c r="A753" s="8"/>
      <c r="B753" s="8"/>
      <c r="C753" s="8"/>
      <c r="D753" s="8"/>
      <c r="E753" s="8"/>
      <c r="F753" s="9"/>
      <c r="G753" s="9"/>
      <c r="H753" s="9"/>
    </row>
    <row r="754" spans="1:8">
      <c r="A754" s="8"/>
      <c r="B754" s="8"/>
      <c r="C754" s="8"/>
      <c r="D754" s="8"/>
      <c r="E754" s="8"/>
      <c r="F754" s="9"/>
      <c r="G754" s="9"/>
      <c r="H754" s="9"/>
    </row>
    <row r="755" spans="1:8">
      <c r="A755" s="8"/>
      <c r="B755" s="8"/>
      <c r="C755" s="8"/>
      <c r="D755" s="8"/>
      <c r="E755" s="8"/>
      <c r="F755" s="9"/>
      <c r="G755" s="9"/>
      <c r="H755" s="9"/>
    </row>
    <row r="756" spans="1:8">
      <c r="A756" s="7"/>
      <c r="B756" s="8"/>
      <c r="C756" s="8"/>
      <c r="D756" s="8"/>
      <c r="E756" s="8"/>
      <c r="F756" s="9"/>
      <c r="G756" s="9"/>
      <c r="H756" s="9"/>
    </row>
    <row r="757" spans="1:8">
      <c r="A757" s="7"/>
      <c r="B757" s="8"/>
      <c r="C757" s="8"/>
      <c r="D757" s="8"/>
      <c r="E757" s="8"/>
      <c r="F757" s="9"/>
      <c r="G757" s="9"/>
      <c r="H757" s="9"/>
    </row>
    <row r="758" spans="1:8">
      <c r="A758" s="7"/>
      <c r="B758" s="8"/>
      <c r="C758" s="8"/>
      <c r="D758" s="8"/>
      <c r="E758" s="8"/>
      <c r="F758" s="9"/>
      <c r="G758" s="9"/>
      <c r="H758" s="9"/>
    </row>
    <row r="759" spans="1:8">
      <c r="A759" s="7"/>
      <c r="B759" s="8"/>
      <c r="C759" s="8"/>
      <c r="D759" s="8"/>
      <c r="E759" s="8"/>
      <c r="F759" s="9"/>
      <c r="G759" s="9"/>
      <c r="H759" s="9"/>
    </row>
    <row r="760" spans="1:8">
      <c r="A760" s="7"/>
      <c r="B760" s="8"/>
      <c r="C760" s="8"/>
      <c r="D760" s="8"/>
      <c r="E760" s="10"/>
      <c r="F760" s="9"/>
      <c r="G760" s="9"/>
      <c r="H760" s="9"/>
    </row>
    <row r="761" spans="1:8">
      <c r="A761" s="8"/>
      <c r="B761" s="8"/>
      <c r="C761" s="8"/>
      <c r="D761" s="8"/>
      <c r="E761" s="8"/>
      <c r="F761" s="9"/>
      <c r="G761" s="9"/>
      <c r="H761" s="9"/>
    </row>
    <row r="762" spans="1:8">
      <c r="A762" s="7"/>
      <c r="B762" s="8"/>
      <c r="C762" s="8"/>
      <c r="D762" s="8"/>
      <c r="E762" s="8"/>
      <c r="F762" s="9"/>
      <c r="G762" s="9"/>
      <c r="H762" s="9"/>
    </row>
    <row r="763" spans="1:8">
      <c r="A763" s="7"/>
      <c r="B763" s="8"/>
      <c r="C763" s="8"/>
      <c r="D763" s="8"/>
      <c r="E763" s="8"/>
      <c r="F763" s="9"/>
      <c r="G763" s="9"/>
      <c r="H763" s="9"/>
    </row>
    <row r="764" spans="1:8">
      <c r="A764" s="7"/>
      <c r="B764" s="8"/>
      <c r="C764" s="8"/>
      <c r="D764" s="8"/>
      <c r="E764" s="8"/>
      <c r="F764" s="9"/>
      <c r="G764" s="9"/>
      <c r="H764" s="9"/>
    </row>
    <row r="765" spans="1:8">
      <c r="A765" s="8"/>
      <c r="B765" s="8"/>
      <c r="C765" s="8"/>
      <c r="D765" s="8"/>
      <c r="E765" s="8"/>
      <c r="F765" s="9"/>
      <c r="G765" s="9"/>
      <c r="H765" s="9"/>
    </row>
    <row r="766" spans="1:8">
      <c r="A766" s="7"/>
      <c r="B766" s="8"/>
      <c r="C766" s="8"/>
      <c r="D766" s="8"/>
      <c r="E766" s="8"/>
      <c r="F766" s="9"/>
      <c r="G766" s="9"/>
      <c r="H766" s="9"/>
    </row>
    <row r="767" spans="1:8">
      <c r="A767" s="8"/>
      <c r="B767" s="8"/>
      <c r="C767" s="8"/>
      <c r="D767" s="8"/>
      <c r="E767" s="8"/>
      <c r="F767" s="9"/>
      <c r="G767" s="9"/>
      <c r="H767" s="9"/>
    </row>
    <row r="768" spans="1:8">
      <c r="A768" s="8"/>
      <c r="B768" s="8"/>
      <c r="C768" s="8"/>
      <c r="D768" s="8"/>
      <c r="E768" s="8"/>
      <c r="F768" s="9"/>
      <c r="G768" s="9"/>
      <c r="H768" s="9"/>
    </row>
    <row r="769" spans="1:8">
      <c r="A769" s="8"/>
      <c r="B769" s="8"/>
      <c r="C769" s="8"/>
      <c r="D769" s="8"/>
      <c r="E769" s="8"/>
      <c r="F769" s="9"/>
      <c r="G769" s="9"/>
      <c r="H769" s="9"/>
    </row>
    <row r="770" spans="1:8">
      <c r="A770" s="8"/>
      <c r="B770" s="8"/>
      <c r="C770" s="8"/>
      <c r="D770" s="8"/>
      <c r="E770" s="8"/>
      <c r="F770" s="9"/>
      <c r="G770" s="9"/>
      <c r="H770" s="9"/>
    </row>
    <row r="771" spans="1:8">
      <c r="A771" s="7"/>
      <c r="B771" s="8"/>
      <c r="C771" s="8"/>
      <c r="D771" s="8"/>
      <c r="E771" s="8"/>
      <c r="F771" s="9"/>
      <c r="G771" s="9"/>
      <c r="H771" s="9"/>
    </row>
    <row r="772" spans="1:8">
      <c r="A772" s="8"/>
      <c r="B772" s="8"/>
      <c r="C772" s="8"/>
      <c r="D772" s="8"/>
      <c r="E772" s="8"/>
      <c r="F772" s="9"/>
      <c r="G772" s="9"/>
      <c r="H772" s="9"/>
    </row>
    <row r="773" spans="1:8">
      <c r="A773" s="7"/>
      <c r="B773" s="8"/>
      <c r="C773" s="8"/>
      <c r="D773" s="8"/>
      <c r="E773" s="8"/>
      <c r="F773" s="9"/>
      <c r="G773" s="9"/>
      <c r="H773" s="9"/>
    </row>
    <row r="774" spans="1:8">
      <c r="A774" s="7"/>
      <c r="B774" s="8"/>
      <c r="C774" s="8"/>
      <c r="D774" s="8"/>
      <c r="E774" s="8"/>
      <c r="F774" s="9"/>
      <c r="G774" s="9"/>
      <c r="H774" s="9"/>
    </row>
    <row r="775" spans="1:8">
      <c r="A775" s="7"/>
      <c r="B775" s="8"/>
      <c r="C775" s="8"/>
      <c r="D775" s="8"/>
      <c r="E775" s="8"/>
      <c r="F775" s="9"/>
      <c r="G775" s="9"/>
      <c r="H775" s="9"/>
    </row>
    <row r="776" spans="1:8">
      <c r="A776" s="8"/>
      <c r="B776" s="8"/>
      <c r="C776" s="8"/>
      <c r="D776" s="8"/>
      <c r="E776" s="8"/>
      <c r="F776" s="9"/>
      <c r="G776" s="9"/>
      <c r="H776" s="9"/>
    </row>
    <row r="777" spans="1:8">
      <c r="A777" s="7"/>
      <c r="B777" s="8"/>
      <c r="C777" s="8"/>
      <c r="D777" s="8"/>
      <c r="E777" s="8"/>
      <c r="F777" s="9"/>
      <c r="G777" s="9"/>
      <c r="H777" s="9"/>
    </row>
    <row r="778" spans="1:8">
      <c r="A778" s="7"/>
      <c r="B778" s="8"/>
      <c r="C778" s="8"/>
      <c r="D778" s="8"/>
      <c r="E778" s="8"/>
      <c r="F778" s="9"/>
      <c r="G778" s="9"/>
      <c r="H778" s="9"/>
    </row>
    <row r="779" spans="1:8">
      <c r="A779" s="7"/>
      <c r="B779" s="8"/>
      <c r="C779" s="8"/>
      <c r="D779" s="8"/>
      <c r="E779" s="8"/>
      <c r="F779" s="9"/>
      <c r="G779" s="9"/>
      <c r="H779" s="9"/>
    </row>
    <row r="780" spans="1:8">
      <c r="A780" s="7"/>
      <c r="B780" s="8"/>
      <c r="C780" s="8"/>
      <c r="D780" s="8"/>
      <c r="E780" s="8"/>
      <c r="F780" s="9"/>
      <c r="G780" s="9"/>
      <c r="H780" s="9"/>
    </row>
    <row r="781" spans="1:8">
      <c r="A781" s="7"/>
      <c r="B781" s="8"/>
      <c r="C781" s="8"/>
      <c r="D781" s="8"/>
      <c r="E781" s="8"/>
      <c r="F781" s="9"/>
      <c r="G781" s="9"/>
      <c r="H781" s="9"/>
    </row>
    <row r="782" spans="1:8">
      <c r="A782" s="7"/>
      <c r="B782" s="8"/>
      <c r="C782" s="8"/>
      <c r="D782" s="8"/>
      <c r="E782" s="8"/>
      <c r="F782" s="9"/>
      <c r="G782" s="9"/>
      <c r="H782" s="9"/>
    </row>
    <row r="783" spans="1:8">
      <c r="A783" s="8"/>
      <c r="B783" s="8"/>
      <c r="C783" s="8"/>
      <c r="D783" s="8"/>
      <c r="E783" s="8"/>
      <c r="F783" s="9"/>
      <c r="G783" s="9"/>
      <c r="H783" s="9"/>
    </row>
    <row r="784" spans="1:8">
      <c r="A784" s="8"/>
      <c r="B784" s="8"/>
      <c r="C784" s="8"/>
      <c r="D784" s="8"/>
      <c r="E784" s="8"/>
      <c r="F784" s="9"/>
      <c r="G784" s="9"/>
      <c r="H784" s="9"/>
    </row>
    <row r="785" spans="1:8">
      <c r="A785" s="7"/>
      <c r="B785" s="8"/>
      <c r="C785" s="8"/>
      <c r="D785" s="8"/>
      <c r="E785" s="8"/>
      <c r="F785" s="9"/>
      <c r="G785" s="9"/>
      <c r="H785" s="9"/>
    </row>
    <row r="786" spans="1:8">
      <c r="A786" s="8"/>
      <c r="B786" s="8"/>
      <c r="C786" s="8"/>
      <c r="D786" s="11"/>
      <c r="E786" s="8"/>
      <c r="F786" s="9"/>
      <c r="G786" s="9"/>
      <c r="H786" s="9"/>
    </row>
    <row r="787" spans="1:8">
      <c r="A787" s="8"/>
      <c r="B787" s="8"/>
      <c r="C787" s="8"/>
      <c r="D787" s="8"/>
      <c r="E787" s="8"/>
      <c r="F787" s="9"/>
      <c r="G787" s="9"/>
      <c r="H787" s="9"/>
    </row>
    <row r="788" spans="1:8">
      <c r="A788" s="8"/>
      <c r="B788" s="8"/>
      <c r="C788" s="8"/>
      <c r="D788" s="8"/>
      <c r="E788" s="8"/>
      <c r="F788" s="9"/>
      <c r="G788" s="9"/>
      <c r="H788" s="9"/>
    </row>
    <row r="789" spans="1:8">
      <c r="A789" s="7"/>
      <c r="B789" s="8"/>
      <c r="C789" s="8"/>
      <c r="D789" s="8"/>
      <c r="E789" s="8"/>
      <c r="F789" s="9"/>
      <c r="G789" s="9"/>
      <c r="H789" s="9"/>
    </row>
    <row r="790" spans="1:8">
      <c r="A790" s="8"/>
      <c r="B790" s="8"/>
      <c r="C790" s="8"/>
      <c r="D790" s="8"/>
      <c r="E790" s="8"/>
      <c r="F790" s="9"/>
      <c r="G790" s="9"/>
      <c r="H790" s="9"/>
    </row>
    <row r="791" spans="1:8">
      <c r="A791" s="7"/>
      <c r="B791" s="8"/>
      <c r="C791" s="8"/>
      <c r="D791" s="8"/>
      <c r="E791" s="8"/>
      <c r="F791" s="9"/>
      <c r="G791" s="9"/>
      <c r="H791" s="9"/>
    </row>
    <row r="792" spans="1:8">
      <c r="A792" s="8"/>
      <c r="B792" s="8"/>
      <c r="C792" s="8"/>
      <c r="D792" s="8"/>
      <c r="E792" s="8"/>
      <c r="F792" s="9"/>
      <c r="G792" s="9"/>
      <c r="H792" s="9"/>
    </row>
    <row r="793" spans="1:8">
      <c r="A793" s="7"/>
      <c r="B793" s="8"/>
      <c r="C793" s="8"/>
      <c r="D793" s="8"/>
      <c r="E793" s="8"/>
      <c r="F793" s="9"/>
      <c r="G793" s="9"/>
      <c r="H793" s="9"/>
    </row>
    <row r="794" spans="1:8">
      <c r="A794" s="7"/>
      <c r="B794" s="8"/>
      <c r="C794" s="8"/>
      <c r="D794" s="8"/>
      <c r="E794" s="8"/>
      <c r="F794" s="9"/>
      <c r="G794" s="9"/>
      <c r="H794" s="9"/>
    </row>
    <row r="795" spans="1:8">
      <c r="A795" s="7"/>
      <c r="B795" s="8"/>
      <c r="C795" s="8"/>
      <c r="D795" s="8"/>
      <c r="E795" s="8"/>
      <c r="F795" s="9"/>
      <c r="G795" s="9"/>
      <c r="H795" s="9"/>
    </row>
    <row r="796" spans="1:8">
      <c r="A796" s="8"/>
      <c r="B796" s="8"/>
      <c r="C796" s="8"/>
      <c r="D796" s="8"/>
      <c r="E796" s="8"/>
      <c r="F796" s="9"/>
      <c r="G796" s="9"/>
      <c r="H796" s="9"/>
    </row>
    <row r="797" spans="1:8">
      <c r="A797" s="8"/>
      <c r="B797" s="8"/>
      <c r="C797" s="8"/>
      <c r="D797" s="8"/>
      <c r="E797" s="8"/>
      <c r="F797" s="9"/>
      <c r="G797" s="9"/>
      <c r="H797" s="9"/>
    </row>
    <row r="798" spans="1:8">
      <c r="A798" s="7"/>
      <c r="B798" s="8"/>
      <c r="C798" s="8"/>
      <c r="D798" s="8"/>
      <c r="E798" s="8"/>
      <c r="F798" s="9"/>
      <c r="G798" s="9"/>
      <c r="H798" s="9"/>
    </row>
    <row r="799" spans="1:8">
      <c r="A799" s="8"/>
      <c r="B799" s="8"/>
      <c r="C799" s="8"/>
      <c r="D799" s="8"/>
      <c r="E799" s="8"/>
      <c r="F799" s="9"/>
      <c r="G799" s="9"/>
      <c r="H799" s="9"/>
    </row>
    <row r="800" spans="1:8">
      <c r="A800" s="8"/>
      <c r="B800" s="8"/>
      <c r="C800" s="8"/>
      <c r="D800" s="8"/>
      <c r="E800" s="8"/>
      <c r="F800" s="9"/>
      <c r="G800" s="9"/>
      <c r="H800" s="9"/>
    </row>
    <row r="801" spans="1:8">
      <c r="A801" s="7"/>
      <c r="B801" s="8"/>
      <c r="C801" s="8"/>
      <c r="D801" s="8"/>
      <c r="E801" s="8"/>
      <c r="F801" s="9"/>
      <c r="G801" s="9"/>
      <c r="H801" s="9"/>
    </row>
    <row r="802" spans="1:8">
      <c r="A802" s="7"/>
      <c r="B802" s="8"/>
      <c r="C802" s="8"/>
      <c r="D802" s="8"/>
      <c r="E802" s="8"/>
      <c r="F802" s="9"/>
      <c r="G802" s="9"/>
      <c r="H802" s="9"/>
    </row>
    <row r="803" spans="1:8">
      <c r="A803" s="7"/>
      <c r="B803" s="8"/>
      <c r="C803" s="8"/>
      <c r="D803" s="8"/>
      <c r="E803" s="8"/>
      <c r="F803" s="9"/>
      <c r="G803" s="9"/>
      <c r="H803" s="9"/>
    </row>
    <row r="804" spans="1:8">
      <c r="A804" s="7"/>
      <c r="B804" s="8"/>
      <c r="C804" s="8"/>
      <c r="D804" s="8"/>
      <c r="E804" s="8"/>
      <c r="F804" s="9"/>
      <c r="G804" s="9"/>
      <c r="H804" s="9"/>
    </row>
    <row r="805" spans="1:8">
      <c r="A805" s="8"/>
      <c r="B805" s="8"/>
      <c r="C805" s="8"/>
      <c r="D805" s="8"/>
      <c r="E805" s="8"/>
      <c r="F805" s="9"/>
      <c r="G805" s="9"/>
      <c r="H805" s="9"/>
    </row>
    <row r="806" spans="1:8">
      <c r="A806" s="7"/>
      <c r="B806" s="8"/>
      <c r="C806" s="8"/>
      <c r="D806" s="8"/>
      <c r="E806" s="8"/>
      <c r="F806" s="9"/>
      <c r="G806" s="9"/>
      <c r="H806" s="9"/>
    </row>
    <row r="807" spans="1:8">
      <c r="A807" s="8"/>
      <c r="B807" s="8"/>
      <c r="C807" s="8"/>
      <c r="D807" s="8"/>
      <c r="E807" s="8"/>
      <c r="F807" s="9"/>
      <c r="G807" s="9"/>
      <c r="H807" s="9"/>
    </row>
    <row r="808" spans="1:8">
      <c r="A808" s="8"/>
      <c r="B808" s="8"/>
      <c r="C808" s="8"/>
      <c r="D808" s="8"/>
      <c r="E808" s="8"/>
      <c r="F808" s="9"/>
      <c r="G808" s="9"/>
      <c r="H808" s="9"/>
    </row>
    <row r="809" spans="1:8">
      <c r="A809" s="8"/>
      <c r="B809" s="8"/>
      <c r="C809" s="8"/>
      <c r="D809" s="8"/>
      <c r="E809" s="8"/>
      <c r="F809" s="9"/>
      <c r="G809" s="9"/>
      <c r="H809" s="9"/>
    </row>
    <row r="810" spans="1:8">
      <c r="A810" s="7"/>
      <c r="B810" s="8"/>
      <c r="C810" s="8"/>
      <c r="D810" s="8"/>
      <c r="E810" s="8"/>
      <c r="F810" s="9"/>
      <c r="G810" s="9"/>
      <c r="H810" s="9"/>
    </row>
    <row r="811" spans="1:8">
      <c r="A811" s="7"/>
      <c r="B811" s="8"/>
      <c r="C811" s="8"/>
      <c r="D811" s="8"/>
      <c r="E811" s="8"/>
      <c r="F811" s="9"/>
      <c r="G811" s="9"/>
      <c r="H811" s="9"/>
    </row>
    <row r="812" spans="1:8">
      <c r="A812" s="7"/>
      <c r="B812" s="8"/>
      <c r="C812" s="8"/>
      <c r="D812" s="8"/>
      <c r="E812" s="8"/>
      <c r="F812" s="9"/>
      <c r="G812" s="9"/>
      <c r="H812" s="9"/>
    </row>
    <row r="813" spans="1:8">
      <c r="A813" s="8"/>
      <c r="B813" s="8"/>
      <c r="C813" s="8"/>
      <c r="D813" s="8"/>
      <c r="E813" s="8"/>
      <c r="F813" s="9"/>
      <c r="G813" s="9"/>
      <c r="H813" s="9"/>
    </row>
    <row r="814" spans="1:8">
      <c r="A814" s="7"/>
      <c r="B814" s="8"/>
      <c r="C814" s="8"/>
      <c r="D814" s="8"/>
      <c r="E814" s="8"/>
      <c r="F814" s="9"/>
      <c r="G814" s="9"/>
      <c r="H814" s="9"/>
    </row>
    <row r="815" spans="1:8">
      <c r="A815" s="7"/>
      <c r="B815" s="8"/>
      <c r="C815" s="8"/>
      <c r="D815" s="8"/>
      <c r="E815" s="8"/>
      <c r="F815" s="9"/>
      <c r="G815" s="9"/>
      <c r="H815" s="9"/>
    </row>
    <row r="816" spans="1:8">
      <c r="A816" s="7"/>
      <c r="B816" s="8"/>
      <c r="C816" s="8"/>
      <c r="D816" s="8"/>
      <c r="E816" s="8"/>
      <c r="F816" s="9"/>
      <c r="G816" s="9"/>
      <c r="H816" s="9"/>
    </row>
    <row r="817" spans="1:8">
      <c r="A817" s="7"/>
      <c r="B817" s="8"/>
      <c r="C817" s="8"/>
      <c r="D817" s="8"/>
      <c r="E817" s="8"/>
      <c r="F817" s="9"/>
      <c r="G817" s="9"/>
      <c r="H817" s="9"/>
    </row>
    <row r="818" spans="1:8">
      <c r="A818" s="8"/>
      <c r="B818" s="8"/>
      <c r="C818" s="8"/>
      <c r="D818" s="8"/>
      <c r="E818" s="8"/>
      <c r="F818" s="9"/>
      <c r="G818" s="9"/>
      <c r="H818" s="9"/>
    </row>
    <row r="819" spans="1:8">
      <c r="A819" s="8"/>
      <c r="B819" s="8"/>
      <c r="C819" s="8"/>
      <c r="D819" s="8"/>
      <c r="E819" s="8"/>
      <c r="F819" s="9"/>
      <c r="G819" s="9"/>
      <c r="H819" s="9"/>
    </row>
    <row r="820" spans="1:8">
      <c r="A820" s="7"/>
      <c r="B820" s="8"/>
      <c r="C820" s="8"/>
      <c r="D820" s="8"/>
      <c r="E820" s="8"/>
      <c r="F820" s="9"/>
      <c r="G820" s="9"/>
      <c r="H820" s="9"/>
    </row>
    <row r="821" spans="1:8">
      <c r="A821" s="8"/>
      <c r="B821" s="8"/>
      <c r="C821" s="8"/>
      <c r="D821" s="8"/>
      <c r="E821" s="8"/>
      <c r="F821" s="9"/>
      <c r="G821" s="9"/>
      <c r="H821" s="9"/>
    </row>
    <row r="822" spans="1:8">
      <c r="A822" s="8"/>
      <c r="B822" s="8"/>
      <c r="C822" s="8"/>
      <c r="D822" s="8"/>
      <c r="E822" s="8"/>
      <c r="F822" s="9"/>
      <c r="G822" s="9"/>
      <c r="H822" s="9"/>
    </row>
    <row r="823" spans="1:8">
      <c r="A823" s="8"/>
      <c r="B823" s="8"/>
      <c r="C823" s="8"/>
      <c r="D823" s="8"/>
      <c r="E823" s="8"/>
      <c r="F823" s="9"/>
      <c r="G823" s="9"/>
      <c r="H823" s="9"/>
    </row>
    <row r="824" spans="1:8">
      <c r="A824" s="8"/>
      <c r="B824" s="8"/>
      <c r="C824" s="8"/>
      <c r="D824" s="8"/>
      <c r="E824" s="8"/>
      <c r="F824" s="9"/>
      <c r="G824" s="9"/>
      <c r="H824" s="9"/>
    </row>
    <row r="825" spans="1:8">
      <c r="A825" s="8"/>
      <c r="B825" s="8"/>
      <c r="C825" s="8"/>
      <c r="D825" s="8"/>
      <c r="E825" s="8"/>
      <c r="F825" s="9"/>
      <c r="G825" s="9"/>
      <c r="H825" s="9"/>
    </row>
    <row r="826" spans="1:8">
      <c r="A826" s="8"/>
      <c r="B826" s="8"/>
      <c r="C826" s="8"/>
      <c r="D826" s="8"/>
      <c r="E826" s="8"/>
      <c r="F826" s="9"/>
      <c r="G826" s="9"/>
      <c r="H826" s="9"/>
    </row>
    <row r="827" spans="1:8">
      <c r="A827" s="8"/>
      <c r="B827" s="8"/>
      <c r="C827" s="8"/>
      <c r="D827" s="8"/>
      <c r="E827" s="8"/>
      <c r="F827" s="9"/>
      <c r="G827" s="9"/>
      <c r="H827" s="9"/>
    </row>
    <row r="828" spans="1:8">
      <c r="A828" s="8"/>
      <c r="B828" s="8"/>
      <c r="C828" s="8"/>
      <c r="D828" s="8"/>
      <c r="E828" s="8"/>
      <c r="F828" s="9"/>
      <c r="G828" s="9"/>
      <c r="H828" s="9"/>
    </row>
    <row r="829" spans="1:8">
      <c r="A829" s="7"/>
      <c r="B829" s="8"/>
      <c r="C829" s="8"/>
      <c r="D829" s="8"/>
      <c r="E829" s="8"/>
      <c r="F829" s="9"/>
      <c r="G829" s="9"/>
      <c r="H829" s="9"/>
    </row>
    <row r="830" spans="1:8">
      <c r="A830" s="7"/>
      <c r="B830" s="8"/>
      <c r="C830" s="8"/>
      <c r="D830" s="8"/>
      <c r="E830" s="10"/>
      <c r="F830" s="9"/>
      <c r="G830" s="9"/>
      <c r="H830" s="9"/>
    </row>
    <row r="831" spans="1:8">
      <c r="A831" s="7"/>
      <c r="B831" s="8"/>
      <c r="C831" s="8"/>
      <c r="D831" s="8"/>
      <c r="E831" s="8"/>
      <c r="F831" s="9"/>
      <c r="G831" s="9"/>
      <c r="H831" s="9"/>
    </row>
    <row r="832" spans="1:8">
      <c r="A832" s="8"/>
      <c r="B832" s="8"/>
      <c r="C832" s="8"/>
      <c r="D832" s="8"/>
      <c r="E832" s="8"/>
      <c r="F832" s="9"/>
      <c r="G832" s="9"/>
      <c r="H832" s="9"/>
    </row>
    <row r="833" spans="1:8">
      <c r="A833" s="8"/>
      <c r="B833" s="8"/>
      <c r="C833" s="8"/>
      <c r="D833" s="8"/>
      <c r="E833" s="8"/>
      <c r="F833" s="9"/>
      <c r="G833" s="9"/>
      <c r="H833" s="9"/>
    </row>
    <row r="834" spans="1:8">
      <c r="A834" s="8"/>
      <c r="B834" s="8"/>
      <c r="C834" s="8"/>
      <c r="D834" s="8"/>
      <c r="E834" s="8"/>
      <c r="F834" s="9"/>
      <c r="G834" s="9"/>
      <c r="H834" s="9"/>
    </row>
    <row r="835" spans="1:8">
      <c r="A835" s="7"/>
      <c r="B835" s="8"/>
      <c r="C835" s="8"/>
      <c r="D835" s="8"/>
      <c r="E835" s="8"/>
      <c r="F835" s="9"/>
      <c r="G835" s="9"/>
      <c r="H835" s="9"/>
    </row>
    <row r="836" spans="1:8">
      <c r="A836" s="8"/>
      <c r="B836" s="8"/>
      <c r="C836" s="8"/>
      <c r="D836" s="8"/>
      <c r="E836" s="8"/>
      <c r="F836" s="9"/>
      <c r="G836" s="9"/>
      <c r="H836" s="9"/>
    </row>
    <row r="837" spans="1:8">
      <c r="A837" s="7"/>
      <c r="B837" s="8"/>
      <c r="C837" s="8"/>
      <c r="D837" s="8"/>
      <c r="E837" s="8"/>
      <c r="F837" s="9"/>
      <c r="G837" s="9"/>
      <c r="H837" s="9"/>
    </row>
    <row r="838" spans="1:8">
      <c r="A838" s="8"/>
      <c r="B838" s="8"/>
      <c r="C838" s="8"/>
      <c r="D838" s="8"/>
      <c r="E838" s="8"/>
      <c r="F838" s="9"/>
      <c r="G838" s="9"/>
      <c r="H838" s="9"/>
    </row>
    <row r="839" spans="1:8">
      <c r="A839" s="7"/>
      <c r="B839" s="8"/>
      <c r="C839" s="8"/>
      <c r="D839" s="8"/>
      <c r="E839" s="8"/>
      <c r="F839" s="9"/>
      <c r="G839" s="9"/>
      <c r="H839" s="9"/>
    </row>
    <row r="840" spans="1:8">
      <c r="A840" s="8"/>
      <c r="B840" s="8"/>
      <c r="C840" s="8"/>
      <c r="D840" s="8"/>
      <c r="E840" s="8"/>
      <c r="F840" s="9"/>
      <c r="G840" s="9"/>
      <c r="H840" s="9"/>
    </row>
    <row r="841" spans="1:8">
      <c r="A841" s="7"/>
      <c r="B841" s="8"/>
      <c r="C841" s="8"/>
      <c r="D841" s="8"/>
      <c r="E841" s="8"/>
      <c r="F841" s="9"/>
      <c r="G841" s="9"/>
      <c r="H841" s="9"/>
    </row>
    <row r="842" spans="1:8">
      <c r="A842" s="8"/>
      <c r="B842" s="8"/>
      <c r="C842" s="8"/>
      <c r="D842" s="8"/>
      <c r="E842" s="8"/>
      <c r="F842" s="9"/>
      <c r="G842" s="9"/>
      <c r="H842" s="9"/>
    </row>
    <row r="843" spans="1:8">
      <c r="A843" s="7"/>
      <c r="B843" s="8"/>
      <c r="C843" s="8"/>
      <c r="D843" s="8"/>
      <c r="E843" s="8"/>
      <c r="F843" s="9"/>
      <c r="G843" s="9"/>
      <c r="H843" s="9"/>
    </row>
    <row r="844" spans="1:8">
      <c r="A844" s="7"/>
      <c r="B844" s="8"/>
      <c r="C844" s="8"/>
      <c r="D844" s="8"/>
      <c r="E844" s="8"/>
      <c r="F844" s="9"/>
      <c r="G844" s="9"/>
      <c r="H844" s="9"/>
    </row>
    <row r="845" spans="1:8">
      <c r="A845" s="8"/>
      <c r="B845" s="8"/>
      <c r="C845" s="8"/>
      <c r="D845" s="8"/>
      <c r="E845" s="8"/>
      <c r="F845" s="9"/>
      <c r="G845" s="9"/>
      <c r="H845" s="9"/>
    </row>
    <row r="846" spans="1:8">
      <c r="A846" s="7"/>
      <c r="B846" s="8"/>
      <c r="C846" s="8"/>
      <c r="D846" s="8"/>
      <c r="E846" s="10"/>
      <c r="F846" s="9"/>
      <c r="G846" s="9"/>
      <c r="H846" s="9"/>
    </row>
    <row r="847" spans="1:8">
      <c r="A847" s="7"/>
      <c r="B847" s="8"/>
      <c r="C847" s="8"/>
      <c r="D847" s="8"/>
      <c r="E847" s="8"/>
      <c r="F847" s="9"/>
      <c r="G847" s="9"/>
      <c r="H847" s="9"/>
    </row>
    <row r="848" spans="1:8">
      <c r="A848" s="7"/>
      <c r="B848" s="8"/>
      <c r="C848" s="8"/>
      <c r="D848" s="8"/>
      <c r="E848" s="8"/>
      <c r="F848" s="9"/>
      <c r="G848" s="9"/>
      <c r="H848" s="9"/>
    </row>
    <row r="849" spans="1:8">
      <c r="A849" s="8"/>
      <c r="B849" s="8"/>
      <c r="C849" s="8"/>
      <c r="D849" s="8"/>
      <c r="E849" s="8"/>
      <c r="F849" s="9"/>
      <c r="G849" s="9"/>
      <c r="H849" s="9"/>
    </row>
    <row r="850" spans="1:8">
      <c r="A850" s="7"/>
      <c r="B850" s="8"/>
      <c r="C850" s="8"/>
      <c r="D850" s="8"/>
      <c r="E850" s="8"/>
      <c r="F850" s="9"/>
      <c r="G850" s="9"/>
      <c r="H850" s="9"/>
    </row>
    <row r="851" spans="1:8">
      <c r="A851" s="7"/>
      <c r="B851" s="8"/>
      <c r="C851" s="8"/>
      <c r="D851" s="8"/>
      <c r="E851" s="8"/>
      <c r="F851" s="9"/>
      <c r="G851" s="9"/>
      <c r="H851" s="9"/>
    </row>
    <row r="852" spans="1:8">
      <c r="A852" s="7"/>
      <c r="B852" s="8"/>
      <c r="C852" s="8"/>
      <c r="D852" s="8"/>
      <c r="E852" s="8"/>
      <c r="F852" s="9"/>
      <c r="G852" s="9"/>
      <c r="H852" s="9"/>
    </row>
    <row r="853" spans="1:8">
      <c r="A853" s="8"/>
      <c r="B853" s="11"/>
      <c r="C853" s="8"/>
      <c r="D853" s="8"/>
      <c r="E853" s="8"/>
      <c r="F853" s="9"/>
      <c r="G853" s="9"/>
      <c r="H853" s="9"/>
    </row>
    <row r="854" spans="1:8">
      <c r="A854" s="7"/>
      <c r="B854" s="8"/>
      <c r="C854" s="8"/>
      <c r="D854" s="8"/>
      <c r="E854" s="10"/>
      <c r="F854" s="9"/>
      <c r="G854" s="9"/>
      <c r="H854" s="9"/>
    </row>
    <row r="855" spans="1:8">
      <c r="A855" s="8"/>
      <c r="B855" s="8"/>
      <c r="C855" s="8"/>
      <c r="D855" s="8"/>
      <c r="E855" s="8"/>
      <c r="F855" s="9"/>
      <c r="G855" s="9"/>
      <c r="H855" s="9"/>
    </row>
    <row r="856" spans="1:8">
      <c r="A856" s="7"/>
      <c r="B856" s="8"/>
      <c r="C856" s="8"/>
      <c r="D856" s="8"/>
      <c r="E856" s="10"/>
      <c r="F856" s="9"/>
      <c r="G856" s="9"/>
      <c r="H856" s="9"/>
    </row>
    <row r="857" spans="1:8">
      <c r="A857" s="7"/>
      <c r="B857" s="8"/>
      <c r="C857" s="8"/>
      <c r="D857" s="8"/>
      <c r="E857" s="8"/>
      <c r="F857" s="9"/>
      <c r="G857" s="9"/>
      <c r="H857" s="9"/>
    </row>
    <row r="858" spans="1:8">
      <c r="A858" s="7"/>
      <c r="B858" s="8"/>
      <c r="C858" s="8"/>
      <c r="D858" s="8"/>
      <c r="E858" s="8"/>
      <c r="F858" s="9"/>
      <c r="G858" s="9"/>
      <c r="H858" s="9"/>
    </row>
    <row r="859" spans="1:8">
      <c r="A859" s="7"/>
      <c r="B859" s="8"/>
      <c r="C859" s="8"/>
      <c r="D859" s="8"/>
      <c r="E859" s="8"/>
      <c r="F859" s="9"/>
      <c r="G859" s="9"/>
      <c r="H859" s="9"/>
    </row>
    <row r="860" spans="1:8">
      <c r="A860" s="7"/>
      <c r="B860" s="8"/>
      <c r="C860" s="8"/>
      <c r="D860" s="8"/>
      <c r="E860" s="8"/>
      <c r="F860" s="9"/>
      <c r="G860" s="9"/>
      <c r="H860" s="9"/>
    </row>
    <row r="861" spans="1:8">
      <c r="A861" s="7"/>
      <c r="B861" s="8"/>
      <c r="C861" s="8"/>
      <c r="D861" s="8"/>
      <c r="E861" s="8"/>
      <c r="F861" s="9"/>
      <c r="G861" s="9"/>
      <c r="H861" s="9"/>
    </row>
    <row r="862" spans="1:8">
      <c r="A862" s="7"/>
      <c r="B862" s="8"/>
      <c r="C862" s="8"/>
      <c r="D862" s="8"/>
      <c r="E862" s="8"/>
      <c r="F862" s="9"/>
      <c r="G862" s="9"/>
      <c r="H862" s="9"/>
    </row>
    <row r="863" spans="1:8">
      <c r="A863" s="8"/>
      <c r="B863" s="8"/>
      <c r="C863" s="8"/>
      <c r="D863" s="8"/>
      <c r="E863" s="8"/>
      <c r="F863" s="9"/>
      <c r="G863" s="9"/>
      <c r="H863" s="9"/>
    </row>
    <row r="864" spans="1:8">
      <c r="A864" s="8"/>
      <c r="B864" s="8"/>
      <c r="C864" s="8"/>
      <c r="D864" s="8"/>
      <c r="E864" s="8"/>
      <c r="F864" s="9"/>
      <c r="G864" s="9"/>
      <c r="H864" s="9"/>
    </row>
    <row r="865" spans="1:8">
      <c r="A865" s="7"/>
      <c r="B865" s="8"/>
      <c r="C865" s="8"/>
      <c r="D865" s="8"/>
      <c r="E865" s="8"/>
      <c r="F865" s="9"/>
      <c r="G865" s="9"/>
      <c r="H865" s="9"/>
    </row>
    <row r="866" spans="1:8">
      <c r="A866" s="7"/>
      <c r="B866" s="8"/>
      <c r="C866" s="8"/>
      <c r="D866" s="8"/>
      <c r="E866" s="8"/>
      <c r="F866" s="9"/>
      <c r="G866" s="9"/>
      <c r="H866" s="9"/>
    </row>
    <row r="867" spans="1:8">
      <c r="A867" s="8"/>
      <c r="B867" s="8"/>
      <c r="C867" s="8"/>
      <c r="D867" s="8"/>
      <c r="E867" s="8"/>
      <c r="F867" s="9"/>
      <c r="G867" s="9"/>
      <c r="H867" s="9"/>
    </row>
    <row r="868" spans="1:8">
      <c r="A868" s="8"/>
      <c r="B868" s="8"/>
      <c r="C868" s="8"/>
      <c r="D868" s="8"/>
      <c r="E868" s="8"/>
      <c r="F868" s="9"/>
      <c r="G868" s="9"/>
      <c r="H868" s="9"/>
    </row>
    <row r="869" spans="1:8">
      <c r="A869" s="8"/>
      <c r="B869" s="8"/>
      <c r="C869" s="8"/>
      <c r="D869" s="8"/>
      <c r="E869" s="8"/>
      <c r="F869" s="9"/>
      <c r="G869" s="9"/>
      <c r="H869" s="9"/>
    </row>
    <row r="870" spans="1:8">
      <c r="A870" s="8"/>
      <c r="B870" s="8"/>
      <c r="C870" s="8"/>
      <c r="D870" s="8"/>
      <c r="E870" s="8"/>
      <c r="F870" s="9"/>
      <c r="G870" s="9"/>
      <c r="H870" s="9"/>
    </row>
    <row r="871" spans="1:8">
      <c r="A871" s="8"/>
      <c r="B871" s="8"/>
      <c r="C871" s="8"/>
      <c r="D871" s="8"/>
      <c r="E871" s="8"/>
      <c r="F871" s="9"/>
      <c r="G871" s="9"/>
      <c r="H871" s="9"/>
    </row>
    <row r="872" spans="1:8">
      <c r="A872" s="7"/>
      <c r="B872" s="8"/>
      <c r="C872" s="8"/>
      <c r="D872" s="8"/>
      <c r="E872" s="8"/>
      <c r="F872" s="9"/>
      <c r="G872" s="9"/>
      <c r="H872" s="9"/>
    </row>
    <row r="873" spans="1:8">
      <c r="A873" s="7"/>
      <c r="B873" s="8"/>
      <c r="C873" s="8"/>
      <c r="D873" s="8"/>
      <c r="E873" s="8"/>
      <c r="F873" s="9"/>
      <c r="G873" s="9"/>
      <c r="H873" s="9"/>
    </row>
    <row r="874" spans="1:8">
      <c r="A874" s="8"/>
      <c r="B874" s="8"/>
      <c r="C874" s="8"/>
      <c r="D874" s="8"/>
      <c r="E874" s="8"/>
      <c r="F874" s="9"/>
      <c r="G874" s="9"/>
      <c r="H874" s="9"/>
    </row>
    <row r="875" spans="1:8">
      <c r="A875" s="7"/>
      <c r="B875" s="8"/>
      <c r="C875" s="8"/>
      <c r="D875" s="8"/>
      <c r="E875" s="8"/>
      <c r="F875" s="9"/>
      <c r="G875" s="9"/>
      <c r="H875" s="9"/>
    </row>
    <row r="876" spans="1:8">
      <c r="A876" s="7"/>
      <c r="B876" s="8"/>
      <c r="C876" s="8"/>
      <c r="D876" s="8"/>
      <c r="E876" s="8"/>
      <c r="F876" s="9"/>
      <c r="G876" s="9"/>
      <c r="H876" s="9"/>
    </row>
    <row r="877" spans="1:8">
      <c r="A877" s="7"/>
      <c r="B877" s="8"/>
      <c r="C877" s="8"/>
      <c r="D877" s="8"/>
      <c r="E877" s="8"/>
      <c r="F877" s="9"/>
      <c r="G877" s="9"/>
      <c r="H877" s="9"/>
    </row>
    <row r="878" spans="1:8">
      <c r="A878" s="7"/>
      <c r="B878" s="8"/>
      <c r="C878" s="8"/>
      <c r="D878" s="8"/>
      <c r="E878" s="8"/>
      <c r="F878" s="9"/>
      <c r="G878" s="9"/>
      <c r="H878" s="9"/>
    </row>
    <row r="879" spans="1:8">
      <c r="A879" s="8"/>
      <c r="B879" s="8"/>
      <c r="C879" s="8"/>
      <c r="D879" s="8"/>
      <c r="E879" s="8"/>
      <c r="F879" s="9"/>
      <c r="G879" s="9"/>
      <c r="H879" s="9"/>
    </row>
    <row r="880" spans="1:8">
      <c r="A880" s="8"/>
      <c r="B880" s="8"/>
      <c r="C880" s="8"/>
      <c r="D880" s="8"/>
      <c r="E880" s="8"/>
      <c r="F880" s="9"/>
      <c r="G880" s="9"/>
      <c r="H880" s="9"/>
    </row>
    <row r="881" spans="1:8">
      <c r="A881" s="8"/>
      <c r="B881" s="8"/>
      <c r="C881" s="8"/>
      <c r="D881" s="8"/>
      <c r="E881" s="8"/>
      <c r="F881" s="9"/>
      <c r="G881" s="9"/>
      <c r="H881" s="9"/>
    </row>
    <row r="882" spans="1:8">
      <c r="A882" s="7"/>
      <c r="B882" s="8"/>
      <c r="C882" s="8"/>
      <c r="D882" s="8"/>
      <c r="E882" s="8"/>
      <c r="F882" s="9"/>
      <c r="G882" s="9"/>
      <c r="H882" s="9"/>
    </row>
    <row r="883" spans="1:8">
      <c r="A883" s="8"/>
      <c r="B883" s="8"/>
      <c r="C883" s="8"/>
      <c r="D883" s="8"/>
      <c r="E883" s="8"/>
      <c r="F883" s="9"/>
      <c r="G883" s="9"/>
      <c r="H883" s="9"/>
    </row>
    <row r="884" spans="1:8">
      <c r="A884" s="8"/>
      <c r="B884" s="8"/>
      <c r="C884" s="8"/>
      <c r="D884" s="8"/>
      <c r="E884" s="8"/>
      <c r="F884" s="9"/>
      <c r="G884" s="9"/>
      <c r="H884" s="9"/>
    </row>
    <row r="885" spans="1:8">
      <c r="A885" s="7"/>
      <c r="B885" s="8"/>
      <c r="C885" s="8"/>
      <c r="D885" s="8"/>
      <c r="E885" s="8"/>
      <c r="F885" s="9"/>
      <c r="G885" s="9"/>
      <c r="H885" s="9"/>
    </row>
    <row r="886" spans="1:8">
      <c r="A886" s="7"/>
      <c r="B886" s="8"/>
      <c r="C886" s="8"/>
      <c r="D886" s="8"/>
      <c r="E886" s="8"/>
      <c r="F886" s="9"/>
      <c r="G886" s="9"/>
      <c r="H886" s="9"/>
    </row>
    <row r="887" spans="1:8">
      <c r="A887" s="8"/>
      <c r="B887" s="8"/>
      <c r="C887" s="8"/>
      <c r="D887" s="8"/>
      <c r="E887" s="8"/>
      <c r="F887" s="9"/>
      <c r="G887" s="9"/>
      <c r="H887" s="9"/>
    </row>
    <row r="888" spans="1:8">
      <c r="A888" s="8"/>
      <c r="B888" s="8"/>
      <c r="C888" s="8"/>
      <c r="D888" s="8"/>
      <c r="E888" s="8"/>
      <c r="F888" s="9"/>
      <c r="G888" s="9"/>
      <c r="H888" s="9"/>
    </row>
    <row r="889" spans="1:8">
      <c r="A889" s="8"/>
      <c r="B889" s="8"/>
      <c r="C889" s="8"/>
      <c r="D889" s="8"/>
      <c r="E889" s="8"/>
      <c r="F889" s="9"/>
      <c r="G889" s="9"/>
      <c r="H889" s="9"/>
    </row>
    <row r="890" spans="1:8">
      <c r="A890" s="7"/>
      <c r="B890" s="8"/>
      <c r="C890" s="8"/>
      <c r="D890" s="8"/>
      <c r="E890" s="8"/>
      <c r="F890" s="9"/>
      <c r="G890" s="9"/>
      <c r="H890" s="9"/>
    </row>
    <row r="891" spans="1:8">
      <c r="A891" s="7"/>
      <c r="B891" s="8"/>
      <c r="C891" s="8"/>
      <c r="D891" s="8"/>
      <c r="E891" s="8"/>
      <c r="F891" s="9"/>
      <c r="G891" s="9"/>
      <c r="H891" s="9"/>
    </row>
    <row r="892" spans="1:8">
      <c r="A892" s="7"/>
      <c r="B892" s="8"/>
      <c r="C892" s="8"/>
      <c r="D892" s="8"/>
      <c r="E892" s="8"/>
      <c r="F892" s="9"/>
      <c r="G892" s="9"/>
      <c r="H892" s="9"/>
    </row>
    <row r="893" spans="1:8">
      <c r="A893" s="8"/>
      <c r="B893" s="8"/>
      <c r="C893" s="8"/>
      <c r="D893" s="8"/>
      <c r="E893" s="8"/>
      <c r="F893" s="9"/>
      <c r="G893" s="9"/>
      <c r="H893" s="9"/>
    </row>
    <row r="894" spans="1:8">
      <c r="A894" s="7"/>
      <c r="B894" s="8"/>
      <c r="C894" s="8"/>
      <c r="D894" s="8"/>
      <c r="E894" s="8"/>
      <c r="F894" s="9"/>
      <c r="G894" s="9"/>
      <c r="H894" s="9"/>
    </row>
    <row r="895" spans="1:8">
      <c r="A895" s="8"/>
      <c r="B895" s="8"/>
      <c r="C895" s="8"/>
      <c r="D895" s="8"/>
      <c r="E895" s="8"/>
      <c r="F895" s="9"/>
      <c r="G895" s="9"/>
      <c r="H895" s="9"/>
    </row>
    <row r="896" spans="1:8">
      <c r="A896" s="8"/>
      <c r="B896" s="8"/>
      <c r="C896" s="8"/>
      <c r="D896" s="8"/>
      <c r="E896" s="8"/>
      <c r="F896" s="9"/>
      <c r="G896" s="9"/>
      <c r="H896" s="9"/>
    </row>
    <row r="897" spans="1:8">
      <c r="A897" s="7"/>
      <c r="B897" s="8"/>
      <c r="C897" s="8"/>
      <c r="D897" s="8"/>
      <c r="E897" s="8"/>
      <c r="F897" s="9"/>
      <c r="G897" s="9"/>
      <c r="H897" s="9"/>
    </row>
    <row r="898" spans="1:8">
      <c r="A898" s="8"/>
      <c r="B898" s="8"/>
      <c r="C898" s="8"/>
      <c r="D898" s="8"/>
      <c r="E898" s="8"/>
      <c r="F898" s="9"/>
      <c r="G898" s="9"/>
      <c r="H898" s="9"/>
    </row>
    <row r="899" spans="1:8">
      <c r="A899" s="7"/>
      <c r="B899" s="8"/>
      <c r="C899" s="8"/>
      <c r="D899" s="8"/>
      <c r="E899" s="8"/>
      <c r="F899" s="9"/>
      <c r="G899" s="9"/>
      <c r="H899" s="9"/>
    </row>
    <row r="900" spans="1:8">
      <c r="A900" s="7"/>
      <c r="B900" s="8"/>
      <c r="C900" s="8"/>
      <c r="D900" s="8"/>
      <c r="E900" s="10"/>
      <c r="F900" s="9"/>
      <c r="G900" s="9"/>
      <c r="H900" s="9"/>
    </row>
    <row r="901" spans="1:8">
      <c r="A901" s="8"/>
      <c r="B901" s="8"/>
      <c r="C901" s="8"/>
      <c r="D901" s="8"/>
      <c r="E901" s="8"/>
      <c r="F901" s="9"/>
      <c r="G901" s="9"/>
      <c r="H901" s="9"/>
    </row>
    <row r="902" spans="1:8">
      <c r="A902" s="7"/>
      <c r="B902" s="8"/>
      <c r="C902" s="8"/>
      <c r="D902" s="8"/>
      <c r="E902" s="8"/>
      <c r="F902" s="9"/>
      <c r="G902" s="9"/>
      <c r="H902" s="9"/>
    </row>
    <row r="903" spans="1:8">
      <c r="A903" s="7"/>
      <c r="B903" s="8"/>
      <c r="C903" s="8"/>
      <c r="D903" s="8"/>
      <c r="E903" s="8"/>
      <c r="F903" s="9"/>
      <c r="G903" s="9"/>
      <c r="H903" s="9"/>
    </row>
    <row r="904" spans="1:8">
      <c r="A904" s="8"/>
      <c r="B904" s="8"/>
      <c r="C904" s="8"/>
      <c r="D904" s="8"/>
      <c r="E904" s="8"/>
      <c r="F904" s="9"/>
      <c r="G904" s="9"/>
      <c r="H904" s="9"/>
    </row>
    <row r="905" spans="1:8">
      <c r="A905" s="7"/>
      <c r="B905" s="8"/>
      <c r="C905" s="8"/>
      <c r="D905" s="8"/>
      <c r="E905" s="8"/>
      <c r="F905" s="9"/>
      <c r="G905" s="9"/>
      <c r="H905" s="9"/>
    </row>
    <row r="906" spans="1:8">
      <c r="A906" s="7"/>
      <c r="B906" s="8"/>
      <c r="C906" s="8"/>
      <c r="D906" s="8"/>
      <c r="E906" s="8"/>
      <c r="F906" s="9"/>
      <c r="G906" s="9"/>
      <c r="H906" s="9"/>
    </row>
    <row r="907" spans="1:8">
      <c r="A907" s="8"/>
      <c r="B907" s="8"/>
      <c r="C907" s="8"/>
      <c r="D907" s="8"/>
      <c r="E907" s="8"/>
      <c r="F907" s="9"/>
      <c r="G907" s="9"/>
      <c r="H907" s="9"/>
    </row>
    <row r="908" spans="1:8">
      <c r="A908" s="7"/>
      <c r="B908" s="8"/>
      <c r="C908" s="8"/>
      <c r="D908" s="8"/>
      <c r="E908" s="8"/>
      <c r="F908" s="9"/>
      <c r="G908" s="9"/>
      <c r="H908" s="9"/>
    </row>
    <row r="909" spans="1:8">
      <c r="A909" s="8"/>
      <c r="B909" s="8"/>
      <c r="C909" s="8"/>
      <c r="D909" s="8"/>
      <c r="E909" s="8"/>
      <c r="F909" s="9"/>
      <c r="G909" s="9"/>
      <c r="H909" s="9"/>
    </row>
    <row r="910" spans="1:8">
      <c r="A910" s="7"/>
      <c r="B910" s="8"/>
      <c r="C910" s="8"/>
      <c r="D910" s="8"/>
      <c r="E910" s="8"/>
      <c r="F910" s="9"/>
      <c r="G910" s="9"/>
      <c r="H910" s="9"/>
    </row>
    <row r="911" spans="1:8">
      <c r="A911" s="7"/>
      <c r="B911" s="8"/>
      <c r="C911" s="8"/>
      <c r="D911" s="8"/>
      <c r="E911" s="8"/>
      <c r="F911" s="9"/>
      <c r="G911" s="9"/>
      <c r="H911" s="9"/>
    </row>
    <row r="912" spans="1:8">
      <c r="A912" s="7"/>
      <c r="B912" s="8"/>
      <c r="C912" s="8"/>
      <c r="D912" s="8"/>
      <c r="E912" s="8"/>
      <c r="F912" s="9"/>
      <c r="G912" s="9"/>
      <c r="H912" s="9"/>
    </row>
    <row r="913" spans="1:8">
      <c r="A913" s="7"/>
      <c r="B913" s="8"/>
      <c r="C913" s="8"/>
      <c r="D913" s="8"/>
      <c r="E913" s="8"/>
      <c r="F913" s="9"/>
      <c r="G913" s="9"/>
      <c r="H913" s="9"/>
    </row>
    <row r="914" spans="1:8">
      <c r="A914" s="7"/>
      <c r="B914" s="8"/>
      <c r="C914" s="8"/>
      <c r="D914" s="8"/>
      <c r="E914" s="8"/>
      <c r="F914" s="9"/>
      <c r="G914" s="9"/>
      <c r="H914" s="9"/>
    </row>
    <row r="915" spans="1:8">
      <c r="A915" s="8"/>
      <c r="B915" s="8"/>
      <c r="C915" s="8"/>
      <c r="D915" s="8"/>
      <c r="E915" s="8"/>
      <c r="F915" s="9"/>
      <c r="G915" s="9"/>
      <c r="H915" s="9"/>
    </row>
    <row r="916" spans="1:8">
      <c r="A916" s="8"/>
      <c r="B916" s="8"/>
      <c r="C916" s="8"/>
      <c r="D916" s="8"/>
      <c r="E916" s="8"/>
      <c r="F916" s="9"/>
      <c r="G916" s="9"/>
      <c r="H916" s="9"/>
    </row>
    <row r="917" spans="1:8">
      <c r="A917" s="8"/>
      <c r="B917" s="8"/>
      <c r="C917" s="8"/>
      <c r="D917" s="8"/>
      <c r="E917" s="8"/>
      <c r="F917" s="9"/>
      <c r="G917" s="9"/>
      <c r="H917" s="9"/>
    </row>
    <row r="918" spans="1:8">
      <c r="A918" s="7"/>
      <c r="B918" s="8"/>
      <c r="C918" s="8"/>
      <c r="D918" s="8"/>
      <c r="E918" s="8"/>
      <c r="F918" s="9"/>
      <c r="G918" s="9"/>
      <c r="H918" s="9"/>
    </row>
    <row r="919" spans="1:8">
      <c r="A919" s="8"/>
      <c r="B919" s="8"/>
      <c r="C919" s="8"/>
      <c r="D919" s="8"/>
      <c r="E919" s="8"/>
      <c r="F919" s="9"/>
      <c r="G919" s="9"/>
      <c r="H919" s="9"/>
    </row>
    <row r="920" spans="1:8">
      <c r="A920" s="8"/>
      <c r="B920" s="8"/>
      <c r="C920" s="8"/>
      <c r="D920" s="8"/>
      <c r="E920" s="8"/>
      <c r="F920" s="9"/>
      <c r="G920" s="9"/>
      <c r="H920" s="9"/>
    </row>
    <row r="921" spans="1:8">
      <c r="A921" s="7"/>
      <c r="B921" s="8"/>
      <c r="C921" s="8"/>
      <c r="D921" s="8"/>
      <c r="E921" s="8"/>
      <c r="F921" s="9"/>
      <c r="G921" s="9"/>
      <c r="H921" s="9"/>
    </row>
    <row r="922" spans="1:8">
      <c r="A922" s="8"/>
      <c r="B922" s="8"/>
      <c r="C922" s="8"/>
      <c r="D922" s="8"/>
      <c r="E922" s="8"/>
      <c r="F922" s="9"/>
      <c r="G922" s="9"/>
      <c r="H922" s="9"/>
    </row>
    <row r="923" spans="1:8">
      <c r="A923" s="8"/>
      <c r="B923" s="8"/>
      <c r="C923" s="8"/>
      <c r="D923" s="8"/>
      <c r="E923" s="8"/>
      <c r="F923" s="9"/>
      <c r="G923" s="9"/>
      <c r="H923" s="9"/>
    </row>
    <row r="924" spans="1:8">
      <c r="A924" s="7"/>
      <c r="B924" s="8"/>
      <c r="C924" s="8"/>
      <c r="D924" s="8"/>
      <c r="E924" s="8"/>
      <c r="F924" s="9"/>
      <c r="G924" s="9"/>
      <c r="H924" s="9"/>
    </row>
    <row r="925" spans="1:8">
      <c r="A925" s="7"/>
      <c r="B925" s="8"/>
      <c r="C925" s="8"/>
      <c r="D925" s="8"/>
      <c r="E925" s="8"/>
      <c r="F925" s="9"/>
      <c r="G925" s="9"/>
      <c r="H925" s="9"/>
    </row>
    <row r="926" spans="1:8">
      <c r="A926" s="8"/>
      <c r="B926" s="8"/>
      <c r="C926" s="8"/>
      <c r="D926" s="8"/>
      <c r="E926" s="8"/>
      <c r="F926" s="9"/>
      <c r="G926" s="9"/>
      <c r="H926" s="9"/>
    </row>
    <row r="927" spans="1:8">
      <c r="A927" s="7"/>
      <c r="B927" s="8"/>
      <c r="C927" s="8"/>
      <c r="D927" s="8"/>
      <c r="E927" s="8"/>
      <c r="F927" s="9"/>
      <c r="G927" s="9"/>
      <c r="H927" s="9"/>
    </row>
    <row r="928" spans="1:8">
      <c r="A928" s="7"/>
      <c r="B928" s="8"/>
      <c r="C928" s="8"/>
      <c r="D928" s="8"/>
      <c r="E928" s="8"/>
      <c r="F928" s="9"/>
      <c r="G928" s="9"/>
      <c r="H928" s="9"/>
    </row>
    <row r="929" spans="1:8">
      <c r="A929" s="7"/>
      <c r="B929" s="8"/>
      <c r="C929" s="8"/>
      <c r="D929" s="8"/>
      <c r="E929" s="8"/>
      <c r="F929" s="9"/>
      <c r="G929" s="9"/>
      <c r="H929" s="9"/>
    </row>
    <row r="930" spans="1:8">
      <c r="A930" s="7"/>
      <c r="B930" s="8"/>
      <c r="C930" s="8"/>
      <c r="D930" s="8"/>
      <c r="E930" s="8"/>
      <c r="F930" s="9"/>
      <c r="G930" s="9"/>
      <c r="H930" s="9"/>
    </row>
    <row r="931" spans="1:8">
      <c r="A931" s="8"/>
      <c r="B931" s="8"/>
      <c r="C931" s="8"/>
      <c r="D931" s="8"/>
      <c r="E931" s="8"/>
      <c r="F931" s="9"/>
      <c r="G931" s="9"/>
      <c r="H931" s="9"/>
    </row>
    <row r="932" spans="1:8">
      <c r="A932" s="7"/>
      <c r="B932" s="8"/>
      <c r="C932" s="8"/>
      <c r="D932" s="8"/>
      <c r="E932" s="8"/>
      <c r="F932" s="9"/>
      <c r="G932" s="9"/>
      <c r="H932" s="9"/>
    </row>
    <row r="933" spans="1:8">
      <c r="A933" s="8"/>
      <c r="B933" s="8"/>
      <c r="C933" s="8"/>
      <c r="D933" s="8"/>
      <c r="E933" s="8"/>
      <c r="F933" s="9"/>
      <c r="G933" s="9"/>
      <c r="H933" s="9"/>
    </row>
    <row r="934" spans="1:8">
      <c r="A934" s="8"/>
      <c r="B934" s="8"/>
      <c r="C934" s="8"/>
      <c r="D934" s="8"/>
      <c r="E934" s="8"/>
      <c r="F934" s="9"/>
      <c r="G934" s="9"/>
      <c r="H934" s="9"/>
    </row>
    <row r="935" spans="1:8">
      <c r="A935" s="7"/>
      <c r="B935" s="8"/>
      <c r="C935" s="8"/>
      <c r="D935" s="8"/>
      <c r="E935" s="8"/>
      <c r="F935" s="9"/>
      <c r="G935" s="9"/>
      <c r="H935" s="9"/>
    </row>
    <row r="936" spans="1:8">
      <c r="A936" s="7"/>
      <c r="B936" s="8"/>
      <c r="C936" s="8"/>
      <c r="D936" s="8"/>
      <c r="E936" s="8"/>
      <c r="F936" s="9"/>
      <c r="G936" s="9"/>
      <c r="H936" s="9"/>
    </row>
    <row r="937" spans="1:8">
      <c r="A937" s="7"/>
      <c r="B937" s="8"/>
      <c r="C937" s="8"/>
      <c r="D937" s="8"/>
      <c r="E937" s="8"/>
      <c r="F937" s="9"/>
      <c r="G937" s="9"/>
      <c r="H937" s="9"/>
    </row>
    <row r="938" spans="1:8">
      <c r="A938" s="7"/>
      <c r="B938" s="8"/>
      <c r="C938" s="8"/>
      <c r="D938" s="8"/>
      <c r="E938" s="8"/>
      <c r="F938" s="9"/>
      <c r="G938" s="9"/>
      <c r="H938" s="9"/>
    </row>
    <row r="939" spans="1:8">
      <c r="A939" s="8"/>
      <c r="B939" s="8"/>
      <c r="C939" s="8"/>
      <c r="D939" s="8"/>
      <c r="E939" s="8"/>
      <c r="F939" s="9"/>
      <c r="G939" s="9"/>
      <c r="H939" s="9"/>
    </row>
    <row r="940" spans="1:8">
      <c r="A940" s="7"/>
      <c r="B940" s="8"/>
      <c r="C940" s="8"/>
      <c r="D940" s="8"/>
      <c r="E940" s="8"/>
      <c r="F940" s="9"/>
      <c r="G940" s="9"/>
      <c r="H940" s="9"/>
    </row>
    <row r="941" spans="1:8">
      <c r="A941" s="7"/>
      <c r="B941" s="8"/>
      <c r="C941" s="8"/>
      <c r="D941" s="8"/>
      <c r="E941" s="8"/>
      <c r="F941" s="9"/>
      <c r="G941" s="9"/>
      <c r="H941" s="9"/>
    </row>
    <row r="942" spans="1:8">
      <c r="A942" s="7"/>
      <c r="B942" s="8"/>
      <c r="C942" s="8"/>
      <c r="D942" s="8"/>
      <c r="E942" s="8"/>
      <c r="F942" s="9"/>
      <c r="G942" s="9"/>
      <c r="H942" s="9"/>
    </row>
    <row r="943" spans="1:8">
      <c r="A943" s="7"/>
      <c r="B943" s="8"/>
      <c r="C943" s="8"/>
      <c r="D943" s="8"/>
      <c r="E943" s="8"/>
      <c r="F943" s="9"/>
      <c r="G943" s="9"/>
      <c r="H943" s="9"/>
    </row>
    <row r="944" spans="1:8">
      <c r="A944" s="7"/>
      <c r="B944" s="8"/>
      <c r="C944" s="8"/>
      <c r="D944" s="8"/>
      <c r="E944" s="8"/>
      <c r="F944" s="9"/>
      <c r="G944" s="9"/>
      <c r="H944" s="9"/>
    </row>
    <row r="945" spans="1:8">
      <c r="A945" s="7"/>
      <c r="B945" s="8"/>
      <c r="C945" s="8"/>
      <c r="D945" s="8"/>
      <c r="E945" s="8"/>
      <c r="F945" s="9"/>
      <c r="G945" s="9"/>
      <c r="H945" s="9"/>
    </row>
    <row r="946" spans="1:8">
      <c r="A946" s="8"/>
      <c r="B946" s="8"/>
      <c r="C946" s="8"/>
      <c r="D946" s="8"/>
      <c r="E946" s="8"/>
      <c r="F946" s="9"/>
      <c r="G946" s="9"/>
      <c r="H946" s="9"/>
    </row>
    <row r="947" spans="1:8">
      <c r="A947" s="8"/>
      <c r="B947" s="8"/>
      <c r="C947" s="8"/>
      <c r="D947" s="8"/>
      <c r="E947" s="8"/>
      <c r="F947" s="9"/>
      <c r="G947" s="9"/>
      <c r="H947" s="9"/>
    </row>
    <row r="948" spans="1:8">
      <c r="A948" s="8"/>
      <c r="B948" s="8"/>
      <c r="C948" s="8"/>
      <c r="D948" s="8"/>
      <c r="E948" s="8"/>
      <c r="F948" s="9"/>
      <c r="G948" s="9"/>
      <c r="H948" s="9"/>
    </row>
    <row r="949" spans="1:8">
      <c r="A949" s="8"/>
      <c r="B949" s="8"/>
      <c r="C949" s="8"/>
      <c r="D949" s="8"/>
      <c r="E949" s="8"/>
      <c r="F949" s="9"/>
      <c r="G949" s="9"/>
      <c r="H949" s="9"/>
    </row>
    <row r="950" spans="1:8">
      <c r="A950" s="8"/>
      <c r="B950" s="8"/>
      <c r="C950" s="8"/>
      <c r="D950" s="8"/>
      <c r="E950" s="8"/>
      <c r="F950" s="9"/>
      <c r="G950" s="9"/>
      <c r="H950" s="9"/>
    </row>
    <row r="951" spans="1:8">
      <c r="A951" s="7"/>
      <c r="B951" s="8"/>
      <c r="C951" s="8"/>
      <c r="D951" s="8"/>
      <c r="E951" s="8"/>
      <c r="F951" s="9"/>
      <c r="G951" s="9"/>
      <c r="H951" s="9"/>
    </row>
    <row r="952" spans="1:8">
      <c r="A952" s="7"/>
      <c r="B952" s="8"/>
      <c r="C952" s="8"/>
      <c r="D952" s="8"/>
      <c r="E952" s="8"/>
      <c r="F952" s="9"/>
      <c r="G952" s="9"/>
      <c r="H952" s="9"/>
    </row>
    <row r="953" spans="1:8">
      <c r="A953" s="7"/>
      <c r="B953" s="8"/>
      <c r="C953" s="8"/>
      <c r="D953" s="8"/>
      <c r="E953" s="8"/>
      <c r="F953" s="9"/>
      <c r="G953" s="9"/>
      <c r="H953" s="9"/>
    </row>
    <row r="954" spans="1:8">
      <c r="A954" s="8"/>
      <c r="B954" s="8"/>
      <c r="C954" s="8"/>
      <c r="D954" s="8"/>
      <c r="E954" s="8"/>
      <c r="F954" s="9"/>
      <c r="G954" s="9"/>
      <c r="H954" s="9"/>
    </row>
    <row r="955" spans="1:8">
      <c r="A955" s="8"/>
      <c r="B955" s="8"/>
      <c r="C955" s="8"/>
      <c r="D955" s="8"/>
      <c r="E955" s="8"/>
      <c r="F955" s="9"/>
      <c r="G955" s="9"/>
      <c r="H955" s="9"/>
    </row>
    <row r="956" spans="1:8">
      <c r="A956" s="8"/>
      <c r="B956" s="8"/>
      <c r="C956" s="8"/>
      <c r="D956" s="8"/>
      <c r="E956" s="8"/>
      <c r="F956" s="9"/>
      <c r="G956" s="9"/>
      <c r="H956" s="9"/>
    </row>
    <row r="957" spans="1:8">
      <c r="A957" s="8"/>
      <c r="B957" s="8"/>
      <c r="C957" s="8"/>
      <c r="D957" s="8"/>
      <c r="E957" s="8"/>
      <c r="F957" s="9"/>
      <c r="G957" s="9"/>
      <c r="H957" s="9"/>
    </row>
    <row r="958" spans="1:8">
      <c r="A958" s="8"/>
      <c r="B958" s="11"/>
      <c r="C958" s="8"/>
      <c r="D958" s="8"/>
      <c r="E958" s="8"/>
      <c r="F958" s="9"/>
      <c r="G958" s="9"/>
      <c r="H958" s="9"/>
    </row>
    <row r="959" spans="1:8">
      <c r="A959" s="7"/>
      <c r="B959" s="8"/>
      <c r="C959" s="8"/>
      <c r="D959" s="8"/>
      <c r="E959" s="8"/>
      <c r="F959" s="9"/>
      <c r="G959" s="9"/>
      <c r="H959" s="9"/>
    </row>
    <row r="960" spans="1:8">
      <c r="A960" s="8"/>
      <c r="B960" s="8"/>
      <c r="C960" s="8"/>
      <c r="D960" s="8"/>
      <c r="E960" s="8"/>
      <c r="F960" s="9"/>
      <c r="G960" s="9"/>
      <c r="H960" s="9"/>
    </row>
    <row r="961" spans="1:8">
      <c r="A961" s="8"/>
      <c r="B961" s="8"/>
      <c r="C961" s="8"/>
      <c r="D961" s="8"/>
      <c r="E961" s="8"/>
      <c r="F961" s="9"/>
      <c r="G961" s="9"/>
      <c r="H961" s="9"/>
    </row>
    <row r="962" spans="1:8">
      <c r="A962" s="8"/>
      <c r="B962" s="8"/>
      <c r="C962" s="8"/>
      <c r="D962" s="8"/>
      <c r="E962" s="8"/>
      <c r="F962" s="9"/>
      <c r="G962" s="9"/>
      <c r="H962" s="9"/>
    </row>
    <row r="963" spans="1:8">
      <c r="A963" s="7"/>
      <c r="B963" s="8"/>
      <c r="C963" s="8"/>
      <c r="D963" s="8"/>
      <c r="E963" s="8"/>
      <c r="F963" s="9"/>
      <c r="G963" s="9"/>
      <c r="H963" s="9"/>
    </row>
    <row r="964" spans="1:8">
      <c r="A964" s="8"/>
      <c r="B964" s="8"/>
      <c r="C964" s="8"/>
      <c r="D964" s="8"/>
      <c r="E964" s="8"/>
      <c r="F964" s="9"/>
      <c r="G964" s="9"/>
      <c r="H964" s="9"/>
    </row>
    <row r="965" spans="1:8">
      <c r="A965" s="8"/>
      <c r="B965" s="8"/>
      <c r="C965" s="8"/>
      <c r="D965" s="8"/>
      <c r="E965" s="8"/>
      <c r="F965" s="9"/>
      <c r="G965" s="9"/>
      <c r="H965" s="9"/>
    </row>
    <row r="966" spans="1:8">
      <c r="A966" s="7"/>
      <c r="B966" s="8"/>
      <c r="C966" s="8"/>
      <c r="D966" s="8"/>
      <c r="E966" s="8"/>
      <c r="F966" s="9"/>
      <c r="G966" s="9"/>
      <c r="H966" s="9"/>
    </row>
    <row r="967" spans="1:8">
      <c r="A967" s="8"/>
      <c r="B967" s="8"/>
      <c r="C967" s="8"/>
      <c r="D967" s="8"/>
      <c r="E967" s="8"/>
      <c r="F967" s="9"/>
      <c r="G967" s="9"/>
      <c r="H967" s="9"/>
    </row>
    <row r="968" spans="1:8">
      <c r="A968" s="7"/>
      <c r="B968" s="8"/>
      <c r="C968" s="8"/>
      <c r="D968" s="8"/>
      <c r="E968" s="8"/>
      <c r="F968" s="9"/>
      <c r="G968" s="9"/>
      <c r="H968" s="9"/>
    </row>
    <row r="969" spans="1:8">
      <c r="A969" s="7"/>
      <c r="B969" s="8"/>
      <c r="C969" s="8"/>
      <c r="D969" s="8"/>
      <c r="E969" s="8"/>
      <c r="F969" s="9"/>
      <c r="G969" s="9"/>
      <c r="H969" s="9"/>
    </row>
    <row r="970" spans="1:8">
      <c r="A970" s="7"/>
      <c r="B970" s="8"/>
      <c r="C970" s="8"/>
      <c r="D970" s="8"/>
      <c r="E970" s="8"/>
      <c r="F970" s="9"/>
      <c r="G970" s="9"/>
      <c r="H970" s="9"/>
    </row>
    <row r="971" spans="1:8">
      <c r="A971" s="8"/>
      <c r="B971" s="8"/>
      <c r="C971" s="8"/>
      <c r="D971" s="8"/>
      <c r="E971" s="8"/>
      <c r="F971" s="9"/>
      <c r="G971" s="9"/>
      <c r="H971" s="9"/>
    </row>
    <row r="972" spans="1:8">
      <c r="A972" s="7"/>
      <c r="B972" s="8"/>
      <c r="C972" s="8"/>
      <c r="D972" s="8"/>
      <c r="E972" s="8"/>
      <c r="F972" s="9"/>
      <c r="G972" s="9"/>
      <c r="H972" s="9"/>
    </row>
    <row r="973" spans="1:8">
      <c r="A973" s="7"/>
      <c r="B973" s="8"/>
      <c r="C973" s="8"/>
      <c r="D973" s="8"/>
      <c r="E973" s="8"/>
      <c r="F973" s="9"/>
      <c r="G973" s="9"/>
      <c r="H973" s="9"/>
    </row>
    <row r="974" spans="1:8">
      <c r="A974" s="7"/>
      <c r="B974" s="8"/>
      <c r="C974" s="8"/>
      <c r="D974" s="8"/>
      <c r="E974" s="8"/>
      <c r="F974" s="9"/>
      <c r="G974" s="9"/>
      <c r="H974" s="9"/>
    </row>
    <row r="975" spans="1:8">
      <c r="A975" s="8"/>
      <c r="B975" s="8"/>
      <c r="C975" s="8"/>
      <c r="D975" s="8"/>
      <c r="E975" s="8"/>
      <c r="F975" s="9"/>
      <c r="G975" s="9"/>
      <c r="H975" s="9"/>
    </row>
    <row r="976" spans="1:8">
      <c r="A976" s="8"/>
      <c r="B976" s="8"/>
      <c r="C976" s="8"/>
      <c r="D976" s="8"/>
      <c r="E976" s="8"/>
      <c r="F976" s="9"/>
      <c r="G976" s="9"/>
      <c r="H976" s="9"/>
    </row>
    <row r="977" spans="1:8">
      <c r="A977" s="7"/>
      <c r="B977" s="8"/>
      <c r="C977" s="8"/>
      <c r="D977" s="8"/>
      <c r="E977" s="8"/>
      <c r="F977" s="9"/>
      <c r="G977" s="9"/>
      <c r="H977" s="9"/>
    </row>
    <row r="978" spans="1:8">
      <c r="A978" s="8"/>
      <c r="B978" s="8"/>
      <c r="C978" s="8"/>
      <c r="D978" s="8"/>
      <c r="E978" s="8"/>
      <c r="F978" s="9"/>
      <c r="G978" s="9"/>
      <c r="H978" s="9"/>
    </row>
    <row r="979" spans="1:8">
      <c r="A979" s="8"/>
      <c r="B979" s="8"/>
      <c r="C979" s="8"/>
      <c r="D979" s="8"/>
      <c r="E979" s="8"/>
      <c r="F979" s="9"/>
      <c r="G979" s="9"/>
      <c r="H979" s="9"/>
    </row>
    <row r="980" spans="1:8">
      <c r="A980" s="7"/>
      <c r="B980" s="8"/>
      <c r="C980" s="8"/>
      <c r="D980" s="8"/>
      <c r="E980" s="8"/>
      <c r="F980" s="9"/>
      <c r="G980" s="9"/>
      <c r="H980" s="9"/>
    </row>
    <row r="981" spans="1:8">
      <c r="A981" s="7"/>
      <c r="B981" s="8"/>
      <c r="C981" s="8"/>
      <c r="D981" s="8"/>
      <c r="E981" s="8"/>
      <c r="F981" s="9"/>
      <c r="G981" s="9"/>
      <c r="H981" s="9"/>
    </row>
    <row r="982" spans="1:8">
      <c r="A982" s="8"/>
      <c r="B982" s="8"/>
      <c r="C982" s="8"/>
      <c r="D982" s="8"/>
      <c r="E982" s="8"/>
      <c r="F982" s="9"/>
      <c r="G982" s="9"/>
      <c r="H982" s="9"/>
    </row>
    <row r="983" spans="1:8">
      <c r="A983" s="7"/>
      <c r="B983" s="8"/>
      <c r="C983" s="8"/>
      <c r="D983" s="8"/>
      <c r="E983" s="8"/>
      <c r="F983" s="9"/>
      <c r="G983" s="9"/>
      <c r="H983" s="9"/>
    </row>
    <row r="984" spans="1:8">
      <c r="A984" s="7"/>
      <c r="B984" s="8"/>
      <c r="C984" s="8"/>
      <c r="D984" s="8"/>
      <c r="E984" s="8"/>
      <c r="F984" s="9"/>
      <c r="G984" s="9"/>
      <c r="H984" s="9"/>
    </row>
    <row r="985" spans="1:8">
      <c r="A985" s="7"/>
      <c r="B985" s="8"/>
      <c r="C985" s="8"/>
      <c r="D985" s="8"/>
      <c r="E985" s="8"/>
      <c r="F985" s="9"/>
      <c r="G985" s="9"/>
      <c r="H985" s="9"/>
    </row>
    <row r="986" spans="1:8">
      <c r="A986" s="7"/>
      <c r="B986" s="8"/>
      <c r="C986" s="8"/>
      <c r="D986" s="8"/>
      <c r="E986" s="8"/>
      <c r="F986" s="9"/>
      <c r="G986" s="9"/>
      <c r="H986" s="9"/>
    </row>
    <row r="987" spans="1:8">
      <c r="A987" s="7"/>
      <c r="B987" s="8"/>
      <c r="C987" s="8"/>
      <c r="D987" s="8"/>
      <c r="E987" s="8"/>
      <c r="F987" s="9"/>
      <c r="G987" s="9"/>
      <c r="H987" s="9"/>
    </row>
    <row r="988" spans="1:8">
      <c r="A988" s="8"/>
      <c r="B988" s="8"/>
      <c r="C988" s="8"/>
      <c r="D988" s="8"/>
      <c r="E988" s="8"/>
      <c r="F988" s="9"/>
      <c r="G988" s="9"/>
      <c r="H988" s="9"/>
    </row>
    <row r="989" spans="1:8">
      <c r="A989" s="7"/>
      <c r="B989" s="8"/>
      <c r="C989" s="8"/>
      <c r="D989" s="8"/>
      <c r="E989" s="8"/>
      <c r="F989" s="9"/>
      <c r="G989" s="9"/>
      <c r="H989" s="9"/>
    </row>
    <row r="990" spans="1:8">
      <c r="A990" s="7"/>
      <c r="B990" s="8"/>
      <c r="C990" s="8"/>
      <c r="D990" s="8"/>
      <c r="E990" s="8"/>
      <c r="F990" s="9"/>
      <c r="G990" s="9"/>
      <c r="H990" s="9"/>
    </row>
    <row r="991" spans="1:8">
      <c r="A991" s="8"/>
      <c r="B991" s="8"/>
      <c r="C991" s="8"/>
      <c r="D991" s="8"/>
      <c r="E991" s="8"/>
      <c r="F991" s="9"/>
      <c r="G991" s="9"/>
      <c r="H991" s="9"/>
    </row>
    <row r="992" spans="1:8">
      <c r="A992" s="7"/>
      <c r="B992" s="8"/>
      <c r="C992" s="8"/>
      <c r="D992" s="8"/>
      <c r="E992" s="8"/>
      <c r="F992" s="9"/>
      <c r="G992" s="9"/>
      <c r="H992" s="9"/>
    </row>
    <row r="993" spans="1:8">
      <c r="A993" s="8"/>
      <c r="B993" s="8"/>
      <c r="C993" s="8"/>
      <c r="D993" s="8"/>
      <c r="E993" s="8"/>
      <c r="F993" s="9"/>
      <c r="G993" s="9"/>
      <c r="H993" s="9"/>
    </row>
    <row r="994" spans="1:8">
      <c r="A994" s="7"/>
      <c r="B994" s="8"/>
      <c r="C994" s="8"/>
      <c r="D994" s="8"/>
      <c r="E994" s="8"/>
      <c r="F994" s="9"/>
      <c r="G994" s="9"/>
      <c r="H994" s="9"/>
    </row>
    <row r="995" spans="1:8">
      <c r="A995" s="8"/>
      <c r="B995" s="8"/>
      <c r="C995" s="8"/>
      <c r="D995" s="8"/>
      <c r="E995" s="8"/>
      <c r="F995" s="9"/>
      <c r="G995" s="9"/>
      <c r="H995" s="9"/>
    </row>
    <row r="996" spans="1:8">
      <c r="A996" s="8"/>
      <c r="B996" s="8"/>
      <c r="C996" s="8"/>
      <c r="D996" s="8"/>
      <c r="E996" s="8"/>
      <c r="F996" s="9"/>
      <c r="G996" s="9"/>
      <c r="H996" s="9"/>
    </row>
    <row r="997" spans="1:8">
      <c r="A997" s="8"/>
      <c r="B997" s="8"/>
      <c r="C997" s="8"/>
      <c r="D997" s="8"/>
      <c r="E997" s="8"/>
      <c r="F997" s="9"/>
      <c r="G997" s="9"/>
      <c r="H997" s="9"/>
    </row>
    <row r="998" spans="1:8">
      <c r="A998" s="7"/>
      <c r="B998" s="8"/>
      <c r="C998" s="8"/>
      <c r="D998" s="8"/>
      <c r="E998" s="8"/>
      <c r="F998" s="9"/>
      <c r="G998" s="9"/>
      <c r="H998" s="9"/>
    </row>
    <row r="999" spans="1:8">
      <c r="A999" s="7"/>
      <c r="B999" s="8"/>
      <c r="C999" s="8"/>
      <c r="D999" s="8"/>
      <c r="E999" s="8"/>
      <c r="F999" s="9"/>
      <c r="G999" s="9"/>
      <c r="H999" s="9"/>
    </row>
    <row r="1000" spans="1:8">
      <c r="A1000" s="7"/>
      <c r="B1000" s="8"/>
      <c r="C1000" s="8"/>
      <c r="D1000" s="8"/>
      <c r="E1000" s="8"/>
      <c r="F1000" s="9"/>
      <c r="G1000" s="9"/>
      <c r="H1000" s="9"/>
    </row>
    <row r="1001" spans="1:8">
      <c r="A1001" s="7"/>
      <c r="B1001" s="8"/>
      <c r="C1001" s="8"/>
      <c r="D1001" s="8"/>
      <c r="E1001" s="8"/>
      <c r="F1001" s="9"/>
      <c r="G1001" s="9"/>
      <c r="H1001" s="9"/>
    </row>
    <row r="1002" spans="1:8">
      <c r="A1002" s="7"/>
      <c r="B1002" s="8"/>
      <c r="C1002" s="8"/>
      <c r="D1002" s="8"/>
      <c r="E1002" s="8"/>
      <c r="F1002" s="9"/>
      <c r="G1002" s="9"/>
      <c r="H1002" s="9"/>
    </row>
    <row r="1003" spans="1:8">
      <c r="A1003" s="7"/>
      <c r="B1003" s="8"/>
      <c r="C1003" s="8"/>
      <c r="D1003" s="8"/>
      <c r="E1003" s="8"/>
      <c r="F1003" s="9"/>
      <c r="G1003" s="9"/>
      <c r="H1003" s="9"/>
    </row>
    <row r="1004" spans="1:8">
      <c r="A1004" s="8"/>
      <c r="B1004" s="8"/>
      <c r="C1004" s="8"/>
      <c r="D1004" s="8"/>
      <c r="E1004" s="8"/>
      <c r="F1004" s="9"/>
      <c r="G1004" s="9"/>
      <c r="H1004" s="9"/>
    </row>
    <row r="1005" spans="1:8">
      <c r="A1005" s="8"/>
      <c r="B1005" s="8"/>
      <c r="C1005" s="8"/>
      <c r="D1005" s="8"/>
      <c r="E1005" s="8"/>
      <c r="F1005" s="9"/>
      <c r="G1005" s="9"/>
      <c r="H1005" s="9"/>
    </row>
    <row r="1006" spans="1:8">
      <c r="A1006" s="7"/>
      <c r="B1006" s="8"/>
      <c r="C1006" s="8"/>
      <c r="D1006" s="8"/>
      <c r="E1006" s="8"/>
      <c r="F1006" s="9"/>
      <c r="G1006" s="9"/>
      <c r="H1006" s="9"/>
    </row>
    <row r="1007" spans="1:8">
      <c r="A1007" s="8"/>
      <c r="B1007" s="8"/>
      <c r="C1007" s="8"/>
      <c r="D1007" s="8"/>
      <c r="E1007" s="8"/>
      <c r="F1007" s="9"/>
      <c r="G1007" s="9"/>
      <c r="H1007" s="9"/>
    </row>
    <row r="1008" spans="1:8">
      <c r="A1008" s="7"/>
      <c r="B1008" s="8"/>
      <c r="C1008" s="8"/>
      <c r="D1008" s="8"/>
      <c r="E1008" s="8"/>
      <c r="F1008" s="9"/>
      <c r="G1008" s="9"/>
      <c r="H1008" s="9"/>
    </row>
    <row r="1009" spans="1:8">
      <c r="A1009" s="8"/>
      <c r="B1009" s="8"/>
      <c r="C1009" s="8"/>
      <c r="D1009" s="8"/>
      <c r="E1009" s="8"/>
      <c r="F1009" s="9"/>
      <c r="G1009" s="9"/>
      <c r="H1009" s="9"/>
    </row>
    <row r="1010" spans="1:8">
      <c r="A1010" s="7"/>
      <c r="B1010" s="8"/>
      <c r="C1010" s="8"/>
      <c r="D1010" s="8"/>
      <c r="E1010" s="8"/>
      <c r="F1010" s="9"/>
      <c r="G1010" s="9"/>
      <c r="H1010" s="9"/>
    </row>
    <row r="1011" spans="1:8">
      <c r="A1011" s="7"/>
      <c r="B1011" s="8"/>
      <c r="C1011" s="8"/>
      <c r="D1011" s="8"/>
      <c r="E1011" s="8"/>
      <c r="F1011" s="9"/>
      <c r="G1011" s="9"/>
      <c r="H1011" s="9"/>
    </row>
    <row r="1012" spans="1:8">
      <c r="A1012" s="7"/>
      <c r="B1012" s="8"/>
      <c r="C1012" s="8"/>
      <c r="D1012" s="8"/>
      <c r="E1012" s="8"/>
      <c r="F1012" s="9"/>
      <c r="G1012" s="9"/>
      <c r="H1012" s="9"/>
    </row>
    <row r="1013" spans="1:8">
      <c r="A1013" s="8"/>
      <c r="B1013" s="8"/>
      <c r="C1013" s="8"/>
      <c r="D1013" s="8"/>
      <c r="E1013" s="8"/>
      <c r="F1013" s="9"/>
      <c r="G1013" s="9"/>
      <c r="H1013" s="9"/>
    </row>
    <row r="1014" spans="1:8">
      <c r="A1014" s="7"/>
      <c r="B1014" s="8"/>
      <c r="C1014" s="8"/>
      <c r="D1014" s="8"/>
      <c r="E1014" s="8"/>
      <c r="F1014" s="9"/>
      <c r="G1014" s="9"/>
      <c r="H1014" s="9"/>
    </row>
    <row r="1015" spans="1:8">
      <c r="A1015" s="7"/>
      <c r="B1015" s="8"/>
      <c r="C1015" s="8"/>
      <c r="D1015" s="8"/>
      <c r="E1015" s="8"/>
      <c r="F1015" s="9"/>
      <c r="G1015" s="9"/>
      <c r="H1015" s="9"/>
    </row>
    <row r="1016" spans="1:8">
      <c r="A1016" s="7"/>
      <c r="B1016" s="8"/>
      <c r="C1016" s="8"/>
      <c r="D1016" s="8"/>
      <c r="E1016" s="8"/>
      <c r="F1016" s="9"/>
      <c r="G1016" s="9"/>
      <c r="H1016" s="9"/>
    </row>
    <row r="1017" spans="1:8">
      <c r="A1017" s="7"/>
      <c r="B1017" s="8"/>
      <c r="C1017" s="8"/>
      <c r="D1017" s="8"/>
      <c r="E1017" s="8"/>
      <c r="F1017" s="9"/>
      <c r="G1017" s="9"/>
      <c r="H1017" s="9"/>
    </row>
    <row r="1018" spans="1:8">
      <c r="A1018" s="8"/>
      <c r="B1018" s="8"/>
      <c r="C1018" s="8"/>
      <c r="D1018" s="8"/>
      <c r="E1018" s="8"/>
      <c r="F1018" s="9"/>
      <c r="G1018" s="9"/>
      <c r="H1018" s="9"/>
    </row>
    <row r="1019" spans="1:8">
      <c r="A1019" s="7"/>
      <c r="B1019" s="8"/>
      <c r="C1019" s="8"/>
      <c r="D1019" s="8"/>
      <c r="E1019" s="8"/>
      <c r="F1019" s="9"/>
      <c r="G1019" s="9"/>
      <c r="H1019" s="9"/>
    </row>
    <row r="1020" spans="1:8">
      <c r="A1020" s="8"/>
      <c r="B1020" s="8"/>
      <c r="C1020" s="8"/>
      <c r="D1020" s="8"/>
      <c r="E1020" s="8"/>
      <c r="F1020" s="9"/>
      <c r="G1020" s="9"/>
      <c r="H1020" s="9"/>
    </row>
    <row r="1021" spans="1:8">
      <c r="A1021" s="7"/>
      <c r="B1021" s="8"/>
      <c r="C1021" s="8"/>
      <c r="D1021" s="8"/>
      <c r="E1021" s="8"/>
      <c r="F1021" s="9"/>
      <c r="G1021" s="9"/>
      <c r="H1021" s="9"/>
    </row>
    <row r="1022" spans="1:8">
      <c r="A1022" s="7"/>
      <c r="B1022" s="8"/>
      <c r="C1022" s="8"/>
      <c r="D1022" s="8"/>
      <c r="E1022" s="8"/>
      <c r="F1022" s="9"/>
      <c r="G1022" s="9"/>
      <c r="H1022" s="9"/>
    </row>
    <row r="1023" spans="1:8">
      <c r="A1023" s="7"/>
      <c r="B1023" s="8"/>
      <c r="C1023" s="8"/>
      <c r="D1023" s="8"/>
      <c r="E1023" s="8"/>
      <c r="F1023" s="9"/>
      <c r="G1023" s="9"/>
      <c r="H1023" s="9"/>
    </row>
    <row r="1024" spans="1:8">
      <c r="A1024" s="7"/>
      <c r="B1024" s="8"/>
      <c r="C1024" s="8"/>
      <c r="D1024" s="8"/>
      <c r="E1024" s="8"/>
      <c r="F1024" s="9"/>
      <c r="G1024" s="9"/>
      <c r="H1024" s="9"/>
    </row>
    <row r="1025" spans="1:8">
      <c r="A1025" s="8"/>
      <c r="B1025" s="8"/>
      <c r="C1025" s="8"/>
      <c r="D1025" s="8"/>
      <c r="E1025" s="8"/>
      <c r="F1025" s="9"/>
      <c r="G1025" s="9"/>
      <c r="H1025" s="9"/>
    </row>
    <row r="1026" spans="1:8">
      <c r="A1026" s="7"/>
      <c r="B1026" s="8"/>
      <c r="C1026" s="8"/>
      <c r="D1026" s="8"/>
      <c r="E1026" s="8"/>
      <c r="F1026" s="9"/>
      <c r="G1026" s="9"/>
      <c r="H1026" s="9"/>
    </row>
    <row r="1027" spans="1:8">
      <c r="A1027" s="7"/>
      <c r="B1027" s="8"/>
      <c r="C1027" s="8"/>
      <c r="D1027" s="8"/>
      <c r="E1027" s="8"/>
      <c r="F1027" s="9"/>
      <c r="G1027" s="9"/>
      <c r="H1027" s="9"/>
    </row>
    <row r="1028" spans="1:8">
      <c r="A1028" s="7"/>
      <c r="B1028" s="8"/>
      <c r="C1028" s="8"/>
      <c r="D1028" s="8"/>
      <c r="E1028" s="8"/>
      <c r="F1028" s="9"/>
      <c r="G1028" s="9"/>
      <c r="H1028" s="9"/>
    </row>
    <row r="1029" spans="1:8">
      <c r="A1029" s="7"/>
      <c r="B1029" s="8"/>
      <c r="C1029" s="8"/>
      <c r="D1029" s="8"/>
      <c r="E1029" s="8"/>
      <c r="F1029" s="9"/>
      <c r="G1029" s="9"/>
      <c r="H1029" s="9"/>
    </row>
    <row r="1030" spans="1:8">
      <c r="A1030" s="7"/>
      <c r="B1030" s="8"/>
      <c r="C1030" s="8"/>
      <c r="D1030" s="8"/>
      <c r="E1030" s="8"/>
      <c r="F1030" s="9"/>
      <c r="G1030" s="9"/>
      <c r="H1030" s="9"/>
    </row>
    <row r="1031" spans="1:8">
      <c r="A1031" s="7"/>
      <c r="B1031" s="8"/>
      <c r="C1031" s="8"/>
      <c r="D1031" s="8"/>
      <c r="E1031" s="8"/>
      <c r="F1031" s="9"/>
      <c r="G1031" s="9"/>
      <c r="H1031" s="9"/>
    </row>
    <row r="1032" spans="1:8">
      <c r="A1032" s="7"/>
      <c r="B1032" s="8"/>
      <c r="C1032" s="8"/>
      <c r="D1032" s="8"/>
      <c r="E1032" s="8"/>
      <c r="F1032" s="9"/>
      <c r="G1032" s="9"/>
      <c r="H1032" s="9"/>
    </row>
    <row r="1033" spans="1:8">
      <c r="A1033" s="8"/>
      <c r="B1033" s="8"/>
      <c r="C1033" s="8"/>
      <c r="D1033" s="8"/>
      <c r="E1033" s="10"/>
      <c r="F1033" s="9"/>
      <c r="G1033" s="9"/>
      <c r="H1033" s="9"/>
    </row>
    <row r="1034" spans="1:8">
      <c r="A1034" s="8"/>
      <c r="B1034" s="8"/>
      <c r="C1034" s="8"/>
      <c r="D1034" s="8"/>
      <c r="E1034" s="8"/>
      <c r="F1034" s="9"/>
      <c r="G1034" s="9"/>
      <c r="H1034" s="9"/>
    </row>
    <row r="1035" spans="1:8">
      <c r="A1035" s="7"/>
      <c r="B1035" s="8"/>
      <c r="C1035" s="8"/>
      <c r="D1035" s="8"/>
      <c r="E1035" s="8"/>
      <c r="F1035" s="9"/>
      <c r="G1035" s="9"/>
      <c r="H1035" s="9"/>
    </row>
    <row r="1036" spans="1:8">
      <c r="A1036" s="7"/>
      <c r="B1036" s="8"/>
      <c r="C1036" s="8"/>
      <c r="D1036" s="8"/>
      <c r="E1036" s="8"/>
      <c r="F1036" s="9"/>
      <c r="G1036" s="9"/>
      <c r="H1036" s="9"/>
    </row>
    <row r="1037" spans="1:8">
      <c r="A1037" s="7"/>
      <c r="B1037" s="8"/>
      <c r="C1037" s="8"/>
      <c r="D1037" s="8"/>
      <c r="E1037" s="8"/>
      <c r="F1037" s="9"/>
      <c r="G1037" s="9"/>
      <c r="H1037" s="9"/>
    </row>
    <row r="1038" spans="1:8">
      <c r="A1038" s="8"/>
      <c r="B1038" s="8"/>
      <c r="C1038" s="8"/>
      <c r="D1038" s="8"/>
      <c r="E1038" s="8"/>
      <c r="F1038" s="9"/>
      <c r="G1038" s="9"/>
      <c r="H1038" s="9"/>
    </row>
    <row r="1039" spans="1:8">
      <c r="A1039" s="7"/>
      <c r="B1039" s="8"/>
      <c r="C1039" s="8"/>
      <c r="D1039" s="8"/>
      <c r="E1039" s="8"/>
      <c r="F1039" s="9"/>
      <c r="G1039" s="9"/>
      <c r="H1039" s="9"/>
    </row>
    <row r="1040" spans="1:8">
      <c r="A1040" s="7"/>
      <c r="B1040" s="8"/>
      <c r="C1040" s="8"/>
      <c r="D1040" s="8"/>
      <c r="E1040" s="8"/>
      <c r="F1040" s="9"/>
      <c r="G1040" s="9"/>
      <c r="H1040" s="9"/>
    </row>
    <row r="1041" spans="1:8">
      <c r="A1041" s="7"/>
      <c r="B1041" s="8"/>
      <c r="C1041" s="8"/>
      <c r="D1041" s="8"/>
      <c r="E1041" s="8"/>
      <c r="F1041" s="9"/>
      <c r="G1041" s="9"/>
      <c r="H1041" s="9"/>
    </row>
    <row r="1042" spans="1:8">
      <c r="A1042" s="7"/>
      <c r="B1042" s="8"/>
      <c r="C1042" s="8"/>
      <c r="D1042" s="8"/>
      <c r="E1042" s="8"/>
      <c r="F1042" s="9"/>
      <c r="G1042" s="9"/>
      <c r="H1042" s="9"/>
    </row>
    <row r="1043" spans="1:8">
      <c r="A1043" s="8"/>
      <c r="B1043" s="8"/>
      <c r="C1043" s="8"/>
      <c r="D1043" s="8"/>
      <c r="E1043" s="8"/>
      <c r="F1043" s="9"/>
      <c r="G1043" s="9"/>
      <c r="H1043" s="9"/>
    </row>
    <row r="1044" spans="1:8">
      <c r="A1044" s="7"/>
      <c r="B1044" s="8"/>
      <c r="C1044" s="8"/>
      <c r="D1044" s="8"/>
      <c r="E1044" s="8"/>
      <c r="F1044" s="9"/>
      <c r="G1044" s="9"/>
      <c r="H1044" s="9"/>
    </row>
    <row r="1045" spans="1:8">
      <c r="A1045" s="7"/>
      <c r="B1045" s="8"/>
      <c r="C1045" s="8"/>
      <c r="D1045" s="8"/>
      <c r="E1045" s="8"/>
      <c r="F1045" s="9"/>
      <c r="G1045" s="9"/>
      <c r="H1045" s="9"/>
    </row>
    <row r="1046" spans="1:8">
      <c r="A1046" s="7"/>
      <c r="B1046" s="8"/>
      <c r="C1046" s="8"/>
      <c r="D1046" s="8"/>
      <c r="E1046" s="10"/>
      <c r="F1046" s="9"/>
      <c r="G1046" s="9"/>
      <c r="H1046" s="9"/>
    </row>
    <row r="1047" spans="1:8">
      <c r="A1047" s="7"/>
      <c r="B1047" s="8"/>
      <c r="C1047" s="8"/>
      <c r="D1047" s="8"/>
      <c r="E1047" s="8"/>
      <c r="F1047" s="9"/>
      <c r="G1047" s="9"/>
      <c r="H1047" s="9"/>
    </row>
    <row r="1048" spans="1:8">
      <c r="A1048" s="8"/>
      <c r="B1048" s="8"/>
      <c r="C1048" s="8"/>
      <c r="D1048" s="8"/>
      <c r="E1048" s="8"/>
      <c r="F1048" s="9"/>
      <c r="G1048" s="9"/>
      <c r="H1048" s="9"/>
    </row>
    <row r="1049" spans="1:8">
      <c r="A1049" s="8"/>
      <c r="B1049" s="8"/>
      <c r="C1049" s="8"/>
      <c r="D1049" s="8"/>
      <c r="E1049" s="8"/>
      <c r="F1049" s="9"/>
      <c r="G1049" s="9"/>
      <c r="H1049" s="9"/>
    </row>
    <row r="1050" spans="1:8">
      <c r="A1050" s="8"/>
      <c r="B1050" s="8"/>
      <c r="C1050" s="8"/>
      <c r="D1050" s="8"/>
      <c r="E1050" s="8"/>
      <c r="F1050" s="9"/>
      <c r="G1050" s="9"/>
      <c r="H1050" s="9"/>
    </row>
    <row r="1051" spans="1:8">
      <c r="A1051" s="7"/>
      <c r="B1051" s="8"/>
      <c r="C1051" s="8"/>
      <c r="D1051" s="8"/>
      <c r="E1051" s="8"/>
      <c r="F1051" s="9"/>
      <c r="G1051" s="9"/>
      <c r="H1051" s="9"/>
    </row>
    <row r="1052" spans="1:8">
      <c r="A1052" s="8"/>
      <c r="B1052" s="8"/>
      <c r="C1052" s="8"/>
      <c r="D1052" s="8"/>
      <c r="E1052" s="8"/>
      <c r="F1052" s="9"/>
      <c r="G1052" s="9"/>
      <c r="H1052" s="9"/>
    </row>
    <row r="1053" spans="1:8">
      <c r="A1053" s="7"/>
      <c r="B1053" s="8"/>
      <c r="C1053" s="8"/>
      <c r="D1053" s="8"/>
      <c r="E1053" s="8"/>
      <c r="F1053" s="9"/>
      <c r="G1053" s="9"/>
      <c r="H1053" s="9"/>
    </row>
    <row r="1054" spans="1:8">
      <c r="A1054" s="7"/>
      <c r="B1054" s="8"/>
      <c r="C1054" s="8"/>
      <c r="D1054" s="8"/>
      <c r="E1054" s="10"/>
      <c r="F1054" s="9"/>
      <c r="G1054" s="9"/>
      <c r="H1054" s="9"/>
    </row>
    <row r="1055" spans="1:8">
      <c r="A1055" s="7"/>
      <c r="B1055" s="8"/>
      <c r="C1055" s="8"/>
      <c r="D1055" s="8"/>
      <c r="E1055" s="8"/>
      <c r="F1055" s="9"/>
      <c r="G1055" s="9"/>
      <c r="H1055" s="9"/>
    </row>
    <row r="1056" spans="1:8">
      <c r="A1056" s="7"/>
      <c r="B1056" s="8"/>
      <c r="C1056" s="8"/>
      <c r="D1056" s="8"/>
      <c r="E1056" s="8"/>
      <c r="F1056" s="9"/>
      <c r="G1056" s="9"/>
      <c r="H1056" s="9"/>
    </row>
    <row r="1057" spans="1:8">
      <c r="A1057" s="7"/>
      <c r="B1057" s="8"/>
      <c r="C1057" s="8"/>
      <c r="D1057" s="8"/>
      <c r="E1057" s="8"/>
      <c r="F1057" s="9"/>
      <c r="G1057" s="9"/>
      <c r="H1057" s="9"/>
    </row>
    <row r="1058" spans="1:8">
      <c r="A1058" s="8"/>
      <c r="B1058" s="8"/>
      <c r="C1058" s="8"/>
      <c r="D1058" s="8"/>
      <c r="E1058" s="8"/>
      <c r="F1058" s="9"/>
      <c r="G1058" s="9"/>
      <c r="H1058" s="9"/>
    </row>
    <row r="1059" spans="1:8">
      <c r="A1059" s="7"/>
      <c r="B1059" s="8"/>
      <c r="C1059" s="8"/>
      <c r="D1059" s="8"/>
      <c r="E1059" s="8"/>
      <c r="F1059" s="9"/>
      <c r="G1059" s="9"/>
      <c r="H1059" s="9"/>
    </row>
    <row r="1060" spans="1:8">
      <c r="A1060" s="7"/>
      <c r="B1060" s="8"/>
      <c r="C1060" s="8"/>
      <c r="D1060" s="8"/>
      <c r="E1060" s="8"/>
      <c r="F1060" s="9"/>
      <c r="G1060" s="9"/>
      <c r="H1060" s="9"/>
    </row>
    <row r="1061" spans="1:8">
      <c r="A1061" s="7"/>
      <c r="B1061" s="8"/>
      <c r="C1061" s="8"/>
      <c r="D1061" s="8"/>
      <c r="E1061" s="8"/>
      <c r="F1061" s="9"/>
      <c r="G1061" s="9"/>
      <c r="H1061" s="9"/>
    </row>
    <row r="1062" spans="1:8">
      <c r="A1062" s="7"/>
      <c r="B1062" s="8"/>
      <c r="C1062" s="8"/>
      <c r="D1062" s="8"/>
      <c r="E1062" s="8"/>
      <c r="F1062" s="9"/>
      <c r="G1062" s="9"/>
      <c r="H1062" s="9"/>
    </row>
    <row r="1063" spans="1:8">
      <c r="A1063" s="8"/>
      <c r="B1063" s="8"/>
      <c r="C1063" s="8"/>
      <c r="D1063" s="8"/>
      <c r="E1063" s="8"/>
      <c r="F1063" s="9"/>
      <c r="G1063" s="9"/>
      <c r="H1063" s="9"/>
    </row>
    <row r="1064" spans="1:8">
      <c r="A1064" s="7"/>
      <c r="B1064" s="8"/>
      <c r="C1064" s="8"/>
      <c r="D1064" s="8"/>
      <c r="E1064" s="8"/>
      <c r="F1064" s="9"/>
      <c r="G1064" s="9"/>
      <c r="H1064" s="9"/>
    </row>
    <row r="1065" spans="1:8">
      <c r="A1065" s="8"/>
      <c r="B1065" s="8"/>
      <c r="C1065" s="8"/>
      <c r="D1065" s="8"/>
      <c r="E1065" s="8"/>
      <c r="F1065" s="9"/>
      <c r="G1065" s="9"/>
      <c r="H1065" s="9"/>
    </row>
    <row r="1066" spans="1:8">
      <c r="A1066" s="7"/>
      <c r="B1066" s="8"/>
      <c r="C1066" s="8"/>
      <c r="D1066" s="8"/>
      <c r="E1066" s="8"/>
      <c r="F1066" s="9"/>
      <c r="G1066" s="9"/>
      <c r="H1066" s="9"/>
    </row>
    <row r="1067" spans="1:8">
      <c r="A1067" s="8"/>
      <c r="B1067" s="8"/>
      <c r="C1067" s="8"/>
      <c r="D1067" s="8"/>
      <c r="E1067" s="8"/>
      <c r="F1067" s="9"/>
      <c r="G1067" s="9"/>
      <c r="H1067" s="9"/>
    </row>
    <row r="1068" spans="1:8">
      <c r="A1068" s="7"/>
      <c r="B1068" s="8"/>
      <c r="C1068" s="8"/>
      <c r="D1068" s="8"/>
      <c r="E1068" s="8"/>
      <c r="F1068" s="9"/>
      <c r="G1068" s="9"/>
      <c r="H1068" s="9"/>
    </row>
    <row r="1069" spans="1:8">
      <c r="A1069" s="7"/>
      <c r="B1069" s="8"/>
      <c r="C1069" s="8"/>
      <c r="D1069" s="8"/>
      <c r="E1069" s="8"/>
      <c r="F1069" s="9"/>
      <c r="G1069" s="9"/>
      <c r="H1069" s="9"/>
    </row>
    <row r="1070" spans="1:8">
      <c r="A1070" s="7"/>
      <c r="B1070" s="8"/>
      <c r="C1070" s="8"/>
      <c r="D1070" s="8"/>
      <c r="E1070" s="8"/>
      <c r="F1070" s="9"/>
      <c r="G1070" s="9"/>
      <c r="H1070" s="9"/>
    </row>
    <row r="1071" spans="1:8">
      <c r="A1071" s="7"/>
      <c r="B1071" s="8"/>
      <c r="C1071" s="8"/>
      <c r="D1071" s="8"/>
      <c r="E1071" s="8"/>
      <c r="F1071" s="9"/>
      <c r="G1071" s="9"/>
      <c r="H1071" s="9"/>
    </row>
    <row r="1072" spans="1:8">
      <c r="A1072" s="8"/>
      <c r="B1072" s="8"/>
      <c r="C1072" s="8"/>
      <c r="D1072" s="8"/>
      <c r="E1072" s="8"/>
      <c r="F1072" s="9"/>
      <c r="G1072" s="9"/>
      <c r="H1072" s="9"/>
    </row>
    <row r="1073" spans="1:8">
      <c r="A1073" s="7"/>
      <c r="B1073" s="8"/>
      <c r="C1073" s="8"/>
      <c r="D1073" s="8"/>
      <c r="E1073" s="8"/>
      <c r="F1073" s="9"/>
      <c r="G1073" s="9"/>
      <c r="H1073" s="9"/>
    </row>
    <row r="1074" spans="1:8">
      <c r="A1074" s="8"/>
      <c r="B1074" s="8"/>
      <c r="C1074" s="8"/>
      <c r="D1074" s="8"/>
      <c r="E1074" s="8"/>
      <c r="F1074" s="9"/>
      <c r="G1074" s="9"/>
      <c r="H1074" s="9"/>
    </row>
    <row r="1075" spans="1:8">
      <c r="A1075" s="8"/>
      <c r="B1075" s="8"/>
      <c r="C1075" s="8"/>
      <c r="D1075" s="8"/>
      <c r="E1075" s="8"/>
      <c r="F1075" s="9"/>
      <c r="G1075" s="9"/>
      <c r="H1075" s="9"/>
    </row>
    <row r="1076" spans="1:8">
      <c r="A1076" s="7"/>
      <c r="B1076" s="8"/>
      <c r="C1076" s="8"/>
      <c r="D1076" s="8"/>
      <c r="E1076" s="8"/>
      <c r="F1076" s="9"/>
      <c r="G1076" s="9"/>
      <c r="H1076" s="9"/>
    </row>
    <row r="1077" spans="1:8">
      <c r="A1077" s="7"/>
      <c r="B1077" s="8"/>
      <c r="C1077" s="8"/>
      <c r="D1077" s="8"/>
      <c r="E1077" s="8"/>
      <c r="F1077" s="9"/>
      <c r="G1077" s="9"/>
      <c r="H1077" s="9"/>
    </row>
    <row r="1078" spans="1:8">
      <c r="A1078" s="8"/>
      <c r="B1078" s="8"/>
      <c r="C1078" s="8"/>
      <c r="D1078" s="8"/>
      <c r="E1078" s="8"/>
      <c r="F1078" s="9"/>
      <c r="G1078" s="9"/>
      <c r="H1078" s="9"/>
    </row>
    <row r="1079" spans="1:8">
      <c r="A1079" s="7"/>
      <c r="B1079" s="8"/>
      <c r="C1079" s="8"/>
      <c r="D1079" s="8"/>
      <c r="E1079" s="8"/>
      <c r="F1079" s="9"/>
      <c r="G1079" s="9"/>
      <c r="H1079" s="9"/>
    </row>
    <row r="1080" spans="1:8">
      <c r="A1080" s="8"/>
      <c r="B1080" s="8"/>
      <c r="C1080" s="8"/>
      <c r="D1080" s="8"/>
      <c r="E1080" s="8"/>
      <c r="F1080" s="9"/>
      <c r="G1080" s="9"/>
      <c r="H1080" s="9"/>
    </row>
    <row r="1081" spans="1:8">
      <c r="A1081" s="7"/>
      <c r="B1081" s="8"/>
      <c r="C1081" s="8"/>
      <c r="D1081" s="8"/>
      <c r="E1081" s="8"/>
      <c r="F1081" s="9"/>
      <c r="G1081" s="9"/>
      <c r="H1081" s="9"/>
    </row>
    <row r="1082" spans="1:8">
      <c r="A1082" s="7"/>
      <c r="B1082" s="8"/>
      <c r="C1082" s="8"/>
      <c r="D1082" s="8"/>
      <c r="E1082" s="8"/>
      <c r="F1082" s="9"/>
      <c r="G1082" s="9"/>
      <c r="H1082" s="9"/>
    </row>
    <row r="1083" spans="1:8">
      <c r="A1083" s="7"/>
      <c r="B1083" s="8"/>
      <c r="C1083" s="8"/>
      <c r="D1083" s="8"/>
      <c r="E1083" s="8"/>
      <c r="F1083" s="9"/>
      <c r="G1083" s="9"/>
      <c r="H1083" s="9"/>
    </row>
    <row r="1084" spans="1:8">
      <c r="A1084" s="8"/>
      <c r="B1084" s="7"/>
      <c r="C1084" s="8"/>
      <c r="D1084" s="8"/>
      <c r="E1084" s="8"/>
      <c r="F1084" s="9"/>
      <c r="G1084" s="9"/>
      <c r="H1084" s="9"/>
    </row>
    <row r="1085" spans="1:8">
      <c r="A1085" s="8"/>
      <c r="B1085" s="8"/>
      <c r="C1085" s="8"/>
      <c r="D1085" s="8"/>
      <c r="E1085" s="10"/>
      <c r="F1085" s="9"/>
      <c r="G1085" s="9"/>
      <c r="H1085" s="9"/>
    </row>
    <row r="1086" spans="1:8">
      <c r="A1086" s="8"/>
      <c r="B1086" s="8"/>
      <c r="C1086" s="8"/>
      <c r="D1086" s="8"/>
      <c r="E1086" s="8"/>
      <c r="F1086" s="9"/>
      <c r="G1086" s="9"/>
      <c r="H1086" s="9"/>
    </row>
    <row r="1087" spans="1:8">
      <c r="A1087" s="8"/>
      <c r="B1087" s="8"/>
      <c r="C1087" s="8"/>
      <c r="D1087" s="8"/>
      <c r="E1087" s="8"/>
      <c r="F1087" s="9"/>
      <c r="G1087" s="9"/>
      <c r="H1087" s="9"/>
    </row>
    <row r="1088" spans="1:8">
      <c r="A1088" s="7"/>
      <c r="B1088" s="8"/>
      <c r="C1088" s="8"/>
      <c r="D1088" s="8"/>
      <c r="E1088" s="8"/>
      <c r="F1088" s="9"/>
      <c r="G1088" s="9"/>
      <c r="H1088" s="9"/>
    </row>
    <row r="1089" spans="1:8">
      <c r="A1089" s="8"/>
      <c r="B1089" s="8"/>
      <c r="C1089" s="8"/>
      <c r="D1089" s="8"/>
      <c r="E1089" s="8"/>
      <c r="F1089" s="9"/>
      <c r="G1089" s="9"/>
      <c r="H1089" s="9"/>
    </row>
    <row r="1090" spans="1:8">
      <c r="A1090" s="7"/>
      <c r="B1090" s="8"/>
      <c r="C1090" s="8"/>
      <c r="D1090" s="8"/>
      <c r="E1090" s="8"/>
      <c r="F1090" s="9"/>
      <c r="G1090" s="9"/>
      <c r="H1090" s="9"/>
    </row>
    <row r="1091" spans="1:8">
      <c r="A1091" s="8"/>
      <c r="B1091" s="8"/>
      <c r="C1091" s="8"/>
      <c r="D1091" s="8"/>
      <c r="E1091" s="8"/>
      <c r="F1091" s="9"/>
      <c r="G1091" s="9"/>
      <c r="H1091" s="9"/>
    </row>
    <row r="1092" spans="1:8">
      <c r="A1092" s="7"/>
      <c r="B1092" s="8"/>
      <c r="C1092" s="8"/>
      <c r="D1092" s="8"/>
      <c r="E1092" s="8"/>
      <c r="F1092" s="9"/>
      <c r="G1092" s="9"/>
      <c r="H1092" s="9"/>
    </row>
    <row r="1093" spans="1:8">
      <c r="A1093" s="8"/>
      <c r="B1093" s="8"/>
      <c r="C1093" s="8"/>
      <c r="D1093" s="8"/>
      <c r="E1093" s="8"/>
      <c r="F1093" s="9"/>
      <c r="G1093" s="9"/>
      <c r="H1093" s="9"/>
    </row>
    <row r="1094" spans="1:8">
      <c r="A1094" s="7"/>
      <c r="B1094" s="8"/>
      <c r="C1094" s="8"/>
      <c r="D1094" s="8"/>
      <c r="E1094" s="8"/>
      <c r="F1094" s="9"/>
      <c r="G1094" s="9"/>
      <c r="H1094" s="9"/>
    </row>
    <row r="1095" spans="1:8">
      <c r="A1095" s="7"/>
      <c r="B1095" s="8"/>
      <c r="C1095" s="8"/>
      <c r="D1095" s="8"/>
      <c r="E1095" s="8"/>
      <c r="F1095" s="9"/>
      <c r="G1095" s="9"/>
      <c r="H1095" s="9"/>
    </row>
    <row r="1096" spans="1:8">
      <c r="A1096" s="8"/>
      <c r="B1096" s="8"/>
      <c r="C1096" s="8"/>
      <c r="D1096" s="8"/>
      <c r="E1096" s="8"/>
      <c r="F1096" s="9"/>
      <c r="G1096" s="9"/>
      <c r="H1096" s="9"/>
    </row>
    <row r="1097" spans="1:8">
      <c r="A1097" s="7"/>
      <c r="B1097" s="8"/>
      <c r="C1097" s="8"/>
      <c r="D1097" s="8"/>
      <c r="E1097" s="8"/>
      <c r="F1097" s="9"/>
      <c r="G1097" s="9"/>
      <c r="H1097" s="9"/>
    </row>
    <row r="1098" spans="1:8">
      <c r="A1098" s="8"/>
      <c r="B1098" s="8"/>
      <c r="C1098" s="8"/>
      <c r="D1098" s="8"/>
      <c r="E1098" s="8"/>
      <c r="F1098" s="9"/>
      <c r="G1098" s="9"/>
      <c r="H1098" s="9"/>
    </row>
    <row r="1099" spans="1:8">
      <c r="A1099" s="7"/>
      <c r="B1099" s="8"/>
      <c r="C1099" s="8"/>
      <c r="D1099" s="8"/>
      <c r="E1099" s="8"/>
      <c r="F1099" s="9"/>
      <c r="G1099" s="9"/>
      <c r="H1099" s="9"/>
    </row>
    <row r="1100" spans="1:8">
      <c r="A1100" s="7"/>
      <c r="B1100" s="8"/>
      <c r="C1100" s="8"/>
      <c r="D1100" s="8"/>
      <c r="E1100" s="8"/>
      <c r="F1100" s="9"/>
      <c r="G1100" s="9"/>
      <c r="H1100" s="9"/>
    </row>
    <row r="1101" spans="1:8">
      <c r="A1101" s="8"/>
      <c r="B1101" s="8"/>
      <c r="C1101" s="8"/>
      <c r="D1101" s="8"/>
      <c r="E1101" s="8"/>
      <c r="F1101" s="9"/>
      <c r="G1101" s="9"/>
      <c r="H1101" s="9"/>
    </row>
    <row r="1102" spans="1:8">
      <c r="A1102" s="8"/>
      <c r="B1102" s="8"/>
      <c r="C1102" s="8"/>
      <c r="D1102" s="8"/>
      <c r="E1102" s="8"/>
      <c r="F1102" s="9"/>
      <c r="G1102" s="9"/>
      <c r="H1102" s="9"/>
    </row>
    <row r="1103" spans="1:8">
      <c r="A1103" s="7"/>
      <c r="B1103" s="8"/>
      <c r="C1103" s="8"/>
      <c r="D1103" s="8"/>
      <c r="E1103" s="8"/>
      <c r="F1103" s="9"/>
      <c r="G1103" s="9"/>
      <c r="H1103" s="9"/>
    </row>
    <row r="1104" spans="1:8">
      <c r="A1104" s="7"/>
      <c r="B1104" s="8"/>
      <c r="C1104" s="8"/>
      <c r="D1104" s="8"/>
      <c r="E1104" s="8"/>
      <c r="F1104" s="9"/>
      <c r="G1104" s="9"/>
      <c r="H1104" s="9"/>
    </row>
    <row r="1105" spans="1:8">
      <c r="A1105" s="7"/>
      <c r="B1105" s="8"/>
      <c r="C1105" s="8"/>
      <c r="D1105" s="8"/>
      <c r="E1105" s="8"/>
      <c r="F1105" s="9"/>
      <c r="G1105" s="9"/>
      <c r="H1105" s="9"/>
    </row>
    <row r="1106" spans="1:8">
      <c r="A1106" s="8"/>
      <c r="B1106" s="8"/>
      <c r="C1106" s="8"/>
      <c r="D1106" s="8"/>
      <c r="E1106" s="8"/>
      <c r="F1106" s="9"/>
      <c r="G1106" s="9"/>
      <c r="H1106" s="9"/>
    </row>
    <row r="1107" spans="1:8">
      <c r="A1107" s="8"/>
      <c r="B1107" s="8"/>
      <c r="C1107" s="8"/>
      <c r="D1107" s="8"/>
      <c r="E1107" s="8"/>
      <c r="F1107" s="9"/>
      <c r="G1107" s="9"/>
      <c r="H1107" s="9"/>
    </row>
    <row r="1108" spans="1:8">
      <c r="A1108" s="7"/>
      <c r="B1108" s="8"/>
      <c r="C1108" s="8"/>
      <c r="D1108" s="8"/>
      <c r="E1108" s="8"/>
      <c r="F1108" s="9"/>
      <c r="G1108" s="9"/>
      <c r="H1108" s="9"/>
    </row>
    <row r="1109" spans="1:8">
      <c r="A1109" s="7"/>
      <c r="B1109" s="8"/>
      <c r="C1109" s="8"/>
      <c r="D1109" s="8"/>
      <c r="E1109" s="8"/>
      <c r="F1109" s="9"/>
      <c r="G1109" s="9"/>
      <c r="H1109" s="9"/>
    </row>
    <row r="1110" spans="1:8">
      <c r="A1110" s="7"/>
      <c r="B1110" s="8"/>
      <c r="C1110" s="8"/>
      <c r="D1110" s="8"/>
      <c r="E1110" s="8"/>
      <c r="F1110" s="9"/>
      <c r="G1110" s="9"/>
      <c r="H1110" s="9"/>
    </row>
    <row r="1111" spans="1:8">
      <c r="A1111" s="7"/>
      <c r="B1111" s="8"/>
      <c r="C1111" s="8"/>
      <c r="D1111" s="8"/>
      <c r="E1111" s="8"/>
      <c r="F1111" s="9"/>
      <c r="G1111" s="9"/>
      <c r="H1111" s="9"/>
    </row>
    <row r="1112" spans="1:8">
      <c r="A1112" s="7"/>
      <c r="B1112" s="8"/>
      <c r="C1112" s="8"/>
      <c r="D1112" s="8"/>
      <c r="E1112" s="8"/>
      <c r="F1112" s="9"/>
      <c r="G1112" s="9"/>
      <c r="H1112" s="9"/>
    </row>
    <row r="1113" spans="1:8">
      <c r="A1113" s="8"/>
      <c r="B1113" s="8"/>
      <c r="C1113" s="8"/>
      <c r="D1113" s="8"/>
      <c r="E1113" s="8"/>
      <c r="F1113" s="9"/>
      <c r="G1113" s="9"/>
      <c r="H1113" s="9"/>
    </row>
    <row r="1114" spans="1:8">
      <c r="A1114" s="8"/>
      <c r="B1114" s="8"/>
      <c r="C1114" s="8"/>
      <c r="D1114" s="8"/>
      <c r="E1114" s="8"/>
      <c r="F1114" s="9"/>
      <c r="G1114" s="9"/>
      <c r="H1114" s="9"/>
    </row>
    <row r="1115" spans="1:8">
      <c r="A1115" s="8"/>
      <c r="B1115" s="8"/>
      <c r="C1115" s="8"/>
      <c r="D1115" s="8"/>
      <c r="E1115" s="8"/>
      <c r="F1115" s="9"/>
      <c r="G1115" s="9"/>
      <c r="H1115" s="9"/>
    </row>
    <row r="1116" spans="1:8">
      <c r="A1116" s="8"/>
      <c r="B1116" s="8"/>
      <c r="C1116" s="8"/>
      <c r="D1116" s="8"/>
      <c r="E1116" s="8"/>
      <c r="F1116" s="9"/>
      <c r="G1116" s="9"/>
      <c r="H1116" s="9"/>
    </row>
    <row r="1117" spans="1:8">
      <c r="A1117" s="8"/>
      <c r="B1117" s="8"/>
      <c r="C1117" s="8"/>
      <c r="D1117" s="8"/>
      <c r="E1117" s="8"/>
      <c r="F1117" s="9"/>
      <c r="G1117" s="9"/>
      <c r="H1117" s="9"/>
    </row>
    <row r="1118" spans="1:8">
      <c r="A1118" s="7"/>
      <c r="B1118" s="8"/>
      <c r="C1118" s="8"/>
      <c r="D1118" s="8"/>
      <c r="E1118" s="8"/>
      <c r="F1118" s="9"/>
      <c r="G1118" s="9"/>
      <c r="H1118" s="9"/>
    </row>
    <row r="1119" spans="1:8">
      <c r="A1119" s="8"/>
      <c r="B1119" s="8"/>
      <c r="C1119" s="8"/>
      <c r="D1119" s="8"/>
      <c r="E1119" s="8"/>
      <c r="F1119" s="9"/>
      <c r="G1119" s="9"/>
      <c r="H1119" s="9"/>
    </row>
    <row r="1120" spans="1:8">
      <c r="A1120" s="8"/>
      <c r="B1120" s="8"/>
      <c r="C1120" s="8"/>
      <c r="D1120" s="8"/>
      <c r="E1120" s="8"/>
      <c r="F1120" s="9"/>
      <c r="G1120" s="9"/>
      <c r="H1120" s="9"/>
    </row>
    <row r="1121" spans="1:8">
      <c r="A1121" s="8"/>
      <c r="B1121" s="8"/>
      <c r="C1121" s="8"/>
      <c r="D1121" s="8"/>
      <c r="E1121" s="8"/>
      <c r="F1121" s="9"/>
      <c r="G1121" s="9"/>
      <c r="H1121" s="9"/>
    </row>
    <row r="1122" spans="1:8">
      <c r="A1122" s="8"/>
      <c r="B1122" s="8"/>
      <c r="C1122" s="8"/>
      <c r="D1122" s="8"/>
      <c r="E1122" s="8"/>
      <c r="F1122" s="9"/>
      <c r="G1122" s="9"/>
      <c r="H1122" s="9"/>
    </row>
    <row r="1123" spans="1:8">
      <c r="A1123" s="7"/>
      <c r="B1123" s="8"/>
      <c r="C1123" s="8"/>
      <c r="D1123" s="8"/>
      <c r="E1123" s="8"/>
      <c r="F1123" s="9"/>
      <c r="G1123" s="9"/>
      <c r="H1123" s="9"/>
    </row>
    <row r="1124" spans="1:8">
      <c r="A1124" s="7"/>
      <c r="B1124" s="8"/>
      <c r="C1124" s="8"/>
      <c r="D1124" s="8"/>
      <c r="E1124" s="8"/>
      <c r="F1124" s="9"/>
      <c r="G1124" s="9"/>
      <c r="H1124" s="9"/>
    </row>
    <row r="1125" spans="1:8">
      <c r="A1125" s="7"/>
      <c r="B1125" s="8"/>
      <c r="C1125" s="8"/>
      <c r="D1125" s="8"/>
      <c r="E1125" s="8"/>
      <c r="F1125" s="9"/>
      <c r="G1125" s="9"/>
      <c r="H1125" s="9"/>
    </row>
    <row r="1126" spans="1:8">
      <c r="A1126" s="7"/>
      <c r="B1126" s="8"/>
      <c r="C1126" s="8"/>
      <c r="D1126" s="8"/>
      <c r="E1126" s="8"/>
      <c r="F1126" s="9"/>
      <c r="G1126" s="9"/>
      <c r="H1126" s="9"/>
    </row>
    <row r="1127" spans="1:8">
      <c r="A1127" s="7"/>
      <c r="B1127" s="8"/>
      <c r="C1127" s="8"/>
      <c r="D1127" s="8"/>
      <c r="E1127" s="8"/>
      <c r="F1127" s="9"/>
      <c r="G1127" s="9"/>
      <c r="H1127" s="9"/>
    </row>
    <row r="1128" spans="1:8">
      <c r="A1128" s="7"/>
      <c r="B1128" s="8"/>
      <c r="C1128" s="8"/>
      <c r="D1128" s="8"/>
      <c r="E1128" s="8"/>
      <c r="F1128" s="9"/>
      <c r="G1128" s="9"/>
      <c r="H1128" s="9"/>
    </row>
    <row r="1129" spans="1:8">
      <c r="A1129" s="7"/>
      <c r="B1129" s="8"/>
      <c r="C1129" s="8"/>
      <c r="D1129" s="8"/>
      <c r="E1129" s="8"/>
      <c r="F1129" s="9"/>
      <c r="G1129" s="9"/>
      <c r="H1129" s="9"/>
    </row>
    <row r="1130" spans="1:8">
      <c r="A1130" s="7"/>
      <c r="B1130" s="8"/>
      <c r="C1130" s="8"/>
      <c r="D1130" s="8"/>
      <c r="E1130" s="8"/>
      <c r="F1130" s="9"/>
      <c r="G1130" s="9"/>
      <c r="H1130" s="9"/>
    </row>
    <row r="1131" spans="1:8">
      <c r="A1131" s="7"/>
      <c r="B1131" s="8"/>
      <c r="C1131" s="8"/>
      <c r="D1131" s="8"/>
      <c r="E1131" s="8"/>
      <c r="F1131" s="9"/>
      <c r="G1131" s="9"/>
      <c r="H1131" s="9"/>
    </row>
    <row r="1132" spans="1:8">
      <c r="A1132" s="7"/>
      <c r="B1132" s="8"/>
      <c r="C1132" s="8"/>
      <c r="D1132" s="8"/>
      <c r="E1132" s="8"/>
      <c r="F1132" s="9"/>
      <c r="G1132" s="9"/>
      <c r="H1132" s="9"/>
    </row>
    <row r="1133" spans="1:8">
      <c r="A1133" s="7"/>
      <c r="B1133" s="8"/>
      <c r="C1133" s="8"/>
      <c r="D1133" s="8"/>
      <c r="E1133" s="8"/>
      <c r="F1133" s="9"/>
      <c r="G1133" s="9"/>
      <c r="H1133" s="9"/>
    </row>
    <row r="1134" spans="1:8">
      <c r="A1134" s="7"/>
      <c r="B1134" s="8"/>
      <c r="C1134" s="8"/>
      <c r="D1134" s="8"/>
      <c r="E1134" s="8"/>
      <c r="F1134" s="9"/>
      <c r="G1134" s="9"/>
      <c r="H1134" s="9"/>
    </row>
    <row r="1135" spans="1:8">
      <c r="A1135" s="7"/>
      <c r="B1135" s="8"/>
      <c r="C1135" s="8"/>
      <c r="D1135" s="8"/>
      <c r="E1135" s="8"/>
      <c r="F1135" s="9"/>
      <c r="G1135" s="9"/>
      <c r="H1135" s="9"/>
    </row>
    <row r="1136" spans="1:8">
      <c r="A1136" s="7"/>
      <c r="B1136" s="8"/>
      <c r="C1136" s="8"/>
      <c r="D1136" s="8"/>
      <c r="E1136" s="8"/>
      <c r="F1136" s="9"/>
      <c r="G1136" s="9"/>
      <c r="H1136" s="9"/>
    </row>
    <row r="1137" spans="1:8">
      <c r="A1137" s="7"/>
      <c r="B1137" s="8"/>
      <c r="C1137" s="8"/>
      <c r="D1137" s="8"/>
      <c r="E1137" s="8"/>
      <c r="F1137" s="9"/>
      <c r="G1137" s="9"/>
      <c r="H1137" s="9"/>
    </row>
    <row r="1138" spans="1:8">
      <c r="A1138" s="7"/>
      <c r="B1138" s="8"/>
      <c r="C1138" s="8"/>
      <c r="D1138" s="8"/>
      <c r="E1138" s="8"/>
      <c r="F1138" s="9"/>
      <c r="G1138" s="9"/>
      <c r="H1138" s="9"/>
    </row>
    <row r="1139" spans="1:8">
      <c r="A1139" s="7"/>
      <c r="B1139" s="8"/>
      <c r="C1139" s="8"/>
      <c r="D1139" s="8"/>
      <c r="E1139" s="8"/>
      <c r="F1139" s="9"/>
      <c r="G1139" s="9"/>
      <c r="H1139" s="9"/>
    </row>
    <row r="1140" spans="1:8">
      <c r="A1140" s="7"/>
      <c r="B1140" s="8"/>
      <c r="C1140" s="8"/>
      <c r="D1140" s="8"/>
      <c r="E1140" s="8"/>
      <c r="F1140" s="9"/>
      <c r="G1140" s="9"/>
      <c r="H1140" s="9"/>
    </row>
    <row r="1141" spans="1:8">
      <c r="A1141" s="7"/>
      <c r="B1141" s="8"/>
      <c r="C1141" s="8"/>
      <c r="D1141" s="8"/>
      <c r="E1141" s="8"/>
      <c r="F1141" s="9"/>
      <c r="G1141" s="9"/>
      <c r="H1141" s="9"/>
    </row>
    <row r="1142" spans="1:8">
      <c r="A1142" s="7"/>
      <c r="B1142" s="8"/>
      <c r="C1142" s="8"/>
      <c r="D1142" s="8"/>
      <c r="E1142" s="8"/>
      <c r="F1142" s="9"/>
      <c r="G1142" s="9"/>
      <c r="H1142" s="9"/>
    </row>
    <row r="1143" spans="1:8">
      <c r="A1143" s="7"/>
      <c r="B1143" s="8"/>
      <c r="C1143" s="8"/>
      <c r="D1143" s="8"/>
      <c r="E1143" s="8"/>
      <c r="F1143" s="9"/>
      <c r="G1143" s="9"/>
      <c r="H1143" s="9"/>
    </row>
    <row r="1144" spans="1:8">
      <c r="A1144" s="7"/>
      <c r="B1144" s="8"/>
      <c r="C1144" s="8"/>
      <c r="D1144" s="8"/>
      <c r="E1144" s="8"/>
      <c r="F1144" s="9"/>
      <c r="G1144" s="9"/>
      <c r="H1144" s="9"/>
    </row>
    <row r="1145" spans="1:8">
      <c r="A1145" s="7"/>
      <c r="B1145" s="8"/>
      <c r="C1145" s="8"/>
      <c r="D1145" s="8"/>
      <c r="E1145" s="8"/>
      <c r="F1145" s="9"/>
      <c r="G1145" s="9"/>
      <c r="H1145" s="9"/>
    </row>
    <row r="1146" spans="1:8">
      <c r="A1146" s="7"/>
      <c r="B1146" s="8"/>
      <c r="C1146" s="8"/>
      <c r="D1146" s="8"/>
      <c r="E1146" s="8"/>
      <c r="F1146" s="9"/>
      <c r="G1146" s="9"/>
      <c r="H1146" s="9"/>
    </row>
    <row r="1147" spans="1:8">
      <c r="A1147" s="7"/>
      <c r="B1147" s="8"/>
      <c r="C1147" s="8"/>
      <c r="D1147" s="8"/>
      <c r="E1147" s="8"/>
      <c r="F1147" s="9"/>
      <c r="G1147" s="9"/>
      <c r="H1147" s="9"/>
    </row>
    <row r="1148" spans="1:8">
      <c r="A1148" s="7"/>
      <c r="B1148" s="8"/>
      <c r="C1148" s="8"/>
      <c r="D1148" s="8"/>
      <c r="E1148" s="8"/>
      <c r="F1148" s="9"/>
      <c r="G1148" s="9"/>
      <c r="H1148" s="9"/>
    </row>
    <row r="1149" spans="1:8">
      <c r="A1149" s="8"/>
      <c r="B1149" s="8"/>
      <c r="C1149" s="8"/>
      <c r="D1149" s="8"/>
      <c r="E1149" s="8"/>
      <c r="F1149" s="9"/>
      <c r="G1149" s="9"/>
      <c r="H1149" s="9"/>
    </row>
    <row r="1150" spans="1:8">
      <c r="A1150" s="7"/>
      <c r="B1150" s="8"/>
      <c r="C1150" s="8"/>
      <c r="D1150" s="8"/>
      <c r="E1150" s="8"/>
      <c r="F1150" s="9"/>
      <c r="G1150" s="9"/>
      <c r="H1150" s="9"/>
    </row>
    <row r="1151" spans="1:8">
      <c r="A1151" s="7"/>
      <c r="B1151" s="8"/>
      <c r="C1151" s="8"/>
      <c r="D1151" s="8"/>
      <c r="E1151" s="8"/>
      <c r="F1151" s="9"/>
      <c r="G1151" s="9"/>
      <c r="H1151" s="9"/>
    </row>
    <row r="1152" spans="1:8">
      <c r="A1152" s="7"/>
      <c r="B1152" s="8"/>
      <c r="C1152" s="8"/>
      <c r="D1152" s="8"/>
      <c r="E1152" s="8"/>
      <c r="F1152" s="9"/>
      <c r="G1152" s="9"/>
      <c r="H1152" s="9"/>
    </row>
    <row r="1153" spans="1:8">
      <c r="A1153" s="7"/>
      <c r="B1153" s="8"/>
      <c r="C1153" s="8"/>
      <c r="D1153" s="8"/>
      <c r="E1153" s="8"/>
      <c r="F1153" s="9"/>
      <c r="G1153" s="9"/>
      <c r="H1153" s="9"/>
    </row>
    <row r="1154" spans="1:8">
      <c r="A1154" s="7"/>
      <c r="B1154" s="8"/>
      <c r="C1154" s="8"/>
      <c r="D1154" s="8"/>
      <c r="E1154" s="8"/>
      <c r="F1154" s="9"/>
      <c r="G1154" s="9"/>
      <c r="H1154" s="9"/>
    </row>
    <row r="1155" spans="1:8">
      <c r="A1155" s="7"/>
      <c r="B1155" s="8"/>
      <c r="C1155" s="8"/>
      <c r="D1155" s="8"/>
      <c r="E1155" s="8"/>
      <c r="F1155" s="9"/>
      <c r="G1155" s="9"/>
      <c r="H1155" s="9"/>
    </row>
    <row r="1156" spans="1:8">
      <c r="A1156" s="7"/>
      <c r="B1156" s="8"/>
      <c r="C1156" s="8"/>
      <c r="D1156" s="8"/>
      <c r="E1156" s="8"/>
      <c r="F1156" s="9"/>
      <c r="G1156" s="9"/>
      <c r="H1156" s="9"/>
    </row>
    <row r="1157" spans="1:8">
      <c r="A1157" s="7"/>
      <c r="B1157" s="8"/>
      <c r="C1157" s="8"/>
      <c r="D1157" s="8"/>
      <c r="E1157" s="8"/>
      <c r="F1157" s="9"/>
      <c r="G1157" s="9"/>
      <c r="H1157" s="9"/>
    </row>
    <row r="1158" spans="1:8">
      <c r="A1158" s="8"/>
      <c r="B1158" s="8"/>
      <c r="C1158" s="8"/>
      <c r="D1158" s="8"/>
      <c r="E1158" s="8"/>
      <c r="F1158" s="9"/>
      <c r="G1158" s="9"/>
      <c r="H1158" s="9"/>
    </row>
    <row r="1159" spans="1:8">
      <c r="A1159" s="7"/>
      <c r="B1159" s="8"/>
      <c r="C1159" s="8"/>
      <c r="D1159" s="8"/>
      <c r="E1159" s="8"/>
      <c r="F1159" s="9"/>
      <c r="G1159" s="9"/>
      <c r="H1159" s="9"/>
    </row>
    <row r="1160" spans="1:8">
      <c r="A1160" s="8"/>
      <c r="B1160" s="8"/>
      <c r="C1160" s="8"/>
      <c r="D1160" s="8"/>
      <c r="E1160" s="8"/>
      <c r="F1160" s="9"/>
      <c r="G1160" s="9"/>
      <c r="H1160" s="9"/>
    </row>
    <row r="1161" spans="1:8">
      <c r="A1161" s="8"/>
      <c r="B1161" s="8"/>
      <c r="C1161" s="8"/>
      <c r="D1161" s="8"/>
      <c r="E1161" s="8"/>
      <c r="F1161" s="9"/>
      <c r="G1161" s="9"/>
      <c r="H1161" s="9"/>
    </row>
    <row r="1162" spans="1:8">
      <c r="A1162" s="8"/>
      <c r="B1162" s="8"/>
      <c r="C1162" s="8"/>
      <c r="D1162" s="8"/>
      <c r="E1162" s="8"/>
      <c r="F1162" s="9"/>
      <c r="G1162" s="9"/>
      <c r="H1162" s="9"/>
    </row>
    <row r="1163" spans="1:8">
      <c r="A1163" s="8"/>
      <c r="B1163" s="8"/>
      <c r="C1163" s="8"/>
      <c r="D1163" s="8"/>
      <c r="E1163" s="8"/>
      <c r="F1163" s="9"/>
      <c r="G1163" s="9"/>
      <c r="H1163" s="9"/>
    </row>
    <row r="1164" spans="1:8">
      <c r="A1164" s="7"/>
      <c r="B1164" s="8"/>
      <c r="C1164" s="8"/>
      <c r="D1164" s="8"/>
      <c r="E1164" s="8"/>
      <c r="F1164" s="9"/>
      <c r="G1164" s="9"/>
      <c r="H1164" s="9"/>
    </row>
    <row r="1165" spans="1:8">
      <c r="A1165" s="7"/>
      <c r="B1165" s="8"/>
      <c r="C1165" s="8"/>
      <c r="D1165" s="8"/>
      <c r="E1165" s="8"/>
      <c r="F1165" s="9"/>
      <c r="G1165" s="9"/>
      <c r="H1165" s="9"/>
    </row>
    <row r="1166" spans="1:8">
      <c r="A1166" s="7"/>
      <c r="B1166" s="8"/>
      <c r="C1166" s="8"/>
      <c r="D1166" s="8"/>
      <c r="E1166" s="8"/>
      <c r="F1166" s="9"/>
      <c r="G1166" s="9"/>
      <c r="H1166" s="9"/>
    </row>
    <row r="1167" spans="1:8">
      <c r="A1167" s="7"/>
      <c r="B1167" s="8"/>
      <c r="C1167" s="8"/>
      <c r="D1167" s="8"/>
      <c r="E1167" s="8"/>
      <c r="F1167" s="9"/>
      <c r="G1167" s="9"/>
      <c r="H1167" s="9"/>
    </row>
    <row r="1168" spans="1:8">
      <c r="A1168" s="8"/>
      <c r="B1168" s="8"/>
      <c r="C1168" s="8"/>
      <c r="D1168" s="8"/>
      <c r="E1168" s="8"/>
      <c r="F1168" s="9"/>
      <c r="G1168" s="9"/>
      <c r="H1168" s="9"/>
    </row>
    <row r="1169" spans="1:8">
      <c r="A1169" s="8"/>
      <c r="B1169" s="8"/>
      <c r="C1169" s="8"/>
      <c r="D1169" s="8"/>
      <c r="E1169" s="8"/>
      <c r="F1169" s="9"/>
      <c r="G1169" s="9"/>
      <c r="H1169" s="9"/>
    </row>
    <row r="1170" spans="1:8">
      <c r="A1170" s="8"/>
      <c r="B1170" s="8"/>
      <c r="C1170" s="8"/>
      <c r="D1170" s="8"/>
      <c r="E1170" s="8"/>
      <c r="F1170" s="9"/>
      <c r="G1170" s="9"/>
      <c r="H1170" s="9"/>
    </row>
    <row r="1171" spans="1:8">
      <c r="A1171" s="7"/>
      <c r="B1171" s="8"/>
      <c r="C1171" s="8"/>
      <c r="D1171" s="8"/>
      <c r="E1171" s="8"/>
      <c r="F1171" s="9"/>
      <c r="G1171" s="9"/>
      <c r="H1171" s="9"/>
    </row>
    <row r="1172" spans="1:8">
      <c r="A1172" s="8"/>
      <c r="B1172" s="8"/>
      <c r="C1172" s="8"/>
      <c r="D1172" s="8"/>
      <c r="E1172" s="8"/>
      <c r="F1172" s="9"/>
      <c r="G1172" s="9"/>
      <c r="H1172" s="9"/>
    </row>
    <row r="1173" spans="1:8">
      <c r="A1173" s="8"/>
      <c r="B1173" s="8"/>
      <c r="C1173" s="8"/>
      <c r="D1173" s="8"/>
      <c r="E1173" s="8"/>
      <c r="F1173" s="9"/>
      <c r="G1173" s="9"/>
      <c r="H1173" s="9"/>
    </row>
    <row r="1174" spans="1:8">
      <c r="A1174" s="7"/>
      <c r="B1174" s="8"/>
      <c r="C1174" s="8"/>
      <c r="D1174" s="8"/>
      <c r="E1174" s="8"/>
      <c r="F1174" s="9"/>
      <c r="G1174" s="9"/>
      <c r="H1174" s="9"/>
    </row>
    <row r="1175" spans="1:8">
      <c r="A1175" s="7"/>
      <c r="B1175" s="8"/>
      <c r="C1175" s="8"/>
      <c r="D1175" s="8"/>
      <c r="E1175" s="8"/>
      <c r="F1175" s="9"/>
      <c r="G1175" s="9"/>
      <c r="H1175" s="9"/>
    </row>
    <row r="1176" spans="1:8">
      <c r="A1176" s="8"/>
      <c r="B1176" s="8"/>
      <c r="C1176" s="8"/>
      <c r="D1176" s="8"/>
      <c r="E1176" s="8"/>
      <c r="F1176" s="9"/>
      <c r="G1176" s="9"/>
      <c r="H1176" s="9"/>
    </row>
    <row r="1177" spans="1:8">
      <c r="A1177" s="8"/>
      <c r="B1177" s="8"/>
      <c r="C1177" s="8"/>
      <c r="D1177" s="8"/>
      <c r="E1177" s="8"/>
      <c r="F1177" s="9"/>
      <c r="G1177" s="9"/>
      <c r="H1177" s="9"/>
    </row>
    <row r="1178" spans="1:8">
      <c r="A1178" s="7"/>
      <c r="B1178" s="8"/>
      <c r="C1178" s="8"/>
      <c r="D1178" s="8"/>
      <c r="E1178" s="8"/>
      <c r="F1178" s="9"/>
      <c r="G1178" s="9"/>
      <c r="H1178" s="9"/>
    </row>
    <row r="1179" spans="1:8">
      <c r="A1179" s="7"/>
      <c r="B1179" s="8"/>
      <c r="C1179" s="8"/>
      <c r="D1179" s="8"/>
      <c r="E1179" s="8"/>
      <c r="F1179" s="9"/>
      <c r="G1179" s="9"/>
      <c r="H1179" s="9"/>
    </row>
    <row r="1180" spans="1:8">
      <c r="A1180" s="8"/>
      <c r="B1180" s="8"/>
      <c r="C1180" s="8"/>
      <c r="D1180" s="8"/>
      <c r="E1180" s="8"/>
      <c r="F1180" s="9"/>
      <c r="G1180" s="9"/>
      <c r="H1180" s="9"/>
    </row>
    <row r="1181" spans="1:8">
      <c r="A1181" s="8"/>
      <c r="B1181" s="8"/>
      <c r="C1181" s="8"/>
      <c r="D1181" s="8"/>
      <c r="E1181" s="8"/>
      <c r="F1181" s="9"/>
      <c r="G1181" s="9"/>
      <c r="H1181" s="9"/>
    </row>
    <row r="1182" spans="1:8">
      <c r="A1182" s="7"/>
      <c r="B1182" s="8"/>
      <c r="C1182" s="8"/>
      <c r="D1182" s="8"/>
      <c r="E1182" s="8"/>
      <c r="F1182" s="9"/>
      <c r="G1182" s="9"/>
      <c r="H1182" s="9"/>
    </row>
    <row r="1183" spans="1:8">
      <c r="A1183" s="7"/>
      <c r="B1183" s="8"/>
      <c r="C1183" s="8"/>
      <c r="D1183" s="8"/>
      <c r="E1183" s="8"/>
      <c r="F1183" s="9"/>
      <c r="G1183" s="9"/>
      <c r="H1183" s="9"/>
    </row>
    <row r="1184" spans="1:8">
      <c r="A1184" s="7"/>
      <c r="B1184" s="8"/>
      <c r="C1184" s="8"/>
      <c r="D1184" s="8"/>
      <c r="E1184" s="8"/>
      <c r="F1184" s="9"/>
      <c r="G1184" s="9"/>
      <c r="H1184" s="9"/>
    </row>
    <row r="1185" spans="1:8">
      <c r="A1185" s="7"/>
      <c r="B1185" s="8"/>
      <c r="C1185" s="8"/>
      <c r="D1185" s="8"/>
      <c r="E1185" s="8"/>
      <c r="F1185" s="9"/>
      <c r="G1185" s="9"/>
      <c r="H1185" s="9"/>
    </row>
    <row r="1186" spans="1:8">
      <c r="A1186" s="7"/>
      <c r="B1186" s="8"/>
      <c r="C1186" s="8"/>
      <c r="D1186" s="8"/>
      <c r="E1186" s="8"/>
      <c r="F1186" s="9"/>
      <c r="G1186" s="9"/>
      <c r="H1186" s="9"/>
    </row>
    <row r="1187" spans="1:8">
      <c r="A1187" s="8"/>
      <c r="B1187" s="8"/>
      <c r="C1187" s="8"/>
      <c r="D1187" s="8"/>
      <c r="E1187" s="8"/>
      <c r="F1187" s="9"/>
      <c r="G1187" s="9"/>
      <c r="H1187" s="9"/>
    </row>
    <row r="1188" spans="1:8">
      <c r="A1188" s="8"/>
      <c r="B1188" s="8"/>
      <c r="C1188" s="8"/>
      <c r="D1188" s="8"/>
      <c r="E1188" s="8"/>
      <c r="F1188" s="9"/>
      <c r="G1188" s="9"/>
      <c r="H1188" s="9"/>
    </row>
    <row r="1189" spans="1:8">
      <c r="A1189" s="8"/>
      <c r="B1189" s="8"/>
      <c r="C1189" s="8"/>
      <c r="D1189" s="8"/>
      <c r="E1189" s="8"/>
      <c r="F1189" s="9"/>
      <c r="G1189" s="9"/>
      <c r="H1189" s="9"/>
    </row>
    <row r="1190" spans="1:8">
      <c r="A1190" s="8"/>
      <c r="B1190" s="8"/>
      <c r="C1190" s="8"/>
      <c r="D1190" s="8"/>
      <c r="E1190" s="8"/>
      <c r="F1190" s="9"/>
      <c r="G1190" s="9"/>
      <c r="H1190" s="9"/>
    </row>
    <row r="1191" spans="1:8">
      <c r="A1191" s="7"/>
      <c r="B1191" s="8"/>
      <c r="C1191" s="8"/>
      <c r="D1191" s="8"/>
      <c r="E1191" s="8"/>
      <c r="F1191" s="9"/>
      <c r="G1191" s="9"/>
      <c r="H1191" s="9"/>
    </row>
    <row r="1192" spans="1:8">
      <c r="A1192" s="7"/>
      <c r="B1192" s="8"/>
      <c r="C1192" s="8"/>
      <c r="D1192" s="8"/>
      <c r="E1192" s="8"/>
      <c r="F1192" s="9"/>
      <c r="G1192" s="9"/>
      <c r="H1192" s="9"/>
    </row>
    <row r="1193" spans="1:8">
      <c r="A1193" s="7"/>
      <c r="B1193" s="8"/>
      <c r="C1193" s="8"/>
      <c r="D1193" s="8"/>
      <c r="E1193" s="8"/>
      <c r="F1193" s="9"/>
      <c r="G1193" s="9"/>
      <c r="H1193" s="9"/>
    </row>
    <row r="1194" spans="1:8">
      <c r="A1194" s="7"/>
      <c r="B1194" s="8"/>
      <c r="C1194" s="8"/>
      <c r="D1194" s="8"/>
      <c r="E1194" s="8"/>
      <c r="F1194" s="9"/>
      <c r="G1194" s="9"/>
      <c r="H1194" s="9"/>
    </row>
    <row r="1195" spans="1:8">
      <c r="A1195" s="8"/>
      <c r="B1195" s="8"/>
      <c r="C1195" s="8"/>
      <c r="D1195" s="8"/>
      <c r="E1195" s="8"/>
      <c r="F1195" s="9"/>
      <c r="G1195" s="9"/>
      <c r="H1195" s="9"/>
    </row>
    <row r="1196" spans="1:8">
      <c r="A1196" s="7"/>
      <c r="B1196" s="8"/>
      <c r="C1196" s="8"/>
      <c r="D1196" s="8"/>
      <c r="E1196" s="8"/>
      <c r="F1196" s="9"/>
      <c r="G1196" s="9"/>
      <c r="H1196" s="9"/>
    </row>
    <row r="1197" spans="1:8">
      <c r="A1197" s="7"/>
      <c r="B1197" s="8"/>
      <c r="C1197" s="8"/>
      <c r="D1197" s="8"/>
      <c r="E1197" s="8"/>
      <c r="F1197" s="9"/>
      <c r="G1197" s="9"/>
      <c r="H1197" s="9"/>
    </row>
    <row r="1198" spans="1:8">
      <c r="A1198" s="7"/>
      <c r="B1198" s="8"/>
      <c r="C1198" s="8"/>
      <c r="D1198" s="8"/>
      <c r="E1198" s="8"/>
      <c r="F1198" s="9"/>
      <c r="G1198" s="9"/>
      <c r="H1198" s="9"/>
    </row>
    <row r="1199" spans="1:8">
      <c r="A1199" s="7"/>
      <c r="B1199" s="8"/>
      <c r="C1199" s="8"/>
      <c r="D1199" s="8"/>
      <c r="E1199" s="8"/>
      <c r="F1199" s="9"/>
      <c r="G1199" s="9"/>
      <c r="H1199" s="9"/>
    </row>
    <row r="1200" spans="1:8">
      <c r="A1200" s="7"/>
      <c r="B1200" s="8"/>
      <c r="C1200" s="8"/>
      <c r="D1200" s="8"/>
      <c r="E1200" s="8"/>
      <c r="F1200" s="9"/>
      <c r="G1200" s="9"/>
      <c r="H1200" s="9"/>
    </row>
    <row r="1201" spans="1:8">
      <c r="A1201" s="8"/>
      <c r="B1201" s="8"/>
      <c r="C1201" s="8"/>
      <c r="D1201" s="8"/>
      <c r="E1201" s="8"/>
      <c r="F1201" s="9"/>
      <c r="G1201" s="9"/>
      <c r="H1201" s="9"/>
    </row>
    <row r="1202" spans="1:8">
      <c r="A1202" s="7"/>
      <c r="B1202" s="8"/>
      <c r="C1202" s="8"/>
      <c r="D1202" s="8"/>
      <c r="E1202" s="8"/>
      <c r="F1202" s="9"/>
      <c r="G1202" s="9"/>
      <c r="H1202" s="9"/>
    </row>
    <row r="1203" spans="1:8">
      <c r="A1203" s="7"/>
      <c r="B1203" s="8"/>
      <c r="C1203" s="8"/>
      <c r="D1203" s="8"/>
      <c r="E1203" s="8"/>
      <c r="F1203" s="9"/>
      <c r="G1203" s="9"/>
      <c r="H1203" s="9"/>
    </row>
    <row r="1204" spans="1:8">
      <c r="A1204" s="7"/>
      <c r="B1204" s="8"/>
      <c r="C1204" s="8"/>
      <c r="D1204" s="8"/>
      <c r="E1204" s="8"/>
      <c r="F1204" s="9"/>
      <c r="G1204" s="9"/>
      <c r="H1204" s="9"/>
    </row>
    <row r="1205" spans="1:8">
      <c r="A1205" s="7"/>
      <c r="B1205" s="8"/>
      <c r="C1205" s="8"/>
      <c r="D1205" s="8"/>
      <c r="E1205" s="8"/>
      <c r="F1205" s="9"/>
      <c r="G1205" s="9"/>
      <c r="H1205" s="9"/>
    </row>
    <row r="1206" spans="1:8">
      <c r="A1206" s="7"/>
      <c r="B1206" s="8"/>
      <c r="C1206" s="8"/>
      <c r="D1206" s="8"/>
      <c r="E1206" s="8"/>
      <c r="F1206" s="9"/>
      <c r="G1206" s="9"/>
      <c r="H1206" s="9"/>
    </row>
    <row r="1207" spans="1:8">
      <c r="A1207" s="8"/>
      <c r="B1207" s="8"/>
      <c r="C1207" s="8"/>
      <c r="D1207" s="8"/>
      <c r="E1207" s="8"/>
      <c r="F1207" s="9"/>
      <c r="G1207" s="9"/>
      <c r="H1207" s="9"/>
    </row>
    <row r="1208" spans="1:8">
      <c r="A1208" s="7"/>
      <c r="B1208" s="8"/>
      <c r="C1208" s="8"/>
      <c r="D1208" s="8"/>
      <c r="E1208" s="8"/>
      <c r="F1208" s="9"/>
      <c r="G1208" s="9"/>
      <c r="H1208" s="9"/>
    </row>
    <row r="1209" spans="1:8">
      <c r="A1209" s="7"/>
      <c r="B1209" s="8"/>
      <c r="C1209" s="8"/>
      <c r="D1209" s="8"/>
      <c r="E1209" s="8"/>
      <c r="F1209" s="9"/>
      <c r="G1209" s="9"/>
      <c r="H1209" s="9"/>
    </row>
    <row r="1210" spans="1:8">
      <c r="A1210" s="8"/>
      <c r="B1210" s="8"/>
      <c r="C1210" s="8"/>
      <c r="D1210" s="8"/>
      <c r="E1210" s="8"/>
      <c r="F1210" s="9"/>
      <c r="G1210" s="9"/>
      <c r="H1210" s="9"/>
    </row>
    <row r="1211" spans="1:8">
      <c r="A1211" s="8"/>
      <c r="B1211" s="8"/>
      <c r="C1211" s="8"/>
      <c r="D1211" s="8"/>
      <c r="E1211" s="8"/>
      <c r="F1211" s="9"/>
      <c r="G1211" s="9"/>
      <c r="H1211" s="9"/>
    </row>
    <row r="1212" spans="1:8">
      <c r="A1212" s="7"/>
      <c r="B1212" s="8"/>
      <c r="C1212" s="8"/>
      <c r="D1212" s="8"/>
      <c r="E1212" s="8"/>
      <c r="F1212" s="9"/>
      <c r="G1212" s="9"/>
      <c r="H1212" s="9"/>
    </row>
    <row r="1213" spans="1:8">
      <c r="A1213" s="7"/>
      <c r="B1213" s="8"/>
      <c r="C1213" s="8"/>
      <c r="D1213" s="8"/>
      <c r="E1213" s="8"/>
      <c r="F1213" s="9"/>
      <c r="G1213" s="9"/>
      <c r="H1213" s="9"/>
    </row>
    <row r="1214" spans="1:8">
      <c r="A1214" s="7"/>
      <c r="B1214" s="8"/>
      <c r="C1214" s="8"/>
      <c r="D1214" s="8"/>
      <c r="E1214" s="8"/>
      <c r="F1214" s="9"/>
      <c r="G1214" s="9"/>
      <c r="H1214" s="9"/>
    </row>
    <row r="1215" spans="1:8">
      <c r="A1215" s="7"/>
      <c r="B1215" s="8"/>
      <c r="C1215" s="8"/>
      <c r="D1215" s="8"/>
      <c r="E1215" s="8"/>
      <c r="F1215" s="9"/>
      <c r="G1215" s="9"/>
      <c r="H1215" s="9"/>
    </row>
    <row r="1216" spans="1:8">
      <c r="A1216" s="7"/>
      <c r="B1216" s="8"/>
      <c r="C1216" s="8"/>
      <c r="D1216" s="8"/>
      <c r="E1216" s="8"/>
      <c r="F1216" s="9"/>
      <c r="G1216" s="9"/>
      <c r="H1216" s="9"/>
    </row>
    <row r="1217" spans="1:8">
      <c r="A1217" s="8"/>
      <c r="B1217" s="8"/>
      <c r="C1217" s="8"/>
      <c r="D1217" s="8"/>
      <c r="E1217" s="8"/>
      <c r="F1217" s="9"/>
      <c r="G1217" s="9"/>
      <c r="H1217" s="9"/>
    </row>
    <row r="1218" spans="1:8">
      <c r="A1218" s="7"/>
      <c r="B1218" s="8"/>
      <c r="C1218" s="8"/>
      <c r="D1218" s="8"/>
      <c r="E1218" s="8"/>
      <c r="F1218" s="9"/>
      <c r="G1218" s="9"/>
      <c r="H1218" s="9"/>
    </row>
    <row r="1219" spans="1:8">
      <c r="A1219" s="8"/>
      <c r="B1219" s="8"/>
      <c r="C1219" s="8"/>
      <c r="D1219" s="8"/>
      <c r="E1219" s="8"/>
      <c r="F1219" s="9"/>
      <c r="G1219" s="9"/>
      <c r="H1219" s="9"/>
    </row>
    <row r="1220" spans="1:8">
      <c r="A1220" s="8"/>
      <c r="B1220" s="8"/>
      <c r="C1220" s="8"/>
      <c r="D1220" s="8"/>
      <c r="E1220" s="8"/>
      <c r="F1220" s="9"/>
      <c r="G1220" s="9"/>
      <c r="H1220" s="9"/>
    </row>
    <row r="1221" spans="1:8">
      <c r="A1221" s="7"/>
      <c r="B1221" s="8"/>
      <c r="C1221" s="8"/>
      <c r="D1221" s="8"/>
      <c r="E1221" s="8"/>
      <c r="F1221" s="9"/>
      <c r="G1221" s="9"/>
      <c r="H1221" s="9"/>
    </row>
    <row r="1222" spans="1:8">
      <c r="A1222" s="7"/>
      <c r="B1222" s="8"/>
      <c r="C1222" s="8"/>
      <c r="D1222" s="8"/>
      <c r="E1222" s="8"/>
      <c r="F1222" s="9"/>
      <c r="G1222" s="9"/>
      <c r="H1222" s="9"/>
    </row>
    <row r="1223" spans="1:8">
      <c r="A1223" s="7"/>
      <c r="B1223" s="8"/>
      <c r="C1223" s="8"/>
      <c r="D1223" s="8"/>
      <c r="E1223" s="8"/>
      <c r="F1223" s="9"/>
      <c r="G1223" s="9"/>
      <c r="H1223" s="9"/>
    </row>
    <row r="1224" spans="1:8">
      <c r="A1224" s="8"/>
      <c r="B1224" s="8"/>
      <c r="C1224" s="8"/>
      <c r="D1224" s="8"/>
      <c r="E1224" s="8"/>
      <c r="F1224" s="9"/>
      <c r="G1224" s="9"/>
      <c r="H1224" s="9"/>
    </row>
    <row r="1225" spans="1:8">
      <c r="A1225" s="8"/>
      <c r="B1225" s="8"/>
      <c r="C1225" s="8"/>
      <c r="D1225" s="8"/>
      <c r="E1225" s="8"/>
      <c r="F1225" s="9"/>
      <c r="G1225" s="9"/>
      <c r="H1225" s="9"/>
    </row>
    <row r="1226" spans="1:8">
      <c r="A1226" s="8"/>
      <c r="B1226" s="8"/>
      <c r="C1226" s="8"/>
      <c r="D1226" s="8"/>
      <c r="E1226" s="8"/>
      <c r="F1226" s="9"/>
      <c r="G1226" s="9"/>
      <c r="H1226" s="9"/>
    </row>
    <row r="1227" spans="1:8">
      <c r="A1227" s="7"/>
      <c r="B1227" s="8"/>
      <c r="C1227" s="8"/>
      <c r="D1227" s="8"/>
      <c r="E1227" s="8"/>
      <c r="F1227" s="9"/>
      <c r="G1227" s="9"/>
      <c r="H1227" s="9"/>
    </row>
    <row r="1228" spans="1:8">
      <c r="A1228" s="7"/>
      <c r="B1228" s="8"/>
      <c r="C1228" s="8"/>
      <c r="D1228" s="8"/>
      <c r="E1228" s="8"/>
      <c r="F1228" s="9"/>
      <c r="G1228" s="9"/>
      <c r="H1228" s="9"/>
    </row>
    <row r="1229" spans="1:8">
      <c r="A1229" s="8"/>
      <c r="B1229" s="8"/>
      <c r="C1229" s="8"/>
      <c r="D1229" s="8"/>
      <c r="E1229" s="8"/>
      <c r="F1229" s="9"/>
      <c r="G1229" s="9"/>
      <c r="H1229" s="9"/>
    </row>
    <row r="1230" spans="1:8">
      <c r="A1230" s="8"/>
      <c r="B1230" s="8"/>
      <c r="C1230" s="8"/>
      <c r="D1230" s="8"/>
      <c r="E1230" s="8"/>
      <c r="F1230" s="9"/>
      <c r="G1230" s="9"/>
      <c r="H1230" s="9"/>
    </row>
    <row r="1231" spans="1:8">
      <c r="A1231" s="7"/>
      <c r="B1231" s="8"/>
      <c r="C1231" s="8"/>
      <c r="D1231" s="8"/>
      <c r="E1231" s="8"/>
      <c r="F1231" s="9"/>
      <c r="G1231" s="9"/>
      <c r="H1231" s="9"/>
    </row>
    <row r="1232" spans="1:8">
      <c r="A1232" s="7"/>
      <c r="B1232" s="8"/>
      <c r="C1232" s="8"/>
      <c r="D1232" s="8"/>
      <c r="E1232" s="8"/>
      <c r="F1232" s="9"/>
      <c r="G1232" s="9"/>
      <c r="H1232" s="9"/>
    </row>
    <row r="1233" spans="1:8">
      <c r="A1233" s="7"/>
      <c r="B1233" s="8"/>
      <c r="C1233" s="8"/>
      <c r="D1233" s="8"/>
      <c r="E1233" s="8"/>
      <c r="F1233" s="9"/>
      <c r="G1233" s="9"/>
      <c r="H1233" s="9"/>
    </row>
    <row r="1234" spans="1:8">
      <c r="A1234" s="8"/>
      <c r="B1234" s="8"/>
      <c r="C1234" s="8"/>
      <c r="D1234" s="8"/>
      <c r="E1234" s="8"/>
      <c r="F1234" s="9"/>
      <c r="G1234" s="9"/>
      <c r="H1234" s="9"/>
    </row>
    <row r="1235" spans="1:8">
      <c r="A1235" s="8"/>
      <c r="B1235" s="8"/>
      <c r="C1235" s="8"/>
      <c r="D1235" s="8"/>
      <c r="E1235" s="8"/>
      <c r="F1235" s="9"/>
      <c r="G1235" s="9"/>
      <c r="H1235" s="9"/>
    </row>
    <row r="1236" spans="1:8">
      <c r="A1236" s="8"/>
      <c r="B1236" s="8"/>
      <c r="C1236" s="8"/>
      <c r="D1236" s="8"/>
      <c r="E1236" s="8"/>
      <c r="F1236" s="9"/>
      <c r="G1236" s="9"/>
      <c r="H1236" s="9"/>
    </row>
    <row r="1237" spans="1:8">
      <c r="A1237" s="8"/>
      <c r="B1237" s="8"/>
      <c r="C1237" s="8"/>
      <c r="D1237" s="8"/>
      <c r="E1237" s="8"/>
      <c r="F1237" s="9"/>
      <c r="G1237" s="9"/>
      <c r="H1237" s="9"/>
    </row>
    <row r="1238" spans="1:8">
      <c r="A1238" s="8"/>
      <c r="B1238" s="8"/>
      <c r="C1238" s="8"/>
      <c r="D1238" s="8"/>
      <c r="E1238" s="8"/>
      <c r="F1238" s="9"/>
      <c r="G1238" s="9"/>
      <c r="H1238" s="9"/>
    </row>
    <row r="1239" spans="1:8">
      <c r="A1239" s="8"/>
      <c r="B1239" s="8"/>
      <c r="C1239" s="8"/>
      <c r="D1239" s="8"/>
      <c r="E1239" s="8"/>
      <c r="F1239" s="9"/>
      <c r="G1239" s="9"/>
      <c r="H1239" s="9"/>
    </row>
    <row r="1240" spans="1:8">
      <c r="A1240" s="8"/>
      <c r="B1240" s="11"/>
      <c r="C1240" s="8"/>
      <c r="D1240" s="8"/>
      <c r="E1240" s="8"/>
      <c r="F1240" s="9"/>
      <c r="G1240" s="9"/>
      <c r="H1240" s="9"/>
    </row>
    <row r="1241" spans="1:8">
      <c r="A1241" s="7"/>
      <c r="B1241" s="8"/>
      <c r="C1241" s="8"/>
      <c r="D1241" s="8"/>
      <c r="E1241" s="8"/>
      <c r="F1241" s="9"/>
      <c r="G1241" s="9"/>
      <c r="H1241" s="9"/>
    </row>
    <row r="1242" spans="1:8">
      <c r="A1242" s="7"/>
      <c r="B1242" s="10"/>
      <c r="C1242" s="8"/>
      <c r="D1242" s="8"/>
      <c r="E1242" s="8"/>
      <c r="F1242" s="9"/>
      <c r="G1242" s="9"/>
      <c r="H1242" s="9"/>
    </row>
    <row r="1243" spans="1:8">
      <c r="A1243" s="8"/>
      <c r="B1243" s="8"/>
      <c r="C1243" s="8"/>
      <c r="D1243" s="8"/>
      <c r="E1243" s="8"/>
      <c r="F1243" s="9"/>
      <c r="G1243" s="9"/>
      <c r="H1243" s="9"/>
    </row>
    <row r="1244" spans="1:8">
      <c r="A1244" s="7"/>
      <c r="B1244" s="8"/>
      <c r="C1244" s="8"/>
      <c r="D1244" s="8"/>
      <c r="E1244" s="8"/>
      <c r="F1244" s="9"/>
      <c r="G1244" s="9"/>
      <c r="H1244" s="9"/>
    </row>
    <row r="1245" spans="1:8">
      <c r="A1245" s="7"/>
      <c r="B1245" s="8"/>
      <c r="C1245" s="8"/>
      <c r="D1245" s="8"/>
      <c r="E1245" s="8"/>
      <c r="F1245" s="9"/>
      <c r="G1245" s="9"/>
      <c r="H1245" s="9"/>
    </row>
    <row r="1246" spans="1:8">
      <c r="A1246" s="8"/>
      <c r="B1246" s="8"/>
      <c r="C1246" s="8"/>
      <c r="D1246" s="8"/>
      <c r="E1246" s="8"/>
      <c r="F1246" s="9"/>
      <c r="G1246" s="9"/>
      <c r="H1246" s="9"/>
    </row>
    <row r="1247" spans="1:8">
      <c r="A1247" s="7"/>
      <c r="B1247" s="8"/>
      <c r="C1247" s="8"/>
      <c r="D1247" s="8"/>
      <c r="E1247" s="8"/>
      <c r="F1247" s="9"/>
      <c r="G1247" s="9"/>
      <c r="H1247" s="9"/>
    </row>
    <row r="1248" spans="1:8">
      <c r="A1248" s="7"/>
      <c r="B1248" s="8"/>
      <c r="C1248" s="8"/>
      <c r="D1248" s="8"/>
      <c r="E1248" s="8"/>
      <c r="F1248" s="9"/>
      <c r="G1248" s="9"/>
      <c r="H1248" s="9"/>
    </row>
    <row r="1249" spans="1:8">
      <c r="A1249" s="7"/>
      <c r="B1249" s="8"/>
      <c r="C1249" s="8"/>
      <c r="D1249" s="8"/>
      <c r="E1249" s="8"/>
      <c r="F1249" s="9"/>
      <c r="G1249" s="9"/>
      <c r="H1249" s="9"/>
    </row>
    <row r="1250" spans="1:8">
      <c r="A1250" s="7"/>
      <c r="B1250" s="8"/>
      <c r="C1250" s="8"/>
      <c r="D1250" s="8"/>
      <c r="E1250" s="8"/>
      <c r="F1250" s="9"/>
      <c r="G1250" s="9"/>
      <c r="H1250" s="9"/>
    </row>
    <row r="1251" spans="1:8">
      <c r="A1251" s="8"/>
      <c r="B1251" s="8"/>
      <c r="C1251" s="8"/>
      <c r="D1251" s="8"/>
      <c r="E1251" s="8"/>
      <c r="F1251" s="9"/>
      <c r="G1251" s="9"/>
      <c r="H1251" s="9"/>
    </row>
    <row r="1252" spans="1:8">
      <c r="A1252" s="7"/>
      <c r="B1252" s="8"/>
      <c r="C1252" s="8"/>
      <c r="D1252" s="8"/>
      <c r="E1252" s="8"/>
      <c r="F1252" s="9"/>
      <c r="G1252" s="9"/>
      <c r="H1252" s="9"/>
    </row>
    <row r="1253" spans="1:8">
      <c r="A1253" s="7"/>
      <c r="B1253" s="8"/>
      <c r="C1253" s="8"/>
      <c r="D1253" s="8"/>
      <c r="E1253" s="10"/>
      <c r="F1253" s="9"/>
      <c r="G1253" s="9"/>
      <c r="H1253" s="9"/>
    </row>
    <row r="1254" spans="1:8">
      <c r="A1254" s="7"/>
      <c r="B1254" s="8"/>
      <c r="C1254" s="8"/>
      <c r="D1254" s="8"/>
      <c r="E1254" s="8"/>
      <c r="F1254" s="9"/>
      <c r="G1254" s="9"/>
      <c r="H1254" s="9"/>
    </row>
    <row r="1255" spans="1:8">
      <c r="A1255" s="8"/>
      <c r="B1255" s="8"/>
      <c r="C1255" s="8"/>
      <c r="D1255" s="8"/>
      <c r="E1255" s="8"/>
      <c r="F1255" s="9"/>
      <c r="G1255" s="9"/>
      <c r="H1255" s="9"/>
    </row>
    <row r="1256" spans="1:8">
      <c r="A1256" s="8"/>
      <c r="B1256" s="8"/>
      <c r="C1256" s="8"/>
      <c r="D1256" s="8"/>
      <c r="E1256" s="8"/>
      <c r="F1256" s="9"/>
      <c r="G1256" s="9"/>
      <c r="H1256" s="9"/>
    </row>
    <row r="1257" spans="1:8">
      <c r="A1257" s="8"/>
      <c r="B1257" s="8"/>
      <c r="C1257" s="8"/>
      <c r="D1257" s="8"/>
      <c r="E1257" s="8"/>
      <c r="F1257" s="9"/>
      <c r="G1257" s="9"/>
      <c r="H1257" s="9"/>
    </row>
    <row r="1258" spans="1:8">
      <c r="A1258" s="8"/>
      <c r="B1258" s="8"/>
      <c r="C1258" s="8"/>
      <c r="D1258" s="8"/>
      <c r="E1258" s="8"/>
      <c r="F1258" s="9"/>
      <c r="G1258" s="9"/>
      <c r="H1258" s="9"/>
    </row>
    <row r="1259" spans="1:8">
      <c r="A1259" s="7"/>
      <c r="B1259" s="8"/>
      <c r="C1259" s="8"/>
      <c r="D1259" s="8"/>
      <c r="E1259" s="8"/>
      <c r="F1259" s="9"/>
      <c r="G1259" s="9"/>
      <c r="H1259" s="9"/>
    </row>
    <row r="1260" spans="1:8">
      <c r="A1260" s="8"/>
      <c r="B1260" s="8"/>
      <c r="C1260" s="8"/>
      <c r="D1260" s="8"/>
      <c r="E1260" s="8"/>
      <c r="F1260" s="9"/>
      <c r="G1260" s="9"/>
      <c r="H1260" s="9"/>
    </row>
    <row r="1261" spans="1:8">
      <c r="A1261" s="7"/>
      <c r="B1261" s="8"/>
      <c r="C1261" s="8"/>
      <c r="D1261" s="8"/>
      <c r="E1261" s="10"/>
      <c r="F1261" s="9"/>
      <c r="G1261" s="9"/>
      <c r="H1261" s="9"/>
    </row>
    <row r="1262" spans="1:8">
      <c r="A1262" s="8"/>
      <c r="B1262" s="8"/>
      <c r="C1262" s="8"/>
      <c r="D1262" s="8"/>
      <c r="E1262" s="8"/>
      <c r="F1262" s="9"/>
      <c r="G1262" s="9"/>
      <c r="H1262" s="9"/>
    </row>
    <row r="1263" spans="1:8">
      <c r="A1263" s="7"/>
      <c r="B1263" s="8"/>
      <c r="C1263" s="8"/>
      <c r="D1263" s="8"/>
      <c r="E1263" s="10"/>
      <c r="F1263" s="9"/>
      <c r="G1263" s="9"/>
      <c r="H1263" s="9"/>
    </row>
    <row r="1264" spans="1:8">
      <c r="A1264" s="7"/>
      <c r="B1264" s="8"/>
      <c r="C1264" s="8"/>
      <c r="D1264" s="8"/>
      <c r="E1264" s="8"/>
      <c r="F1264" s="9"/>
      <c r="G1264" s="9"/>
      <c r="H1264" s="9"/>
    </row>
    <row r="1265" spans="1:8">
      <c r="A1265" s="7"/>
      <c r="B1265" s="8"/>
      <c r="C1265" s="8"/>
      <c r="D1265" s="8"/>
      <c r="E1265" s="8"/>
      <c r="F1265" s="9"/>
      <c r="G1265" s="9"/>
      <c r="H1265" s="9"/>
    </row>
    <row r="1266" spans="1:8">
      <c r="A1266" s="7"/>
      <c r="B1266" s="8"/>
      <c r="C1266" s="8"/>
      <c r="D1266" s="8"/>
      <c r="E1266" s="8"/>
      <c r="F1266" s="9"/>
      <c r="G1266" s="9"/>
      <c r="H1266" s="9"/>
    </row>
    <row r="1267" spans="1:8">
      <c r="A1267" s="8"/>
      <c r="B1267" s="8"/>
      <c r="C1267" s="8"/>
      <c r="D1267" s="8"/>
      <c r="E1267" s="8"/>
      <c r="F1267" s="9"/>
      <c r="G1267" s="9"/>
      <c r="H1267" s="9"/>
    </row>
    <row r="1268" spans="1:8">
      <c r="A1268" s="7"/>
      <c r="B1268" s="8"/>
      <c r="C1268" s="8"/>
      <c r="D1268" s="8"/>
      <c r="E1268" s="8"/>
      <c r="F1268" s="9"/>
      <c r="G1268" s="9"/>
      <c r="H1268" s="9"/>
    </row>
    <row r="1269" spans="1:8">
      <c r="A1269" s="7"/>
      <c r="B1269" s="8"/>
      <c r="C1269" s="8"/>
      <c r="D1269" s="8"/>
      <c r="E1269" s="8"/>
      <c r="F1269" s="9"/>
      <c r="G1269" s="9"/>
      <c r="H1269" s="9"/>
    </row>
    <row r="1270" spans="1:8">
      <c r="A1270" s="8"/>
      <c r="B1270" s="8"/>
      <c r="C1270" s="8"/>
      <c r="D1270" s="8"/>
      <c r="E1270" s="8"/>
      <c r="F1270" s="9"/>
      <c r="G1270" s="9"/>
      <c r="H1270" s="9"/>
    </row>
    <row r="1271" spans="1:8">
      <c r="A1271" s="8"/>
      <c r="B1271" s="8"/>
      <c r="C1271" s="8"/>
      <c r="D1271" s="8"/>
      <c r="E1271" s="8"/>
      <c r="F1271" s="9"/>
      <c r="G1271" s="9"/>
      <c r="H1271" s="9"/>
    </row>
    <row r="1272" spans="1:8">
      <c r="A1272" s="8"/>
      <c r="B1272" s="8"/>
      <c r="C1272" s="8"/>
      <c r="D1272" s="8"/>
      <c r="E1272" s="8"/>
      <c r="F1272" s="9"/>
      <c r="G1272" s="9"/>
      <c r="H1272" s="9"/>
    </row>
    <row r="1273" spans="1:8">
      <c r="A1273" s="7"/>
      <c r="B1273" s="8"/>
      <c r="C1273" s="8"/>
      <c r="D1273" s="8"/>
      <c r="E1273" s="8"/>
      <c r="F1273" s="9"/>
      <c r="G1273" s="9"/>
      <c r="H1273" s="9"/>
    </row>
    <row r="1274" spans="1:8">
      <c r="A1274" s="8"/>
      <c r="B1274" s="8"/>
      <c r="C1274" s="8"/>
      <c r="D1274" s="8"/>
      <c r="E1274" s="8"/>
      <c r="F1274" s="9"/>
      <c r="G1274" s="9"/>
      <c r="H1274" s="9"/>
    </row>
    <row r="1275" spans="1:8">
      <c r="A1275" s="8"/>
      <c r="B1275" s="8"/>
      <c r="C1275" s="8"/>
      <c r="D1275" s="8"/>
      <c r="E1275" s="8"/>
      <c r="F1275" s="9"/>
      <c r="G1275" s="9"/>
      <c r="H1275" s="9"/>
    </row>
    <row r="1276" spans="1:8">
      <c r="A1276" s="7"/>
      <c r="B1276" s="8"/>
      <c r="C1276" s="8"/>
      <c r="D1276" s="8"/>
      <c r="E1276" s="8"/>
      <c r="F1276" s="9"/>
      <c r="G1276" s="9"/>
      <c r="H1276" s="9"/>
    </row>
    <row r="1277" spans="1:8">
      <c r="A1277" s="7"/>
      <c r="B1277" s="8"/>
      <c r="C1277" s="8"/>
      <c r="D1277" s="8"/>
      <c r="E1277" s="8"/>
      <c r="F1277" s="9"/>
      <c r="G1277" s="9"/>
      <c r="H1277" s="9"/>
    </row>
    <row r="1278" spans="1:8">
      <c r="A1278" s="8"/>
      <c r="B1278" s="8"/>
      <c r="C1278" s="8"/>
      <c r="D1278" s="8"/>
      <c r="E1278" s="8"/>
      <c r="F1278" s="9"/>
      <c r="G1278" s="9"/>
      <c r="H1278" s="9"/>
    </row>
    <row r="1279" spans="1:8">
      <c r="A1279" s="8"/>
      <c r="B1279" s="8"/>
      <c r="C1279" s="8"/>
      <c r="D1279" s="8"/>
      <c r="E1279" s="8"/>
      <c r="F1279" s="9"/>
      <c r="G1279" s="9"/>
      <c r="H1279" s="9"/>
    </row>
    <row r="1280" spans="1:8">
      <c r="A1280" s="7"/>
      <c r="B1280" s="8"/>
      <c r="C1280" s="8"/>
      <c r="D1280" s="8"/>
      <c r="E1280" s="10"/>
      <c r="F1280" s="9"/>
      <c r="G1280" s="9"/>
      <c r="H1280" s="9"/>
    </row>
    <row r="1281" spans="1:8">
      <c r="A1281" s="8"/>
      <c r="B1281" s="8"/>
      <c r="C1281" s="8"/>
      <c r="D1281" s="8"/>
      <c r="E1281" s="8"/>
      <c r="F1281" s="9"/>
      <c r="G1281" s="9"/>
      <c r="H1281" s="9"/>
    </row>
    <row r="1282" spans="1:8">
      <c r="A1282" s="8"/>
      <c r="B1282" s="8"/>
      <c r="C1282" s="8"/>
      <c r="D1282" s="8"/>
      <c r="E1282" s="8"/>
      <c r="F1282" s="9"/>
      <c r="G1282" s="9"/>
      <c r="H1282" s="9"/>
    </row>
    <row r="1283" spans="1:8">
      <c r="A1283" s="8"/>
      <c r="B1283" s="8"/>
      <c r="C1283" s="8"/>
      <c r="D1283" s="8"/>
      <c r="E1283" s="8"/>
      <c r="F1283" s="9"/>
      <c r="G1283" s="9"/>
      <c r="H1283" s="9"/>
    </row>
    <row r="1284" spans="1:8">
      <c r="A1284" s="7"/>
      <c r="B1284" s="8"/>
      <c r="C1284" s="8"/>
      <c r="D1284" s="8"/>
      <c r="E1284" s="8"/>
      <c r="F1284" s="9"/>
      <c r="G1284" s="9"/>
      <c r="H1284" s="9"/>
    </row>
    <row r="1285" spans="1:8">
      <c r="A1285" s="7"/>
      <c r="B1285" s="8"/>
      <c r="C1285" s="8"/>
      <c r="D1285" s="8"/>
      <c r="E1285" s="8"/>
      <c r="F1285" s="9"/>
      <c r="G1285" s="9"/>
      <c r="H1285" s="9"/>
    </row>
    <row r="1286" spans="1:8">
      <c r="A1286" s="7"/>
      <c r="B1286" s="8"/>
      <c r="C1286" s="8"/>
      <c r="D1286" s="8"/>
      <c r="E1286" s="8"/>
      <c r="F1286" s="9"/>
      <c r="G1286" s="9"/>
      <c r="H1286" s="9"/>
    </row>
    <row r="1287" spans="1:8">
      <c r="A1287" s="7"/>
      <c r="B1287" s="8"/>
      <c r="C1287" s="8"/>
      <c r="D1287" s="8"/>
      <c r="E1287" s="8"/>
      <c r="F1287" s="9"/>
      <c r="G1287" s="9"/>
      <c r="H1287" s="9"/>
    </row>
    <row r="1288" spans="1:8">
      <c r="A1288" s="7"/>
      <c r="B1288" s="8"/>
      <c r="C1288" s="8"/>
      <c r="D1288" s="8"/>
      <c r="E1288" s="8"/>
      <c r="F1288" s="9"/>
      <c r="G1288" s="9"/>
      <c r="H1288" s="9"/>
    </row>
    <row r="1289" spans="1:8">
      <c r="A1289" s="8"/>
      <c r="B1289" s="8"/>
      <c r="C1289" s="8"/>
      <c r="D1289" s="8"/>
      <c r="E1289" s="8"/>
      <c r="F1289" s="9"/>
      <c r="G1289" s="9"/>
      <c r="H1289" s="9"/>
    </row>
    <row r="1290" spans="1:8">
      <c r="A1290" s="8"/>
      <c r="B1290" s="8"/>
      <c r="C1290" s="8"/>
      <c r="D1290" s="8"/>
      <c r="E1290" s="8"/>
      <c r="F1290" s="9"/>
      <c r="G1290" s="9"/>
      <c r="H1290" s="9"/>
    </row>
    <row r="1291" spans="1:8">
      <c r="A1291" s="7"/>
      <c r="B1291" s="8"/>
      <c r="C1291" s="8"/>
      <c r="D1291" s="8"/>
      <c r="E1291" s="8"/>
      <c r="F1291" s="9"/>
      <c r="G1291" s="9"/>
      <c r="H1291" s="9"/>
    </row>
    <row r="1292" spans="1:8">
      <c r="A1292" s="7"/>
      <c r="B1292" s="8"/>
      <c r="C1292" s="8"/>
      <c r="D1292" s="8"/>
      <c r="E1292" s="8"/>
      <c r="F1292" s="9"/>
      <c r="G1292" s="9"/>
      <c r="H1292" s="9"/>
    </row>
    <row r="1293" spans="1:8">
      <c r="A1293" s="7"/>
      <c r="B1293" s="8"/>
      <c r="C1293" s="8"/>
      <c r="D1293" s="8"/>
      <c r="E1293" s="8"/>
      <c r="F1293" s="9"/>
      <c r="G1293" s="9"/>
      <c r="H1293" s="9"/>
    </row>
    <row r="1294" spans="1:8">
      <c r="A1294" s="7"/>
      <c r="B1294" s="8"/>
      <c r="C1294" s="8"/>
      <c r="D1294" s="8"/>
      <c r="E1294" s="8"/>
      <c r="F1294" s="9"/>
      <c r="G1294" s="9"/>
      <c r="H1294" s="9"/>
    </row>
    <row r="1295" spans="1:8">
      <c r="A1295" s="8"/>
      <c r="B1295" s="8"/>
      <c r="C1295" s="8"/>
      <c r="D1295" s="8"/>
      <c r="E1295" s="8"/>
      <c r="F1295" s="9"/>
      <c r="G1295" s="9"/>
      <c r="H1295" s="9"/>
    </row>
    <row r="1296" spans="1:8">
      <c r="A1296" s="7"/>
      <c r="B1296" s="8"/>
      <c r="C1296" s="8"/>
      <c r="D1296" s="8"/>
      <c r="E1296" s="8"/>
      <c r="F1296" s="9"/>
      <c r="G1296" s="9"/>
      <c r="H1296" s="9"/>
    </row>
    <row r="1297" spans="1:8">
      <c r="A1297" s="8"/>
      <c r="B1297" s="8"/>
      <c r="C1297" s="8"/>
      <c r="D1297" s="8"/>
      <c r="E1297" s="8"/>
      <c r="F1297" s="9"/>
      <c r="G1297" s="9"/>
      <c r="H1297" s="9"/>
    </row>
    <row r="1298" spans="1:8">
      <c r="A1298" s="8"/>
      <c r="B1298" s="8"/>
      <c r="C1298" s="8"/>
      <c r="D1298" s="8"/>
      <c r="E1298" s="8"/>
      <c r="F1298" s="9"/>
      <c r="G1298" s="9"/>
      <c r="H1298" s="9"/>
    </row>
    <row r="1299" spans="1:8">
      <c r="A1299" s="8"/>
      <c r="B1299" s="8"/>
      <c r="C1299" s="8"/>
      <c r="D1299" s="8"/>
      <c r="E1299" s="8"/>
      <c r="F1299" s="9"/>
      <c r="G1299" s="9"/>
      <c r="H1299" s="9"/>
    </row>
    <row r="1300" spans="1:8">
      <c r="A1300" s="8"/>
      <c r="B1300" s="8"/>
      <c r="C1300" s="8"/>
      <c r="D1300" s="8"/>
      <c r="E1300" s="8"/>
      <c r="F1300" s="9"/>
      <c r="G1300" s="9"/>
      <c r="H1300" s="9"/>
    </row>
    <row r="1301" spans="1:8">
      <c r="A1301" s="7"/>
      <c r="B1301" s="8"/>
      <c r="C1301" s="8"/>
      <c r="D1301" s="8"/>
      <c r="E1301" s="8"/>
      <c r="F1301" s="9"/>
      <c r="G1301" s="9"/>
      <c r="H1301" s="9"/>
    </row>
    <row r="1302" spans="1:8">
      <c r="A1302" s="7"/>
      <c r="B1302" s="8"/>
      <c r="C1302" s="8"/>
      <c r="D1302" s="8"/>
      <c r="E1302" s="10"/>
      <c r="F1302" s="9"/>
      <c r="G1302" s="9"/>
      <c r="H1302" s="9"/>
    </row>
    <row r="1303" spans="1:8">
      <c r="A1303" s="7"/>
      <c r="B1303" s="8"/>
      <c r="C1303" s="8"/>
      <c r="D1303" s="8"/>
      <c r="E1303" s="10"/>
      <c r="F1303" s="9"/>
      <c r="G1303" s="9"/>
      <c r="H1303" s="9"/>
    </row>
    <row r="1304" spans="1:8">
      <c r="A1304" s="7"/>
      <c r="B1304" s="8"/>
      <c r="C1304" s="8"/>
      <c r="D1304" s="8"/>
      <c r="E1304" s="8"/>
      <c r="F1304" s="9"/>
      <c r="G1304" s="9"/>
      <c r="H1304" s="9"/>
    </row>
    <row r="1305" spans="1:8">
      <c r="A1305" s="8"/>
      <c r="B1305" s="8"/>
      <c r="C1305" s="8"/>
      <c r="D1305" s="8"/>
      <c r="E1305" s="8"/>
      <c r="F1305" s="9"/>
      <c r="G1305" s="9"/>
      <c r="H1305" s="9"/>
    </row>
    <row r="1306" spans="1:8">
      <c r="A1306" s="8"/>
      <c r="B1306" s="8"/>
      <c r="C1306" s="8"/>
      <c r="D1306" s="8"/>
      <c r="E1306" s="8"/>
      <c r="F1306" s="9"/>
      <c r="G1306" s="9"/>
      <c r="H1306" s="9"/>
    </row>
    <row r="1307" spans="1:8">
      <c r="A1307" s="8"/>
      <c r="B1307" s="8"/>
      <c r="C1307" s="8"/>
      <c r="D1307" s="8"/>
      <c r="E1307" s="8"/>
      <c r="F1307" s="9"/>
      <c r="G1307" s="9"/>
      <c r="H1307" s="9"/>
    </row>
    <row r="1308" spans="1:8">
      <c r="A1308" s="7"/>
      <c r="B1308" s="8"/>
      <c r="C1308" s="8"/>
      <c r="D1308" s="8"/>
      <c r="E1308" s="8"/>
      <c r="F1308" s="9"/>
      <c r="G1308" s="9"/>
      <c r="H1308" s="9"/>
    </row>
    <row r="1309" spans="1:8">
      <c r="A1309" s="8"/>
      <c r="B1309" s="8"/>
      <c r="C1309" s="8"/>
      <c r="D1309" s="8"/>
      <c r="E1309" s="8"/>
      <c r="F1309" s="9"/>
      <c r="G1309" s="9"/>
      <c r="H1309" s="9"/>
    </row>
    <row r="1310" spans="1:8">
      <c r="A1310" s="7"/>
      <c r="B1310" s="8"/>
      <c r="C1310" s="8"/>
      <c r="D1310" s="8"/>
      <c r="E1310" s="8"/>
      <c r="F1310" s="9"/>
      <c r="G1310" s="9"/>
      <c r="H1310" s="9"/>
    </row>
    <row r="1311" spans="1:8">
      <c r="A1311" s="7"/>
      <c r="B1311" s="8"/>
      <c r="C1311" s="8"/>
      <c r="D1311" s="8"/>
      <c r="E1311" s="8"/>
      <c r="F1311" s="9"/>
      <c r="G1311" s="9"/>
      <c r="H1311" s="9"/>
    </row>
    <row r="1312" spans="1:8">
      <c r="A1312" s="7"/>
      <c r="B1312" s="8"/>
      <c r="C1312" s="8"/>
      <c r="D1312" s="8"/>
      <c r="E1312" s="10"/>
      <c r="F1312" s="9"/>
      <c r="G1312" s="9"/>
      <c r="H1312" s="9"/>
    </row>
    <row r="1313" spans="1:8">
      <c r="A1313" s="7"/>
      <c r="B1313" s="8"/>
      <c r="C1313" s="8"/>
      <c r="D1313" s="8"/>
      <c r="E1313" s="8"/>
      <c r="F1313" s="9"/>
      <c r="G1313" s="9"/>
      <c r="H1313" s="9"/>
    </row>
    <row r="1314" spans="1:8">
      <c r="A1314" s="8"/>
      <c r="B1314" s="8"/>
      <c r="C1314" s="8"/>
      <c r="D1314" s="8"/>
      <c r="E1314" s="8"/>
      <c r="F1314" s="9"/>
      <c r="G1314" s="9"/>
      <c r="H1314" s="9"/>
    </row>
    <row r="1315" spans="1:8">
      <c r="A1315" s="7"/>
      <c r="B1315" s="8"/>
      <c r="C1315" s="8"/>
      <c r="D1315" s="8"/>
      <c r="E1315" s="8"/>
      <c r="F1315" s="9"/>
      <c r="G1315" s="9"/>
      <c r="H1315" s="9"/>
    </row>
    <row r="1316" spans="1:8">
      <c r="A1316" s="8"/>
      <c r="B1316" s="8"/>
      <c r="C1316" s="8"/>
      <c r="D1316" s="8"/>
      <c r="E1316" s="8"/>
      <c r="F1316" s="9"/>
      <c r="G1316" s="9"/>
      <c r="H1316" s="9"/>
    </row>
    <row r="1317" spans="1:8">
      <c r="A1317" s="7"/>
      <c r="B1317" s="7"/>
      <c r="C1317" s="8"/>
      <c r="D1317" s="8"/>
      <c r="E1317" s="8"/>
      <c r="F1317" s="9"/>
      <c r="G1317" s="9"/>
      <c r="H1317" s="9"/>
    </row>
    <row r="1318" spans="1:8">
      <c r="A1318" s="8"/>
      <c r="B1318" s="8"/>
      <c r="C1318" s="8"/>
      <c r="D1318" s="8"/>
      <c r="E1318" s="8"/>
      <c r="F1318" s="9"/>
      <c r="G1318" s="9"/>
      <c r="H1318" s="9"/>
    </row>
    <row r="1319" spans="1:8">
      <c r="A1319" s="7"/>
      <c r="B1319" s="8"/>
      <c r="C1319" s="8"/>
      <c r="D1319" s="8"/>
      <c r="E1319" s="8"/>
      <c r="F1319" s="9"/>
      <c r="G1319" s="9"/>
      <c r="H1319" s="9"/>
    </row>
    <row r="1320" spans="1:8">
      <c r="A1320" s="7"/>
      <c r="B1320" s="8"/>
      <c r="C1320" s="8"/>
      <c r="D1320" s="8"/>
      <c r="E1320" s="10"/>
      <c r="F1320" s="9"/>
      <c r="G1320" s="9"/>
      <c r="H1320" s="9"/>
    </row>
    <row r="1321" spans="1:8">
      <c r="A1321" s="7"/>
      <c r="B1321" s="8"/>
      <c r="C1321" s="8"/>
      <c r="D1321" s="8"/>
      <c r="E1321" s="8"/>
      <c r="F1321" s="9"/>
      <c r="G1321" s="9"/>
      <c r="H1321" s="9"/>
    </row>
    <row r="1322" spans="1:8">
      <c r="A1322" s="7"/>
      <c r="B1322" s="8"/>
      <c r="C1322" s="8"/>
      <c r="D1322" s="8"/>
      <c r="E1322" s="8"/>
      <c r="F1322" s="9"/>
      <c r="G1322" s="9"/>
      <c r="H1322" s="9"/>
    </row>
    <row r="1323" spans="1:8">
      <c r="A1323" s="8"/>
      <c r="B1323" s="8"/>
      <c r="C1323" s="8"/>
      <c r="D1323" s="8"/>
      <c r="E1323" s="8"/>
      <c r="F1323" s="9"/>
      <c r="G1323" s="9"/>
      <c r="H1323" s="9"/>
    </row>
    <row r="1324" spans="1:8">
      <c r="A1324" s="7"/>
      <c r="B1324" s="8"/>
      <c r="C1324" s="8"/>
      <c r="D1324" s="8"/>
      <c r="E1324" s="8"/>
      <c r="F1324" s="9"/>
      <c r="G1324" s="9"/>
      <c r="H1324" s="9"/>
    </row>
    <row r="1325" spans="1:8">
      <c r="A1325" s="7"/>
      <c r="B1325" s="8"/>
      <c r="C1325" s="8"/>
      <c r="D1325" s="8"/>
      <c r="E1325" s="8"/>
      <c r="F1325" s="9"/>
      <c r="G1325" s="9"/>
      <c r="H1325" s="9"/>
    </row>
    <row r="1326" spans="1:8">
      <c r="A1326" s="8"/>
      <c r="B1326" s="8"/>
      <c r="C1326" s="8"/>
      <c r="D1326" s="8"/>
      <c r="E1326" s="8"/>
      <c r="F1326" s="9"/>
      <c r="G1326" s="9"/>
      <c r="H1326" s="9"/>
    </row>
    <row r="1327" spans="1:8">
      <c r="A1327" s="8"/>
      <c r="B1327" s="8"/>
      <c r="C1327" s="8"/>
      <c r="D1327" s="8"/>
      <c r="E1327" s="8"/>
      <c r="F1327" s="9"/>
      <c r="G1327" s="9"/>
      <c r="H1327" s="9"/>
    </row>
    <row r="1328" spans="1:8">
      <c r="A1328" s="7"/>
      <c r="B1328" s="8"/>
      <c r="C1328" s="8"/>
      <c r="D1328" s="8"/>
      <c r="E1328" s="8"/>
      <c r="F1328" s="9"/>
      <c r="G1328" s="9"/>
      <c r="H1328" s="9"/>
    </row>
    <row r="1329" spans="1:8">
      <c r="A1329" s="8"/>
      <c r="B1329" s="8"/>
      <c r="C1329" s="8"/>
      <c r="D1329" s="8"/>
      <c r="E1329" s="8"/>
      <c r="F1329" s="9"/>
      <c r="G1329" s="9"/>
      <c r="H1329" s="9"/>
    </row>
    <row r="1330" spans="1:8">
      <c r="A1330" s="7"/>
      <c r="B1330" s="8"/>
      <c r="C1330" s="8"/>
      <c r="D1330" s="8"/>
      <c r="E1330" s="8"/>
      <c r="F1330" s="9"/>
      <c r="G1330" s="9"/>
      <c r="H1330" s="9"/>
    </row>
    <row r="1331" spans="1:8">
      <c r="A1331" s="7"/>
      <c r="B1331" s="8"/>
      <c r="C1331" s="8"/>
      <c r="D1331" s="8"/>
      <c r="E1331" s="8"/>
      <c r="F1331" s="9"/>
      <c r="G1331" s="9"/>
      <c r="H1331" s="9"/>
    </row>
    <row r="1332" spans="1:8">
      <c r="A1332" s="7"/>
      <c r="B1332" s="8"/>
      <c r="C1332" s="8"/>
      <c r="D1332" s="8"/>
      <c r="E1332" s="8"/>
      <c r="F1332" s="9"/>
      <c r="G1332" s="9"/>
      <c r="H1332" s="9"/>
    </row>
    <row r="1333" spans="1:8">
      <c r="A1333" s="7"/>
      <c r="B1333" s="8"/>
      <c r="C1333" s="8"/>
      <c r="D1333" s="8"/>
      <c r="E1333" s="8"/>
      <c r="F1333" s="9"/>
      <c r="G1333" s="9"/>
      <c r="H1333" s="9"/>
    </row>
    <row r="1334" spans="1:8">
      <c r="A1334" s="7"/>
      <c r="B1334" s="8"/>
      <c r="C1334" s="8"/>
      <c r="D1334" s="8"/>
      <c r="E1334" s="8"/>
      <c r="F1334" s="9"/>
      <c r="G1334" s="9"/>
      <c r="H1334" s="9"/>
    </row>
    <row r="1335" spans="1:8">
      <c r="A1335" s="7"/>
      <c r="B1335" s="8"/>
      <c r="C1335" s="8"/>
      <c r="D1335" s="8"/>
      <c r="E1335" s="8"/>
      <c r="F1335" s="9"/>
      <c r="G1335" s="9"/>
      <c r="H1335" s="9"/>
    </row>
    <row r="1336" spans="1:8">
      <c r="A1336" s="7"/>
      <c r="B1336" s="8"/>
      <c r="C1336" s="8"/>
      <c r="D1336" s="8"/>
      <c r="E1336" s="8"/>
      <c r="F1336" s="9"/>
      <c r="G1336" s="9"/>
      <c r="H1336" s="9"/>
    </row>
    <row r="1337" spans="1:8">
      <c r="A1337" s="7"/>
      <c r="B1337" s="8"/>
      <c r="C1337" s="8"/>
      <c r="D1337" s="8"/>
      <c r="E1337" s="8"/>
      <c r="F1337" s="9"/>
      <c r="G1337" s="9"/>
      <c r="H1337" s="9"/>
    </row>
    <row r="1338" spans="1:8">
      <c r="A1338" s="7"/>
      <c r="B1338" s="8"/>
      <c r="C1338" s="8"/>
      <c r="D1338" s="8"/>
      <c r="E1338" s="8"/>
      <c r="F1338" s="9"/>
      <c r="G1338" s="9"/>
      <c r="H1338" s="9"/>
    </row>
    <row r="1339" spans="1:8">
      <c r="A1339" s="7"/>
      <c r="B1339" s="8"/>
      <c r="C1339" s="8"/>
      <c r="D1339" s="8"/>
      <c r="E1339" s="8"/>
      <c r="F1339" s="9"/>
      <c r="G1339" s="9"/>
      <c r="H1339" s="9"/>
    </row>
    <row r="1340" spans="1:8">
      <c r="A1340" s="7"/>
      <c r="B1340" s="8"/>
      <c r="C1340" s="8"/>
      <c r="D1340" s="8"/>
      <c r="E1340" s="8"/>
      <c r="F1340" s="9"/>
      <c r="G1340" s="9"/>
      <c r="H1340" s="9"/>
    </row>
    <row r="1341" spans="1:8">
      <c r="A1341" s="7"/>
      <c r="B1341" s="8"/>
      <c r="C1341" s="8"/>
      <c r="D1341" s="8"/>
      <c r="E1341" s="8"/>
      <c r="F1341" s="9"/>
      <c r="G1341" s="9"/>
      <c r="H1341" s="9"/>
    </row>
    <row r="1342" spans="1:8">
      <c r="A1342" s="8"/>
      <c r="B1342" s="8"/>
      <c r="C1342" s="8"/>
      <c r="D1342" s="8"/>
      <c r="E1342" s="8"/>
      <c r="F1342" s="9"/>
      <c r="G1342" s="9"/>
      <c r="H1342" s="9"/>
    </row>
  </sheetData>
  <phoneticPr fontId="0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1342"/>
  <sheetViews>
    <sheetView workbookViewId="0">
      <selection activeCell="L1" sqref="L1:M1"/>
    </sheetView>
  </sheetViews>
  <sheetFormatPr defaultRowHeight="12.75"/>
  <cols>
    <col min="1" max="1" width="12" customWidth="1"/>
    <col min="11" max="11" width="11.5703125" style="30" bestFit="1" customWidth="1"/>
    <col min="12" max="13" width="9.140625" style="39"/>
  </cols>
  <sheetData>
    <row r="1" spans="1:36">
      <c r="A1" s="5" t="s">
        <v>6100</v>
      </c>
      <c r="B1" s="5" t="s">
        <v>6101</v>
      </c>
      <c r="C1" s="5" t="s">
        <v>4303</v>
      </c>
      <c r="D1" s="5" t="s">
        <v>4304</v>
      </c>
      <c r="E1" s="5" t="s">
        <v>4305</v>
      </c>
      <c r="F1" s="6"/>
      <c r="G1" s="6"/>
      <c r="H1" s="6" t="s">
        <v>4308</v>
      </c>
      <c r="K1" s="35" t="s">
        <v>14849</v>
      </c>
      <c r="L1" s="39" t="s">
        <v>7937</v>
      </c>
      <c r="M1" s="39" t="s">
        <v>7938</v>
      </c>
      <c r="R1" t="s">
        <v>14838</v>
      </c>
      <c r="X1" t="s">
        <v>14839</v>
      </c>
      <c r="AD1" t="s">
        <v>14840</v>
      </c>
    </row>
    <row r="2" spans="1:36">
      <c r="A2" s="7" t="s">
        <v>1230</v>
      </c>
      <c r="B2" s="8" t="s">
        <v>4309</v>
      </c>
      <c r="C2" s="8" t="s">
        <v>4310</v>
      </c>
      <c r="D2" s="8" t="s">
        <v>4311</v>
      </c>
      <c r="E2" s="8" t="s">
        <v>4312</v>
      </c>
      <c r="F2" s="9"/>
      <c r="G2" s="9"/>
      <c r="H2" s="9">
        <v>0</v>
      </c>
      <c r="J2">
        <v>1</v>
      </c>
      <c r="K2" s="37"/>
      <c r="L2" s="39">
        <f>VLOOKUP($A2,'Ub5 and Ub6 values'!$A$2:$F$7000,3,FALSE)</f>
        <v>5</v>
      </c>
      <c r="M2" s="39">
        <f>VLOOKUP($A2,'Ub5 and Ub6 values'!$A$2:$F$7000,4,FALSE)</f>
        <v>6</v>
      </c>
      <c r="R2" s="26" t="s">
        <v>14841</v>
      </c>
      <c r="S2" s="26" t="s">
        <v>14842</v>
      </c>
      <c r="T2" s="26" t="s">
        <v>14843</v>
      </c>
      <c r="U2" s="26" t="s">
        <v>14844</v>
      </c>
      <c r="V2" s="26" t="s">
        <v>14845</v>
      </c>
      <c r="W2" s="26" t="s">
        <v>14846</v>
      </c>
      <c r="X2" s="26" t="s">
        <v>14841</v>
      </c>
      <c r="Y2" s="26" t="s">
        <v>14842</v>
      </c>
      <c r="Z2" s="26" t="s">
        <v>14843</v>
      </c>
      <c r="AA2" s="26" t="s">
        <v>14844</v>
      </c>
      <c r="AB2" s="26" t="s">
        <v>14845</v>
      </c>
      <c r="AC2" s="26" t="s">
        <v>14846</v>
      </c>
      <c r="AD2" s="26" t="s">
        <v>14841</v>
      </c>
      <c r="AE2" s="26" t="s">
        <v>14842</v>
      </c>
      <c r="AF2" s="26" t="s">
        <v>14843</v>
      </c>
      <c r="AG2" s="26" t="s">
        <v>14844</v>
      </c>
      <c r="AH2" s="26" t="s">
        <v>14845</v>
      </c>
      <c r="AI2" s="26" t="s">
        <v>14846</v>
      </c>
      <c r="AJ2" s="26" t="s">
        <v>14846</v>
      </c>
    </row>
    <row r="3" spans="1:36">
      <c r="A3" s="7" t="s">
        <v>3180</v>
      </c>
      <c r="B3" s="8" t="s">
        <v>4313</v>
      </c>
      <c r="C3" s="8" t="s">
        <v>4314</v>
      </c>
      <c r="D3" s="8" t="s">
        <v>4315</v>
      </c>
      <c r="E3" s="8" t="s">
        <v>4316</v>
      </c>
      <c r="F3" s="9"/>
      <c r="G3" s="9"/>
      <c r="H3" s="9">
        <v>8.9583000000000002E-4</v>
      </c>
      <c r="J3">
        <v>1</v>
      </c>
      <c r="K3" s="37">
        <f>LOG(H3)-3</f>
        <v>-6.0477743977784746</v>
      </c>
      <c r="L3" s="39">
        <f>VLOOKUP($A3,'Ub5 and Ub6 values'!$A$2:$F$7000,3,FALSE)</f>
        <v>6</v>
      </c>
      <c r="M3" s="39">
        <f>VLOOKUP($A3,'Ub5 and Ub6 values'!$A$2:$F$7000,4,FALSE)</f>
        <v>8</v>
      </c>
      <c r="R3">
        <f>AVERAGE(K2:K3742)</f>
        <v>-4.4614100650563646</v>
      </c>
      <c r="S3">
        <f>MEDIAN(K2:K3742)</f>
        <v>-4.5346617701399117</v>
      </c>
      <c r="T3">
        <f>STDEV(K2:K3742)</f>
        <v>0.99482069458752764</v>
      </c>
      <c r="U3">
        <f>SKEW(K2:K3742)</f>
        <v>0.43492897352872489</v>
      </c>
      <c r="V3">
        <f>MAX(K2:K3742)</f>
        <v>-1.8919426262161461</v>
      </c>
      <c r="W3">
        <f>MIN(K2:K3742)</f>
        <v>-6.0477743977784746</v>
      </c>
      <c r="X3">
        <f>AVERAGE(L2:L5440)</f>
        <v>5.9545454545454541</v>
      </c>
      <c r="Y3">
        <f>MEDIAN(L2:L542)</f>
        <v>6</v>
      </c>
      <c r="Z3">
        <f>STDEV(L2:L542)</f>
        <v>1.5089584495727508</v>
      </c>
      <c r="AA3">
        <f>SKEW(L2:L542)</f>
        <v>-0.64275454774627416</v>
      </c>
      <c r="AB3">
        <f>MAX(L2:L542)</f>
        <v>9</v>
      </c>
      <c r="AC3">
        <f>MIN(L2:L542)</f>
        <v>2</v>
      </c>
      <c r="AD3">
        <f>AVERAGE(M2:M5406)</f>
        <v>7.3181818181818183</v>
      </c>
      <c r="AE3">
        <f>MEDIAN(M2:M5406)</f>
        <v>8</v>
      </c>
      <c r="AF3">
        <f>STDEV(M2:M5406)</f>
        <v>2.428251617864535</v>
      </c>
      <c r="AG3">
        <f>SKEW(M2:M5406)</f>
        <v>-0.16579915201037806</v>
      </c>
      <c r="AH3">
        <f>MAX(M2:M5406)</f>
        <v>12</v>
      </c>
      <c r="AI3">
        <f>MIN(M2:M5406)</f>
        <v>2</v>
      </c>
      <c r="AJ3">
        <f>MIN(N2:N5406)</f>
        <v>0</v>
      </c>
    </row>
    <row r="4" spans="1:36">
      <c r="A4" s="7" t="s">
        <v>2063</v>
      </c>
      <c r="B4" s="8" t="s">
        <v>4317</v>
      </c>
      <c r="C4" s="8" t="s">
        <v>4318</v>
      </c>
      <c r="D4" s="8" t="s">
        <v>4319</v>
      </c>
      <c r="E4" s="8" t="s">
        <v>4320</v>
      </c>
      <c r="F4" s="9"/>
      <c r="G4" s="9"/>
      <c r="H4" s="9">
        <v>9.6126000000000002E-4</v>
      </c>
      <c r="J4">
        <v>1</v>
      </c>
      <c r="K4" s="37">
        <f t="shared" ref="K4:K45" si="0">LOG(H4)-3</f>
        <v>-6.0171591291959956</v>
      </c>
      <c r="L4" s="39">
        <f>VLOOKUP($A4,'Ub5 and Ub6 values'!$A$2:$F$7000,3,FALSE)</f>
        <v>8</v>
      </c>
      <c r="M4" s="39">
        <f>VLOOKUP($A4,'Ub5 and Ub6 values'!$A$2:$F$7000,4,FALSE)</f>
        <v>8</v>
      </c>
    </row>
    <row r="5" spans="1:36">
      <c r="A5" s="7" t="s">
        <v>8947</v>
      </c>
      <c r="B5" s="8" t="s">
        <v>4321</v>
      </c>
      <c r="C5" s="8" t="s">
        <v>4322</v>
      </c>
      <c r="D5" s="8" t="s">
        <v>4323</v>
      </c>
      <c r="E5" s="8" t="s">
        <v>4320</v>
      </c>
      <c r="F5" s="9"/>
      <c r="G5" s="9"/>
      <c r="H5" s="9">
        <v>1.322E-3</v>
      </c>
      <c r="J5">
        <v>1</v>
      </c>
      <c r="K5" s="37">
        <f t="shared" si="0"/>
        <v>-5.878768544850379</v>
      </c>
      <c r="L5" s="39">
        <f>VLOOKUP($A5,'Ub5 and Ub6 values'!$A$2:$F$7000,3,FALSE)</f>
        <v>8</v>
      </c>
      <c r="M5" s="39">
        <f>VLOOKUP($A5,'Ub5 and Ub6 values'!$A$2:$F$7000,4,FALSE)</f>
        <v>8</v>
      </c>
    </row>
    <row r="6" spans="1:36">
      <c r="A6" s="8" t="s">
        <v>6897</v>
      </c>
      <c r="B6" s="8" t="s">
        <v>4324</v>
      </c>
      <c r="C6" s="8" t="s">
        <v>4325</v>
      </c>
      <c r="D6" s="8" t="s">
        <v>4326</v>
      </c>
      <c r="E6" s="8" t="s">
        <v>4327</v>
      </c>
      <c r="F6" s="9"/>
      <c r="G6" s="9"/>
      <c r="H6" s="9">
        <v>1.3457E-3</v>
      </c>
      <c r="J6">
        <v>1</v>
      </c>
      <c r="K6" s="37">
        <f t="shared" si="0"/>
        <v>-5.8710517475906698</v>
      </c>
      <c r="L6" s="39">
        <f>VLOOKUP($A6,'Ub5 and Ub6 values'!$A$2:$F$7000,3,FALSE)</f>
        <v>4</v>
      </c>
      <c r="M6" s="39">
        <f>VLOOKUP($A6,'Ub5 and Ub6 values'!$A$2:$F$7000,4,FALSE)</f>
        <v>4</v>
      </c>
    </row>
    <row r="7" spans="1:36">
      <c r="A7" s="7" t="s">
        <v>4210</v>
      </c>
      <c r="B7" s="8" t="s">
        <v>4328</v>
      </c>
      <c r="C7" s="8" t="s">
        <v>4329</v>
      </c>
      <c r="D7" s="8" t="s">
        <v>4330</v>
      </c>
      <c r="E7" s="8" t="s">
        <v>4316</v>
      </c>
      <c r="F7" s="9"/>
      <c r="G7" s="9"/>
      <c r="H7" s="9">
        <v>1.6280000000000001E-3</v>
      </c>
      <c r="J7">
        <v>1</v>
      </c>
      <c r="K7" s="37">
        <f t="shared" si="0"/>
        <v>-5.7883455994468171</v>
      </c>
      <c r="L7" s="39">
        <f>VLOOKUP($A7,'Ub5 and Ub6 values'!$A$2:$F$7000,3,FALSE)</f>
        <v>7</v>
      </c>
      <c r="M7" s="39">
        <f>VLOOKUP($A7,'Ub5 and Ub6 values'!$A$2:$F$7000,4,FALSE)</f>
        <v>8</v>
      </c>
    </row>
    <row r="8" spans="1:36">
      <c r="A8" s="7" t="s">
        <v>4242</v>
      </c>
      <c r="B8" s="8" t="s">
        <v>4331</v>
      </c>
      <c r="C8" s="8" t="s">
        <v>4332</v>
      </c>
      <c r="D8" s="8" t="s">
        <v>4333</v>
      </c>
      <c r="E8" s="8" t="s">
        <v>4316</v>
      </c>
      <c r="F8" s="9"/>
      <c r="G8" s="9"/>
      <c r="H8" s="9">
        <v>2.5582000000000001E-3</v>
      </c>
      <c r="J8">
        <v>1</v>
      </c>
      <c r="K8" s="37">
        <f t="shared" si="0"/>
        <v>-5.5920655054003756</v>
      </c>
      <c r="L8" s="39">
        <f>VLOOKUP($A8,'Ub5 and Ub6 values'!$A$2:$F$7000,3,FALSE)</f>
        <v>7</v>
      </c>
      <c r="M8" s="39">
        <f>VLOOKUP($A8,'Ub5 and Ub6 values'!$A$2:$F$7000,4,FALSE)</f>
        <v>8</v>
      </c>
    </row>
    <row r="9" spans="1:36">
      <c r="A9" s="7" t="s">
        <v>9942</v>
      </c>
      <c r="B9" s="8" t="s">
        <v>4334</v>
      </c>
      <c r="C9" s="8" t="s">
        <v>4335</v>
      </c>
      <c r="D9" s="8" t="s">
        <v>4336</v>
      </c>
      <c r="E9" s="8" t="s">
        <v>4316</v>
      </c>
      <c r="F9" s="9"/>
      <c r="G9" s="9"/>
      <c r="H9" s="9">
        <v>4.2798999999999997E-3</v>
      </c>
      <c r="J9">
        <v>1</v>
      </c>
      <c r="K9" s="37">
        <f t="shared" si="0"/>
        <v>-5.3685663781727051</v>
      </c>
      <c r="L9" s="39">
        <f>VLOOKUP($A9,'Ub5 and Ub6 values'!$A$2:$F$7000,3,FALSE)</f>
        <v>6</v>
      </c>
      <c r="M9" s="39">
        <f>VLOOKUP($A9,'Ub5 and Ub6 values'!$A$2:$F$7000,4,FALSE)</f>
        <v>8</v>
      </c>
    </row>
    <row r="10" spans="1:36">
      <c r="A10" s="7" t="s">
        <v>2055</v>
      </c>
      <c r="B10" s="8" t="s">
        <v>4337</v>
      </c>
      <c r="C10" s="8" t="s">
        <v>4338</v>
      </c>
      <c r="D10" s="8" t="s">
        <v>2929</v>
      </c>
      <c r="E10" s="8" t="s">
        <v>4320</v>
      </c>
      <c r="F10" s="9"/>
      <c r="G10" s="9"/>
      <c r="H10" s="9">
        <v>4.9895E-3</v>
      </c>
      <c r="J10">
        <v>1</v>
      </c>
      <c r="K10" s="37">
        <f t="shared" si="0"/>
        <v>-5.3019429730380931</v>
      </c>
      <c r="L10" s="39">
        <f>VLOOKUP($A10,'Ub5 and Ub6 values'!$A$2:$F$7000,3,FALSE)</f>
        <v>6</v>
      </c>
      <c r="M10" s="39">
        <f>VLOOKUP($A10,'Ub5 and Ub6 values'!$A$2:$F$7000,4,FALSE)</f>
        <v>8</v>
      </c>
    </row>
    <row r="11" spans="1:36">
      <c r="A11" s="8" t="s">
        <v>6448</v>
      </c>
      <c r="B11" s="8" t="s">
        <v>2930</v>
      </c>
      <c r="C11" s="8" t="s">
        <v>2931</v>
      </c>
      <c r="D11" s="8" t="s">
        <v>2932</v>
      </c>
      <c r="E11" s="8" t="s">
        <v>4327</v>
      </c>
      <c r="F11" s="9"/>
      <c r="G11" s="9"/>
      <c r="H11" s="9">
        <v>5.8117999999999998E-3</v>
      </c>
      <c r="J11">
        <v>1</v>
      </c>
      <c r="K11" s="37">
        <f t="shared" si="0"/>
        <v>-5.2356893393827715</v>
      </c>
      <c r="L11" s="39">
        <f>VLOOKUP($A11,'Ub5 and Ub6 values'!$A$2:$F$7000,3,FALSE)</f>
        <v>6</v>
      </c>
      <c r="M11" s="39">
        <f>VLOOKUP($A11,'Ub5 and Ub6 values'!$A$2:$F$7000,4,FALSE)</f>
        <v>6</v>
      </c>
    </row>
    <row r="12" spans="1:36">
      <c r="A12" s="7" t="s">
        <v>4241</v>
      </c>
      <c r="B12" s="8" t="s">
        <v>2933</v>
      </c>
      <c r="C12" s="8" t="s">
        <v>2934</v>
      </c>
      <c r="D12" s="8" t="s">
        <v>2935</v>
      </c>
      <c r="E12" s="8" t="s">
        <v>4316</v>
      </c>
      <c r="F12" s="9"/>
      <c r="G12" s="9"/>
      <c r="H12" s="9">
        <v>6.4532000000000001E-3</v>
      </c>
      <c r="J12">
        <v>1</v>
      </c>
      <c r="K12" s="37">
        <f t="shared" si="0"/>
        <v>-5.1902248748664714</v>
      </c>
      <c r="L12" s="39">
        <f>VLOOKUP($A12,'Ub5 and Ub6 values'!$A$2:$F$7000,3,FALSE)</f>
        <v>7</v>
      </c>
      <c r="M12" s="39">
        <f>VLOOKUP($A12,'Ub5 and Ub6 values'!$A$2:$F$7000,4,FALSE)</f>
        <v>8</v>
      </c>
    </row>
    <row r="13" spans="1:36">
      <c r="A13" s="7" t="s">
        <v>8946</v>
      </c>
      <c r="B13" s="8" t="s">
        <v>2936</v>
      </c>
      <c r="C13" s="8" t="s">
        <v>2937</v>
      </c>
      <c r="D13" s="8" t="s">
        <v>2938</v>
      </c>
      <c r="E13" s="8" t="s">
        <v>4316</v>
      </c>
      <c r="F13" s="9"/>
      <c r="G13" s="9"/>
      <c r="H13" s="9">
        <v>6.8219999999999999E-3</v>
      </c>
      <c r="J13">
        <v>1</v>
      </c>
      <c r="K13" s="37">
        <f t="shared" si="0"/>
        <v>-5.1660882849286214</v>
      </c>
      <c r="L13" s="39">
        <f>VLOOKUP($A13,'Ub5 and Ub6 values'!$A$2:$F$7000,3,FALSE)</f>
        <v>6</v>
      </c>
      <c r="M13" s="39">
        <f>VLOOKUP($A13,'Ub5 and Ub6 values'!$A$2:$F$7000,4,FALSE)</f>
        <v>8</v>
      </c>
    </row>
    <row r="14" spans="1:36">
      <c r="A14" s="7" t="s">
        <v>9956</v>
      </c>
      <c r="B14" s="8" t="s">
        <v>2939</v>
      </c>
      <c r="C14" s="8" t="s">
        <v>2940</v>
      </c>
      <c r="D14" s="8" t="s">
        <v>2941</v>
      </c>
      <c r="E14" s="8" t="s">
        <v>4316</v>
      </c>
      <c r="F14" s="9"/>
      <c r="G14" s="9"/>
      <c r="H14" s="9">
        <v>7.0079000000000001E-3</v>
      </c>
      <c r="J14">
        <v>1</v>
      </c>
      <c r="K14" s="37">
        <f t="shared" si="0"/>
        <v>-5.1544121040086477</v>
      </c>
      <c r="L14" s="39">
        <f>VLOOKUP($A14,'Ub5 and Ub6 values'!$A$2:$F$7000,3,FALSE)</f>
        <v>6</v>
      </c>
      <c r="M14" s="39">
        <f>VLOOKUP($A14,'Ub5 and Ub6 values'!$A$2:$F$7000,4,FALSE)</f>
        <v>7</v>
      </c>
    </row>
    <row r="15" spans="1:36">
      <c r="A15" s="7" t="s">
        <v>7929</v>
      </c>
      <c r="B15" s="8" t="s">
        <v>2942</v>
      </c>
      <c r="C15" s="8" t="s">
        <v>2943</v>
      </c>
      <c r="D15" s="8" t="s">
        <v>2944</v>
      </c>
      <c r="E15" s="8" t="s">
        <v>4320</v>
      </c>
      <c r="F15" s="9"/>
      <c r="G15" s="9"/>
      <c r="H15" s="9">
        <v>7.8163999999999994E-3</v>
      </c>
      <c r="J15">
        <v>1</v>
      </c>
      <c r="K15" s="37">
        <f t="shared" si="0"/>
        <v>-5.1069932239377316</v>
      </c>
      <c r="L15" s="39">
        <f>VLOOKUP($A15,'Ub5 and Ub6 values'!$A$2:$F$7000,3,FALSE)</f>
        <v>6</v>
      </c>
      <c r="M15" s="39">
        <f>VLOOKUP($A15,'Ub5 and Ub6 values'!$A$2:$F$7000,4,FALSE)</f>
        <v>7</v>
      </c>
    </row>
    <row r="16" spans="1:36">
      <c r="A16" s="7" t="s">
        <v>2065</v>
      </c>
      <c r="B16" s="8" t="s">
        <v>2945</v>
      </c>
      <c r="C16" s="8" t="s">
        <v>2946</v>
      </c>
      <c r="D16" s="8" t="s">
        <v>702</v>
      </c>
      <c r="E16" s="8" t="s">
        <v>4316</v>
      </c>
      <c r="F16" s="9"/>
      <c r="G16" s="9"/>
      <c r="H16" s="9">
        <v>8.371E-3</v>
      </c>
      <c r="J16">
        <v>1</v>
      </c>
      <c r="K16" s="37">
        <f t="shared" si="0"/>
        <v>-5.0772226580712019</v>
      </c>
      <c r="L16" s="39">
        <f>VLOOKUP($A16,'Ub5 and Ub6 values'!$A$2:$F$7000,3,FALSE)</f>
        <v>7</v>
      </c>
      <c r="M16" s="39">
        <f>VLOOKUP($A16,'Ub5 and Ub6 values'!$A$2:$F$7000,4,FALSE)</f>
        <v>8</v>
      </c>
    </row>
    <row r="17" spans="1:13">
      <c r="A17" s="7" t="s">
        <v>9949</v>
      </c>
      <c r="B17" s="8" t="s">
        <v>703</v>
      </c>
      <c r="C17" s="8" t="s">
        <v>704</v>
      </c>
      <c r="D17" s="8" t="s">
        <v>705</v>
      </c>
      <c r="E17" s="8" t="s">
        <v>4316</v>
      </c>
      <c r="F17" s="9"/>
      <c r="G17" s="9"/>
      <c r="H17" s="9">
        <v>8.3961000000000001E-3</v>
      </c>
      <c r="J17">
        <v>1</v>
      </c>
      <c r="K17" s="37">
        <f t="shared" si="0"/>
        <v>-5.0759223974848773</v>
      </c>
      <c r="L17" s="39">
        <f>VLOOKUP($A17,'Ub5 and Ub6 values'!$A$2:$F$7000,3,FALSE)</f>
        <v>6</v>
      </c>
      <c r="M17" s="39">
        <f>VLOOKUP($A17,'Ub5 and Ub6 values'!$A$2:$F$7000,4,FALSE)</f>
        <v>9</v>
      </c>
    </row>
    <row r="18" spans="1:13">
      <c r="A18" s="7" t="s">
        <v>4492</v>
      </c>
      <c r="B18" s="8" t="s">
        <v>706</v>
      </c>
      <c r="C18" s="8" t="s">
        <v>707</v>
      </c>
      <c r="D18" s="8" t="s">
        <v>0</v>
      </c>
      <c r="E18" s="8" t="s">
        <v>1</v>
      </c>
      <c r="F18" s="9"/>
      <c r="G18" s="9"/>
      <c r="H18" s="9">
        <v>8.7766000000000007E-3</v>
      </c>
      <c r="J18">
        <v>1</v>
      </c>
      <c r="K18" s="37">
        <f t="shared" si="0"/>
        <v>-5.0566736944828037</v>
      </c>
      <c r="L18" s="39">
        <f>VLOOKUP($A18,'Ub5 and Ub6 values'!$A$2:$F$7000,3,FALSE)</f>
        <v>7</v>
      </c>
      <c r="M18" s="39">
        <f>VLOOKUP($A18,'Ub5 and Ub6 values'!$A$2:$F$7000,4,FALSE)</f>
        <v>10</v>
      </c>
    </row>
    <row r="19" spans="1:13">
      <c r="A19" s="7" t="s">
        <v>9945</v>
      </c>
      <c r="B19" s="8" t="s">
        <v>2</v>
      </c>
      <c r="C19" s="8" t="s">
        <v>3</v>
      </c>
      <c r="D19" s="8" t="s">
        <v>4</v>
      </c>
      <c r="E19" s="8" t="s">
        <v>4316</v>
      </c>
      <c r="F19" s="9"/>
      <c r="G19" s="9"/>
      <c r="H19" s="9">
        <v>8.9231999999999992E-3</v>
      </c>
      <c r="J19">
        <v>1</v>
      </c>
      <c r="K19" s="37">
        <f t="shared" si="0"/>
        <v>-5.049479372852514</v>
      </c>
      <c r="L19" s="39">
        <f>VLOOKUP($A19,'Ub5 and Ub6 values'!$A$2:$F$7000,3,FALSE)</f>
        <v>6</v>
      </c>
      <c r="M19" s="39">
        <f>VLOOKUP($A19,'Ub5 and Ub6 values'!$A$2:$F$7000,4,FALSE)</f>
        <v>7</v>
      </c>
    </row>
    <row r="20" spans="1:13">
      <c r="A20" s="7" t="s">
        <v>6385</v>
      </c>
      <c r="B20" s="8" t="s">
        <v>5</v>
      </c>
      <c r="C20" s="8" t="s">
        <v>6</v>
      </c>
      <c r="D20" s="8" t="s">
        <v>7</v>
      </c>
      <c r="E20" s="8" t="s">
        <v>4316</v>
      </c>
      <c r="F20" s="9"/>
      <c r="G20" s="9"/>
      <c r="H20" s="9">
        <v>1.2207000000000001E-2</v>
      </c>
      <c r="J20">
        <v>1</v>
      </c>
      <c r="K20" s="37">
        <f t="shared" si="0"/>
        <v>-4.9133910554270521</v>
      </c>
      <c r="L20" s="39">
        <f>VLOOKUP($A20,'Ub5 and Ub6 values'!$A$2:$F$7000,3,FALSE)</f>
        <v>7</v>
      </c>
      <c r="M20" s="39">
        <f>VLOOKUP($A20,'Ub5 and Ub6 values'!$A$2:$F$7000,4,FALSE)</f>
        <v>9</v>
      </c>
    </row>
    <row r="21" spans="1:13">
      <c r="A21" s="7" t="s">
        <v>7930</v>
      </c>
      <c r="B21" s="8" t="s">
        <v>8</v>
      </c>
      <c r="C21" s="8" t="s">
        <v>9</v>
      </c>
      <c r="D21" s="8" t="s">
        <v>10</v>
      </c>
      <c r="E21" s="8" t="s">
        <v>4320</v>
      </c>
      <c r="F21" s="9"/>
      <c r="G21" s="9"/>
      <c r="H21" s="9">
        <v>1.3872000000000001E-2</v>
      </c>
      <c r="J21">
        <v>1</v>
      </c>
      <c r="K21" s="37">
        <f t="shared" si="0"/>
        <v>-4.8578609198678651</v>
      </c>
      <c r="L21" s="39">
        <f>VLOOKUP($A21,'Ub5 and Ub6 values'!$A$2:$F$7000,3,FALSE)</f>
        <v>6</v>
      </c>
      <c r="M21" s="39">
        <f>VLOOKUP($A21,'Ub5 and Ub6 values'!$A$2:$F$7000,4,FALSE)</f>
        <v>7</v>
      </c>
    </row>
    <row r="22" spans="1:13">
      <c r="A22" s="8" t="s">
        <v>3627</v>
      </c>
      <c r="B22" s="8" t="s">
        <v>11</v>
      </c>
      <c r="C22" s="8" t="s">
        <v>12</v>
      </c>
      <c r="D22" s="8" t="s">
        <v>13</v>
      </c>
      <c r="E22" s="8" t="s">
        <v>1</v>
      </c>
      <c r="F22" s="9"/>
      <c r="G22" s="9"/>
      <c r="H22" s="9">
        <v>1.7416999999999998E-2</v>
      </c>
      <c r="J22">
        <v>1</v>
      </c>
      <c r="K22" s="37">
        <f t="shared" si="0"/>
        <v>-4.7590266481599963</v>
      </c>
      <c r="L22" s="39">
        <f>VLOOKUP($A22,'Ub5 and Ub6 values'!$A$2:$F$7000,3,FALSE)</f>
        <v>6</v>
      </c>
      <c r="M22" s="39">
        <f>VLOOKUP($A22,'Ub5 and Ub6 values'!$A$2:$F$7000,4,FALSE)</f>
        <v>10</v>
      </c>
    </row>
    <row r="23" spans="1:13">
      <c r="A23" s="7" t="s">
        <v>7931</v>
      </c>
      <c r="B23" s="8" t="s">
        <v>14</v>
      </c>
      <c r="C23" s="8" t="s">
        <v>15</v>
      </c>
      <c r="D23" s="8" t="s">
        <v>16</v>
      </c>
      <c r="E23" s="8" t="s">
        <v>4320</v>
      </c>
      <c r="F23" s="9"/>
      <c r="G23" s="9"/>
      <c r="H23" s="9">
        <v>1.8003999999999999E-2</v>
      </c>
      <c r="J23">
        <v>1</v>
      </c>
      <c r="K23" s="37">
        <f t="shared" si="0"/>
        <v>-4.7446309957335586</v>
      </c>
      <c r="L23" s="39">
        <f>VLOOKUP($A23,'Ub5 and Ub6 values'!$A$2:$F$7000,3,FALSE)</f>
        <v>6</v>
      </c>
      <c r="M23" s="39">
        <f>VLOOKUP($A23,'Ub5 and Ub6 values'!$A$2:$F$7000,4,FALSE)</f>
        <v>9</v>
      </c>
    </row>
    <row r="24" spans="1:13">
      <c r="A24" s="7" t="s">
        <v>7932</v>
      </c>
      <c r="B24" s="8" t="s">
        <v>17</v>
      </c>
      <c r="C24" s="8" t="s">
        <v>18</v>
      </c>
      <c r="D24" s="8" t="s">
        <v>19</v>
      </c>
      <c r="E24" s="8" t="s">
        <v>4320</v>
      </c>
      <c r="F24" s="9"/>
      <c r="G24" s="9"/>
      <c r="H24" s="9">
        <v>2.9197000000000001E-2</v>
      </c>
      <c r="J24">
        <v>1</v>
      </c>
      <c r="K24" s="37">
        <f t="shared" si="0"/>
        <v>-4.5346617701399117</v>
      </c>
      <c r="L24" s="39">
        <f>VLOOKUP($A24,'Ub5 and Ub6 values'!$A$2:$F$7000,3,FALSE)</f>
        <v>6</v>
      </c>
      <c r="M24" s="39">
        <f>VLOOKUP($A24,'Ub5 and Ub6 values'!$A$2:$F$7000,4,FALSE)</f>
        <v>8</v>
      </c>
    </row>
    <row r="25" spans="1:13">
      <c r="A25" s="8" t="s">
        <v>6653</v>
      </c>
      <c r="B25" s="8" t="s">
        <v>20</v>
      </c>
      <c r="C25" s="8" t="s">
        <v>21</v>
      </c>
      <c r="D25" s="8" t="s">
        <v>22</v>
      </c>
      <c r="E25" s="8" t="s">
        <v>4316</v>
      </c>
      <c r="F25" s="9"/>
      <c r="G25" s="9"/>
      <c r="H25" s="9">
        <v>3.0744E-2</v>
      </c>
      <c r="J25">
        <v>1</v>
      </c>
      <c r="K25" s="37">
        <f t="shared" si="0"/>
        <v>-4.5122396285437079</v>
      </c>
      <c r="L25" s="39">
        <f>VLOOKUP($A25,'Ub5 and Ub6 values'!$A$2:$F$7000,3,FALSE)</f>
        <v>6</v>
      </c>
      <c r="M25" s="39">
        <f>VLOOKUP($A25,'Ub5 and Ub6 values'!$A$2:$F$7000,4,FALSE)</f>
        <v>7</v>
      </c>
    </row>
    <row r="26" spans="1:13">
      <c r="A26" s="7" t="s">
        <v>6673</v>
      </c>
      <c r="B26" s="8" t="s">
        <v>23</v>
      </c>
      <c r="C26" s="8" t="s">
        <v>24</v>
      </c>
      <c r="D26" s="8" t="s">
        <v>2069</v>
      </c>
      <c r="E26" s="8" t="s">
        <v>4316</v>
      </c>
      <c r="F26" s="9"/>
      <c r="G26" s="9"/>
      <c r="H26" s="9">
        <v>3.5185000000000001E-2</v>
      </c>
      <c r="J26">
        <v>1</v>
      </c>
      <c r="K26" s="37">
        <f t="shared" si="0"/>
        <v>-4.4536424446365857</v>
      </c>
      <c r="L26" s="39">
        <f>VLOOKUP($A26,'Ub5 and Ub6 values'!$A$2:$F$7000,3,FALSE)</f>
        <v>8</v>
      </c>
      <c r="M26" s="39">
        <f>VLOOKUP($A26,'Ub5 and Ub6 values'!$A$2:$F$7000,4,FALSE)</f>
        <v>12</v>
      </c>
    </row>
    <row r="27" spans="1:13">
      <c r="A27" s="8" t="s">
        <v>4460</v>
      </c>
      <c r="B27" s="8" t="s">
        <v>2070</v>
      </c>
      <c r="C27" s="8" t="s">
        <v>2071</v>
      </c>
      <c r="D27" s="8" t="s">
        <v>4930</v>
      </c>
      <c r="E27" s="8" t="s">
        <v>1</v>
      </c>
      <c r="F27" s="9"/>
      <c r="G27" s="9"/>
      <c r="H27" s="9">
        <v>4.0843999999999998E-2</v>
      </c>
      <c r="J27">
        <v>1</v>
      </c>
      <c r="K27" s="37">
        <f t="shared" si="0"/>
        <v>-4.388871732479819</v>
      </c>
      <c r="L27" s="39">
        <f>VLOOKUP($A27,'Ub5 and Ub6 values'!$A$2:$F$7000,3,FALSE)</f>
        <v>8</v>
      </c>
      <c r="M27" s="39">
        <f>VLOOKUP($A27,'Ub5 and Ub6 values'!$A$2:$F$7000,4,FALSE)</f>
        <v>12</v>
      </c>
    </row>
    <row r="28" spans="1:13">
      <c r="A28" s="7" t="s">
        <v>6655</v>
      </c>
      <c r="B28" s="8" t="s">
        <v>4931</v>
      </c>
      <c r="C28" s="8" t="s">
        <v>4932</v>
      </c>
      <c r="D28" s="8" t="s">
        <v>4933</v>
      </c>
      <c r="E28" s="8" t="s">
        <v>4320</v>
      </c>
      <c r="F28" s="9"/>
      <c r="G28" s="9"/>
      <c r="H28" s="9">
        <v>6.0946E-2</v>
      </c>
      <c r="J28">
        <v>1</v>
      </c>
      <c r="K28" s="37">
        <f t="shared" si="0"/>
        <v>-4.2150547926696103</v>
      </c>
      <c r="L28" s="39">
        <f>VLOOKUP($A28,'Ub5 and Ub6 values'!$A$2:$F$7000,3,FALSE)</f>
        <v>6</v>
      </c>
      <c r="M28" s="39">
        <f>VLOOKUP($A28,'Ub5 and Ub6 values'!$A$2:$F$7000,4,FALSE)</f>
        <v>9</v>
      </c>
    </row>
    <row r="29" spans="1:13">
      <c r="A29" s="7" t="s">
        <v>2291</v>
      </c>
      <c r="B29" s="8" t="s">
        <v>4934</v>
      </c>
      <c r="C29" s="8" t="s">
        <v>4935</v>
      </c>
      <c r="D29" s="8" t="s">
        <v>4936</v>
      </c>
      <c r="E29" s="8" t="s">
        <v>1</v>
      </c>
      <c r="F29" s="9"/>
      <c r="G29" s="9"/>
      <c r="H29" s="9">
        <v>6.5297999999999995E-2</v>
      </c>
      <c r="J29">
        <v>1</v>
      </c>
      <c r="K29" s="37">
        <f t="shared" si="0"/>
        <v>-4.1851001204441545</v>
      </c>
      <c r="L29" s="39">
        <f>VLOOKUP($A29,'Ub5 and Ub6 values'!$A$2:$F$7000,3,FALSE)</f>
        <v>9</v>
      </c>
      <c r="M29" s="39">
        <f>VLOOKUP($A29,'Ub5 and Ub6 values'!$A$2:$F$7000,4,FALSE)</f>
        <v>12</v>
      </c>
    </row>
    <row r="30" spans="1:13">
      <c r="A30" s="8" t="s">
        <v>4975</v>
      </c>
      <c r="B30" s="8" t="s">
        <v>4937</v>
      </c>
      <c r="C30" s="8" t="s">
        <v>3292</v>
      </c>
      <c r="D30" s="8" t="s">
        <v>3293</v>
      </c>
      <c r="E30" s="8" t="s">
        <v>3294</v>
      </c>
      <c r="F30" s="9"/>
      <c r="G30" s="9"/>
      <c r="H30" s="9">
        <v>7.7931E-2</v>
      </c>
      <c r="J30">
        <v>1</v>
      </c>
      <c r="K30" s="37">
        <f t="shared" si="0"/>
        <v>-4.1082897509172973</v>
      </c>
      <c r="L30" s="39">
        <f>VLOOKUP($A30,'Ub5 and Ub6 values'!$A$2:$F$7000,3,FALSE)</f>
        <v>7</v>
      </c>
      <c r="M30" s="39">
        <f>VLOOKUP($A30,'Ub5 and Ub6 values'!$A$2:$F$7000,4,FALSE)</f>
        <v>10</v>
      </c>
    </row>
    <row r="31" spans="1:13">
      <c r="A31" s="7" t="s">
        <v>4493</v>
      </c>
      <c r="B31" s="8" t="s">
        <v>3295</v>
      </c>
      <c r="C31" s="8" t="s">
        <v>3296</v>
      </c>
      <c r="D31" s="8" t="s">
        <v>3297</v>
      </c>
      <c r="E31" s="8" t="s">
        <v>4327</v>
      </c>
      <c r="F31" s="9"/>
      <c r="G31" s="9"/>
      <c r="H31" s="9">
        <v>7.8290999999999999E-2</v>
      </c>
      <c r="J31">
        <v>1</v>
      </c>
      <c r="K31" s="37">
        <f t="shared" si="0"/>
        <v>-4.1062881597171454</v>
      </c>
      <c r="L31" s="39">
        <f>VLOOKUP($A31,'Ub5 and Ub6 values'!$A$2:$F$7000,3,FALSE)</f>
        <v>5</v>
      </c>
      <c r="M31" s="39">
        <f>VLOOKUP($A31,'Ub5 and Ub6 values'!$A$2:$F$7000,4,FALSE)</f>
        <v>5</v>
      </c>
    </row>
    <row r="32" spans="1:13">
      <c r="A32" s="7" t="s">
        <v>2067</v>
      </c>
      <c r="B32" s="8" t="s">
        <v>3298</v>
      </c>
      <c r="C32" s="8" t="s">
        <v>3299</v>
      </c>
      <c r="D32" s="8" t="s">
        <v>3300</v>
      </c>
      <c r="E32" s="8" t="s">
        <v>4320</v>
      </c>
      <c r="F32" s="9"/>
      <c r="G32" s="9"/>
      <c r="H32" s="9">
        <v>8.2933000000000007E-2</v>
      </c>
      <c r="J32">
        <v>1</v>
      </c>
      <c r="K32" s="37">
        <f t="shared" si="0"/>
        <v>-4.081272624260988</v>
      </c>
      <c r="L32" s="39">
        <f>VLOOKUP($A32,'Ub5 and Ub6 values'!$A$2:$F$7000,3,FALSE)</f>
        <v>6</v>
      </c>
      <c r="M32" s="39">
        <f>VLOOKUP($A32,'Ub5 and Ub6 values'!$A$2:$F$7000,4,FALSE)</f>
        <v>6</v>
      </c>
    </row>
    <row r="33" spans="1:13">
      <c r="A33" s="7" t="s">
        <v>1874</v>
      </c>
      <c r="B33" s="8" t="s">
        <v>3301</v>
      </c>
      <c r="C33" s="8" t="s">
        <v>3302</v>
      </c>
      <c r="D33" s="8" t="s">
        <v>3303</v>
      </c>
      <c r="E33" s="8" t="s">
        <v>1</v>
      </c>
      <c r="F33" s="9"/>
      <c r="G33" s="9"/>
      <c r="H33" s="9">
        <v>0.12981999999999999</v>
      </c>
      <c r="J33">
        <v>1</v>
      </c>
      <c r="K33" s="37">
        <f t="shared" si="0"/>
        <v>-3.8866583952048952</v>
      </c>
      <c r="L33" s="39">
        <f>VLOOKUP($A33,'Ub5 and Ub6 values'!$A$2:$F$7000,3,FALSE)</f>
        <v>2</v>
      </c>
      <c r="M33" s="39">
        <f>VLOOKUP($A33,'Ub5 and Ub6 values'!$A$2:$F$7000,4,FALSE)</f>
        <v>2</v>
      </c>
    </row>
    <row r="34" spans="1:13">
      <c r="A34" s="7" t="s">
        <v>6658</v>
      </c>
      <c r="B34" s="8" t="s">
        <v>3304</v>
      </c>
      <c r="C34" s="8" t="s">
        <v>3305</v>
      </c>
      <c r="D34" s="8" t="s">
        <v>3306</v>
      </c>
      <c r="E34" s="8" t="s">
        <v>1</v>
      </c>
      <c r="F34" s="9"/>
      <c r="G34" s="9"/>
      <c r="H34" s="9">
        <v>0.14183000000000001</v>
      </c>
      <c r="J34">
        <v>1</v>
      </c>
      <c r="K34" s="37">
        <f t="shared" si="0"/>
        <v>-3.8482318971048213</v>
      </c>
      <c r="L34" s="39">
        <f>VLOOKUP($A34,'Ub5 and Ub6 values'!$A$2:$F$7000,3,FALSE)</f>
        <v>6</v>
      </c>
      <c r="M34" s="39">
        <f>VLOOKUP($A34,'Ub5 and Ub6 values'!$A$2:$F$7000,4,FALSE)</f>
        <v>7</v>
      </c>
    </row>
    <row r="35" spans="1:13">
      <c r="A35" s="8" t="s">
        <v>5456</v>
      </c>
      <c r="B35" s="8" t="s">
        <v>3307</v>
      </c>
      <c r="C35" s="8" t="s">
        <v>3308</v>
      </c>
      <c r="D35" s="8" t="s">
        <v>3309</v>
      </c>
      <c r="E35" s="8" t="s">
        <v>4316</v>
      </c>
      <c r="F35" s="9"/>
      <c r="G35" s="9"/>
      <c r="H35" s="9">
        <v>0.20369000000000001</v>
      </c>
      <c r="J35">
        <v>1</v>
      </c>
      <c r="K35" s="37">
        <f t="shared" si="0"/>
        <v>-3.6910302918217504</v>
      </c>
      <c r="L35" s="39">
        <f>VLOOKUP($A35,'Ub5 and Ub6 values'!$A$2:$F$7000,3,FALSE)</f>
        <v>4</v>
      </c>
      <c r="M35" s="39">
        <f>VLOOKUP($A35,'Ub5 and Ub6 values'!$A$2:$F$7000,4,FALSE)</f>
        <v>4</v>
      </c>
    </row>
    <row r="36" spans="1:13">
      <c r="A36" s="8" t="s">
        <v>6187</v>
      </c>
      <c r="B36" s="8" t="s">
        <v>3310</v>
      </c>
      <c r="C36" s="8" t="s">
        <v>3311</v>
      </c>
      <c r="D36" s="8" t="s">
        <v>3312</v>
      </c>
      <c r="E36" s="8" t="s">
        <v>4327</v>
      </c>
      <c r="F36" s="9"/>
      <c r="G36" s="9"/>
      <c r="H36" s="9">
        <v>0.24961</v>
      </c>
      <c r="J36">
        <v>1</v>
      </c>
      <c r="K36" s="37">
        <f t="shared" si="0"/>
        <v>-3.6027380197194883</v>
      </c>
      <c r="L36" s="39">
        <f>VLOOKUP($A36,'Ub5 and Ub6 values'!$A$2:$F$7000,3,FALSE)</f>
        <v>3</v>
      </c>
      <c r="M36" s="39">
        <f>VLOOKUP($A36,'Ub5 and Ub6 values'!$A$2:$F$7000,4,FALSE)</f>
        <v>3</v>
      </c>
    </row>
    <row r="37" spans="1:13">
      <c r="A37" s="8" t="s">
        <v>750</v>
      </c>
      <c r="B37" s="8" t="s">
        <v>3313</v>
      </c>
      <c r="C37" s="8" t="s">
        <v>3314</v>
      </c>
      <c r="D37" s="8" t="s">
        <v>819</v>
      </c>
      <c r="E37" s="8" t="s">
        <v>4327</v>
      </c>
      <c r="F37" s="9"/>
      <c r="G37" s="9"/>
      <c r="H37" s="9">
        <v>0.37558999999999998</v>
      </c>
      <c r="J37">
        <v>1</v>
      </c>
      <c r="K37" s="37">
        <f t="shared" si="0"/>
        <v>-3.4252859792457389</v>
      </c>
      <c r="L37" s="39">
        <f>VLOOKUP($A37,'Ub5 and Ub6 values'!$A$2:$F$7000,3,FALSE)</f>
        <v>6</v>
      </c>
      <c r="M37" s="39">
        <f>VLOOKUP($A37,'Ub5 and Ub6 values'!$A$2:$F$7000,4,FALSE)</f>
        <v>7</v>
      </c>
    </row>
    <row r="38" spans="1:13">
      <c r="A38" s="7" t="s">
        <v>6940</v>
      </c>
      <c r="B38" s="8" t="s">
        <v>820</v>
      </c>
      <c r="C38" s="8" t="s">
        <v>821</v>
      </c>
      <c r="D38" s="8" t="s">
        <v>822</v>
      </c>
      <c r="E38" s="8" t="s">
        <v>1</v>
      </c>
      <c r="F38" s="9"/>
      <c r="G38" s="9"/>
      <c r="H38" s="9">
        <v>0.63041000000000003</v>
      </c>
      <c r="J38">
        <v>1</v>
      </c>
      <c r="K38" s="37">
        <f t="shared" si="0"/>
        <v>-3.2003769063840255</v>
      </c>
      <c r="L38" s="39">
        <f>VLOOKUP($A38,'Ub5 and Ub6 values'!$A$2:$F$7000,3,FALSE)</f>
        <v>3</v>
      </c>
      <c r="M38" s="39">
        <f>VLOOKUP($A38,'Ub5 and Ub6 values'!$A$2:$F$7000,4,FALSE)</f>
        <v>3</v>
      </c>
    </row>
    <row r="39" spans="1:13">
      <c r="A39" s="8" t="s">
        <v>6911</v>
      </c>
      <c r="B39" s="8" t="s">
        <v>823</v>
      </c>
      <c r="C39" s="8" t="s">
        <v>824</v>
      </c>
      <c r="D39" s="8" t="s">
        <v>825</v>
      </c>
      <c r="E39" s="8" t="s">
        <v>1</v>
      </c>
      <c r="F39" s="9"/>
      <c r="G39" s="9"/>
      <c r="H39" s="9">
        <v>0.63515999999999995</v>
      </c>
      <c r="J39">
        <v>1</v>
      </c>
      <c r="K39" s="37">
        <f t="shared" si="0"/>
        <v>-3.1971168599611075</v>
      </c>
      <c r="L39" s="39">
        <f>VLOOKUP($A39,'Ub5 and Ub6 values'!$A$2:$F$7000,3,FALSE)</f>
        <v>7</v>
      </c>
      <c r="M39" s="39">
        <f>VLOOKUP($A39,'Ub5 and Ub6 values'!$A$2:$F$7000,4,FALSE)</f>
        <v>8</v>
      </c>
    </row>
    <row r="40" spans="1:13">
      <c r="A40" s="8" t="s">
        <v>1846</v>
      </c>
      <c r="B40" s="8" t="s">
        <v>826</v>
      </c>
      <c r="C40" s="8" t="s">
        <v>827</v>
      </c>
      <c r="D40" s="8" t="s">
        <v>828</v>
      </c>
      <c r="E40" s="8" t="s">
        <v>4316</v>
      </c>
      <c r="F40" s="9"/>
      <c r="G40" s="9"/>
      <c r="H40" s="9">
        <v>0.66076999999999997</v>
      </c>
      <c r="J40">
        <v>1</v>
      </c>
      <c r="K40" s="37">
        <f t="shared" si="0"/>
        <v>-3.1799496828944198</v>
      </c>
      <c r="L40" s="39">
        <f>VLOOKUP($A40,'Ub5 and Ub6 values'!$A$2:$F$7000,3,FALSE)</f>
        <v>8</v>
      </c>
      <c r="M40" s="39">
        <f>VLOOKUP($A40,'Ub5 and Ub6 values'!$A$2:$F$7000,4,FALSE)</f>
        <v>11</v>
      </c>
    </row>
    <row r="41" spans="1:13">
      <c r="A41" s="8" t="s">
        <v>6657</v>
      </c>
      <c r="B41" s="8" t="s">
        <v>829</v>
      </c>
      <c r="C41" s="8" t="s">
        <v>830</v>
      </c>
      <c r="D41" s="8" t="s">
        <v>831</v>
      </c>
      <c r="E41" s="8" t="s">
        <v>832</v>
      </c>
      <c r="F41" s="9"/>
      <c r="G41" s="9"/>
      <c r="H41" s="9">
        <v>0.72975999999999996</v>
      </c>
      <c r="J41">
        <v>1</v>
      </c>
      <c r="K41" s="37">
        <f t="shared" si="0"/>
        <v>-3.1368199451031371</v>
      </c>
      <c r="L41" s="39">
        <f>VLOOKUP($A41,'Ub5 and Ub6 values'!$A$2:$F$7000,3,FALSE)</f>
        <v>6</v>
      </c>
      <c r="M41" s="39">
        <f>VLOOKUP($A41,'Ub5 and Ub6 values'!$A$2:$F$7000,4,FALSE)</f>
        <v>7</v>
      </c>
    </row>
    <row r="42" spans="1:13">
      <c r="A42" s="8" t="s">
        <v>2721</v>
      </c>
      <c r="B42" s="8" t="s">
        <v>6115</v>
      </c>
      <c r="C42" s="8" t="s">
        <v>833</v>
      </c>
      <c r="D42" s="8" t="s">
        <v>834</v>
      </c>
      <c r="E42" s="8" t="s">
        <v>832</v>
      </c>
      <c r="F42" s="9"/>
      <c r="G42" s="9"/>
      <c r="H42" s="9">
        <v>0.73180999999999996</v>
      </c>
      <c r="J42">
        <v>1</v>
      </c>
      <c r="K42" s="37">
        <f t="shared" si="0"/>
        <v>-3.1356016602837564</v>
      </c>
      <c r="L42" s="39">
        <f>VLOOKUP($A42,'Ub5 and Ub6 values'!$A$2:$F$7000,3,FALSE)</f>
        <v>6</v>
      </c>
      <c r="M42" s="39">
        <f>VLOOKUP($A42,'Ub5 and Ub6 values'!$A$2:$F$7000,4,FALSE)</f>
        <v>6</v>
      </c>
    </row>
    <row r="43" spans="1:13">
      <c r="A43" s="8" t="s">
        <v>3601</v>
      </c>
      <c r="B43" s="8" t="s">
        <v>835</v>
      </c>
      <c r="C43" s="8" t="s">
        <v>836</v>
      </c>
      <c r="D43" s="8" t="s">
        <v>837</v>
      </c>
      <c r="E43" s="8" t="s">
        <v>1</v>
      </c>
      <c r="F43" s="9"/>
      <c r="G43" s="9"/>
      <c r="H43" s="9">
        <v>0.75729999999999997</v>
      </c>
      <c r="J43">
        <v>1</v>
      </c>
      <c r="K43" s="37">
        <f t="shared" si="0"/>
        <v>-3.1207320431753871</v>
      </c>
      <c r="L43" s="39">
        <f>VLOOKUP($A43,'Ub5 and Ub6 values'!$A$2:$F$7000,3,FALSE)</f>
        <v>4</v>
      </c>
      <c r="M43" s="39">
        <f>VLOOKUP($A43,'Ub5 and Ub6 values'!$A$2:$F$7000,4,FALSE)</f>
        <v>5</v>
      </c>
    </row>
    <row r="44" spans="1:13">
      <c r="A44" s="8" t="s">
        <v>6455</v>
      </c>
      <c r="B44" s="8" t="s">
        <v>4181</v>
      </c>
      <c r="C44" s="8" t="s">
        <v>838</v>
      </c>
      <c r="D44" s="8" t="s">
        <v>839</v>
      </c>
      <c r="E44" s="8" t="s">
        <v>1</v>
      </c>
      <c r="F44" s="9"/>
      <c r="G44" s="9"/>
      <c r="H44" s="9">
        <v>2.0632999999999999</v>
      </c>
      <c r="J44">
        <v>1</v>
      </c>
      <c r="K44" s="37">
        <f t="shared" si="0"/>
        <v>-2.6854376218221612</v>
      </c>
      <c r="L44" s="39">
        <f>VLOOKUP($A44,'Ub5 and Ub6 values'!$A$2:$F$7000,3,FALSE)</f>
        <v>4</v>
      </c>
      <c r="M44" s="39">
        <f>VLOOKUP($A44,'Ub5 and Ub6 values'!$A$2:$F$7000,4,FALSE)</f>
        <v>4</v>
      </c>
    </row>
    <row r="45" spans="1:13">
      <c r="A45" s="8" t="s">
        <v>1436</v>
      </c>
      <c r="B45" s="8" t="s">
        <v>2292</v>
      </c>
      <c r="C45" s="8" t="s">
        <v>840</v>
      </c>
      <c r="D45" s="8" t="s">
        <v>841</v>
      </c>
      <c r="E45" s="8" t="s">
        <v>4316</v>
      </c>
      <c r="F45" s="9"/>
      <c r="G45" s="9"/>
      <c r="H45" s="9">
        <v>12.824999999999999</v>
      </c>
      <c r="J45">
        <v>1</v>
      </c>
      <c r="K45" s="37">
        <f t="shared" si="0"/>
        <v>-1.8919426262161461</v>
      </c>
      <c r="L45" s="39">
        <f>VLOOKUP($A45,'Ub5 and Ub6 values'!$A$2:$F$7000,3,FALSE)</f>
        <v>3</v>
      </c>
      <c r="M45" s="39">
        <f>VLOOKUP($A45,'Ub5 and Ub6 values'!$A$2:$F$7000,4,FALSE)</f>
        <v>3</v>
      </c>
    </row>
    <row r="46" spans="1:13">
      <c r="A46" s="8"/>
      <c r="B46" s="8"/>
      <c r="C46" s="8"/>
      <c r="D46" s="8"/>
      <c r="E46" s="8"/>
      <c r="F46" s="9"/>
      <c r="G46" s="9"/>
      <c r="H46" s="9"/>
    </row>
    <row r="47" spans="1:13">
      <c r="A47" s="7"/>
      <c r="B47" s="8"/>
      <c r="C47" s="8"/>
      <c r="D47" s="8"/>
      <c r="E47" s="8"/>
      <c r="F47" s="9"/>
      <c r="G47" s="9"/>
      <c r="H47" s="9"/>
    </row>
    <row r="48" spans="1:13">
      <c r="A48" s="7"/>
      <c r="B48" s="8"/>
      <c r="C48" s="8"/>
      <c r="D48" s="8"/>
      <c r="E48" s="8"/>
      <c r="F48" s="9"/>
      <c r="G48" s="9"/>
      <c r="H48" s="9"/>
    </row>
    <row r="49" spans="1:8">
      <c r="A49" s="8"/>
      <c r="B49" s="8"/>
      <c r="C49" s="8"/>
      <c r="D49" s="8"/>
      <c r="E49" s="8"/>
      <c r="F49" s="9"/>
      <c r="G49" s="9"/>
      <c r="H49" s="9"/>
    </row>
    <row r="50" spans="1:8">
      <c r="A50" s="8"/>
      <c r="B50" s="8"/>
      <c r="C50" s="8"/>
      <c r="D50" s="8"/>
      <c r="E50" s="8"/>
      <c r="F50" s="9"/>
      <c r="G50" s="9"/>
      <c r="H50" s="9"/>
    </row>
    <row r="51" spans="1:8">
      <c r="A51" s="8"/>
      <c r="B51" s="8"/>
      <c r="C51" s="8"/>
      <c r="D51" s="8"/>
      <c r="E51" s="8"/>
      <c r="F51" s="9"/>
      <c r="G51" s="9"/>
      <c r="H51" s="9"/>
    </row>
    <row r="52" spans="1:8">
      <c r="A52" s="8"/>
      <c r="B52" s="8"/>
      <c r="C52" s="8"/>
      <c r="D52" s="8"/>
      <c r="E52" s="8"/>
      <c r="F52" s="9"/>
      <c r="G52" s="9"/>
      <c r="H52" s="9"/>
    </row>
    <row r="53" spans="1:8">
      <c r="A53" s="8"/>
      <c r="B53" s="8"/>
      <c r="C53" s="8"/>
      <c r="D53" s="8"/>
      <c r="E53" s="8"/>
      <c r="F53" s="9"/>
      <c r="G53" s="9"/>
      <c r="H53" s="9"/>
    </row>
    <row r="54" spans="1:8">
      <c r="A54" s="8"/>
      <c r="B54" s="8"/>
      <c r="C54" s="8"/>
      <c r="D54" s="8"/>
      <c r="E54" s="8"/>
      <c r="F54" s="9"/>
      <c r="G54" s="9"/>
      <c r="H54" s="9"/>
    </row>
    <row r="55" spans="1:8">
      <c r="A55" s="8"/>
      <c r="B55" s="8"/>
      <c r="C55" s="8"/>
      <c r="D55" s="8"/>
      <c r="E55" s="8"/>
      <c r="F55" s="9"/>
      <c r="G55" s="9"/>
      <c r="H55" s="9"/>
    </row>
    <row r="56" spans="1:8">
      <c r="A56" s="8"/>
      <c r="B56" s="8"/>
      <c r="C56" s="8"/>
      <c r="D56" s="8"/>
      <c r="E56" s="8"/>
      <c r="F56" s="9"/>
      <c r="G56" s="9"/>
      <c r="H56" s="9"/>
    </row>
    <row r="57" spans="1:8">
      <c r="A57" s="8"/>
      <c r="B57" s="8"/>
      <c r="C57" s="8"/>
      <c r="D57" s="8"/>
      <c r="E57" s="8"/>
      <c r="F57" s="9"/>
      <c r="G57" s="9"/>
      <c r="H57" s="9"/>
    </row>
    <row r="58" spans="1:8">
      <c r="A58" s="8"/>
      <c r="B58" s="8"/>
      <c r="C58" s="8"/>
      <c r="D58" s="8"/>
      <c r="E58" s="8"/>
      <c r="F58" s="9"/>
      <c r="G58" s="9"/>
      <c r="H58" s="9"/>
    </row>
    <row r="59" spans="1:8">
      <c r="A59" s="8"/>
      <c r="B59" s="8"/>
      <c r="C59" s="8"/>
      <c r="D59" s="8"/>
      <c r="E59" s="8"/>
      <c r="F59" s="9"/>
      <c r="G59" s="9"/>
      <c r="H59" s="9"/>
    </row>
    <row r="60" spans="1:8">
      <c r="A60" s="8"/>
      <c r="B60" s="8"/>
      <c r="C60" s="8"/>
      <c r="D60" s="8"/>
      <c r="E60" s="8"/>
      <c r="F60" s="9"/>
      <c r="G60" s="9"/>
      <c r="H60" s="9"/>
    </row>
    <row r="61" spans="1:8">
      <c r="A61" s="7"/>
      <c r="B61" s="8"/>
      <c r="C61" s="8"/>
      <c r="D61" s="8"/>
      <c r="E61" s="8"/>
      <c r="F61" s="9"/>
      <c r="G61" s="9"/>
      <c r="H61" s="9"/>
    </row>
    <row r="62" spans="1:8">
      <c r="A62" s="8"/>
      <c r="B62" s="8"/>
      <c r="C62" s="8"/>
      <c r="D62" s="8"/>
      <c r="E62" s="8"/>
      <c r="F62" s="9"/>
      <c r="G62" s="9"/>
      <c r="H62" s="9"/>
    </row>
    <row r="63" spans="1:8">
      <c r="A63" s="8"/>
      <c r="B63" s="8"/>
      <c r="C63" s="8"/>
      <c r="D63" s="8"/>
      <c r="E63" s="8"/>
      <c r="F63" s="9"/>
      <c r="G63" s="9"/>
      <c r="H63" s="9"/>
    </row>
    <row r="64" spans="1:8">
      <c r="A64" s="8"/>
      <c r="B64" s="8"/>
      <c r="C64" s="8"/>
      <c r="D64" s="8"/>
      <c r="E64" s="8"/>
      <c r="F64" s="9"/>
      <c r="G64" s="9"/>
      <c r="H64" s="9"/>
    </row>
    <row r="65" spans="1:8">
      <c r="A65" s="7"/>
      <c r="B65" s="8"/>
      <c r="C65" s="8"/>
      <c r="D65" s="8"/>
      <c r="E65" s="8"/>
      <c r="F65" s="9"/>
      <c r="G65" s="9"/>
      <c r="H65" s="9"/>
    </row>
    <row r="66" spans="1:8">
      <c r="A66" s="8"/>
      <c r="B66" s="8"/>
      <c r="C66" s="8"/>
      <c r="D66" s="8"/>
      <c r="E66" s="8"/>
      <c r="F66" s="9"/>
      <c r="G66" s="9"/>
      <c r="H66" s="9"/>
    </row>
    <row r="67" spans="1:8">
      <c r="A67" s="8"/>
      <c r="B67" s="8"/>
      <c r="C67" s="8"/>
      <c r="D67" s="8"/>
      <c r="E67" s="8"/>
      <c r="F67" s="9"/>
      <c r="G67" s="9"/>
      <c r="H67" s="9"/>
    </row>
    <row r="68" spans="1:8">
      <c r="A68" s="8"/>
      <c r="B68" s="8"/>
      <c r="C68" s="8"/>
      <c r="D68" s="8"/>
      <c r="E68" s="8"/>
      <c r="F68" s="9"/>
      <c r="G68" s="9"/>
      <c r="H68" s="9"/>
    </row>
    <row r="69" spans="1:8">
      <c r="A69" s="7"/>
      <c r="B69" s="8"/>
      <c r="C69" s="8"/>
      <c r="D69" s="8"/>
      <c r="E69" s="8"/>
      <c r="F69" s="9"/>
      <c r="G69" s="9"/>
      <c r="H69" s="9"/>
    </row>
    <row r="70" spans="1:8">
      <c r="A70" s="7"/>
      <c r="B70" s="8"/>
      <c r="C70" s="8"/>
      <c r="D70" s="8"/>
      <c r="E70" s="8"/>
      <c r="F70" s="9"/>
      <c r="G70" s="9"/>
      <c r="H70" s="9"/>
    </row>
    <row r="71" spans="1:8">
      <c r="A71" s="8"/>
      <c r="B71" s="8"/>
      <c r="C71" s="8"/>
      <c r="D71" s="8"/>
      <c r="E71" s="8"/>
      <c r="F71" s="9"/>
      <c r="G71" s="9"/>
      <c r="H71" s="9"/>
    </row>
    <row r="72" spans="1:8">
      <c r="A72" s="8"/>
      <c r="B72" s="8"/>
      <c r="C72" s="8"/>
      <c r="D72" s="8"/>
      <c r="E72" s="8"/>
      <c r="F72" s="9"/>
      <c r="G72" s="9"/>
      <c r="H72" s="9"/>
    </row>
    <row r="73" spans="1:8">
      <c r="A73" s="8"/>
      <c r="B73" s="8"/>
      <c r="C73" s="8"/>
      <c r="D73" s="8"/>
      <c r="E73" s="8"/>
      <c r="F73" s="9"/>
      <c r="G73" s="9"/>
      <c r="H73" s="9"/>
    </row>
    <row r="74" spans="1:8">
      <c r="A74" s="7"/>
      <c r="B74" s="8"/>
      <c r="C74" s="8"/>
      <c r="D74" s="8"/>
      <c r="E74" s="8"/>
      <c r="F74" s="9"/>
      <c r="G74" s="9"/>
      <c r="H74" s="9"/>
    </row>
    <row r="75" spans="1:8">
      <c r="A75" s="7"/>
      <c r="B75" s="8"/>
      <c r="C75" s="8"/>
      <c r="D75" s="8"/>
      <c r="E75" s="8"/>
      <c r="F75" s="9"/>
      <c r="G75" s="9"/>
      <c r="H75" s="9"/>
    </row>
    <row r="76" spans="1:8">
      <c r="A76" s="8"/>
      <c r="B76" s="8"/>
      <c r="C76" s="8"/>
      <c r="D76" s="8"/>
      <c r="E76" s="8"/>
      <c r="F76" s="9"/>
      <c r="G76" s="9"/>
      <c r="H76" s="9"/>
    </row>
    <row r="77" spans="1:8">
      <c r="A77" s="8"/>
      <c r="B77" s="8"/>
      <c r="C77" s="8"/>
      <c r="D77" s="8"/>
      <c r="E77" s="8"/>
      <c r="F77" s="9"/>
      <c r="G77" s="9"/>
      <c r="H77" s="9"/>
    </row>
    <row r="78" spans="1:8">
      <c r="A78" s="8"/>
      <c r="B78" s="8"/>
      <c r="C78" s="8"/>
      <c r="D78" s="8"/>
      <c r="E78" s="8"/>
      <c r="F78" s="9"/>
      <c r="G78" s="9"/>
      <c r="H78" s="9"/>
    </row>
    <row r="79" spans="1:8">
      <c r="A79" s="7"/>
      <c r="B79" s="8"/>
      <c r="C79" s="8"/>
      <c r="D79" s="8"/>
      <c r="E79" s="8"/>
      <c r="F79" s="9"/>
      <c r="G79" s="9"/>
      <c r="H79" s="9"/>
    </row>
    <row r="80" spans="1:8">
      <c r="A80" s="7"/>
      <c r="B80" s="8"/>
      <c r="C80" s="8"/>
      <c r="D80" s="8"/>
      <c r="E80" s="8"/>
      <c r="F80" s="9"/>
      <c r="G80" s="9"/>
      <c r="H80" s="9"/>
    </row>
    <row r="81" spans="1:8">
      <c r="A81" s="8"/>
      <c r="B81" s="8"/>
      <c r="C81" s="8"/>
      <c r="D81" s="8"/>
      <c r="E81" s="8"/>
      <c r="F81" s="9"/>
      <c r="G81" s="9"/>
      <c r="H81" s="9"/>
    </row>
    <row r="82" spans="1:8">
      <c r="A82" s="7"/>
      <c r="B82" s="8"/>
      <c r="C82" s="8"/>
      <c r="D82" s="8"/>
      <c r="E82" s="8"/>
      <c r="F82" s="9"/>
      <c r="G82" s="9"/>
      <c r="H82" s="9"/>
    </row>
    <row r="83" spans="1:8">
      <c r="A83" s="7"/>
      <c r="B83" s="8"/>
      <c r="C83" s="8"/>
      <c r="D83" s="8"/>
      <c r="E83" s="8"/>
      <c r="F83" s="9"/>
      <c r="G83" s="9"/>
      <c r="H83" s="9"/>
    </row>
    <row r="84" spans="1:8">
      <c r="A84" s="7"/>
      <c r="B84" s="8"/>
      <c r="C84" s="8"/>
      <c r="D84" s="8"/>
      <c r="E84" s="8"/>
      <c r="F84" s="9"/>
      <c r="G84" s="9"/>
      <c r="H84" s="9"/>
    </row>
    <row r="85" spans="1:8">
      <c r="A85" s="8"/>
      <c r="B85" s="8"/>
      <c r="C85" s="8"/>
      <c r="D85" s="8"/>
      <c r="E85" s="8"/>
      <c r="F85" s="9"/>
      <c r="G85" s="9"/>
      <c r="H85" s="9"/>
    </row>
    <row r="86" spans="1:8">
      <c r="A86" s="7"/>
      <c r="B86" s="8"/>
      <c r="C86" s="8"/>
      <c r="D86" s="8"/>
      <c r="E86" s="8"/>
      <c r="F86" s="9"/>
      <c r="G86" s="9"/>
      <c r="H86" s="9"/>
    </row>
    <row r="87" spans="1:8">
      <c r="A87" s="8"/>
      <c r="B87" s="8"/>
      <c r="C87" s="8"/>
      <c r="D87" s="8"/>
      <c r="E87" s="8"/>
      <c r="F87" s="9"/>
      <c r="G87" s="9"/>
      <c r="H87" s="9"/>
    </row>
    <row r="88" spans="1:8">
      <c r="A88" s="8"/>
      <c r="B88" s="8"/>
      <c r="C88" s="8"/>
      <c r="D88" s="8"/>
      <c r="E88" s="8"/>
      <c r="F88" s="9"/>
      <c r="G88" s="9"/>
      <c r="H88" s="9"/>
    </row>
    <row r="89" spans="1:8">
      <c r="A89" s="8"/>
      <c r="B89" s="8"/>
      <c r="C89" s="8"/>
      <c r="D89" s="8"/>
      <c r="E89" s="8"/>
      <c r="F89" s="9"/>
      <c r="G89" s="9"/>
      <c r="H89" s="9"/>
    </row>
    <row r="90" spans="1:8">
      <c r="A90" s="8"/>
      <c r="B90" s="8"/>
      <c r="C90" s="8"/>
      <c r="D90" s="8"/>
      <c r="E90" s="8"/>
      <c r="F90" s="9"/>
      <c r="G90" s="9"/>
      <c r="H90" s="9"/>
    </row>
    <row r="91" spans="1:8">
      <c r="A91" s="8"/>
      <c r="B91" s="8"/>
      <c r="C91" s="8"/>
      <c r="D91" s="8"/>
      <c r="E91" s="8"/>
      <c r="F91" s="9"/>
      <c r="G91" s="9"/>
      <c r="H91" s="9"/>
    </row>
    <row r="92" spans="1:8">
      <c r="A92" s="8"/>
      <c r="B92" s="8"/>
      <c r="C92" s="8"/>
      <c r="D92" s="8"/>
      <c r="E92" s="8"/>
      <c r="F92" s="9"/>
      <c r="G92" s="9"/>
      <c r="H92" s="9"/>
    </row>
    <row r="93" spans="1:8">
      <c r="A93" s="7"/>
      <c r="B93" s="8"/>
      <c r="C93" s="8"/>
      <c r="D93" s="8"/>
      <c r="E93" s="8"/>
      <c r="F93" s="9"/>
      <c r="G93" s="9"/>
      <c r="H93" s="9"/>
    </row>
    <row r="94" spans="1:8">
      <c r="A94" s="8"/>
      <c r="B94" s="8"/>
      <c r="C94" s="8"/>
      <c r="D94" s="8"/>
      <c r="E94" s="8"/>
      <c r="F94" s="9"/>
      <c r="G94" s="9"/>
      <c r="H94" s="9"/>
    </row>
    <row r="95" spans="1:8">
      <c r="A95" s="7"/>
      <c r="B95" s="8"/>
      <c r="C95" s="8"/>
      <c r="D95" s="8"/>
      <c r="E95" s="8"/>
      <c r="F95" s="9"/>
      <c r="G95" s="9"/>
      <c r="H95" s="9"/>
    </row>
    <row r="96" spans="1:8">
      <c r="A96" s="7"/>
      <c r="B96" s="8"/>
      <c r="C96" s="8"/>
      <c r="D96" s="8"/>
      <c r="E96" s="8"/>
      <c r="F96" s="9"/>
      <c r="G96" s="9"/>
      <c r="H96" s="9"/>
    </row>
    <row r="97" spans="1:8">
      <c r="A97" s="7"/>
      <c r="B97" s="8"/>
      <c r="C97" s="8"/>
      <c r="D97" s="8"/>
      <c r="E97" s="8"/>
      <c r="F97" s="9"/>
      <c r="G97" s="9"/>
      <c r="H97" s="9"/>
    </row>
    <row r="98" spans="1:8">
      <c r="A98" s="8"/>
      <c r="B98" s="8"/>
      <c r="C98" s="8"/>
      <c r="D98" s="8"/>
      <c r="E98" s="8"/>
      <c r="F98" s="9"/>
      <c r="G98" s="9"/>
      <c r="H98" s="9"/>
    </row>
    <row r="99" spans="1:8">
      <c r="A99" s="8"/>
      <c r="B99" s="8"/>
      <c r="C99" s="8"/>
      <c r="D99" s="8"/>
      <c r="E99" s="8"/>
      <c r="F99" s="9"/>
      <c r="G99" s="9"/>
      <c r="H99" s="9"/>
    </row>
    <row r="100" spans="1:8">
      <c r="A100" s="8"/>
      <c r="B100" s="8"/>
      <c r="C100" s="8"/>
      <c r="D100" s="8"/>
      <c r="E100" s="8"/>
      <c r="F100" s="9"/>
      <c r="G100" s="9"/>
      <c r="H100" s="9"/>
    </row>
    <row r="101" spans="1:8">
      <c r="A101" s="7"/>
      <c r="B101" s="8"/>
      <c r="C101" s="8"/>
      <c r="D101" s="8"/>
      <c r="E101" s="8"/>
      <c r="F101" s="9"/>
      <c r="G101" s="9"/>
      <c r="H101" s="9"/>
    </row>
    <row r="102" spans="1:8">
      <c r="A102" s="8"/>
      <c r="B102" s="8"/>
      <c r="C102" s="8"/>
      <c r="D102" s="8"/>
      <c r="E102" s="8"/>
      <c r="F102" s="9"/>
      <c r="G102" s="9"/>
      <c r="H102" s="9"/>
    </row>
    <row r="103" spans="1:8">
      <c r="A103" s="7"/>
      <c r="B103" s="8"/>
      <c r="C103" s="8"/>
      <c r="D103" s="8"/>
      <c r="E103" s="8"/>
      <c r="F103" s="9"/>
      <c r="G103" s="9"/>
      <c r="H103" s="9"/>
    </row>
    <row r="104" spans="1:8">
      <c r="A104" s="8"/>
      <c r="B104" s="8"/>
      <c r="C104" s="8"/>
      <c r="D104" s="8"/>
      <c r="E104" s="8"/>
      <c r="F104" s="9"/>
      <c r="G104" s="9"/>
      <c r="H104" s="9"/>
    </row>
    <row r="105" spans="1:8">
      <c r="A105" s="7"/>
      <c r="B105" s="8"/>
      <c r="C105" s="8"/>
      <c r="D105" s="8"/>
      <c r="E105" s="8"/>
      <c r="F105" s="9"/>
      <c r="G105" s="9"/>
      <c r="H105" s="9"/>
    </row>
    <row r="106" spans="1:8">
      <c r="A106" s="7"/>
      <c r="B106" s="8"/>
      <c r="C106" s="8"/>
      <c r="D106" s="8"/>
      <c r="E106" s="8"/>
      <c r="F106" s="9"/>
      <c r="G106" s="9"/>
      <c r="H106" s="9"/>
    </row>
    <row r="107" spans="1:8">
      <c r="A107" s="8"/>
      <c r="B107" s="8"/>
      <c r="C107" s="8"/>
      <c r="D107" s="8"/>
      <c r="E107" s="8"/>
      <c r="F107" s="9"/>
      <c r="G107" s="9"/>
      <c r="H107" s="9"/>
    </row>
    <row r="108" spans="1:8">
      <c r="A108" s="8"/>
      <c r="B108" s="8"/>
      <c r="C108" s="8"/>
      <c r="D108" s="8"/>
      <c r="E108" s="8"/>
      <c r="F108" s="9"/>
      <c r="G108" s="9"/>
      <c r="H108" s="9"/>
    </row>
    <row r="109" spans="1:8">
      <c r="A109" s="7"/>
      <c r="B109" s="8"/>
      <c r="C109" s="8"/>
      <c r="D109" s="8"/>
      <c r="E109" s="8"/>
      <c r="F109" s="9"/>
      <c r="G109" s="9"/>
      <c r="H109" s="9"/>
    </row>
    <row r="110" spans="1:8">
      <c r="A110" s="8"/>
      <c r="B110" s="8"/>
      <c r="C110" s="8"/>
      <c r="D110" s="8"/>
      <c r="E110" s="8"/>
      <c r="F110" s="9"/>
      <c r="G110" s="9"/>
      <c r="H110" s="9"/>
    </row>
    <row r="111" spans="1:8">
      <c r="A111" s="7"/>
      <c r="B111" s="8"/>
      <c r="C111" s="8"/>
      <c r="D111" s="8"/>
      <c r="E111" s="8"/>
      <c r="F111" s="9"/>
      <c r="G111" s="9"/>
      <c r="H111" s="9"/>
    </row>
    <row r="112" spans="1:8">
      <c r="A112" s="7"/>
      <c r="B112" s="8"/>
      <c r="C112" s="8"/>
      <c r="D112" s="8"/>
      <c r="E112" s="8"/>
      <c r="F112" s="9"/>
      <c r="G112" s="9"/>
      <c r="H112" s="9"/>
    </row>
    <row r="113" spans="1:8">
      <c r="A113" s="7"/>
      <c r="B113" s="8"/>
      <c r="C113" s="8"/>
      <c r="D113" s="8"/>
      <c r="E113" s="8"/>
      <c r="F113" s="9"/>
      <c r="G113" s="9"/>
      <c r="H113" s="9"/>
    </row>
    <row r="114" spans="1:8">
      <c r="A114" s="7"/>
      <c r="B114" s="8"/>
      <c r="C114" s="8"/>
      <c r="D114" s="8"/>
      <c r="E114" s="8"/>
      <c r="F114" s="9"/>
      <c r="G114" s="9"/>
      <c r="H114" s="9"/>
    </row>
    <row r="115" spans="1:8">
      <c r="A115" s="7"/>
      <c r="B115" s="8"/>
      <c r="C115" s="8"/>
      <c r="D115" s="8"/>
      <c r="E115" s="8"/>
      <c r="F115" s="9"/>
      <c r="G115" s="9"/>
      <c r="H115" s="9"/>
    </row>
    <row r="116" spans="1:8">
      <c r="A116" s="7"/>
      <c r="B116" s="8"/>
      <c r="C116" s="8"/>
      <c r="D116" s="8"/>
      <c r="E116" s="8"/>
      <c r="F116" s="9"/>
      <c r="G116" s="9"/>
      <c r="H116" s="9"/>
    </row>
    <row r="117" spans="1:8">
      <c r="A117" s="7"/>
      <c r="B117" s="8"/>
      <c r="C117" s="8"/>
      <c r="D117" s="8"/>
      <c r="E117" s="8"/>
      <c r="F117" s="9"/>
      <c r="G117" s="9"/>
      <c r="H117" s="9"/>
    </row>
    <row r="118" spans="1:8">
      <c r="A118" s="8"/>
      <c r="B118" s="8"/>
      <c r="C118" s="8"/>
      <c r="D118" s="8"/>
      <c r="E118" s="8"/>
      <c r="F118" s="9"/>
      <c r="G118" s="9"/>
      <c r="H118" s="9"/>
    </row>
    <row r="119" spans="1:8">
      <c r="A119" s="7"/>
      <c r="B119" s="8"/>
      <c r="C119" s="8"/>
      <c r="D119" s="8"/>
      <c r="E119" s="8"/>
      <c r="F119" s="9"/>
      <c r="G119" s="9"/>
      <c r="H119" s="9"/>
    </row>
    <row r="120" spans="1:8">
      <c r="A120" s="8"/>
      <c r="B120" s="8"/>
      <c r="C120" s="8"/>
      <c r="D120" s="8"/>
      <c r="E120" s="8"/>
      <c r="F120" s="9"/>
      <c r="G120" s="9"/>
      <c r="H120" s="9"/>
    </row>
    <row r="121" spans="1:8">
      <c r="A121" s="7"/>
      <c r="B121" s="8"/>
      <c r="C121" s="8"/>
      <c r="D121" s="8"/>
      <c r="E121" s="8"/>
      <c r="F121" s="9"/>
      <c r="G121" s="9"/>
      <c r="H121" s="9"/>
    </row>
    <row r="122" spans="1:8">
      <c r="A122" s="7"/>
      <c r="B122" s="8"/>
      <c r="C122" s="8"/>
      <c r="D122" s="8"/>
      <c r="E122" s="8"/>
      <c r="F122" s="9"/>
      <c r="G122" s="9"/>
      <c r="H122" s="9"/>
    </row>
    <row r="123" spans="1:8">
      <c r="A123" s="8"/>
      <c r="B123" s="8"/>
      <c r="C123" s="8"/>
      <c r="D123" s="8"/>
      <c r="E123" s="8"/>
      <c r="F123" s="9"/>
      <c r="G123" s="9"/>
      <c r="H123" s="9"/>
    </row>
    <row r="124" spans="1:8">
      <c r="A124" s="8"/>
      <c r="B124" s="8"/>
      <c r="C124" s="8"/>
      <c r="D124" s="8"/>
      <c r="E124" s="8"/>
      <c r="F124" s="9"/>
      <c r="G124" s="9"/>
      <c r="H124" s="9"/>
    </row>
    <row r="125" spans="1:8">
      <c r="A125" s="8"/>
      <c r="B125" s="8"/>
      <c r="C125" s="8"/>
      <c r="D125" s="8"/>
      <c r="E125" s="8"/>
      <c r="F125" s="9"/>
      <c r="G125" s="9"/>
      <c r="H125" s="9"/>
    </row>
    <row r="126" spans="1:8">
      <c r="A126" s="7"/>
      <c r="B126" s="8"/>
      <c r="C126" s="8"/>
      <c r="D126" s="8"/>
      <c r="E126" s="8"/>
      <c r="F126" s="9"/>
      <c r="G126" s="9"/>
      <c r="H126" s="9"/>
    </row>
    <row r="127" spans="1:8">
      <c r="A127" s="8"/>
      <c r="B127" s="8"/>
      <c r="C127" s="8"/>
      <c r="D127" s="8"/>
      <c r="E127" s="10"/>
      <c r="F127" s="9"/>
      <c r="G127" s="9"/>
      <c r="H127" s="9"/>
    </row>
    <row r="128" spans="1:8">
      <c r="A128" s="8"/>
      <c r="B128" s="8"/>
      <c r="C128" s="8"/>
      <c r="D128" s="8"/>
      <c r="E128" s="8"/>
      <c r="F128" s="9"/>
      <c r="G128" s="9"/>
      <c r="H128" s="9"/>
    </row>
    <row r="129" spans="1:8">
      <c r="A129" s="8"/>
      <c r="B129" s="8"/>
      <c r="C129" s="8"/>
      <c r="D129" s="8"/>
      <c r="E129" s="8"/>
      <c r="F129" s="9"/>
      <c r="G129" s="9"/>
      <c r="H129" s="9"/>
    </row>
    <row r="130" spans="1:8">
      <c r="A130" s="8"/>
      <c r="B130" s="8"/>
      <c r="C130" s="8"/>
      <c r="D130" s="8"/>
      <c r="E130" s="8"/>
      <c r="F130" s="9"/>
      <c r="G130" s="9"/>
      <c r="H130" s="9"/>
    </row>
    <row r="131" spans="1:8">
      <c r="A131" s="8"/>
      <c r="B131" s="8"/>
      <c r="C131" s="8"/>
      <c r="D131" s="8"/>
      <c r="E131" s="8"/>
      <c r="F131" s="9"/>
      <c r="G131" s="9"/>
      <c r="H131" s="9"/>
    </row>
    <row r="132" spans="1:8">
      <c r="A132" s="7"/>
      <c r="B132" s="8"/>
      <c r="C132" s="8"/>
      <c r="D132" s="8"/>
      <c r="E132" s="8"/>
      <c r="F132" s="9"/>
      <c r="G132" s="9"/>
      <c r="H132" s="9"/>
    </row>
    <row r="133" spans="1:8">
      <c r="A133" s="7"/>
      <c r="B133" s="8"/>
      <c r="C133" s="8"/>
      <c r="D133" s="8"/>
      <c r="E133" s="8"/>
      <c r="F133" s="9"/>
      <c r="G133" s="9"/>
      <c r="H133" s="9"/>
    </row>
    <row r="134" spans="1:8">
      <c r="A134" s="7"/>
      <c r="B134" s="8"/>
      <c r="C134" s="8"/>
      <c r="D134" s="8"/>
      <c r="E134" s="8"/>
      <c r="F134" s="9"/>
      <c r="G134" s="9"/>
      <c r="H134" s="9"/>
    </row>
    <row r="135" spans="1:8">
      <c r="A135" s="8"/>
      <c r="B135" s="8"/>
      <c r="C135" s="8"/>
      <c r="D135" s="8"/>
      <c r="E135" s="8"/>
      <c r="F135" s="9"/>
      <c r="G135" s="9"/>
      <c r="H135" s="9"/>
    </row>
    <row r="136" spans="1:8">
      <c r="A136" s="7"/>
      <c r="B136" s="8"/>
      <c r="C136" s="8"/>
      <c r="D136" s="8"/>
      <c r="E136" s="8"/>
      <c r="F136" s="9"/>
      <c r="G136" s="9"/>
      <c r="H136" s="9"/>
    </row>
    <row r="137" spans="1:8">
      <c r="A137" s="7"/>
      <c r="B137" s="8"/>
      <c r="C137" s="8"/>
      <c r="D137" s="8"/>
      <c r="E137" s="8"/>
      <c r="F137" s="9"/>
      <c r="G137" s="9"/>
      <c r="H137" s="9"/>
    </row>
    <row r="138" spans="1:8">
      <c r="A138" s="7"/>
      <c r="B138" s="8"/>
      <c r="C138" s="8"/>
      <c r="D138" s="8"/>
      <c r="E138" s="8"/>
      <c r="F138" s="9"/>
      <c r="G138" s="9"/>
      <c r="H138" s="9"/>
    </row>
    <row r="139" spans="1:8">
      <c r="A139" s="8"/>
      <c r="B139" s="8"/>
      <c r="C139" s="8"/>
      <c r="D139" s="8"/>
      <c r="E139" s="8"/>
      <c r="F139" s="9"/>
      <c r="G139" s="9"/>
      <c r="H139" s="9"/>
    </row>
    <row r="140" spans="1:8">
      <c r="A140" s="8"/>
      <c r="B140" s="8"/>
      <c r="C140" s="8"/>
      <c r="D140" s="8"/>
      <c r="E140" s="8"/>
      <c r="F140" s="9"/>
      <c r="G140" s="9"/>
      <c r="H140" s="9"/>
    </row>
    <row r="141" spans="1:8">
      <c r="A141" s="8"/>
      <c r="B141" s="8"/>
      <c r="C141" s="8"/>
      <c r="D141" s="8"/>
      <c r="E141" s="8"/>
      <c r="F141" s="9"/>
      <c r="G141" s="9"/>
      <c r="H141" s="9"/>
    </row>
    <row r="142" spans="1:8">
      <c r="A142" s="7"/>
      <c r="B142" s="8"/>
      <c r="C142" s="8"/>
      <c r="D142" s="8"/>
      <c r="E142" s="8"/>
      <c r="F142" s="9"/>
      <c r="G142" s="9"/>
      <c r="H142" s="9"/>
    </row>
    <row r="143" spans="1:8">
      <c r="A143" s="7"/>
      <c r="B143" s="8"/>
      <c r="C143" s="8"/>
      <c r="D143" s="8"/>
      <c r="E143" s="8"/>
      <c r="F143" s="9"/>
      <c r="G143" s="9"/>
      <c r="H143" s="9"/>
    </row>
    <row r="144" spans="1:8">
      <c r="A144" s="7"/>
      <c r="B144" s="8"/>
      <c r="C144" s="8"/>
      <c r="D144" s="8"/>
      <c r="E144" s="8"/>
      <c r="F144" s="9"/>
      <c r="G144" s="9"/>
      <c r="H144" s="9"/>
    </row>
    <row r="145" spans="1:8">
      <c r="A145" s="7"/>
      <c r="B145" s="8"/>
      <c r="C145" s="8"/>
      <c r="D145" s="8"/>
      <c r="E145" s="8"/>
      <c r="F145" s="9"/>
      <c r="G145" s="9"/>
      <c r="H145" s="9"/>
    </row>
    <row r="146" spans="1:8">
      <c r="A146" s="7"/>
      <c r="B146" s="8"/>
      <c r="C146" s="8"/>
      <c r="D146" s="8"/>
      <c r="E146" s="8"/>
      <c r="F146" s="9"/>
      <c r="G146" s="9"/>
      <c r="H146" s="9"/>
    </row>
    <row r="147" spans="1:8">
      <c r="A147" s="7"/>
      <c r="B147" s="8"/>
      <c r="C147" s="8"/>
      <c r="D147" s="8"/>
      <c r="E147" s="8"/>
      <c r="F147" s="9"/>
      <c r="G147" s="9"/>
      <c r="H147" s="9"/>
    </row>
    <row r="148" spans="1:8">
      <c r="A148" s="7"/>
      <c r="B148" s="8"/>
      <c r="C148" s="8"/>
      <c r="D148" s="8"/>
      <c r="E148" s="8"/>
      <c r="F148" s="9"/>
      <c r="G148" s="9"/>
      <c r="H148" s="9"/>
    </row>
    <row r="149" spans="1:8">
      <c r="A149" s="7"/>
      <c r="B149" s="8"/>
      <c r="C149" s="8"/>
      <c r="D149" s="8"/>
      <c r="E149" s="10"/>
      <c r="F149" s="9"/>
      <c r="G149" s="9"/>
      <c r="H149" s="9"/>
    </row>
    <row r="150" spans="1:8">
      <c r="A150" s="7"/>
      <c r="B150" s="8"/>
      <c r="C150" s="8"/>
      <c r="D150" s="8"/>
      <c r="E150" s="8"/>
      <c r="F150" s="9"/>
      <c r="G150" s="9"/>
      <c r="H150" s="9"/>
    </row>
    <row r="151" spans="1:8">
      <c r="A151" s="7"/>
      <c r="B151" s="8"/>
      <c r="C151" s="8"/>
      <c r="D151" s="8"/>
      <c r="E151" s="8"/>
      <c r="F151" s="9"/>
      <c r="G151" s="9"/>
      <c r="H151" s="9"/>
    </row>
    <row r="152" spans="1:8">
      <c r="A152" s="7"/>
      <c r="B152" s="8"/>
      <c r="C152" s="8"/>
      <c r="D152" s="8"/>
      <c r="E152" s="8"/>
      <c r="F152" s="9"/>
      <c r="G152" s="9"/>
      <c r="H152" s="9"/>
    </row>
    <row r="153" spans="1:8">
      <c r="A153" s="7"/>
      <c r="B153" s="8"/>
      <c r="C153" s="8"/>
      <c r="D153" s="8"/>
      <c r="E153" s="8"/>
      <c r="F153" s="9"/>
      <c r="G153" s="9"/>
      <c r="H153" s="9"/>
    </row>
    <row r="154" spans="1:8">
      <c r="A154" s="7"/>
      <c r="B154" s="8"/>
      <c r="C154" s="8"/>
      <c r="D154" s="8"/>
      <c r="E154" s="8"/>
      <c r="F154" s="9"/>
      <c r="G154" s="9"/>
      <c r="H154" s="9"/>
    </row>
    <row r="155" spans="1:8">
      <c r="A155" s="7"/>
      <c r="B155" s="8"/>
      <c r="C155" s="8"/>
      <c r="D155" s="8"/>
      <c r="E155" s="8"/>
      <c r="F155" s="9"/>
      <c r="G155" s="9"/>
      <c r="H155" s="9"/>
    </row>
    <row r="156" spans="1:8">
      <c r="A156" s="8"/>
      <c r="B156" s="8"/>
      <c r="C156" s="8"/>
      <c r="D156" s="8"/>
      <c r="E156" s="8"/>
      <c r="F156" s="9"/>
      <c r="G156" s="9"/>
      <c r="H156" s="9"/>
    </row>
    <row r="157" spans="1:8">
      <c r="A157" s="7"/>
      <c r="B157" s="8"/>
      <c r="C157" s="8"/>
      <c r="D157" s="8"/>
      <c r="E157" s="8"/>
      <c r="F157" s="9"/>
      <c r="G157" s="9"/>
      <c r="H157" s="9"/>
    </row>
    <row r="158" spans="1:8">
      <c r="A158" s="8"/>
      <c r="B158" s="8"/>
      <c r="C158" s="8"/>
      <c r="D158" s="8"/>
      <c r="E158" s="8"/>
      <c r="F158" s="9"/>
      <c r="G158" s="9"/>
      <c r="H158" s="9"/>
    </row>
    <row r="159" spans="1:8">
      <c r="A159" s="7"/>
      <c r="B159" s="8"/>
      <c r="C159" s="8"/>
      <c r="D159" s="8"/>
      <c r="E159" s="8"/>
      <c r="F159" s="9"/>
      <c r="G159" s="9"/>
      <c r="H159" s="9"/>
    </row>
    <row r="160" spans="1:8">
      <c r="A160" s="8"/>
      <c r="B160" s="8"/>
      <c r="C160" s="8"/>
      <c r="D160" s="8"/>
      <c r="E160" s="8"/>
      <c r="F160" s="9"/>
      <c r="G160" s="9"/>
      <c r="H160" s="9"/>
    </row>
    <row r="161" spans="1:8">
      <c r="A161" s="7"/>
      <c r="B161" s="8"/>
      <c r="C161" s="8"/>
      <c r="D161" s="8"/>
      <c r="E161" s="8"/>
      <c r="F161" s="9"/>
      <c r="G161" s="9"/>
      <c r="H161" s="9"/>
    </row>
    <row r="162" spans="1:8">
      <c r="A162" s="8"/>
      <c r="B162" s="8"/>
      <c r="C162" s="8"/>
      <c r="D162" s="8"/>
      <c r="E162" s="8"/>
      <c r="F162" s="9"/>
      <c r="G162" s="9"/>
      <c r="H162" s="9"/>
    </row>
    <row r="163" spans="1:8">
      <c r="A163" s="8"/>
      <c r="B163" s="8"/>
      <c r="C163" s="8"/>
      <c r="D163" s="8"/>
      <c r="E163" s="8"/>
      <c r="F163" s="9"/>
      <c r="G163" s="9"/>
      <c r="H163" s="9"/>
    </row>
    <row r="164" spans="1:8">
      <c r="A164" s="8"/>
      <c r="B164" s="8"/>
      <c r="C164" s="8"/>
      <c r="D164" s="8"/>
      <c r="E164" s="8"/>
      <c r="F164" s="9"/>
      <c r="G164" s="9"/>
      <c r="H164" s="9"/>
    </row>
    <row r="165" spans="1:8">
      <c r="A165" s="8"/>
      <c r="B165" s="11"/>
      <c r="C165" s="8"/>
      <c r="D165" s="8"/>
      <c r="E165" s="8"/>
      <c r="F165" s="9"/>
      <c r="G165" s="9"/>
      <c r="H165" s="9"/>
    </row>
    <row r="166" spans="1:8">
      <c r="A166" s="7"/>
      <c r="B166" s="8"/>
      <c r="C166" s="8"/>
      <c r="D166" s="8"/>
      <c r="E166" s="8"/>
      <c r="F166" s="9"/>
      <c r="G166" s="9"/>
      <c r="H166" s="9"/>
    </row>
    <row r="167" spans="1:8">
      <c r="A167" s="8"/>
      <c r="B167" s="8"/>
      <c r="C167" s="8"/>
      <c r="D167" s="8"/>
      <c r="E167" s="8"/>
      <c r="F167" s="9"/>
      <c r="G167" s="9"/>
      <c r="H167" s="9"/>
    </row>
    <row r="168" spans="1:8">
      <c r="A168" s="7"/>
      <c r="B168" s="8"/>
      <c r="C168" s="8"/>
      <c r="D168" s="8"/>
      <c r="E168" s="8"/>
      <c r="F168" s="9"/>
      <c r="G168" s="9"/>
      <c r="H168" s="9"/>
    </row>
    <row r="169" spans="1:8">
      <c r="A169" s="7"/>
      <c r="B169" s="8"/>
      <c r="C169" s="8"/>
      <c r="D169" s="8"/>
      <c r="E169" s="8"/>
      <c r="F169" s="9"/>
      <c r="G169" s="9"/>
      <c r="H169" s="9"/>
    </row>
    <row r="170" spans="1:8">
      <c r="A170" s="7"/>
      <c r="B170" s="8"/>
      <c r="C170" s="8"/>
      <c r="D170" s="8"/>
      <c r="E170" s="8"/>
      <c r="F170" s="9"/>
      <c r="G170" s="9"/>
      <c r="H170" s="9"/>
    </row>
    <row r="171" spans="1:8">
      <c r="A171" s="8"/>
      <c r="B171" s="8"/>
      <c r="C171" s="8"/>
      <c r="D171" s="8"/>
      <c r="E171" s="8"/>
      <c r="F171" s="9"/>
      <c r="G171" s="9"/>
      <c r="H171" s="9"/>
    </row>
    <row r="172" spans="1:8">
      <c r="A172" s="7"/>
      <c r="B172" s="8"/>
      <c r="C172" s="8"/>
      <c r="D172" s="8"/>
      <c r="E172" s="8"/>
      <c r="F172" s="9"/>
      <c r="G172" s="9"/>
      <c r="H172" s="9"/>
    </row>
    <row r="173" spans="1:8">
      <c r="A173" s="7"/>
      <c r="B173" s="8"/>
      <c r="C173" s="8"/>
      <c r="D173" s="8"/>
      <c r="E173" s="8"/>
      <c r="F173" s="9"/>
      <c r="G173" s="9"/>
      <c r="H173" s="9"/>
    </row>
    <row r="174" spans="1:8">
      <c r="A174" s="8"/>
      <c r="B174" s="8"/>
      <c r="C174" s="8"/>
      <c r="D174" s="8"/>
      <c r="E174" s="8"/>
      <c r="F174" s="9"/>
      <c r="G174" s="9"/>
      <c r="H174" s="9"/>
    </row>
    <row r="175" spans="1:8">
      <c r="A175" s="8"/>
      <c r="B175" s="8"/>
      <c r="C175" s="8"/>
      <c r="D175" s="8"/>
      <c r="E175" s="8"/>
      <c r="F175" s="9"/>
      <c r="G175" s="9"/>
      <c r="H175" s="9"/>
    </row>
    <row r="176" spans="1:8">
      <c r="A176" s="7"/>
      <c r="B176" s="8"/>
      <c r="C176" s="8"/>
      <c r="D176" s="8"/>
      <c r="E176" s="8"/>
      <c r="F176" s="9"/>
      <c r="G176" s="9"/>
      <c r="H176" s="9"/>
    </row>
    <row r="177" spans="1:8">
      <c r="A177" s="7"/>
      <c r="B177" s="8"/>
      <c r="C177" s="8"/>
      <c r="D177" s="8"/>
      <c r="E177" s="8"/>
      <c r="F177" s="9"/>
      <c r="G177" s="9"/>
      <c r="H177" s="9"/>
    </row>
    <row r="178" spans="1:8">
      <c r="A178" s="7"/>
      <c r="B178" s="8"/>
      <c r="C178" s="8"/>
      <c r="D178" s="8"/>
      <c r="E178" s="8"/>
      <c r="F178" s="9"/>
      <c r="G178" s="9"/>
      <c r="H178" s="9"/>
    </row>
    <row r="179" spans="1:8">
      <c r="A179" s="8"/>
      <c r="B179" s="8"/>
      <c r="C179" s="8"/>
      <c r="D179" s="8"/>
      <c r="E179" s="8"/>
      <c r="F179" s="9"/>
      <c r="G179" s="9"/>
      <c r="H179" s="9"/>
    </row>
    <row r="180" spans="1:8">
      <c r="A180" s="7"/>
      <c r="B180" s="8"/>
      <c r="C180" s="8"/>
      <c r="D180" s="8"/>
      <c r="E180" s="8"/>
      <c r="F180" s="9"/>
      <c r="G180" s="9"/>
      <c r="H180" s="9"/>
    </row>
    <row r="181" spans="1:8">
      <c r="A181" s="8"/>
      <c r="B181" s="7"/>
      <c r="C181" s="8"/>
      <c r="D181" s="8"/>
      <c r="E181" s="8"/>
      <c r="F181" s="9"/>
      <c r="G181" s="9"/>
      <c r="H181" s="9"/>
    </row>
    <row r="182" spans="1:8">
      <c r="A182" s="8"/>
      <c r="B182" s="8"/>
      <c r="C182" s="8"/>
      <c r="D182" s="8"/>
      <c r="E182" s="8"/>
      <c r="F182" s="9"/>
      <c r="G182" s="9"/>
      <c r="H182" s="9"/>
    </row>
    <row r="183" spans="1:8">
      <c r="A183" s="8"/>
      <c r="B183" s="8"/>
      <c r="C183" s="8"/>
      <c r="D183" s="8"/>
      <c r="E183" s="8"/>
      <c r="F183" s="9"/>
      <c r="G183" s="9"/>
      <c r="H183" s="9"/>
    </row>
    <row r="184" spans="1:8">
      <c r="A184" s="7"/>
      <c r="B184" s="8"/>
      <c r="C184" s="8"/>
      <c r="D184" s="8"/>
      <c r="E184" s="8"/>
      <c r="F184" s="9"/>
      <c r="G184" s="9"/>
      <c r="H184" s="9"/>
    </row>
    <row r="185" spans="1:8">
      <c r="A185" s="7"/>
      <c r="B185" s="8"/>
      <c r="C185" s="8"/>
      <c r="D185" s="8"/>
      <c r="E185" s="8"/>
      <c r="F185" s="9"/>
      <c r="G185" s="9"/>
      <c r="H185" s="9"/>
    </row>
    <row r="186" spans="1:8">
      <c r="A186" s="7"/>
      <c r="B186" s="8"/>
      <c r="C186" s="8"/>
      <c r="D186" s="8"/>
      <c r="E186" s="8"/>
      <c r="F186" s="9"/>
      <c r="G186" s="9"/>
      <c r="H186" s="9"/>
    </row>
    <row r="187" spans="1:8">
      <c r="A187" s="7"/>
      <c r="B187" s="8"/>
      <c r="C187" s="8"/>
      <c r="D187" s="8"/>
      <c r="E187" s="8"/>
      <c r="F187" s="9"/>
      <c r="G187" s="9"/>
      <c r="H187" s="9"/>
    </row>
    <row r="188" spans="1:8">
      <c r="A188" s="7"/>
      <c r="B188" s="8"/>
      <c r="C188" s="8"/>
      <c r="D188" s="8"/>
      <c r="E188" s="8"/>
      <c r="F188" s="9"/>
      <c r="G188" s="9"/>
      <c r="H188" s="9"/>
    </row>
    <row r="189" spans="1:8">
      <c r="A189" s="7"/>
      <c r="B189" s="8"/>
      <c r="C189" s="8"/>
      <c r="D189" s="8"/>
      <c r="E189" s="8"/>
      <c r="F189" s="9"/>
      <c r="G189" s="9"/>
      <c r="H189" s="9"/>
    </row>
    <row r="190" spans="1:8">
      <c r="A190" s="8"/>
      <c r="B190" s="8"/>
      <c r="C190" s="8"/>
      <c r="D190" s="8"/>
      <c r="E190" s="8"/>
      <c r="F190" s="9"/>
      <c r="G190" s="9"/>
      <c r="H190" s="9"/>
    </row>
    <row r="191" spans="1:8">
      <c r="A191" s="7"/>
      <c r="B191" s="8"/>
      <c r="C191" s="8"/>
      <c r="D191" s="8"/>
      <c r="E191" s="8"/>
      <c r="F191" s="9"/>
      <c r="G191" s="9"/>
      <c r="H191" s="9"/>
    </row>
    <row r="192" spans="1:8">
      <c r="A192" s="8"/>
      <c r="B192" s="8"/>
      <c r="C192" s="8"/>
      <c r="D192" s="8"/>
      <c r="E192" s="8"/>
      <c r="F192" s="9"/>
      <c r="G192" s="9"/>
      <c r="H192" s="9"/>
    </row>
    <row r="193" spans="1:8">
      <c r="A193" s="7"/>
      <c r="B193" s="8"/>
      <c r="C193" s="8"/>
      <c r="D193" s="8"/>
      <c r="E193" s="8"/>
      <c r="F193" s="9"/>
      <c r="G193" s="9"/>
      <c r="H193" s="9"/>
    </row>
    <row r="194" spans="1:8">
      <c r="A194" s="8"/>
      <c r="B194" s="8"/>
      <c r="C194" s="8"/>
      <c r="D194" s="8"/>
      <c r="E194" s="8"/>
      <c r="F194" s="9"/>
      <c r="G194" s="9"/>
      <c r="H194" s="9"/>
    </row>
    <row r="195" spans="1:8">
      <c r="A195" s="8"/>
      <c r="B195" s="8"/>
      <c r="C195" s="8"/>
      <c r="D195" s="8"/>
      <c r="E195" s="8"/>
      <c r="F195" s="9"/>
      <c r="G195" s="9"/>
      <c r="H195" s="9"/>
    </row>
    <row r="196" spans="1:8">
      <c r="A196" s="8"/>
      <c r="B196" s="8"/>
      <c r="C196" s="8"/>
      <c r="D196" s="8"/>
      <c r="E196" s="8"/>
      <c r="F196" s="9"/>
      <c r="G196" s="9"/>
      <c r="H196" s="9"/>
    </row>
    <row r="197" spans="1:8">
      <c r="A197" s="8"/>
      <c r="B197" s="8"/>
      <c r="C197" s="8"/>
      <c r="D197" s="8"/>
      <c r="E197" s="8"/>
      <c r="F197" s="9"/>
      <c r="G197" s="9"/>
      <c r="H197" s="9"/>
    </row>
    <row r="198" spans="1:8">
      <c r="A198" s="7"/>
      <c r="B198" s="8"/>
      <c r="C198" s="8"/>
      <c r="D198" s="8"/>
      <c r="E198" s="8"/>
      <c r="F198" s="9"/>
      <c r="G198" s="9"/>
      <c r="H198" s="9"/>
    </row>
    <row r="199" spans="1:8">
      <c r="A199" s="8"/>
      <c r="B199" s="8"/>
      <c r="C199" s="8"/>
      <c r="D199" s="8"/>
      <c r="E199" s="8"/>
      <c r="F199" s="9"/>
      <c r="G199" s="9"/>
      <c r="H199" s="9"/>
    </row>
    <row r="200" spans="1:8">
      <c r="A200" s="7"/>
      <c r="B200" s="8"/>
      <c r="C200" s="8"/>
      <c r="D200" s="8"/>
      <c r="E200" s="8"/>
      <c r="F200" s="9"/>
      <c r="G200" s="9"/>
      <c r="H200" s="9"/>
    </row>
    <row r="201" spans="1:8">
      <c r="A201" s="8"/>
      <c r="B201" s="8"/>
      <c r="C201" s="8"/>
      <c r="D201" s="8"/>
      <c r="E201" s="8"/>
      <c r="F201" s="9"/>
      <c r="G201" s="9"/>
      <c r="H201" s="9"/>
    </row>
    <row r="202" spans="1:8">
      <c r="A202" s="7"/>
      <c r="B202" s="8"/>
      <c r="C202" s="8"/>
      <c r="D202" s="8"/>
      <c r="E202" s="8"/>
      <c r="F202" s="9"/>
      <c r="G202" s="9"/>
      <c r="H202" s="9"/>
    </row>
    <row r="203" spans="1:8">
      <c r="A203" s="7"/>
      <c r="B203" s="8"/>
      <c r="C203" s="8"/>
      <c r="D203" s="8"/>
      <c r="E203" s="8"/>
      <c r="F203" s="9"/>
      <c r="G203" s="9"/>
      <c r="H203" s="9"/>
    </row>
    <row r="204" spans="1:8">
      <c r="A204" s="8"/>
      <c r="B204" s="8"/>
      <c r="C204" s="8"/>
      <c r="D204" s="8"/>
      <c r="E204" s="8"/>
      <c r="F204" s="9"/>
      <c r="G204" s="9"/>
      <c r="H204" s="9"/>
    </row>
    <row r="205" spans="1:8">
      <c r="A205" s="8"/>
      <c r="B205" s="8"/>
      <c r="C205" s="8"/>
      <c r="D205" s="8"/>
      <c r="E205" s="8"/>
      <c r="F205" s="9"/>
      <c r="G205" s="9"/>
      <c r="H205" s="9"/>
    </row>
    <row r="206" spans="1:8">
      <c r="A206" s="8"/>
      <c r="B206" s="8"/>
      <c r="C206" s="8"/>
      <c r="D206" s="8"/>
      <c r="E206" s="8"/>
      <c r="F206" s="9"/>
      <c r="G206" s="9"/>
      <c r="H206" s="9"/>
    </row>
    <row r="207" spans="1:8">
      <c r="A207" s="7"/>
      <c r="B207" s="8"/>
      <c r="C207" s="8"/>
      <c r="D207" s="8"/>
      <c r="E207" s="8"/>
      <c r="F207" s="9"/>
      <c r="G207" s="9"/>
      <c r="H207" s="9"/>
    </row>
    <row r="208" spans="1:8">
      <c r="A208" s="8"/>
      <c r="B208" s="8"/>
      <c r="C208" s="8"/>
      <c r="D208" s="8"/>
      <c r="E208" s="8"/>
      <c r="F208" s="9"/>
      <c r="G208" s="9"/>
      <c r="H208" s="9"/>
    </row>
    <row r="209" spans="1:8">
      <c r="A209" s="7"/>
      <c r="B209" s="8"/>
      <c r="C209" s="8"/>
      <c r="D209" s="8"/>
      <c r="E209" s="8"/>
      <c r="F209" s="9"/>
      <c r="G209" s="9"/>
      <c r="H209" s="9"/>
    </row>
    <row r="210" spans="1:8">
      <c r="A210" s="8"/>
      <c r="B210" s="8"/>
      <c r="C210" s="8"/>
      <c r="D210" s="8"/>
      <c r="E210" s="8"/>
      <c r="F210" s="9"/>
      <c r="G210" s="9"/>
      <c r="H210" s="9"/>
    </row>
    <row r="211" spans="1:8">
      <c r="A211" s="8"/>
      <c r="B211" s="8"/>
      <c r="C211" s="8"/>
      <c r="D211" s="8"/>
      <c r="E211" s="8"/>
      <c r="F211" s="9"/>
      <c r="G211" s="9"/>
      <c r="H211" s="9"/>
    </row>
    <row r="212" spans="1:8">
      <c r="A212" s="7"/>
      <c r="B212" s="8"/>
      <c r="C212" s="8"/>
      <c r="D212" s="8"/>
      <c r="E212" s="8"/>
      <c r="F212" s="9"/>
      <c r="G212" s="9"/>
      <c r="H212" s="9"/>
    </row>
    <row r="213" spans="1:8">
      <c r="A213" s="8"/>
      <c r="B213" s="8"/>
      <c r="C213" s="8"/>
      <c r="D213" s="8"/>
      <c r="E213" s="8"/>
      <c r="F213" s="9"/>
      <c r="G213" s="9"/>
      <c r="H213" s="9"/>
    </row>
    <row r="214" spans="1:8">
      <c r="A214" s="8"/>
      <c r="B214" s="8"/>
      <c r="C214" s="8"/>
      <c r="D214" s="8"/>
      <c r="E214" s="8"/>
      <c r="F214" s="9"/>
      <c r="G214" s="9"/>
      <c r="H214" s="9"/>
    </row>
    <row r="215" spans="1:8">
      <c r="A215" s="8"/>
      <c r="B215" s="8"/>
      <c r="C215" s="8"/>
      <c r="D215" s="8"/>
      <c r="E215" s="8"/>
      <c r="F215" s="9"/>
      <c r="G215" s="9"/>
      <c r="H215" s="9"/>
    </row>
    <row r="216" spans="1:8">
      <c r="A216" s="8"/>
      <c r="B216" s="8"/>
      <c r="C216" s="8"/>
      <c r="D216" s="8"/>
      <c r="E216" s="8"/>
      <c r="F216" s="9"/>
      <c r="G216" s="9"/>
      <c r="H216" s="9"/>
    </row>
    <row r="217" spans="1:8">
      <c r="A217" s="8"/>
      <c r="B217" s="8"/>
      <c r="C217" s="8"/>
      <c r="D217" s="8"/>
      <c r="E217" s="8"/>
      <c r="F217" s="9"/>
      <c r="G217" s="9"/>
      <c r="H217" s="9"/>
    </row>
    <row r="218" spans="1:8">
      <c r="A218" s="8"/>
      <c r="B218" s="8"/>
      <c r="C218" s="8"/>
      <c r="D218" s="8"/>
      <c r="E218" s="8"/>
      <c r="F218" s="9"/>
      <c r="G218" s="9"/>
      <c r="H218" s="9"/>
    </row>
    <row r="219" spans="1:8">
      <c r="A219" s="8"/>
      <c r="B219" s="8"/>
      <c r="C219" s="8"/>
      <c r="D219" s="8"/>
      <c r="E219" s="8"/>
      <c r="F219" s="9"/>
      <c r="G219" s="9"/>
      <c r="H219" s="9"/>
    </row>
    <row r="220" spans="1:8">
      <c r="A220" s="8"/>
      <c r="B220" s="8"/>
      <c r="C220" s="8"/>
      <c r="D220" s="8"/>
      <c r="E220" s="8"/>
      <c r="F220" s="9"/>
      <c r="G220" s="9"/>
      <c r="H220" s="9"/>
    </row>
    <row r="221" spans="1:8">
      <c r="A221" s="8"/>
      <c r="B221" s="8"/>
      <c r="C221" s="8"/>
      <c r="D221" s="8"/>
      <c r="E221" s="8"/>
      <c r="F221" s="9"/>
      <c r="G221" s="9"/>
      <c r="H221" s="9"/>
    </row>
    <row r="222" spans="1:8">
      <c r="A222" s="8"/>
      <c r="B222" s="8"/>
      <c r="C222" s="8"/>
      <c r="D222" s="8"/>
      <c r="E222" s="8"/>
      <c r="F222" s="9"/>
      <c r="G222" s="9"/>
      <c r="H222" s="9"/>
    </row>
    <row r="223" spans="1:8">
      <c r="A223" s="8"/>
      <c r="B223" s="8"/>
      <c r="C223" s="8"/>
      <c r="D223" s="8"/>
      <c r="E223" s="8"/>
      <c r="F223" s="9"/>
      <c r="G223" s="9"/>
      <c r="H223" s="9"/>
    </row>
    <row r="224" spans="1:8">
      <c r="A224" s="8"/>
      <c r="B224" s="8"/>
      <c r="C224" s="8"/>
      <c r="D224" s="8"/>
      <c r="E224" s="8"/>
      <c r="F224" s="9"/>
      <c r="G224" s="9"/>
      <c r="H224" s="9"/>
    </row>
    <row r="225" spans="1:8">
      <c r="A225" s="7"/>
      <c r="B225" s="8"/>
      <c r="C225" s="8"/>
      <c r="D225" s="8"/>
      <c r="E225" s="8"/>
      <c r="F225" s="9"/>
      <c r="G225" s="9"/>
      <c r="H225" s="9"/>
    </row>
    <row r="226" spans="1:8">
      <c r="A226" s="7"/>
      <c r="B226" s="8"/>
      <c r="C226" s="8"/>
      <c r="D226" s="8"/>
      <c r="E226" s="8"/>
      <c r="F226" s="9"/>
      <c r="G226" s="9"/>
      <c r="H226" s="9"/>
    </row>
    <row r="227" spans="1:8">
      <c r="A227" s="7"/>
      <c r="B227" s="8"/>
      <c r="C227" s="8"/>
      <c r="D227" s="8"/>
      <c r="E227" s="8"/>
      <c r="F227" s="9"/>
      <c r="G227" s="9"/>
      <c r="H227" s="9"/>
    </row>
    <row r="228" spans="1:8">
      <c r="A228" s="8"/>
      <c r="B228" s="8"/>
      <c r="C228" s="8"/>
      <c r="D228" s="8"/>
      <c r="E228" s="8"/>
      <c r="F228" s="8"/>
      <c r="G228" s="9"/>
      <c r="H228" s="9"/>
    </row>
    <row r="229" spans="1:8">
      <c r="A229" s="8"/>
      <c r="B229" s="8"/>
      <c r="C229" s="8"/>
      <c r="D229" s="8"/>
      <c r="E229" s="8"/>
      <c r="F229" s="9"/>
      <c r="G229" s="9"/>
      <c r="H229" s="9"/>
    </row>
    <row r="230" spans="1:8">
      <c r="A230" s="8"/>
      <c r="B230" s="8"/>
      <c r="C230" s="8"/>
      <c r="D230" s="8"/>
      <c r="E230" s="8"/>
      <c r="F230" s="9"/>
      <c r="G230" s="9"/>
      <c r="H230" s="9"/>
    </row>
    <row r="231" spans="1:8">
      <c r="A231" s="8"/>
      <c r="B231" s="8"/>
      <c r="C231" s="8"/>
      <c r="D231" s="8"/>
      <c r="E231" s="8"/>
      <c r="F231" s="9"/>
      <c r="G231" s="9"/>
      <c r="H231" s="9"/>
    </row>
    <row r="232" spans="1:8">
      <c r="A232" s="8"/>
      <c r="B232" s="8"/>
      <c r="C232" s="8"/>
      <c r="D232" s="8"/>
      <c r="E232" s="8"/>
      <c r="F232" s="9"/>
      <c r="G232" s="9"/>
      <c r="H232" s="9"/>
    </row>
    <row r="233" spans="1:8">
      <c r="A233" s="8"/>
      <c r="B233" s="8"/>
      <c r="C233" s="8"/>
      <c r="D233" s="8"/>
      <c r="E233" s="8"/>
      <c r="F233" s="9"/>
      <c r="G233" s="9"/>
      <c r="H233" s="9"/>
    </row>
    <row r="234" spans="1:8">
      <c r="A234" s="8"/>
      <c r="B234" s="8"/>
      <c r="C234" s="8"/>
      <c r="D234" s="8"/>
      <c r="E234" s="8"/>
      <c r="F234" s="9"/>
      <c r="G234" s="9"/>
      <c r="H234" s="9"/>
    </row>
    <row r="235" spans="1:8">
      <c r="A235" s="8"/>
      <c r="B235" s="8"/>
      <c r="C235" s="8"/>
      <c r="D235" s="8"/>
      <c r="E235" s="8"/>
      <c r="F235" s="9"/>
      <c r="G235" s="9"/>
      <c r="H235" s="9"/>
    </row>
    <row r="236" spans="1:8">
      <c r="A236" s="7"/>
      <c r="B236" s="8"/>
      <c r="C236" s="8"/>
      <c r="D236" s="8"/>
      <c r="E236" s="8"/>
      <c r="F236" s="9"/>
      <c r="G236" s="9"/>
      <c r="H236" s="9"/>
    </row>
    <row r="237" spans="1:8">
      <c r="A237" s="7"/>
      <c r="B237" s="8"/>
      <c r="C237" s="8"/>
      <c r="D237" s="8"/>
      <c r="E237" s="8"/>
      <c r="F237" s="9"/>
      <c r="G237" s="9"/>
      <c r="H237" s="9"/>
    </row>
    <row r="238" spans="1:8">
      <c r="A238" s="8"/>
      <c r="B238" s="8"/>
      <c r="C238" s="8"/>
      <c r="D238" s="8"/>
      <c r="E238" s="8"/>
      <c r="F238" s="9"/>
      <c r="G238" s="9"/>
      <c r="H238" s="9"/>
    </row>
    <row r="239" spans="1:8">
      <c r="A239" s="7"/>
      <c r="B239" s="8"/>
      <c r="C239" s="8"/>
      <c r="D239" s="8"/>
      <c r="E239" s="8"/>
      <c r="F239" s="9"/>
      <c r="G239" s="9"/>
      <c r="H239" s="9"/>
    </row>
    <row r="240" spans="1:8">
      <c r="A240" s="8"/>
      <c r="B240" s="8"/>
      <c r="C240" s="8"/>
      <c r="D240" s="8"/>
      <c r="E240" s="8"/>
      <c r="F240" s="9"/>
      <c r="G240" s="9"/>
      <c r="H240" s="9"/>
    </row>
    <row r="241" spans="1:8">
      <c r="A241" s="8"/>
      <c r="B241" s="8"/>
      <c r="C241" s="8"/>
      <c r="D241" s="8"/>
      <c r="E241" s="8"/>
      <c r="F241" s="9"/>
      <c r="G241" s="9"/>
      <c r="H241" s="9"/>
    </row>
    <row r="242" spans="1:8">
      <c r="A242" s="8"/>
      <c r="B242" s="8"/>
      <c r="C242" s="8"/>
      <c r="D242" s="8"/>
      <c r="E242" s="8"/>
      <c r="F242" s="9"/>
      <c r="G242" s="9"/>
      <c r="H242" s="9"/>
    </row>
    <row r="243" spans="1:8">
      <c r="A243" s="8"/>
      <c r="B243" s="8"/>
      <c r="C243" s="8"/>
      <c r="D243" s="8"/>
      <c r="E243" s="8"/>
      <c r="F243" s="9"/>
      <c r="G243" s="9"/>
      <c r="H243" s="9"/>
    </row>
    <row r="244" spans="1:8">
      <c r="A244" s="7"/>
      <c r="B244" s="8"/>
      <c r="C244" s="8"/>
      <c r="D244" s="8"/>
      <c r="E244" s="8"/>
      <c r="F244" s="9"/>
      <c r="G244" s="9"/>
      <c r="H244" s="9"/>
    </row>
    <row r="245" spans="1:8">
      <c r="A245" s="8"/>
      <c r="B245" s="8"/>
      <c r="C245" s="8"/>
      <c r="D245" s="8"/>
      <c r="E245" s="8"/>
      <c r="F245" s="9"/>
      <c r="G245" s="9"/>
      <c r="H245" s="9"/>
    </row>
    <row r="246" spans="1:8">
      <c r="A246" s="7"/>
      <c r="B246" s="8"/>
      <c r="C246" s="8"/>
      <c r="D246" s="8"/>
      <c r="E246" s="8"/>
      <c r="F246" s="9"/>
      <c r="G246" s="9"/>
      <c r="H246" s="9"/>
    </row>
    <row r="247" spans="1:8">
      <c r="A247" s="7"/>
      <c r="B247" s="8"/>
      <c r="C247" s="8"/>
      <c r="D247" s="8"/>
      <c r="E247" s="8"/>
      <c r="F247" s="9"/>
      <c r="G247" s="9"/>
      <c r="H247" s="9"/>
    </row>
    <row r="248" spans="1:8">
      <c r="A248" s="8"/>
      <c r="B248" s="8"/>
      <c r="C248" s="8"/>
      <c r="D248" s="8"/>
      <c r="E248" s="8"/>
      <c r="F248" s="9"/>
      <c r="G248" s="9"/>
      <c r="H248" s="9"/>
    </row>
    <row r="249" spans="1:8">
      <c r="A249" s="8"/>
      <c r="B249" s="8"/>
      <c r="C249" s="8"/>
      <c r="D249" s="8"/>
      <c r="E249" s="8"/>
      <c r="F249" s="9"/>
      <c r="G249" s="9"/>
      <c r="H249" s="9"/>
    </row>
    <row r="250" spans="1:8">
      <c r="A250" s="8"/>
      <c r="B250" s="8"/>
      <c r="C250" s="8"/>
      <c r="D250" s="8"/>
      <c r="E250" s="8"/>
      <c r="F250" s="9"/>
      <c r="G250" s="9"/>
      <c r="H250" s="9"/>
    </row>
    <row r="251" spans="1:8">
      <c r="A251" s="7"/>
      <c r="B251" s="8"/>
      <c r="C251" s="8"/>
      <c r="D251" s="8"/>
      <c r="E251" s="8"/>
      <c r="F251" s="9"/>
      <c r="G251" s="9"/>
      <c r="H251" s="9"/>
    </row>
    <row r="252" spans="1:8">
      <c r="A252" s="7"/>
      <c r="B252" s="8"/>
      <c r="C252" s="8"/>
      <c r="D252" s="8"/>
      <c r="E252" s="8"/>
      <c r="F252" s="9"/>
      <c r="G252" s="9"/>
      <c r="H252" s="9"/>
    </row>
    <row r="253" spans="1:8">
      <c r="A253" s="8"/>
      <c r="B253" s="8"/>
      <c r="C253" s="8"/>
      <c r="D253" s="8"/>
      <c r="E253" s="8"/>
      <c r="F253" s="9"/>
      <c r="G253" s="9"/>
      <c r="H253" s="9"/>
    </row>
    <row r="254" spans="1:8">
      <c r="A254" s="7"/>
      <c r="B254" s="8"/>
      <c r="C254" s="8"/>
      <c r="D254" s="8"/>
      <c r="E254" s="8"/>
      <c r="F254" s="9"/>
      <c r="G254" s="9"/>
      <c r="H254" s="9"/>
    </row>
    <row r="255" spans="1:8">
      <c r="A255" s="8"/>
      <c r="B255" s="8"/>
      <c r="C255" s="8"/>
      <c r="D255" s="8"/>
      <c r="E255" s="8"/>
      <c r="F255" s="9"/>
      <c r="G255" s="9"/>
      <c r="H255" s="9"/>
    </row>
    <row r="256" spans="1:8">
      <c r="A256" s="7"/>
      <c r="B256" s="8"/>
      <c r="C256" s="8"/>
      <c r="D256" s="8"/>
      <c r="E256" s="8"/>
      <c r="F256" s="9"/>
      <c r="G256" s="9"/>
      <c r="H256" s="9"/>
    </row>
    <row r="257" spans="1:8">
      <c r="A257" s="8"/>
      <c r="B257" s="8"/>
      <c r="C257" s="8"/>
      <c r="D257" s="8"/>
      <c r="E257" s="8"/>
      <c r="F257" s="9"/>
      <c r="G257" s="9"/>
      <c r="H257" s="9"/>
    </row>
    <row r="258" spans="1:8">
      <c r="A258" s="8"/>
      <c r="B258" s="8"/>
      <c r="C258" s="8"/>
      <c r="D258" s="8"/>
      <c r="E258" s="8"/>
      <c r="F258" s="9"/>
      <c r="G258" s="9"/>
      <c r="H258" s="9"/>
    </row>
    <row r="259" spans="1:8">
      <c r="A259" s="7"/>
      <c r="B259" s="8"/>
      <c r="C259" s="8"/>
      <c r="D259" s="8"/>
      <c r="E259" s="8"/>
      <c r="F259" s="9"/>
      <c r="G259" s="9"/>
      <c r="H259" s="9"/>
    </row>
    <row r="260" spans="1:8">
      <c r="A260" s="7"/>
      <c r="B260" s="8"/>
      <c r="C260" s="8"/>
      <c r="D260" s="8"/>
      <c r="E260" s="8"/>
      <c r="F260" s="9"/>
      <c r="G260" s="9"/>
      <c r="H260" s="9"/>
    </row>
    <row r="261" spans="1:8">
      <c r="A261" s="7"/>
      <c r="B261" s="8"/>
      <c r="C261" s="8"/>
      <c r="D261" s="8"/>
      <c r="E261" s="8"/>
      <c r="F261" s="9"/>
      <c r="G261" s="9"/>
      <c r="H261" s="9"/>
    </row>
    <row r="262" spans="1:8">
      <c r="A262" s="7"/>
      <c r="B262" s="8"/>
      <c r="C262" s="8"/>
      <c r="D262" s="8"/>
      <c r="E262" s="8"/>
      <c r="F262" s="9"/>
      <c r="G262" s="9"/>
      <c r="H262" s="9"/>
    </row>
    <row r="263" spans="1:8">
      <c r="A263" s="7"/>
      <c r="B263" s="8"/>
      <c r="C263" s="8"/>
      <c r="D263" s="8"/>
      <c r="E263" s="8"/>
      <c r="F263" s="9"/>
      <c r="G263" s="9"/>
      <c r="H263" s="9"/>
    </row>
    <row r="264" spans="1:8">
      <c r="A264" s="8"/>
      <c r="B264" s="8"/>
      <c r="C264" s="8"/>
      <c r="D264" s="8"/>
      <c r="E264" s="8"/>
      <c r="F264" s="9"/>
      <c r="G264" s="9"/>
      <c r="H264" s="9"/>
    </row>
    <row r="265" spans="1:8">
      <c r="A265" s="8"/>
      <c r="B265" s="8"/>
      <c r="C265" s="8"/>
      <c r="D265" s="8"/>
      <c r="E265" s="8"/>
      <c r="F265" s="9"/>
      <c r="G265" s="9"/>
      <c r="H265" s="9"/>
    </row>
    <row r="266" spans="1:8">
      <c r="A266" s="7"/>
      <c r="B266" s="8"/>
      <c r="C266" s="8"/>
      <c r="D266" s="8"/>
      <c r="E266" s="8"/>
      <c r="F266" s="9"/>
      <c r="G266" s="9"/>
      <c r="H266" s="9"/>
    </row>
    <row r="267" spans="1:8">
      <c r="A267" s="8"/>
      <c r="B267" s="8"/>
      <c r="C267" s="8"/>
      <c r="D267" s="8"/>
      <c r="E267" s="8"/>
      <c r="F267" s="9"/>
      <c r="G267" s="9"/>
      <c r="H267" s="9"/>
    </row>
    <row r="268" spans="1:8">
      <c r="A268" s="8"/>
      <c r="B268" s="8"/>
      <c r="C268" s="8"/>
      <c r="D268" s="8"/>
      <c r="E268" s="10"/>
      <c r="F268" s="9"/>
      <c r="G268" s="9"/>
      <c r="H268" s="9"/>
    </row>
    <row r="269" spans="1:8">
      <c r="A269" s="7"/>
      <c r="B269" s="8"/>
      <c r="C269" s="8"/>
      <c r="D269" s="8"/>
      <c r="E269" s="8"/>
      <c r="F269" s="9"/>
      <c r="G269" s="9"/>
      <c r="H269" s="9"/>
    </row>
    <row r="270" spans="1:8">
      <c r="A270" s="8"/>
      <c r="B270" s="8"/>
      <c r="C270" s="8"/>
      <c r="D270" s="8"/>
      <c r="E270" s="8"/>
      <c r="F270" s="9"/>
      <c r="G270" s="9"/>
      <c r="H270" s="9"/>
    </row>
    <row r="271" spans="1:8">
      <c r="A271" s="7"/>
      <c r="B271" s="8"/>
      <c r="C271" s="8"/>
      <c r="D271" s="8"/>
      <c r="E271" s="8"/>
      <c r="F271" s="9"/>
      <c r="G271" s="9"/>
      <c r="H271" s="9"/>
    </row>
    <row r="272" spans="1:8">
      <c r="A272" s="7"/>
      <c r="B272" s="8"/>
      <c r="C272" s="8"/>
      <c r="D272" s="8"/>
      <c r="E272" s="8"/>
      <c r="F272" s="9"/>
      <c r="G272" s="9"/>
      <c r="H272" s="9"/>
    </row>
    <row r="273" spans="1:8">
      <c r="A273" s="7"/>
      <c r="B273" s="8"/>
      <c r="C273" s="8"/>
      <c r="D273" s="8"/>
      <c r="E273" s="8"/>
      <c r="F273" s="9"/>
      <c r="G273" s="9"/>
      <c r="H273" s="9"/>
    </row>
    <row r="274" spans="1:8">
      <c r="A274" s="7"/>
      <c r="B274" s="8"/>
      <c r="C274" s="8"/>
      <c r="D274" s="8"/>
      <c r="E274" s="8"/>
      <c r="F274" s="9"/>
      <c r="G274" s="9"/>
      <c r="H274" s="9"/>
    </row>
    <row r="275" spans="1:8">
      <c r="A275" s="7"/>
      <c r="B275" s="8"/>
      <c r="C275" s="8"/>
      <c r="D275" s="8"/>
      <c r="E275" s="8"/>
      <c r="F275" s="9"/>
      <c r="G275" s="9"/>
      <c r="H275" s="9"/>
    </row>
    <row r="276" spans="1:8">
      <c r="A276" s="8"/>
      <c r="B276" s="8"/>
      <c r="C276" s="8"/>
      <c r="D276" s="8"/>
      <c r="E276" s="8"/>
      <c r="F276" s="9"/>
      <c r="G276" s="9"/>
      <c r="H276" s="9"/>
    </row>
    <row r="277" spans="1:8">
      <c r="A277" s="8"/>
      <c r="B277" s="8"/>
      <c r="C277" s="8"/>
      <c r="D277" s="8"/>
      <c r="E277" s="8"/>
      <c r="F277" s="9"/>
      <c r="G277" s="9"/>
      <c r="H277" s="9"/>
    </row>
    <row r="278" spans="1:8">
      <c r="A278" s="8"/>
      <c r="B278" s="8"/>
      <c r="C278" s="8"/>
      <c r="D278" s="8"/>
      <c r="E278" s="8"/>
      <c r="F278" s="9"/>
      <c r="G278" s="9"/>
      <c r="H278" s="9"/>
    </row>
    <row r="279" spans="1:8">
      <c r="A279" s="7"/>
      <c r="B279" s="8"/>
      <c r="C279" s="8"/>
      <c r="D279" s="8"/>
      <c r="E279" s="8"/>
      <c r="F279" s="9"/>
      <c r="G279" s="9"/>
      <c r="H279" s="9"/>
    </row>
    <row r="280" spans="1:8">
      <c r="A280" s="8"/>
      <c r="B280" s="8"/>
      <c r="C280" s="8"/>
      <c r="D280" s="8"/>
      <c r="E280" s="8"/>
      <c r="F280" s="9"/>
      <c r="G280" s="9"/>
      <c r="H280" s="9"/>
    </row>
    <row r="281" spans="1:8">
      <c r="A281" s="8"/>
      <c r="B281" s="8"/>
      <c r="C281" s="8"/>
      <c r="D281" s="8"/>
      <c r="E281" s="8"/>
      <c r="F281" s="9"/>
      <c r="G281" s="9"/>
      <c r="H281" s="9"/>
    </row>
    <row r="282" spans="1:8">
      <c r="A282" s="7"/>
      <c r="B282" s="8"/>
      <c r="C282" s="8"/>
      <c r="D282" s="8"/>
      <c r="E282" s="8"/>
      <c r="F282" s="9"/>
      <c r="G282" s="9"/>
      <c r="H282" s="9"/>
    </row>
    <row r="283" spans="1:8">
      <c r="A283" s="8"/>
      <c r="B283" s="8"/>
      <c r="C283" s="8"/>
      <c r="D283" s="8"/>
      <c r="E283" s="8"/>
      <c r="F283" s="9"/>
      <c r="G283" s="9"/>
      <c r="H283" s="9"/>
    </row>
    <row r="284" spans="1:8">
      <c r="A284" s="8"/>
      <c r="B284" s="8"/>
      <c r="C284" s="8"/>
      <c r="D284" s="8"/>
      <c r="E284" s="8"/>
      <c r="F284" s="9"/>
      <c r="G284" s="9"/>
      <c r="H284" s="9"/>
    </row>
    <row r="285" spans="1:8">
      <c r="A285" s="8"/>
      <c r="B285" s="8"/>
      <c r="C285" s="8"/>
      <c r="D285" s="8"/>
      <c r="E285" s="8"/>
      <c r="F285" s="9"/>
      <c r="G285" s="9"/>
      <c r="H285" s="9"/>
    </row>
    <row r="286" spans="1:8">
      <c r="A286" s="8"/>
      <c r="B286" s="8"/>
      <c r="C286" s="8"/>
      <c r="D286" s="8"/>
      <c r="E286" s="8"/>
      <c r="F286" s="9"/>
      <c r="G286" s="9"/>
      <c r="H286" s="9"/>
    </row>
    <row r="287" spans="1:8">
      <c r="A287" s="8"/>
      <c r="B287" s="8"/>
      <c r="C287" s="8"/>
      <c r="D287" s="8"/>
      <c r="E287" s="8"/>
      <c r="F287" s="9"/>
      <c r="G287" s="9"/>
      <c r="H287" s="9"/>
    </row>
    <row r="288" spans="1:8">
      <c r="A288" s="8"/>
      <c r="B288" s="8"/>
      <c r="C288" s="8"/>
      <c r="D288" s="8"/>
      <c r="E288" s="8"/>
      <c r="F288" s="9"/>
      <c r="G288" s="9"/>
      <c r="H288" s="9"/>
    </row>
    <row r="289" spans="1:8">
      <c r="A289" s="8"/>
      <c r="B289" s="8"/>
      <c r="C289" s="8"/>
      <c r="D289" s="8"/>
      <c r="E289" s="8"/>
      <c r="F289" s="9"/>
      <c r="G289" s="9"/>
      <c r="H289" s="9"/>
    </row>
    <row r="290" spans="1:8">
      <c r="A290" s="8"/>
      <c r="B290" s="8"/>
      <c r="C290" s="8"/>
      <c r="D290" s="8"/>
      <c r="E290" s="8"/>
      <c r="F290" s="9"/>
      <c r="G290" s="9"/>
      <c r="H290" s="9"/>
    </row>
    <row r="291" spans="1:8">
      <c r="A291" s="8"/>
      <c r="B291" s="8"/>
      <c r="C291" s="8"/>
      <c r="D291" s="8"/>
      <c r="E291" s="8"/>
      <c r="F291" s="9"/>
      <c r="G291" s="9"/>
      <c r="H291" s="9"/>
    </row>
    <row r="292" spans="1:8">
      <c r="A292" s="8"/>
      <c r="B292" s="8"/>
      <c r="C292" s="8"/>
      <c r="D292" s="8"/>
      <c r="E292" s="8"/>
      <c r="F292" s="9"/>
      <c r="G292" s="9"/>
      <c r="H292" s="9"/>
    </row>
    <row r="293" spans="1:8">
      <c r="A293" s="7"/>
      <c r="B293" s="8"/>
      <c r="C293" s="8"/>
      <c r="D293" s="8"/>
      <c r="E293" s="8"/>
      <c r="F293" s="9"/>
      <c r="G293" s="9"/>
      <c r="H293" s="9"/>
    </row>
    <row r="294" spans="1:8">
      <c r="A294" s="7"/>
      <c r="B294" s="8"/>
      <c r="C294" s="8"/>
      <c r="D294" s="8"/>
      <c r="E294" s="8"/>
      <c r="F294" s="9"/>
      <c r="G294" s="9"/>
      <c r="H294" s="9"/>
    </row>
    <row r="295" spans="1:8">
      <c r="A295" s="8"/>
      <c r="B295" s="8"/>
      <c r="C295" s="8"/>
      <c r="D295" s="8"/>
      <c r="E295" s="8"/>
      <c r="F295" s="9"/>
      <c r="G295" s="9"/>
      <c r="H295" s="9"/>
    </row>
    <row r="296" spans="1:8">
      <c r="A296" s="8"/>
      <c r="B296" s="8"/>
      <c r="C296" s="8"/>
      <c r="D296" s="8"/>
      <c r="E296" s="8"/>
      <c r="F296" s="9"/>
      <c r="G296" s="9"/>
      <c r="H296" s="9"/>
    </row>
    <row r="297" spans="1:8">
      <c r="A297" s="7"/>
      <c r="B297" s="8"/>
      <c r="C297" s="8"/>
      <c r="D297" s="8"/>
      <c r="E297" s="8"/>
      <c r="F297" s="9"/>
      <c r="G297" s="9"/>
      <c r="H297" s="9"/>
    </row>
    <row r="298" spans="1:8">
      <c r="A298" s="7"/>
      <c r="B298" s="8"/>
      <c r="C298" s="8"/>
      <c r="D298" s="8"/>
      <c r="E298" s="8"/>
      <c r="F298" s="9"/>
      <c r="G298" s="9"/>
      <c r="H298" s="9"/>
    </row>
    <row r="299" spans="1:8">
      <c r="A299" s="8"/>
      <c r="B299" s="8"/>
      <c r="C299" s="8"/>
      <c r="D299" s="8"/>
      <c r="E299" s="8"/>
      <c r="F299" s="9"/>
      <c r="G299" s="9"/>
      <c r="H299" s="9"/>
    </row>
    <row r="300" spans="1:8">
      <c r="A300" s="8"/>
      <c r="B300" s="8"/>
      <c r="C300" s="8"/>
      <c r="D300" s="8"/>
      <c r="E300" s="8"/>
      <c r="F300" s="9"/>
      <c r="G300" s="9"/>
      <c r="H300" s="9"/>
    </row>
    <row r="301" spans="1:8">
      <c r="A301" s="8"/>
      <c r="B301" s="8"/>
      <c r="C301" s="8"/>
      <c r="D301" s="8"/>
      <c r="E301" s="8"/>
      <c r="F301" s="9"/>
      <c r="G301" s="9"/>
      <c r="H301" s="9"/>
    </row>
    <row r="302" spans="1:8">
      <c r="A302" s="8"/>
      <c r="B302" s="8"/>
      <c r="C302" s="8"/>
      <c r="D302" s="8"/>
      <c r="E302" s="8"/>
      <c r="F302" s="9"/>
      <c r="G302" s="9"/>
      <c r="H302" s="9"/>
    </row>
    <row r="303" spans="1:8">
      <c r="A303" s="8"/>
      <c r="B303" s="8"/>
      <c r="C303" s="8"/>
      <c r="D303" s="8"/>
      <c r="E303" s="8"/>
      <c r="F303" s="9"/>
      <c r="G303" s="9"/>
      <c r="H303" s="9"/>
    </row>
    <row r="304" spans="1:8">
      <c r="A304" s="8"/>
      <c r="B304" s="8"/>
      <c r="C304" s="8"/>
      <c r="D304" s="8"/>
      <c r="E304" s="8"/>
      <c r="F304" s="9"/>
      <c r="G304" s="9"/>
      <c r="H304" s="9"/>
    </row>
    <row r="305" spans="1:8">
      <c r="A305" s="7"/>
      <c r="B305" s="8"/>
      <c r="C305" s="8"/>
      <c r="D305" s="8"/>
      <c r="E305" s="8"/>
      <c r="F305" s="9"/>
      <c r="G305" s="9"/>
      <c r="H305" s="9"/>
    </row>
    <row r="306" spans="1:8">
      <c r="A306" s="7"/>
      <c r="B306" s="8"/>
      <c r="C306" s="8"/>
      <c r="D306" s="8"/>
      <c r="E306" s="8"/>
      <c r="F306" s="9"/>
      <c r="G306" s="9"/>
      <c r="H306" s="9"/>
    </row>
    <row r="307" spans="1:8">
      <c r="A307" s="8"/>
      <c r="B307" s="8"/>
      <c r="C307" s="8"/>
      <c r="D307" s="8"/>
      <c r="E307" s="8"/>
      <c r="F307" s="9"/>
      <c r="G307" s="9"/>
      <c r="H307" s="9"/>
    </row>
    <row r="308" spans="1:8">
      <c r="A308" s="8"/>
      <c r="B308" s="8"/>
      <c r="C308" s="8"/>
      <c r="D308" s="8"/>
      <c r="E308" s="8"/>
      <c r="F308" s="9"/>
      <c r="G308" s="9"/>
      <c r="H308" s="9"/>
    </row>
    <row r="309" spans="1:8">
      <c r="A309" s="8"/>
      <c r="B309" s="8"/>
      <c r="C309" s="8"/>
      <c r="D309" s="8"/>
      <c r="E309" s="8"/>
      <c r="F309" s="9"/>
      <c r="G309" s="9"/>
      <c r="H309" s="9"/>
    </row>
    <row r="310" spans="1:8">
      <c r="A310" s="8"/>
      <c r="B310" s="8"/>
      <c r="C310" s="8"/>
      <c r="D310" s="8"/>
      <c r="E310" s="8"/>
      <c r="F310" s="9"/>
      <c r="G310" s="9"/>
      <c r="H310" s="9"/>
    </row>
    <row r="311" spans="1:8">
      <c r="A311" s="7"/>
      <c r="B311" s="8"/>
      <c r="C311" s="8"/>
      <c r="D311" s="8"/>
      <c r="E311" s="8"/>
      <c r="F311" s="9"/>
      <c r="G311" s="9"/>
      <c r="H311" s="9"/>
    </row>
    <row r="312" spans="1:8">
      <c r="A312" s="8"/>
      <c r="B312" s="8"/>
      <c r="C312" s="8"/>
      <c r="D312" s="8"/>
      <c r="E312" s="8"/>
      <c r="F312" s="9"/>
      <c r="G312" s="9"/>
      <c r="H312" s="9"/>
    </row>
    <row r="313" spans="1:8">
      <c r="A313" s="8"/>
      <c r="B313" s="8"/>
      <c r="C313" s="8"/>
      <c r="D313" s="8"/>
      <c r="E313" s="8"/>
      <c r="F313" s="9"/>
      <c r="G313" s="9"/>
      <c r="H313" s="9"/>
    </row>
    <row r="314" spans="1:8">
      <c r="A314" s="7"/>
      <c r="B314" s="8"/>
      <c r="C314" s="8"/>
      <c r="D314" s="8"/>
      <c r="E314" s="8"/>
      <c r="F314" s="9"/>
      <c r="G314" s="9"/>
      <c r="H314" s="9"/>
    </row>
    <row r="315" spans="1:8">
      <c r="A315" s="8"/>
      <c r="B315" s="8"/>
      <c r="C315" s="8"/>
      <c r="D315" s="8"/>
      <c r="E315" s="8"/>
      <c r="F315" s="9"/>
      <c r="G315" s="9"/>
      <c r="H315" s="9"/>
    </row>
    <row r="316" spans="1:8">
      <c r="A316" s="7"/>
      <c r="B316" s="8"/>
      <c r="C316" s="8"/>
      <c r="D316" s="8"/>
      <c r="E316" s="8"/>
      <c r="F316" s="9"/>
      <c r="G316" s="9"/>
      <c r="H316" s="9"/>
    </row>
    <row r="317" spans="1:8">
      <c r="A317" s="8"/>
      <c r="B317" s="8"/>
      <c r="C317" s="8"/>
      <c r="D317" s="8"/>
      <c r="E317" s="8"/>
      <c r="F317" s="9"/>
      <c r="G317" s="9"/>
      <c r="H317" s="9"/>
    </row>
    <row r="318" spans="1:8">
      <c r="A318" s="8"/>
      <c r="B318" s="8"/>
      <c r="C318" s="8"/>
      <c r="D318" s="8"/>
      <c r="E318" s="8"/>
      <c r="F318" s="9"/>
      <c r="G318" s="9"/>
      <c r="H318" s="9"/>
    </row>
    <row r="319" spans="1:8">
      <c r="A319" s="7"/>
      <c r="B319" s="8"/>
      <c r="C319" s="8"/>
      <c r="D319" s="8"/>
      <c r="E319" s="10"/>
      <c r="F319" s="9"/>
      <c r="G319" s="9"/>
      <c r="H319" s="9"/>
    </row>
    <row r="320" spans="1:8">
      <c r="A320" s="8"/>
      <c r="B320" s="8"/>
      <c r="C320" s="8"/>
      <c r="D320" s="8"/>
      <c r="E320" s="8"/>
      <c r="F320" s="9"/>
      <c r="G320" s="9"/>
      <c r="H320" s="9"/>
    </row>
    <row r="321" spans="1:8">
      <c r="A321" s="8"/>
      <c r="B321" s="8"/>
      <c r="C321" s="8"/>
      <c r="D321" s="8"/>
      <c r="E321" s="8"/>
      <c r="F321" s="9"/>
      <c r="G321" s="9"/>
      <c r="H321" s="9"/>
    </row>
    <row r="322" spans="1:8">
      <c r="A322" s="8"/>
      <c r="B322" s="8"/>
      <c r="C322" s="8"/>
      <c r="D322" s="8"/>
      <c r="E322" s="8"/>
      <c r="F322" s="9"/>
      <c r="G322" s="9"/>
      <c r="H322" s="9"/>
    </row>
    <row r="323" spans="1:8">
      <c r="A323" s="8"/>
      <c r="B323" s="8"/>
      <c r="C323" s="8"/>
      <c r="D323" s="8"/>
      <c r="E323" s="8"/>
      <c r="F323" s="9"/>
      <c r="G323" s="9"/>
      <c r="H323" s="9"/>
    </row>
    <row r="324" spans="1:8">
      <c r="A324" s="7"/>
      <c r="B324" s="8"/>
      <c r="C324" s="8"/>
      <c r="D324" s="8"/>
      <c r="E324" s="8"/>
      <c r="F324" s="9"/>
      <c r="G324" s="9"/>
      <c r="H324" s="9"/>
    </row>
    <row r="325" spans="1:8">
      <c r="A325" s="8"/>
      <c r="B325" s="8"/>
      <c r="C325" s="8"/>
      <c r="D325" s="8"/>
      <c r="E325" s="8"/>
      <c r="F325" s="9"/>
      <c r="G325" s="9"/>
      <c r="H325" s="9"/>
    </row>
    <row r="326" spans="1:8">
      <c r="A326" s="8"/>
      <c r="B326" s="8"/>
      <c r="C326" s="8"/>
      <c r="D326" s="8"/>
      <c r="E326" s="8"/>
      <c r="F326" s="9"/>
      <c r="G326" s="9"/>
      <c r="H326" s="9"/>
    </row>
    <row r="327" spans="1:8">
      <c r="A327" s="8"/>
      <c r="B327" s="8"/>
      <c r="C327" s="8"/>
      <c r="D327" s="8"/>
      <c r="E327" s="8"/>
      <c r="F327" s="9"/>
      <c r="G327" s="9"/>
      <c r="H327" s="9"/>
    </row>
    <row r="328" spans="1:8">
      <c r="A328" s="8"/>
      <c r="B328" s="8"/>
      <c r="C328" s="8"/>
      <c r="D328" s="8"/>
      <c r="E328" s="8"/>
      <c r="F328" s="9"/>
      <c r="G328" s="9"/>
      <c r="H328" s="9"/>
    </row>
    <row r="329" spans="1:8">
      <c r="A329" s="7"/>
      <c r="B329" s="8"/>
      <c r="C329" s="8"/>
      <c r="D329" s="8"/>
      <c r="E329" s="8"/>
      <c r="F329" s="9"/>
      <c r="G329" s="9"/>
      <c r="H329" s="9"/>
    </row>
    <row r="330" spans="1:8">
      <c r="A330" s="8"/>
      <c r="B330" s="8"/>
      <c r="C330" s="8"/>
      <c r="D330" s="8"/>
      <c r="E330" s="8"/>
      <c r="F330" s="9"/>
      <c r="G330" s="9"/>
      <c r="H330" s="9"/>
    </row>
    <row r="331" spans="1:8">
      <c r="A331" s="8"/>
      <c r="B331" s="8"/>
      <c r="C331" s="8"/>
      <c r="D331" s="8"/>
      <c r="E331" s="8"/>
      <c r="F331" s="9"/>
      <c r="G331" s="9"/>
      <c r="H331" s="9"/>
    </row>
    <row r="332" spans="1:8">
      <c r="A332" s="8"/>
      <c r="B332" s="8"/>
      <c r="C332" s="8"/>
      <c r="D332" s="8"/>
      <c r="E332" s="8"/>
      <c r="F332" s="9"/>
      <c r="G332" s="9"/>
      <c r="H332" s="9"/>
    </row>
    <row r="333" spans="1:8">
      <c r="A333" s="7"/>
      <c r="B333" s="8"/>
      <c r="C333" s="8"/>
      <c r="D333" s="8"/>
      <c r="E333" s="8"/>
      <c r="F333" s="9"/>
      <c r="G333" s="9"/>
      <c r="H333" s="9"/>
    </row>
    <row r="334" spans="1:8">
      <c r="A334" s="8"/>
      <c r="B334" s="8"/>
      <c r="C334" s="8"/>
      <c r="D334" s="8"/>
      <c r="E334" s="8"/>
      <c r="F334" s="9"/>
      <c r="G334" s="9"/>
      <c r="H334" s="9"/>
    </row>
    <row r="335" spans="1:8">
      <c r="A335" s="7"/>
      <c r="B335" s="8"/>
      <c r="C335" s="8"/>
      <c r="D335" s="8"/>
      <c r="E335" s="8"/>
      <c r="F335" s="9"/>
      <c r="G335" s="9"/>
      <c r="H335" s="9"/>
    </row>
    <row r="336" spans="1:8">
      <c r="A336" s="8"/>
      <c r="B336" s="8"/>
      <c r="C336" s="8"/>
      <c r="D336" s="8"/>
      <c r="E336" s="8"/>
      <c r="F336" s="9"/>
      <c r="G336" s="9"/>
      <c r="H336" s="9"/>
    </row>
    <row r="337" spans="1:8">
      <c r="A337" s="8"/>
      <c r="B337" s="10"/>
      <c r="C337" s="8"/>
      <c r="D337" s="8"/>
      <c r="E337" s="8"/>
      <c r="F337" s="9"/>
      <c r="G337" s="9"/>
      <c r="H337" s="9"/>
    </row>
    <row r="338" spans="1:8">
      <c r="A338" s="8"/>
      <c r="B338" s="8"/>
      <c r="C338" s="8"/>
      <c r="D338" s="8"/>
      <c r="E338" s="8"/>
      <c r="F338" s="9"/>
      <c r="G338" s="9"/>
      <c r="H338" s="9"/>
    </row>
    <row r="339" spans="1:8">
      <c r="A339" s="7"/>
      <c r="B339" s="8"/>
      <c r="C339" s="8"/>
      <c r="D339" s="8"/>
      <c r="E339" s="8"/>
      <c r="F339" s="9"/>
      <c r="G339" s="9"/>
      <c r="H339" s="9"/>
    </row>
    <row r="340" spans="1:8">
      <c r="A340" s="7"/>
      <c r="B340" s="8"/>
      <c r="C340" s="8"/>
      <c r="D340" s="8"/>
      <c r="E340" s="8"/>
      <c r="F340" s="9"/>
      <c r="G340" s="9"/>
      <c r="H340" s="9"/>
    </row>
    <row r="341" spans="1:8">
      <c r="A341" s="7"/>
      <c r="B341" s="8"/>
      <c r="C341" s="8"/>
      <c r="D341" s="8"/>
      <c r="E341" s="8"/>
      <c r="F341" s="9"/>
      <c r="G341" s="9"/>
      <c r="H341" s="9"/>
    </row>
    <row r="342" spans="1:8">
      <c r="A342" s="8"/>
      <c r="B342" s="8"/>
      <c r="C342" s="8"/>
      <c r="D342" s="8"/>
      <c r="E342" s="8"/>
      <c r="F342" s="9"/>
      <c r="G342" s="9"/>
      <c r="H342" s="9"/>
    </row>
    <row r="343" spans="1:8">
      <c r="A343" s="8"/>
      <c r="B343" s="8"/>
      <c r="C343" s="8"/>
      <c r="D343" s="8"/>
      <c r="E343" s="8"/>
      <c r="F343" s="9"/>
      <c r="G343" s="9"/>
      <c r="H343" s="9"/>
    </row>
    <row r="344" spans="1:8">
      <c r="A344" s="8"/>
      <c r="B344" s="8"/>
      <c r="C344" s="8"/>
      <c r="D344" s="8"/>
      <c r="E344" s="8"/>
      <c r="F344" s="9"/>
      <c r="G344" s="9"/>
      <c r="H344" s="9"/>
    </row>
    <row r="345" spans="1:8">
      <c r="A345" s="8"/>
      <c r="B345" s="8"/>
      <c r="C345" s="8"/>
      <c r="D345" s="8"/>
      <c r="E345" s="8"/>
      <c r="F345" s="9"/>
      <c r="G345" s="9"/>
      <c r="H345" s="9"/>
    </row>
    <row r="346" spans="1:8">
      <c r="A346" s="8"/>
      <c r="B346" s="8"/>
      <c r="C346" s="8"/>
      <c r="D346" s="8"/>
      <c r="E346" s="8"/>
      <c r="F346" s="9"/>
      <c r="G346" s="9"/>
      <c r="H346" s="9"/>
    </row>
    <row r="347" spans="1:8">
      <c r="A347" s="8"/>
      <c r="B347" s="8"/>
      <c r="C347" s="8"/>
      <c r="D347" s="8"/>
      <c r="E347" s="8"/>
      <c r="F347" s="9"/>
      <c r="G347" s="9"/>
      <c r="H347" s="9"/>
    </row>
    <row r="348" spans="1:8">
      <c r="A348" s="8"/>
      <c r="B348" s="8"/>
      <c r="C348" s="8"/>
      <c r="D348" s="8"/>
      <c r="E348" s="8"/>
      <c r="F348" s="9"/>
      <c r="G348" s="9"/>
      <c r="H348" s="9"/>
    </row>
    <row r="349" spans="1:8">
      <c r="A349" s="8"/>
      <c r="B349" s="8"/>
      <c r="C349" s="8"/>
      <c r="D349" s="8"/>
      <c r="E349" s="8"/>
      <c r="F349" s="9"/>
      <c r="G349" s="9"/>
      <c r="H349" s="9"/>
    </row>
    <row r="350" spans="1:8">
      <c r="A350" s="8"/>
      <c r="B350" s="8"/>
      <c r="C350" s="8"/>
      <c r="D350" s="8"/>
      <c r="E350" s="8"/>
      <c r="F350" s="9"/>
      <c r="G350" s="9"/>
      <c r="H350" s="9"/>
    </row>
    <row r="351" spans="1:8">
      <c r="A351" s="8"/>
      <c r="B351" s="8"/>
      <c r="C351" s="8"/>
      <c r="D351" s="8"/>
      <c r="E351" s="8"/>
      <c r="F351" s="9"/>
      <c r="G351" s="9"/>
      <c r="H351" s="9"/>
    </row>
    <row r="352" spans="1:8">
      <c r="A352" s="8"/>
      <c r="B352" s="8"/>
      <c r="C352" s="8"/>
      <c r="D352" s="8"/>
      <c r="E352" s="8"/>
      <c r="F352" s="9"/>
      <c r="G352" s="9"/>
      <c r="H352" s="9"/>
    </row>
    <row r="353" spans="1:8">
      <c r="A353" s="8"/>
      <c r="B353" s="8"/>
      <c r="C353" s="8"/>
      <c r="D353" s="8"/>
      <c r="E353" s="8"/>
      <c r="F353" s="9"/>
      <c r="G353" s="9"/>
      <c r="H353" s="9"/>
    </row>
    <row r="354" spans="1:8">
      <c r="A354" s="8"/>
      <c r="B354" s="8"/>
      <c r="C354" s="8"/>
      <c r="D354" s="8"/>
      <c r="E354" s="8"/>
      <c r="F354" s="9"/>
      <c r="G354" s="9"/>
      <c r="H354" s="9"/>
    </row>
    <row r="355" spans="1:8">
      <c r="A355" s="8"/>
      <c r="B355" s="8"/>
      <c r="C355" s="8"/>
      <c r="D355" s="8"/>
      <c r="E355" s="8"/>
      <c r="F355" s="9"/>
      <c r="G355" s="9"/>
      <c r="H355" s="9"/>
    </row>
    <row r="356" spans="1:8">
      <c r="A356" s="8"/>
      <c r="B356" s="8"/>
      <c r="C356" s="8"/>
      <c r="D356" s="8"/>
      <c r="E356" s="8"/>
      <c r="F356" s="9"/>
      <c r="G356" s="9"/>
      <c r="H356" s="9"/>
    </row>
    <row r="357" spans="1:8">
      <c r="A357" s="8"/>
      <c r="B357" s="8"/>
      <c r="C357" s="8"/>
      <c r="D357" s="8"/>
      <c r="E357" s="8"/>
      <c r="F357" s="9"/>
      <c r="G357" s="9"/>
      <c r="H357" s="9"/>
    </row>
    <row r="358" spans="1:8">
      <c r="A358" s="7"/>
      <c r="B358" s="8"/>
      <c r="C358" s="8"/>
      <c r="D358" s="8"/>
      <c r="E358" s="8"/>
      <c r="F358" s="9"/>
      <c r="G358" s="9"/>
      <c r="H358" s="9"/>
    </row>
    <row r="359" spans="1:8">
      <c r="A359" s="8"/>
      <c r="B359" s="8"/>
      <c r="C359" s="8"/>
      <c r="D359" s="8"/>
      <c r="E359" s="8"/>
      <c r="F359" s="9"/>
      <c r="G359" s="9"/>
      <c r="H359" s="9"/>
    </row>
    <row r="360" spans="1:8">
      <c r="A360" s="8"/>
      <c r="B360" s="8"/>
      <c r="C360" s="8"/>
      <c r="D360" s="8"/>
      <c r="E360" s="8"/>
      <c r="F360" s="9"/>
      <c r="G360" s="9"/>
      <c r="H360" s="9"/>
    </row>
    <row r="361" spans="1:8">
      <c r="A361" s="8"/>
      <c r="B361" s="8"/>
      <c r="C361" s="8"/>
      <c r="D361" s="8"/>
      <c r="E361" s="8"/>
      <c r="F361" s="9"/>
      <c r="G361" s="9"/>
      <c r="H361" s="9"/>
    </row>
    <row r="362" spans="1:8">
      <c r="A362" s="8"/>
      <c r="B362" s="8"/>
      <c r="C362" s="8"/>
      <c r="D362" s="8"/>
      <c r="E362" s="8"/>
      <c r="F362" s="9"/>
      <c r="G362" s="9"/>
      <c r="H362" s="9"/>
    </row>
    <row r="363" spans="1:8">
      <c r="A363" s="8"/>
      <c r="B363" s="8"/>
      <c r="C363" s="8"/>
      <c r="D363" s="8"/>
      <c r="E363" s="8"/>
      <c r="F363" s="9"/>
      <c r="G363" s="9"/>
      <c r="H363" s="9"/>
    </row>
    <row r="364" spans="1:8">
      <c r="A364" s="7"/>
      <c r="B364" s="8"/>
      <c r="C364" s="8"/>
      <c r="D364" s="8"/>
      <c r="E364" s="8"/>
      <c r="F364" s="9"/>
      <c r="G364" s="9"/>
      <c r="H364" s="9"/>
    </row>
    <row r="365" spans="1:8">
      <c r="A365" s="7"/>
      <c r="B365" s="8"/>
      <c r="C365" s="8"/>
      <c r="D365" s="8"/>
      <c r="E365" s="8"/>
      <c r="F365" s="9"/>
      <c r="G365" s="9"/>
      <c r="H365" s="9"/>
    </row>
    <row r="366" spans="1:8">
      <c r="A366" s="8"/>
      <c r="B366" s="8"/>
      <c r="C366" s="8"/>
      <c r="D366" s="8"/>
      <c r="E366" s="8"/>
      <c r="F366" s="9"/>
      <c r="G366" s="9"/>
      <c r="H366" s="9"/>
    </row>
    <row r="367" spans="1:8">
      <c r="A367" s="8"/>
      <c r="B367" s="8"/>
      <c r="C367" s="8"/>
      <c r="D367" s="8"/>
      <c r="E367" s="8"/>
      <c r="F367" s="9"/>
      <c r="G367" s="9"/>
      <c r="H367" s="9"/>
    </row>
    <row r="368" spans="1:8">
      <c r="A368" s="8"/>
      <c r="B368" s="8"/>
      <c r="C368" s="8"/>
      <c r="D368" s="8"/>
      <c r="E368" s="8"/>
      <c r="F368" s="9"/>
      <c r="G368" s="9"/>
      <c r="H368" s="9"/>
    </row>
    <row r="369" spans="1:8">
      <c r="A369" s="8"/>
      <c r="B369" s="8"/>
      <c r="C369" s="8"/>
      <c r="D369" s="8"/>
      <c r="E369" s="8"/>
      <c r="F369" s="9"/>
      <c r="G369" s="9"/>
      <c r="H369" s="9"/>
    </row>
    <row r="370" spans="1:8">
      <c r="A370" s="8"/>
      <c r="B370" s="8"/>
      <c r="C370" s="8"/>
      <c r="D370" s="8"/>
      <c r="E370" s="8"/>
      <c r="F370" s="9"/>
      <c r="G370" s="9"/>
      <c r="H370" s="9"/>
    </row>
    <row r="371" spans="1:8">
      <c r="A371" s="8"/>
      <c r="B371" s="8"/>
      <c r="C371" s="8"/>
      <c r="D371" s="8"/>
      <c r="E371" s="8"/>
      <c r="F371" s="9"/>
      <c r="G371" s="9"/>
      <c r="H371" s="9"/>
    </row>
    <row r="372" spans="1:8">
      <c r="A372" s="7"/>
      <c r="B372" s="8"/>
      <c r="C372" s="8"/>
      <c r="D372" s="8"/>
      <c r="E372" s="8"/>
      <c r="F372" s="9"/>
      <c r="G372" s="9"/>
      <c r="H372" s="9"/>
    </row>
    <row r="373" spans="1:8">
      <c r="A373" s="8"/>
      <c r="B373" s="8"/>
      <c r="C373" s="8"/>
      <c r="D373" s="8"/>
      <c r="E373" s="8"/>
      <c r="F373" s="9"/>
      <c r="G373" s="9"/>
      <c r="H373" s="9"/>
    </row>
    <row r="374" spans="1:8">
      <c r="A374" s="8"/>
      <c r="B374" s="8"/>
      <c r="C374" s="8"/>
      <c r="D374" s="8"/>
      <c r="E374" s="8"/>
      <c r="F374" s="9"/>
      <c r="G374" s="9"/>
      <c r="H374" s="9"/>
    </row>
    <row r="375" spans="1:8">
      <c r="A375" s="7"/>
      <c r="B375" s="8"/>
      <c r="C375" s="8"/>
      <c r="D375" s="8"/>
      <c r="E375" s="8"/>
      <c r="F375" s="9"/>
      <c r="G375" s="9"/>
      <c r="H375" s="9"/>
    </row>
    <row r="376" spans="1:8">
      <c r="A376" s="8"/>
      <c r="B376" s="8"/>
      <c r="C376" s="8"/>
      <c r="D376" s="8"/>
      <c r="E376" s="8"/>
      <c r="F376" s="9"/>
      <c r="G376" s="9"/>
      <c r="H376" s="9"/>
    </row>
    <row r="377" spans="1:8">
      <c r="A377" s="8"/>
      <c r="B377" s="8"/>
      <c r="C377" s="8"/>
      <c r="D377" s="8"/>
      <c r="E377" s="8"/>
      <c r="F377" s="9"/>
      <c r="G377" s="9"/>
      <c r="H377" s="9"/>
    </row>
    <row r="378" spans="1:8">
      <c r="A378" s="8"/>
      <c r="B378" s="8"/>
      <c r="C378" s="8"/>
      <c r="D378" s="8"/>
      <c r="E378" s="8"/>
      <c r="F378" s="9"/>
      <c r="G378" s="9"/>
      <c r="H378" s="9"/>
    </row>
    <row r="379" spans="1:8">
      <c r="A379" s="8"/>
      <c r="B379" s="8"/>
      <c r="C379" s="8"/>
      <c r="D379" s="8"/>
      <c r="E379" s="8"/>
      <c r="F379" s="9"/>
      <c r="G379" s="9"/>
      <c r="H379" s="9"/>
    </row>
    <row r="380" spans="1:8">
      <c r="A380" s="7"/>
      <c r="B380" s="8"/>
      <c r="C380" s="8"/>
      <c r="D380" s="8"/>
      <c r="E380" s="8"/>
      <c r="F380" s="9"/>
      <c r="G380" s="9"/>
      <c r="H380" s="9"/>
    </row>
    <row r="381" spans="1:8">
      <c r="A381" s="8"/>
      <c r="B381" s="8"/>
      <c r="C381" s="8"/>
      <c r="D381" s="8"/>
      <c r="E381" s="8"/>
      <c r="F381" s="9"/>
      <c r="G381" s="9"/>
      <c r="H381" s="9"/>
    </row>
    <row r="382" spans="1:8">
      <c r="A382" s="8"/>
      <c r="B382" s="8"/>
      <c r="C382" s="8"/>
      <c r="D382" s="8"/>
      <c r="E382" s="8"/>
      <c r="F382" s="9"/>
      <c r="G382" s="9"/>
      <c r="H382" s="9"/>
    </row>
    <row r="383" spans="1:8">
      <c r="A383" s="8"/>
      <c r="B383" s="8"/>
      <c r="C383" s="8"/>
      <c r="D383" s="8"/>
      <c r="E383" s="8"/>
      <c r="F383" s="9"/>
      <c r="G383" s="9"/>
      <c r="H383" s="9"/>
    </row>
    <row r="384" spans="1:8">
      <c r="A384" s="8"/>
      <c r="B384" s="8"/>
      <c r="C384" s="8"/>
      <c r="D384" s="8"/>
      <c r="E384" s="8"/>
      <c r="F384" s="9"/>
      <c r="G384" s="9"/>
      <c r="H384" s="9"/>
    </row>
    <row r="385" spans="1:8">
      <c r="A385" s="8"/>
      <c r="B385" s="8"/>
      <c r="C385" s="8"/>
      <c r="D385" s="8"/>
      <c r="E385" s="8"/>
      <c r="F385" s="9"/>
      <c r="G385" s="9"/>
      <c r="H385" s="9"/>
    </row>
    <row r="386" spans="1:8">
      <c r="A386" s="8"/>
      <c r="B386" s="8"/>
      <c r="C386" s="8"/>
      <c r="D386" s="8"/>
      <c r="E386" s="8"/>
      <c r="F386" s="9"/>
      <c r="G386" s="9"/>
      <c r="H386" s="9"/>
    </row>
    <row r="387" spans="1:8">
      <c r="A387" s="8"/>
      <c r="B387" s="8"/>
      <c r="C387" s="8"/>
      <c r="D387" s="8"/>
      <c r="E387" s="8"/>
      <c r="F387" s="9"/>
      <c r="G387" s="9"/>
      <c r="H387" s="9"/>
    </row>
    <row r="388" spans="1:8">
      <c r="A388" s="8"/>
      <c r="B388" s="8"/>
      <c r="C388" s="8"/>
      <c r="D388" s="8"/>
      <c r="E388" s="8"/>
      <c r="F388" s="9"/>
      <c r="G388" s="9"/>
      <c r="H388" s="9"/>
    </row>
    <row r="389" spans="1:8">
      <c r="A389" s="8"/>
      <c r="B389" s="8"/>
      <c r="C389" s="8"/>
      <c r="D389" s="8"/>
      <c r="E389" s="8"/>
      <c r="F389" s="9"/>
      <c r="G389" s="9"/>
      <c r="H389" s="9"/>
    </row>
    <row r="390" spans="1:8">
      <c r="A390" s="8"/>
      <c r="B390" s="8"/>
      <c r="C390" s="8"/>
      <c r="D390" s="8"/>
      <c r="E390" s="8"/>
      <c r="F390" s="9"/>
      <c r="G390" s="9"/>
      <c r="H390" s="9"/>
    </row>
    <row r="391" spans="1:8">
      <c r="A391" s="8"/>
      <c r="B391" s="8"/>
      <c r="C391" s="8"/>
      <c r="D391" s="8"/>
      <c r="E391" s="8"/>
      <c r="F391" s="9"/>
      <c r="G391" s="9"/>
      <c r="H391" s="9"/>
    </row>
    <row r="392" spans="1:8">
      <c r="A392" s="8"/>
      <c r="B392" s="8"/>
      <c r="C392" s="8"/>
      <c r="D392" s="8"/>
      <c r="E392" s="8"/>
      <c r="F392" s="9"/>
      <c r="G392" s="9"/>
      <c r="H392" s="9"/>
    </row>
    <row r="393" spans="1:8">
      <c r="A393" s="7"/>
      <c r="B393" s="8"/>
      <c r="C393" s="8"/>
      <c r="D393" s="8"/>
      <c r="E393" s="8"/>
      <c r="F393" s="9"/>
      <c r="G393" s="9"/>
      <c r="H393" s="9"/>
    </row>
    <row r="394" spans="1:8">
      <c r="A394" s="8"/>
      <c r="B394" s="8"/>
      <c r="C394" s="8"/>
      <c r="D394" s="8"/>
      <c r="E394" s="8"/>
      <c r="F394" s="9"/>
      <c r="G394" s="9"/>
      <c r="H394" s="9"/>
    </row>
    <row r="395" spans="1:8">
      <c r="A395" s="8"/>
      <c r="B395" s="8"/>
      <c r="C395" s="8"/>
      <c r="D395" s="8"/>
      <c r="E395" s="8"/>
      <c r="F395" s="9"/>
      <c r="G395" s="9"/>
      <c r="H395" s="9"/>
    </row>
    <row r="396" spans="1:8">
      <c r="A396" s="8"/>
      <c r="B396" s="8"/>
      <c r="C396" s="8"/>
      <c r="D396" s="8"/>
      <c r="E396" s="8"/>
      <c r="F396" s="9"/>
      <c r="G396" s="9"/>
      <c r="H396" s="9"/>
    </row>
    <row r="397" spans="1:8">
      <c r="A397" s="8"/>
      <c r="B397" s="8"/>
      <c r="C397" s="8"/>
      <c r="D397" s="8"/>
      <c r="E397" s="8"/>
      <c r="F397" s="9"/>
      <c r="G397" s="9"/>
      <c r="H397" s="9"/>
    </row>
    <row r="398" spans="1:8">
      <c r="A398" s="8"/>
      <c r="B398" s="8"/>
      <c r="C398" s="8"/>
      <c r="D398" s="8"/>
      <c r="E398" s="8"/>
      <c r="F398" s="9"/>
      <c r="G398" s="9"/>
      <c r="H398" s="9"/>
    </row>
    <row r="399" spans="1:8">
      <c r="A399" s="8"/>
      <c r="B399" s="8"/>
      <c r="C399" s="8"/>
      <c r="D399" s="8"/>
      <c r="E399" s="8"/>
      <c r="F399" s="9"/>
      <c r="G399" s="9"/>
      <c r="H399" s="9"/>
    </row>
    <row r="400" spans="1:8">
      <c r="A400" s="8"/>
      <c r="B400" s="8"/>
      <c r="C400" s="8"/>
      <c r="D400" s="8"/>
      <c r="E400" s="8"/>
      <c r="F400" s="9"/>
      <c r="G400" s="9"/>
      <c r="H400" s="9"/>
    </row>
    <row r="401" spans="1:8">
      <c r="A401" s="8"/>
      <c r="B401" s="8"/>
      <c r="C401" s="8"/>
      <c r="D401" s="8"/>
      <c r="E401" s="8"/>
      <c r="F401" s="9"/>
      <c r="G401" s="9"/>
      <c r="H401" s="9"/>
    </row>
    <row r="402" spans="1:8">
      <c r="A402" s="8"/>
      <c r="B402" s="8"/>
      <c r="C402" s="8"/>
      <c r="D402" s="8"/>
      <c r="E402" s="8"/>
      <c r="F402" s="9"/>
      <c r="G402" s="9"/>
      <c r="H402" s="9"/>
    </row>
    <row r="403" spans="1:8">
      <c r="A403" s="8"/>
      <c r="B403" s="8"/>
      <c r="C403" s="8"/>
      <c r="D403" s="8"/>
      <c r="E403" s="8"/>
      <c r="F403" s="9"/>
      <c r="G403" s="9"/>
      <c r="H403" s="9"/>
    </row>
    <row r="404" spans="1:8">
      <c r="A404" s="8"/>
      <c r="B404" s="8"/>
      <c r="C404" s="8"/>
      <c r="D404" s="8"/>
      <c r="E404" s="8"/>
      <c r="F404" s="9"/>
      <c r="G404" s="9"/>
      <c r="H404" s="9"/>
    </row>
    <row r="405" spans="1:8">
      <c r="A405" s="8"/>
      <c r="B405" s="8"/>
      <c r="C405" s="8"/>
      <c r="D405" s="8"/>
      <c r="E405" s="8"/>
      <c r="F405" s="9"/>
      <c r="G405" s="9"/>
      <c r="H405" s="9"/>
    </row>
    <row r="406" spans="1:8">
      <c r="A406" s="7"/>
      <c r="B406" s="8"/>
      <c r="C406" s="8"/>
      <c r="D406" s="8"/>
      <c r="E406" s="8"/>
      <c r="F406" s="9"/>
      <c r="G406" s="9"/>
      <c r="H406" s="9"/>
    </row>
    <row r="407" spans="1:8">
      <c r="A407" s="8"/>
      <c r="B407" s="8"/>
      <c r="C407" s="8"/>
      <c r="D407" s="8"/>
      <c r="E407" s="8"/>
      <c r="F407" s="9"/>
      <c r="G407" s="9"/>
      <c r="H407" s="9"/>
    </row>
    <row r="408" spans="1:8">
      <c r="A408" s="8"/>
      <c r="B408" s="8"/>
      <c r="C408" s="8"/>
      <c r="D408" s="8"/>
      <c r="E408" s="8"/>
      <c r="F408" s="9"/>
      <c r="G408" s="9"/>
      <c r="H408" s="9"/>
    </row>
    <row r="409" spans="1:8">
      <c r="A409" s="8"/>
      <c r="B409" s="8"/>
      <c r="C409" s="8"/>
      <c r="D409" s="8"/>
      <c r="E409" s="8"/>
      <c r="F409" s="9"/>
      <c r="G409" s="9"/>
      <c r="H409" s="9"/>
    </row>
    <row r="410" spans="1:8">
      <c r="A410" s="8"/>
      <c r="B410" s="8"/>
      <c r="C410" s="8"/>
      <c r="D410" s="8"/>
      <c r="E410" s="8"/>
      <c r="F410" s="9"/>
      <c r="G410" s="9"/>
      <c r="H410" s="9"/>
    </row>
    <row r="411" spans="1:8">
      <c r="A411" s="8"/>
      <c r="B411" s="8"/>
      <c r="C411" s="8"/>
      <c r="D411" s="8"/>
      <c r="E411" s="8"/>
      <c r="F411" s="9"/>
      <c r="G411" s="9"/>
      <c r="H411" s="9"/>
    </row>
    <row r="412" spans="1:8">
      <c r="A412" s="8"/>
      <c r="B412" s="8"/>
      <c r="C412" s="8"/>
      <c r="D412" s="8"/>
      <c r="E412" s="8"/>
      <c r="F412" s="9"/>
      <c r="G412" s="9"/>
      <c r="H412" s="9"/>
    </row>
    <row r="413" spans="1:8">
      <c r="A413" s="7"/>
      <c r="B413" s="8"/>
      <c r="C413" s="8"/>
      <c r="D413" s="8"/>
      <c r="E413" s="8"/>
      <c r="F413" s="9"/>
      <c r="G413" s="9"/>
      <c r="H413" s="9"/>
    </row>
    <row r="414" spans="1:8">
      <c r="A414" s="8"/>
      <c r="B414" s="8"/>
      <c r="C414" s="8"/>
      <c r="D414" s="8"/>
      <c r="E414" s="8"/>
      <c r="F414" s="9"/>
      <c r="G414" s="9"/>
      <c r="H414" s="9"/>
    </row>
    <row r="415" spans="1:8">
      <c r="A415" s="8"/>
      <c r="B415" s="8"/>
      <c r="C415" s="8"/>
      <c r="D415" s="8"/>
      <c r="E415" s="8"/>
      <c r="F415" s="9"/>
      <c r="G415" s="9"/>
      <c r="H415" s="9"/>
    </row>
    <row r="416" spans="1:8">
      <c r="A416" s="7"/>
      <c r="B416" s="8"/>
      <c r="C416" s="8"/>
      <c r="D416" s="8"/>
      <c r="E416" s="8"/>
      <c r="F416" s="9"/>
      <c r="G416" s="9"/>
      <c r="H416" s="9"/>
    </row>
    <row r="417" spans="1:8">
      <c r="A417" s="7"/>
      <c r="B417" s="8"/>
      <c r="C417" s="8"/>
      <c r="D417" s="8"/>
      <c r="E417" s="8"/>
      <c r="F417" s="9"/>
      <c r="G417" s="9"/>
      <c r="H417" s="9"/>
    </row>
    <row r="418" spans="1:8">
      <c r="A418" s="8"/>
      <c r="B418" s="8"/>
      <c r="C418" s="8"/>
      <c r="D418" s="8"/>
      <c r="E418" s="8"/>
      <c r="F418" s="9"/>
      <c r="G418" s="9"/>
      <c r="H418" s="9"/>
    </row>
    <row r="419" spans="1:8">
      <c r="A419" s="8"/>
      <c r="B419" s="8"/>
      <c r="C419" s="8"/>
      <c r="D419" s="8"/>
      <c r="E419" s="8"/>
      <c r="F419" s="9"/>
      <c r="G419" s="9"/>
      <c r="H419" s="9"/>
    </row>
    <row r="420" spans="1:8">
      <c r="A420" s="8"/>
      <c r="B420" s="8"/>
      <c r="C420" s="8"/>
      <c r="D420" s="8"/>
      <c r="E420" s="8"/>
      <c r="F420" s="9"/>
      <c r="G420" s="9"/>
      <c r="H420" s="9"/>
    </row>
    <row r="421" spans="1:8">
      <c r="A421" s="8"/>
      <c r="B421" s="8"/>
      <c r="C421" s="8"/>
      <c r="D421" s="8"/>
      <c r="E421" s="8"/>
      <c r="F421" s="9"/>
      <c r="G421" s="9"/>
      <c r="H421" s="9"/>
    </row>
    <row r="422" spans="1:8">
      <c r="A422" s="8"/>
      <c r="B422" s="8"/>
      <c r="C422" s="8"/>
      <c r="D422" s="8"/>
      <c r="E422" s="8"/>
      <c r="F422" s="9"/>
      <c r="G422" s="9"/>
      <c r="H422" s="9"/>
    </row>
    <row r="423" spans="1:8">
      <c r="A423" s="8"/>
      <c r="B423" s="8"/>
      <c r="C423" s="8"/>
      <c r="D423" s="8"/>
      <c r="E423" s="8"/>
      <c r="F423" s="9"/>
      <c r="G423" s="9"/>
      <c r="H423" s="9"/>
    </row>
    <row r="424" spans="1:8">
      <c r="A424" s="8"/>
      <c r="B424" s="8"/>
      <c r="C424" s="8"/>
      <c r="D424" s="8"/>
      <c r="E424" s="8"/>
      <c r="F424" s="9"/>
      <c r="G424" s="9"/>
      <c r="H424" s="9"/>
    </row>
    <row r="425" spans="1:8">
      <c r="A425" s="8"/>
      <c r="B425" s="8"/>
      <c r="C425" s="8"/>
      <c r="D425" s="8"/>
      <c r="E425" s="8"/>
      <c r="F425" s="9"/>
      <c r="G425" s="9"/>
      <c r="H425" s="9"/>
    </row>
    <row r="426" spans="1:8">
      <c r="A426" s="8"/>
      <c r="B426" s="8"/>
      <c r="C426" s="8"/>
      <c r="D426" s="8"/>
      <c r="E426" s="8"/>
      <c r="F426" s="9"/>
      <c r="G426" s="9"/>
      <c r="H426" s="9"/>
    </row>
    <row r="427" spans="1:8">
      <c r="A427" s="8"/>
      <c r="B427" s="8"/>
      <c r="C427" s="8"/>
      <c r="D427" s="8"/>
      <c r="E427" s="8"/>
      <c r="F427" s="9"/>
      <c r="G427" s="9"/>
      <c r="H427" s="9"/>
    </row>
    <row r="428" spans="1:8">
      <c r="A428" s="7"/>
      <c r="B428" s="8"/>
      <c r="C428" s="8"/>
      <c r="D428" s="8"/>
      <c r="E428" s="8"/>
      <c r="F428" s="9"/>
      <c r="G428" s="9"/>
      <c r="H428" s="9"/>
    </row>
    <row r="429" spans="1:8">
      <c r="A429" s="8"/>
      <c r="B429" s="8"/>
      <c r="C429" s="8"/>
      <c r="D429" s="8"/>
      <c r="E429" s="8"/>
      <c r="F429" s="9"/>
      <c r="G429" s="9"/>
      <c r="H429" s="9"/>
    </row>
    <row r="430" spans="1:8">
      <c r="A430" s="7"/>
      <c r="B430" s="8"/>
      <c r="C430" s="8"/>
      <c r="D430" s="8"/>
      <c r="E430" s="8"/>
      <c r="F430" s="9"/>
      <c r="G430" s="9"/>
      <c r="H430" s="9"/>
    </row>
    <row r="431" spans="1:8">
      <c r="A431" s="8"/>
      <c r="B431" s="8"/>
      <c r="C431" s="8"/>
      <c r="D431" s="8"/>
      <c r="E431" s="8"/>
      <c r="F431" s="9"/>
      <c r="G431" s="9"/>
      <c r="H431" s="9"/>
    </row>
    <row r="432" spans="1:8">
      <c r="A432" s="7"/>
      <c r="B432" s="8"/>
      <c r="C432" s="8"/>
      <c r="D432" s="8"/>
      <c r="E432" s="8"/>
      <c r="F432" s="9"/>
      <c r="G432" s="9"/>
      <c r="H432" s="9"/>
    </row>
    <row r="433" spans="1:8">
      <c r="A433" s="7"/>
      <c r="B433" s="8"/>
      <c r="C433" s="8"/>
      <c r="D433" s="8"/>
      <c r="E433" s="8"/>
      <c r="F433" s="9"/>
      <c r="G433" s="9"/>
      <c r="H433" s="9"/>
    </row>
    <row r="434" spans="1:8">
      <c r="A434" s="7"/>
      <c r="B434" s="8"/>
      <c r="C434" s="8"/>
      <c r="D434" s="8"/>
      <c r="E434" s="8"/>
      <c r="F434" s="9"/>
      <c r="G434" s="9"/>
      <c r="H434" s="9"/>
    </row>
    <row r="435" spans="1:8">
      <c r="A435" s="7"/>
      <c r="B435" s="8"/>
      <c r="C435" s="8"/>
      <c r="D435" s="8"/>
      <c r="E435" s="8"/>
      <c r="F435" s="9"/>
      <c r="G435" s="9"/>
      <c r="H435" s="9"/>
    </row>
    <row r="436" spans="1:8">
      <c r="A436" s="7"/>
      <c r="B436" s="8"/>
      <c r="C436" s="8"/>
      <c r="D436" s="8"/>
      <c r="E436" s="8"/>
      <c r="F436" s="9"/>
      <c r="G436" s="9"/>
      <c r="H436" s="9"/>
    </row>
    <row r="437" spans="1:8">
      <c r="A437" s="7"/>
      <c r="B437" s="8"/>
      <c r="C437" s="8"/>
      <c r="D437" s="8"/>
      <c r="E437" s="8"/>
      <c r="F437" s="9"/>
      <c r="G437" s="9"/>
      <c r="H437" s="9"/>
    </row>
    <row r="438" spans="1:8">
      <c r="A438" s="7"/>
      <c r="B438" s="8"/>
      <c r="C438" s="8"/>
      <c r="D438" s="8"/>
      <c r="E438" s="8"/>
      <c r="F438" s="9"/>
      <c r="G438" s="9"/>
      <c r="H438" s="9"/>
    </row>
    <row r="439" spans="1:8">
      <c r="A439" s="7"/>
      <c r="B439" s="8"/>
      <c r="C439" s="8"/>
      <c r="D439" s="8"/>
      <c r="E439" s="8"/>
      <c r="F439" s="9"/>
      <c r="G439" s="9"/>
      <c r="H439" s="9"/>
    </row>
    <row r="440" spans="1:8">
      <c r="A440" s="8"/>
      <c r="B440" s="8"/>
      <c r="C440" s="8"/>
      <c r="D440" s="8"/>
      <c r="E440" s="8"/>
      <c r="F440" s="9"/>
      <c r="G440" s="9"/>
      <c r="H440" s="9"/>
    </row>
    <row r="441" spans="1:8">
      <c r="A441" s="7"/>
      <c r="B441" s="8"/>
      <c r="C441" s="8"/>
      <c r="D441" s="8"/>
      <c r="E441" s="8"/>
      <c r="F441" s="9"/>
      <c r="G441" s="9"/>
      <c r="H441" s="9"/>
    </row>
    <row r="442" spans="1:8">
      <c r="A442" s="7"/>
      <c r="B442" s="8"/>
      <c r="C442" s="8"/>
      <c r="D442" s="8"/>
      <c r="E442" s="8"/>
      <c r="F442" s="9"/>
      <c r="G442" s="9"/>
      <c r="H442" s="9"/>
    </row>
    <row r="443" spans="1:8">
      <c r="A443" s="8"/>
      <c r="B443" s="8"/>
      <c r="C443" s="8"/>
      <c r="D443" s="8"/>
      <c r="E443" s="8"/>
      <c r="F443" s="9"/>
      <c r="G443" s="9"/>
      <c r="H443" s="9"/>
    </row>
    <row r="444" spans="1:8">
      <c r="A444" s="7"/>
      <c r="B444" s="8"/>
      <c r="C444" s="8"/>
      <c r="D444" s="8"/>
      <c r="E444" s="8"/>
      <c r="F444" s="9"/>
      <c r="G444" s="9"/>
      <c r="H444" s="9"/>
    </row>
    <row r="445" spans="1:8">
      <c r="A445" s="7"/>
      <c r="B445" s="8"/>
      <c r="C445" s="8"/>
      <c r="D445" s="8"/>
      <c r="E445" s="8"/>
      <c r="F445" s="9"/>
      <c r="G445" s="9"/>
      <c r="H445" s="9"/>
    </row>
    <row r="446" spans="1:8">
      <c r="A446" s="7"/>
      <c r="B446" s="8"/>
      <c r="C446" s="8"/>
      <c r="D446" s="8"/>
      <c r="E446" s="8"/>
      <c r="F446" s="9"/>
      <c r="G446" s="9"/>
      <c r="H446" s="9"/>
    </row>
    <row r="447" spans="1:8">
      <c r="A447" s="8"/>
      <c r="B447" s="8"/>
      <c r="C447" s="8"/>
      <c r="D447" s="8"/>
      <c r="E447" s="8"/>
      <c r="F447" s="9"/>
      <c r="G447" s="9"/>
      <c r="H447" s="9"/>
    </row>
    <row r="448" spans="1:8">
      <c r="A448" s="7"/>
      <c r="B448" s="8"/>
      <c r="C448" s="8"/>
      <c r="D448" s="8"/>
      <c r="E448" s="8"/>
      <c r="F448" s="9"/>
      <c r="G448" s="9"/>
      <c r="H448" s="9"/>
    </row>
    <row r="449" spans="1:8">
      <c r="A449" s="7"/>
      <c r="B449" s="8"/>
      <c r="C449" s="8"/>
      <c r="D449" s="8"/>
      <c r="E449" s="8"/>
      <c r="F449" s="9"/>
      <c r="G449" s="9"/>
      <c r="H449" s="9"/>
    </row>
    <row r="450" spans="1:8">
      <c r="A450" s="7"/>
      <c r="B450" s="8"/>
      <c r="C450" s="8"/>
      <c r="D450" s="8"/>
      <c r="E450" s="8"/>
      <c r="F450" s="9"/>
      <c r="G450" s="9"/>
      <c r="H450" s="9"/>
    </row>
    <row r="451" spans="1:8">
      <c r="A451" s="7"/>
      <c r="B451" s="8"/>
      <c r="C451" s="8"/>
      <c r="D451" s="8"/>
      <c r="E451" s="8"/>
      <c r="F451" s="9"/>
      <c r="G451" s="9"/>
      <c r="H451" s="9"/>
    </row>
    <row r="452" spans="1:8">
      <c r="A452" s="7"/>
      <c r="B452" s="8"/>
      <c r="C452" s="8"/>
      <c r="D452" s="8"/>
      <c r="E452" s="8"/>
      <c r="F452" s="9"/>
      <c r="G452" s="9"/>
      <c r="H452" s="9"/>
    </row>
    <row r="453" spans="1:8">
      <c r="A453" s="8"/>
      <c r="B453" s="8"/>
      <c r="C453" s="8"/>
      <c r="D453" s="8"/>
      <c r="E453" s="8"/>
      <c r="F453" s="9"/>
      <c r="G453" s="9"/>
      <c r="H453" s="9"/>
    </row>
    <row r="454" spans="1:8">
      <c r="A454" s="8"/>
      <c r="B454" s="8"/>
      <c r="C454" s="8"/>
      <c r="D454" s="8"/>
      <c r="E454" s="8"/>
      <c r="F454" s="9"/>
      <c r="G454" s="9"/>
      <c r="H454" s="9"/>
    </row>
    <row r="455" spans="1:8">
      <c r="A455" s="7"/>
      <c r="B455" s="8"/>
      <c r="C455" s="8"/>
      <c r="D455" s="8"/>
      <c r="E455" s="8"/>
      <c r="F455" s="9"/>
      <c r="G455" s="9"/>
      <c r="H455" s="9"/>
    </row>
    <row r="456" spans="1:8">
      <c r="A456" s="7"/>
      <c r="B456" s="8"/>
      <c r="C456" s="8"/>
      <c r="D456" s="8"/>
      <c r="E456" s="8"/>
      <c r="F456" s="9"/>
      <c r="G456" s="9"/>
      <c r="H456" s="9"/>
    </row>
    <row r="457" spans="1:8">
      <c r="A457" s="7"/>
      <c r="B457" s="8"/>
      <c r="C457" s="8"/>
      <c r="D457" s="8"/>
      <c r="E457" s="8"/>
      <c r="F457" s="9"/>
      <c r="G457" s="9"/>
      <c r="H457" s="9"/>
    </row>
    <row r="458" spans="1:8">
      <c r="A458" s="8"/>
      <c r="B458" s="8"/>
      <c r="C458" s="8"/>
      <c r="D458" s="8"/>
      <c r="E458" s="8"/>
      <c r="F458" s="9"/>
      <c r="G458" s="9"/>
      <c r="H458" s="9"/>
    </row>
    <row r="459" spans="1:8">
      <c r="A459" s="7"/>
      <c r="B459" s="8"/>
      <c r="C459" s="8"/>
      <c r="D459" s="8"/>
      <c r="E459" s="8"/>
      <c r="F459" s="9"/>
      <c r="G459" s="9"/>
      <c r="H459" s="9"/>
    </row>
    <row r="460" spans="1:8">
      <c r="A460" s="7"/>
      <c r="B460" s="8"/>
      <c r="C460" s="8"/>
      <c r="D460" s="8"/>
      <c r="E460" s="8"/>
      <c r="F460" s="9"/>
      <c r="G460" s="9"/>
      <c r="H460" s="9"/>
    </row>
    <row r="461" spans="1:8">
      <c r="A461" s="7"/>
      <c r="B461" s="8"/>
      <c r="C461" s="8"/>
      <c r="D461" s="8"/>
      <c r="E461" s="8"/>
      <c r="F461" s="9"/>
      <c r="G461" s="9"/>
      <c r="H461" s="9"/>
    </row>
    <row r="462" spans="1:8">
      <c r="A462" s="7"/>
      <c r="B462" s="8"/>
      <c r="C462" s="8"/>
      <c r="D462" s="8"/>
      <c r="E462" s="8"/>
      <c r="F462" s="9"/>
      <c r="G462" s="9"/>
      <c r="H462" s="9"/>
    </row>
    <row r="463" spans="1:8">
      <c r="A463" s="8"/>
      <c r="B463" s="8"/>
      <c r="C463" s="8"/>
      <c r="D463" s="8"/>
      <c r="E463" s="8"/>
      <c r="F463" s="9"/>
      <c r="G463" s="9"/>
      <c r="H463" s="9"/>
    </row>
    <row r="464" spans="1:8">
      <c r="A464" s="7"/>
      <c r="B464" s="8"/>
      <c r="C464" s="8"/>
      <c r="D464" s="8"/>
      <c r="E464" s="8"/>
      <c r="F464" s="9"/>
      <c r="G464" s="9"/>
      <c r="H464" s="9"/>
    </row>
    <row r="465" spans="1:8">
      <c r="A465" s="7"/>
      <c r="B465" s="8"/>
      <c r="C465" s="8"/>
      <c r="D465" s="8"/>
      <c r="E465" s="8"/>
      <c r="F465" s="9"/>
      <c r="G465" s="9"/>
      <c r="H465" s="9"/>
    </row>
    <row r="466" spans="1:8">
      <c r="A466" s="7"/>
      <c r="B466" s="8"/>
      <c r="C466" s="8"/>
      <c r="D466" s="8"/>
      <c r="E466" s="8"/>
      <c r="F466" s="9"/>
      <c r="G466" s="9"/>
      <c r="H466" s="9"/>
    </row>
    <row r="467" spans="1:8">
      <c r="A467" s="8"/>
      <c r="B467" s="8"/>
      <c r="C467" s="8"/>
      <c r="D467" s="8"/>
      <c r="E467" s="8"/>
      <c r="F467" s="9"/>
      <c r="G467" s="9"/>
      <c r="H467" s="9"/>
    </row>
    <row r="468" spans="1:8">
      <c r="A468" s="8"/>
      <c r="B468" s="8"/>
      <c r="C468" s="8"/>
      <c r="D468" s="8"/>
      <c r="E468" s="8"/>
      <c r="F468" s="9"/>
      <c r="G468" s="9"/>
      <c r="H468" s="9"/>
    </row>
    <row r="469" spans="1:8">
      <c r="A469" s="8"/>
      <c r="B469" s="8"/>
      <c r="C469" s="8"/>
      <c r="D469" s="8"/>
      <c r="E469" s="8"/>
      <c r="F469" s="9"/>
      <c r="G469" s="9"/>
      <c r="H469" s="9"/>
    </row>
    <row r="470" spans="1:8">
      <c r="A470" s="7"/>
      <c r="B470" s="8"/>
      <c r="C470" s="8"/>
      <c r="D470" s="8"/>
      <c r="E470" s="8"/>
      <c r="F470" s="9"/>
      <c r="G470" s="9"/>
      <c r="H470" s="9"/>
    </row>
    <row r="471" spans="1:8">
      <c r="A471" s="7"/>
      <c r="B471" s="8"/>
      <c r="C471" s="8"/>
      <c r="D471" s="8"/>
      <c r="E471" s="8"/>
      <c r="F471" s="9"/>
      <c r="G471" s="9"/>
      <c r="H471" s="9"/>
    </row>
    <row r="472" spans="1:8">
      <c r="A472" s="7"/>
      <c r="B472" s="8"/>
      <c r="C472" s="8"/>
      <c r="D472" s="8"/>
      <c r="E472" s="8"/>
      <c r="F472" s="9"/>
      <c r="G472" s="9"/>
      <c r="H472" s="9"/>
    </row>
    <row r="473" spans="1:8">
      <c r="A473" s="8"/>
      <c r="B473" s="8"/>
      <c r="C473" s="8"/>
      <c r="D473" s="8"/>
      <c r="E473" s="8"/>
      <c r="F473" s="9"/>
      <c r="G473" s="9"/>
      <c r="H473" s="9"/>
    </row>
    <row r="474" spans="1:8">
      <c r="A474" s="8"/>
      <c r="B474" s="8"/>
      <c r="C474" s="8"/>
      <c r="D474" s="8"/>
      <c r="E474" s="8"/>
      <c r="F474" s="9"/>
      <c r="G474" s="9"/>
      <c r="H474" s="9"/>
    </row>
    <row r="475" spans="1:8">
      <c r="A475" s="7"/>
      <c r="B475" s="8"/>
      <c r="C475" s="8"/>
      <c r="D475" s="8"/>
      <c r="E475" s="10"/>
      <c r="F475" s="9"/>
      <c r="G475" s="9"/>
      <c r="H475" s="9"/>
    </row>
    <row r="476" spans="1:8">
      <c r="A476" s="7"/>
      <c r="B476" s="8"/>
      <c r="C476" s="8"/>
      <c r="D476" s="8"/>
      <c r="E476" s="8"/>
      <c r="F476" s="9"/>
      <c r="G476" s="9"/>
      <c r="H476" s="9"/>
    </row>
    <row r="477" spans="1:8">
      <c r="A477" s="7"/>
      <c r="B477" s="8"/>
      <c r="C477" s="8"/>
      <c r="D477" s="8"/>
      <c r="E477" s="8"/>
      <c r="F477" s="9"/>
      <c r="G477" s="9"/>
      <c r="H477" s="9"/>
    </row>
    <row r="478" spans="1:8">
      <c r="A478" s="7"/>
      <c r="B478" s="8"/>
      <c r="C478" s="8"/>
      <c r="D478" s="8"/>
      <c r="E478" s="8"/>
      <c r="F478" s="9"/>
      <c r="G478" s="9"/>
      <c r="H478" s="9"/>
    </row>
    <row r="479" spans="1:8">
      <c r="A479" s="7"/>
      <c r="B479" s="8"/>
      <c r="C479" s="8"/>
      <c r="D479" s="8"/>
      <c r="E479" s="8"/>
      <c r="F479" s="9"/>
      <c r="G479" s="9"/>
      <c r="H479" s="9"/>
    </row>
    <row r="480" spans="1:8">
      <c r="A480" s="7"/>
      <c r="B480" s="8"/>
      <c r="C480" s="8"/>
      <c r="D480" s="8"/>
      <c r="E480" s="8"/>
      <c r="F480" s="9"/>
      <c r="G480" s="9"/>
      <c r="H480" s="9"/>
    </row>
    <row r="481" spans="1:8">
      <c r="A481" s="7"/>
      <c r="B481" s="8"/>
      <c r="C481" s="8"/>
      <c r="D481" s="8"/>
      <c r="E481" s="8"/>
      <c r="F481" s="9"/>
      <c r="G481" s="9"/>
      <c r="H481" s="9"/>
    </row>
    <row r="482" spans="1:8">
      <c r="A482" s="8"/>
      <c r="B482" s="8"/>
      <c r="C482" s="8"/>
      <c r="D482" s="8"/>
      <c r="E482" s="10"/>
      <c r="F482" s="9"/>
      <c r="G482" s="9"/>
      <c r="H482" s="9"/>
    </row>
    <row r="483" spans="1:8">
      <c r="A483" s="7"/>
      <c r="B483" s="8"/>
      <c r="C483" s="8"/>
      <c r="D483" s="8"/>
      <c r="E483" s="8"/>
      <c r="F483" s="9"/>
      <c r="G483" s="9"/>
      <c r="H483" s="9"/>
    </row>
    <row r="484" spans="1:8">
      <c r="A484" s="7"/>
      <c r="B484" s="8"/>
      <c r="C484" s="8"/>
      <c r="D484" s="8"/>
      <c r="E484" s="8"/>
      <c r="F484" s="9"/>
      <c r="G484" s="9"/>
      <c r="H484" s="9"/>
    </row>
    <row r="485" spans="1:8">
      <c r="A485" s="8"/>
      <c r="B485" s="8"/>
      <c r="C485" s="8"/>
      <c r="D485" s="8"/>
      <c r="E485" s="8"/>
      <c r="F485" s="9"/>
      <c r="G485" s="9"/>
      <c r="H485" s="9"/>
    </row>
    <row r="486" spans="1:8">
      <c r="A486" s="7"/>
      <c r="B486" s="8"/>
      <c r="C486" s="8"/>
      <c r="D486" s="8"/>
      <c r="E486" s="8"/>
      <c r="F486" s="9"/>
      <c r="G486" s="9"/>
      <c r="H486" s="9"/>
    </row>
    <row r="487" spans="1:8">
      <c r="A487" s="7"/>
      <c r="B487" s="8"/>
      <c r="C487" s="8"/>
      <c r="D487" s="8"/>
      <c r="E487" s="8"/>
      <c r="F487" s="9"/>
      <c r="G487" s="9"/>
      <c r="H487" s="9"/>
    </row>
    <row r="488" spans="1:8">
      <c r="A488" s="7"/>
      <c r="B488" s="8"/>
      <c r="C488" s="8"/>
      <c r="D488" s="8"/>
      <c r="E488" s="8"/>
      <c r="F488" s="9"/>
      <c r="G488" s="9"/>
      <c r="H488" s="9"/>
    </row>
    <row r="489" spans="1:8">
      <c r="A489" s="7"/>
      <c r="B489" s="8"/>
      <c r="C489" s="8"/>
      <c r="D489" s="8"/>
      <c r="E489" s="8"/>
      <c r="F489" s="9"/>
      <c r="G489" s="9"/>
      <c r="H489" s="9"/>
    </row>
    <row r="490" spans="1:8">
      <c r="A490" s="8"/>
      <c r="B490" s="8"/>
      <c r="C490" s="8"/>
      <c r="D490" s="8"/>
      <c r="E490" s="8"/>
      <c r="F490" s="9"/>
      <c r="G490" s="9"/>
      <c r="H490" s="9"/>
    </row>
    <row r="491" spans="1:8">
      <c r="A491" s="7"/>
      <c r="B491" s="8"/>
      <c r="C491" s="8"/>
      <c r="D491" s="8"/>
      <c r="E491" s="8"/>
      <c r="F491" s="9"/>
      <c r="G491" s="9"/>
      <c r="H491" s="9"/>
    </row>
    <row r="492" spans="1:8">
      <c r="A492" s="7"/>
      <c r="B492" s="8"/>
      <c r="C492" s="8"/>
      <c r="D492" s="8"/>
      <c r="E492" s="8"/>
      <c r="F492" s="9"/>
      <c r="G492" s="9"/>
      <c r="H492" s="9"/>
    </row>
    <row r="493" spans="1:8">
      <c r="A493" s="7"/>
      <c r="B493" s="8"/>
      <c r="C493" s="8"/>
      <c r="D493" s="8"/>
      <c r="E493" s="8"/>
      <c r="F493" s="9"/>
      <c r="G493" s="9"/>
      <c r="H493" s="9"/>
    </row>
    <row r="494" spans="1:8">
      <c r="A494" s="7"/>
      <c r="B494" s="8"/>
      <c r="C494" s="8"/>
      <c r="D494" s="8"/>
      <c r="E494" s="8"/>
      <c r="F494" s="9"/>
      <c r="G494" s="9"/>
      <c r="H494" s="9"/>
    </row>
    <row r="495" spans="1:8">
      <c r="A495" s="7"/>
      <c r="B495" s="8"/>
      <c r="C495" s="8"/>
      <c r="D495" s="8"/>
      <c r="E495" s="8"/>
      <c r="F495" s="9"/>
      <c r="G495" s="9"/>
      <c r="H495" s="9"/>
    </row>
    <row r="496" spans="1:8">
      <c r="A496" s="7"/>
      <c r="B496" s="8"/>
      <c r="C496" s="8"/>
      <c r="D496" s="8"/>
      <c r="E496" s="8"/>
      <c r="F496" s="9"/>
      <c r="G496" s="9"/>
      <c r="H496" s="9"/>
    </row>
    <row r="497" spans="1:8">
      <c r="A497" s="7"/>
      <c r="B497" s="8"/>
      <c r="C497" s="8"/>
      <c r="D497" s="8"/>
      <c r="E497" s="8"/>
      <c r="F497" s="9"/>
      <c r="G497" s="9"/>
      <c r="H497" s="9"/>
    </row>
    <row r="498" spans="1:8">
      <c r="A498" s="7"/>
      <c r="B498" s="8"/>
      <c r="C498" s="8"/>
      <c r="D498" s="8"/>
      <c r="E498" s="8"/>
      <c r="F498" s="9"/>
      <c r="G498" s="9"/>
      <c r="H498" s="9"/>
    </row>
    <row r="499" spans="1:8">
      <c r="A499" s="7"/>
      <c r="B499" s="8"/>
      <c r="C499" s="8"/>
      <c r="D499" s="8"/>
      <c r="E499" s="8"/>
      <c r="F499" s="9"/>
      <c r="G499" s="9"/>
      <c r="H499" s="9"/>
    </row>
    <row r="500" spans="1:8">
      <c r="A500" s="7"/>
      <c r="B500" s="8"/>
      <c r="C500" s="8"/>
      <c r="D500" s="8"/>
      <c r="E500" s="8"/>
      <c r="F500" s="9"/>
      <c r="G500" s="9"/>
      <c r="H500" s="9"/>
    </row>
    <row r="501" spans="1:8">
      <c r="A501" s="7"/>
      <c r="B501" s="8"/>
      <c r="C501" s="8"/>
      <c r="D501" s="8"/>
      <c r="E501" s="8"/>
      <c r="F501" s="9"/>
      <c r="G501" s="9"/>
      <c r="H501" s="9"/>
    </row>
    <row r="502" spans="1:8">
      <c r="A502" s="7"/>
      <c r="B502" s="8"/>
      <c r="C502" s="8"/>
      <c r="D502" s="8"/>
      <c r="E502" s="8"/>
      <c r="F502" s="9"/>
      <c r="G502" s="9"/>
      <c r="H502" s="9"/>
    </row>
    <row r="503" spans="1:8">
      <c r="A503" s="7"/>
      <c r="B503" s="8"/>
      <c r="C503" s="8"/>
      <c r="D503" s="8"/>
      <c r="E503" s="8"/>
      <c r="F503" s="9"/>
      <c r="G503" s="9"/>
      <c r="H503" s="9"/>
    </row>
    <row r="504" spans="1:8">
      <c r="A504" s="8"/>
      <c r="B504" s="8"/>
      <c r="C504" s="8"/>
      <c r="D504" s="8"/>
      <c r="E504" s="8"/>
      <c r="F504" s="9"/>
      <c r="G504" s="9"/>
      <c r="H504" s="9"/>
    </row>
    <row r="505" spans="1:8">
      <c r="A505" s="7"/>
      <c r="B505" s="8"/>
      <c r="C505" s="8"/>
      <c r="D505" s="8"/>
      <c r="E505" s="8"/>
      <c r="F505" s="9"/>
      <c r="G505" s="9"/>
      <c r="H505" s="9"/>
    </row>
    <row r="506" spans="1:8">
      <c r="A506" s="7"/>
      <c r="B506" s="8"/>
      <c r="C506" s="8"/>
      <c r="D506" s="8"/>
      <c r="E506" s="8"/>
      <c r="F506" s="9"/>
      <c r="G506" s="9"/>
      <c r="H506" s="9"/>
    </row>
    <row r="507" spans="1:8">
      <c r="A507" s="7"/>
      <c r="B507" s="8"/>
      <c r="C507" s="8"/>
      <c r="D507" s="8"/>
      <c r="E507" s="8"/>
      <c r="F507" s="9"/>
      <c r="G507" s="9"/>
      <c r="H507" s="9"/>
    </row>
    <row r="508" spans="1:8">
      <c r="A508" s="7"/>
      <c r="B508" s="8"/>
      <c r="C508" s="8"/>
      <c r="D508" s="8"/>
      <c r="E508" s="8"/>
      <c r="F508" s="9"/>
      <c r="G508" s="9"/>
      <c r="H508" s="9"/>
    </row>
    <row r="509" spans="1:8">
      <c r="A509" s="7"/>
      <c r="B509" s="8"/>
      <c r="C509" s="8"/>
      <c r="D509" s="8"/>
      <c r="E509" s="8"/>
      <c r="F509" s="9"/>
      <c r="G509" s="9"/>
      <c r="H509" s="9"/>
    </row>
    <row r="510" spans="1:8">
      <c r="A510" s="7"/>
      <c r="B510" s="8"/>
      <c r="C510" s="8"/>
      <c r="D510" s="8"/>
      <c r="E510" s="8"/>
      <c r="F510" s="9"/>
      <c r="G510" s="9"/>
      <c r="H510" s="9"/>
    </row>
    <row r="511" spans="1:8">
      <c r="A511" s="7"/>
      <c r="B511" s="8"/>
      <c r="C511" s="8"/>
      <c r="D511" s="8"/>
      <c r="E511" s="8"/>
      <c r="F511" s="9"/>
      <c r="G511" s="9"/>
      <c r="H511" s="9"/>
    </row>
    <row r="512" spans="1:8">
      <c r="A512" s="7"/>
      <c r="B512" s="8"/>
      <c r="C512" s="8"/>
      <c r="D512" s="8"/>
      <c r="E512" s="8"/>
      <c r="F512" s="9"/>
      <c r="G512" s="9"/>
      <c r="H512" s="9"/>
    </row>
    <row r="513" spans="1:8">
      <c r="A513" s="7"/>
      <c r="B513" s="8"/>
      <c r="C513" s="8"/>
      <c r="D513" s="8"/>
      <c r="E513" s="8"/>
      <c r="F513" s="9"/>
      <c r="G513" s="9"/>
      <c r="H513" s="9"/>
    </row>
    <row r="514" spans="1:8">
      <c r="A514" s="7"/>
      <c r="B514" s="8"/>
      <c r="C514" s="8"/>
      <c r="D514" s="8"/>
      <c r="E514" s="8"/>
      <c r="F514" s="9"/>
      <c r="G514" s="9"/>
      <c r="H514" s="9"/>
    </row>
    <row r="515" spans="1:8">
      <c r="A515" s="7"/>
      <c r="B515" s="8"/>
      <c r="C515" s="8"/>
      <c r="D515" s="8"/>
      <c r="E515" s="8"/>
      <c r="F515" s="9"/>
      <c r="G515" s="9"/>
      <c r="H515" s="9"/>
    </row>
    <row r="516" spans="1:8">
      <c r="A516" s="7"/>
      <c r="B516" s="8"/>
      <c r="C516" s="8"/>
      <c r="D516" s="8"/>
      <c r="E516" s="8"/>
      <c r="F516" s="9"/>
      <c r="G516" s="9"/>
      <c r="H516" s="9"/>
    </row>
    <row r="517" spans="1:8">
      <c r="A517" s="7"/>
      <c r="B517" s="8"/>
      <c r="C517" s="8"/>
      <c r="D517" s="8"/>
      <c r="E517" s="8"/>
      <c r="F517" s="9"/>
      <c r="G517" s="9"/>
      <c r="H517" s="9"/>
    </row>
    <row r="518" spans="1:8">
      <c r="A518" s="7"/>
      <c r="B518" s="8"/>
      <c r="C518" s="8"/>
      <c r="D518" s="8"/>
      <c r="E518" s="8"/>
      <c r="F518" s="9"/>
      <c r="G518" s="9"/>
      <c r="H518" s="9"/>
    </row>
    <row r="519" spans="1:8">
      <c r="A519" s="7"/>
      <c r="B519" s="8"/>
      <c r="C519" s="8"/>
      <c r="D519" s="8"/>
      <c r="E519" s="8"/>
      <c r="F519" s="9"/>
      <c r="G519" s="9"/>
      <c r="H519" s="9"/>
    </row>
    <row r="520" spans="1:8">
      <c r="A520" s="7"/>
      <c r="B520" s="8"/>
      <c r="C520" s="8"/>
      <c r="D520" s="8"/>
      <c r="E520" s="8"/>
      <c r="F520" s="9"/>
      <c r="G520" s="9"/>
      <c r="H520" s="9"/>
    </row>
    <row r="521" spans="1:8">
      <c r="A521" s="7"/>
      <c r="B521" s="8"/>
      <c r="C521" s="8"/>
      <c r="D521" s="8"/>
      <c r="E521" s="8"/>
      <c r="F521" s="9"/>
      <c r="G521" s="9"/>
      <c r="H521" s="9"/>
    </row>
    <row r="522" spans="1:8">
      <c r="A522" s="7"/>
      <c r="B522" s="8"/>
      <c r="C522" s="8"/>
      <c r="D522" s="8"/>
      <c r="E522" s="8"/>
      <c r="F522" s="9"/>
      <c r="G522" s="9"/>
      <c r="H522" s="9"/>
    </row>
    <row r="523" spans="1:8">
      <c r="A523" s="7"/>
      <c r="B523" s="8"/>
      <c r="C523" s="8"/>
      <c r="D523" s="8"/>
      <c r="E523" s="8"/>
      <c r="F523" s="9"/>
      <c r="G523" s="9"/>
      <c r="H523" s="9"/>
    </row>
    <row r="524" spans="1:8">
      <c r="A524" s="8"/>
      <c r="B524" s="8"/>
      <c r="C524" s="8"/>
      <c r="D524" s="8"/>
      <c r="E524" s="8"/>
      <c r="F524" s="9"/>
      <c r="G524" s="9"/>
      <c r="H524" s="9"/>
    </row>
    <row r="525" spans="1:8">
      <c r="A525" s="7"/>
      <c r="B525" s="8"/>
      <c r="C525" s="8"/>
      <c r="D525" s="8"/>
      <c r="E525" s="8"/>
      <c r="F525" s="9"/>
      <c r="G525" s="9"/>
      <c r="H525" s="9"/>
    </row>
    <row r="526" spans="1:8">
      <c r="A526" s="7"/>
      <c r="B526" s="8"/>
      <c r="C526" s="8"/>
      <c r="D526" s="8"/>
      <c r="E526" s="8"/>
      <c r="F526" s="9"/>
      <c r="G526" s="9"/>
      <c r="H526" s="9"/>
    </row>
    <row r="527" spans="1:8">
      <c r="A527" s="7"/>
      <c r="B527" s="8"/>
      <c r="C527" s="8"/>
      <c r="D527" s="8"/>
      <c r="E527" s="8"/>
      <c r="F527" s="9"/>
      <c r="G527" s="9"/>
      <c r="H527" s="9"/>
    </row>
    <row r="528" spans="1:8">
      <c r="A528" s="7"/>
      <c r="B528" s="8"/>
      <c r="C528" s="8"/>
      <c r="D528" s="8"/>
      <c r="E528" s="8"/>
      <c r="F528" s="9"/>
      <c r="G528" s="9"/>
      <c r="H528" s="9"/>
    </row>
    <row r="529" spans="1:8">
      <c r="A529" s="8"/>
      <c r="B529" s="8"/>
      <c r="C529" s="8"/>
      <c r="D529" s="8"/>
      <c r="E529" s="8"/>
      <c r="F529" s="9"/>
      <c r="G529" s="9"/>
      <c r="H529" s="9"/>
    </row>
    <row r="530" spans="1:8">
      <c r="A530" s="7"/>
      <c r="B530" s="8"/>
      <c r="C530" s="8"/>
      <c r="D530" s="8"/>
      <c r="E530" s="8"/>
      <c r="F530" s="9"/>
      <c r="G530" s="9"/>
      <c r="H530" s="9"/>
    </row>
    <row r="531" spans="1:8">
      <c r="A531" s="8"/>
      <c r="B531" s="7"/>
      <c r="C531" s="8"/>
      <c r="D531" s="8"/>
      <c r="E531" s="8"/>
      <c r="F531" s="9"/>
      <c r="G531" s="9"/>
      <c r="H531" s="9"/>
    </row>
    <row r="532" spans="1:8">
      <c r="A532" s="7"/>
      <c r="B532" s="8"/>
      <c r="C532" s="8"/>
      <c r="D532" s="8"/>
      <c r="E532" s="8"/>
      <c r="F532" s="9"/>
      <c r="G532" s="9"/>
      <c r="H532" s="9"/>
    </row>
    <row r="533" spans="1:8">
      <c r="A533" s="7"/>
      <c r="B533" s="8"/>
      <c r="C533" s="8"/>
      <c r="D533" s="8"/>
      <c r="E533" s="8"/>
      <c r="F533" s="9"/>
      <c r="G533" s="9"/>
      <c r="H533" s="9"/>
    </row>
    <row r="534" spans="1:8">
      <c r="A534" s="7"/>
      <c r="B534" s="8"/>
      <c r="C534" s="8"/>
      <c r="D534" s="8"/>
      <c r="E534" s="8"/>
      <c r="F534" s="9"/>
      <c r="G534" s="9"/>
      <c r="H534" s="9"/>
    </row>
    <row r="535" spans="1:8">
      <c r="A535" s="8"/>
      <c r="B535" s="8"/>
      <c r="C535" s="8"/>
      <c r="D535" s="8"/>
      <c r="E535" s="8"/>
      <c r="F535" s="9"/>
      <c r="G535" s="9"/>
      <c r="H535" s="9"/>
    </row>
    <row r="536" spans="1:8">
      <c r="A536" s="7"/>
      <c r="B536" s="8"/>
      <c r="C536" s="8"/>
      <c r="D536" s="8"/>
      <c r="E536" s="8"/>
      <c r="F536" s="9"/>
      <c r="G536" s="9"/>
      <c r="H536" s="9"/>
    </row>
    <row r="537" spans="1:8">
      <c r="A537" s="7"/>
      <c r="B537" s="8"/>
      <c r="C537" s="8"/>
      <c r="D537" s="8"/>
      <c r="E537" s="8"/>
      <c r="F537" s="9"/>
      <c r="G537" s="9"/>
      <c r="H537" s="9"/>
    </row>
    <row r="538" spans="1:8">
      <c r="A538" s="7"/>
      <c r="B538" s="8"/>
      <c r="C538" s="8"/>
      <c r="D538" s="8"/>
      <c r="E538" s="8"/>
      <c r="F538" s="9"/>
      <c r="G538" s="9"/>
      <c r="H538" s="9"/>
    </row>
    <row r="539" spans="1:8">
      <c r="A539" s="7"/>
      <c r="B539" s="8"/>
      <c r="C539" s="8"/>
      <c r="D539" s="8"/>
      <c r="E539" s="8"/>
      <c r="F539" s="9"/>
      <c r="G539" s="9"/>
      <c r="H539" s="9"/>
    </row>
    <row r="540" spans="1:8">
      <c r="A540" s="7"/>
      <c r="B540" s="8"/>
      <c r="C540" s="8"/>
      <c r="D540" s="8"/>
      <c r="E540" s="8"/>
      <c r="F540" s="9"/>
      <c r="G540" s="9"/>
      <c r="H540" s="9"/>
    </row>
    <row r="541" spans="1:8">
      <c r="A541" s="8"/>
      <c r="B541" s="8"/>
      <c r="C541" s="8"/>
      <c r="D541" s="8"/>
      <c r="E541" s="8"/>
      <c r="F541" s="9"/>
      <c r="G541" s="9"/>
      <c r="H541" s="9"/>
    </row>
    <row r="542" spans="1:8">
      <c r="A542" s="7"/>
      <c r="B542" s="8"/>
      <c r="C542" s="8"/>
      <c r="D542" s="8"/>
      <c r="E542" s="8"/>
      <c r="F542" s="9"/>
      <c r="G542" s="9"/>
      <c r="H542" s="9"/>
    </row>
    <row r="543" spans="1:8">
      <c r="A543" s="7"/>
      <c r="B543" s="8"/>
      <c r="C543" s="8"/>
      <c r="D543" s="8"/>
      <c r="E543" s="8"/>
      <c r="F543" s="9"/>
      <c r="G543" s="9"/>
      <c r="H543" s="9"/>
    </row>
    <row r="544" spans="1:8">
      <c r="A544" s="7"/>
      <c r="B544" s="8"/>
      <c r="C544" s="8"/>
      <c r="D544" s="8"/>
      <c r="E544" s="8"/>
      <c r="F544" s="9"/>
      <c r="G544" s="9"/>
      <c r="H544" s="9"/>
    </row>
    <row r="545" spans="1:8">
      <c r="A545" s="7"/>
      <c r="B545" s="8"/>
      <c r="C545" s="8"/>
      <c r="D545" s="8"/>
      <c r="E545" s="8"/>
      <c r="F545" s="9"/>
      <c r="G545" s="9"/>
      <c r="H545" s="9"/>
    </row>
    <row r="546" spans="1:8">
      <c r="A546" s="7"/>
      <c r="B546" s="8"/>
      <c r="C546" s="8"/>
      <c r="D546" s="8"/>
      <c r="E546" s="8"/>
      <c r="F546" s="9"/>
      <c r="G546" s="9"/>
      <c r="H546" s="9"/>
    </row>
    <row r="547" spans="1:8">
      <c r="A547" s="8"/>
      <c r="B547" s="8"/>
      <c r="C547" s="8"/>
      <c r="D547" s="8"/>
      <c r="E547" s="8"/>
      <c r="F547" s="9"/>
      <c r="G547" s="9"/>
      <c r="H547" s="9"/>
    </row>
    <row r="548" spans="1:8">
      <c r="A548" s="7"/>
      <c r="B548" s="8"/>
      <c r="C548" s="8"/>
      <c r="D548" s="8"/>
      <c r="E548" s="8"/>
      <c r="F548" s="9"/>
      <c r="G548" s="9"/>
      <c r="H548" s="9"/>
    </row>
    <row r="549" spans="1:8">
      <c r="A549" s="7"/>
      <c r="B549" s="8"/>
      <c r="C549" s="8"/>
      <c r="D549" s="8"/>
      <c r="E549" s="8"/>
      <c r="F549" s="9"/>
      <c r="G549" s="9"/>
      <c r="H549" s="9"/>
    </row>
    <row r="550" spans="1:8">
      <c r="A550" s="7"/>
      <c r="B550" s="8"/>
      <c r="C550" s="8"/>
      <c r="D550" s="8"/>
      <c r="E550" s="8"/>
      <c r="F550" s="9"/>
      <c r="G550" s="9"/>
      <c r="H550" s="9"/>
    </row>
    <row r="551" spans="1:8">
      <c r="A551" s="7"/>
      <c r="B551" s="8"/>
      <c r="C551" s="8"/>
      <c r="D551" s="8"/>
      <c r="E551" s="8"/>
      <c r="F551" s="9"/>
      <c r="G551" s="9"/>
      <c r="H551" s="9"/>
    </row>
    <row r="552" spans="1:8">
      <c r="A552" s="7"/>
      <c r="B552" s="8"/>
      <c r="C552" s="8"/>
      <c r="D552" s="8"/>
      <c r="E552" s="8"/>
      <c r="F552" s="9"/>
      <c r="G552" s="9"/>
      <c r="H552" s="9"/>
    </row>
    <row r="553" spans="1:8">
      <c r="A553" s="7"/>
      <c r="B553" s="8"/>
      <c r="C553" s="8"/>
      <c r="D553" s="8"/>
      <c r="E553" s="8"/>
      <c r="F553" s="9"/>
      <c r="G553" s="9"/>
      <c r="H553" s="9"/>
    </row>
    <row r="554" spans="1:8">
      <c r="A554" s="7"/>
      <c r="B554" s="8"/>
      <c r="C554" s="8"/>
      <c r="D554" s="8"/>
      <c r="E554" s="8"/>
      <c r="F554" s="9"/>
      <c r="G554" s="9"/>
      <c r="H554" s="9"/>
    </row>
    <row r="555" spans="1:8">
      <c r="A555" s="7"/>
      <c r="B555" s="8"/>
      <c r="C555" s="8"/>
      <c r="D555" s="8"/>
      <c r="E555" s="8"/>
      <c r="F555" s="9"/>
      <c r="G555" s="9"/>
      <c r="H555" s="9"/>
    </row>
    <row r="556" spans="1:8">
      <c r="A556" s="7"/>
      <c r="B556" s="8"/>
      <c r="C556" s="8"/>
      <c r="D556" s="8"/>
      <c r="E556" s="8"/>
      <c r="F556" s="9"/>
      <c r="G556" s="9"/>
      <c r="H556" s="9"/>
    </row>
    <row r="557" spans="1:8">
      <c r="A557" s="7"/>
      <c r="B557" s="8"/>
      <c r="C557" s="8"/>
      <c r="D557" s="8"/>
      <c r="E557" s="8"/>
      <c r="F557" s="9"/>
      <c r="G557" s="9"/>
      <c r="H557" s="9"/>
    </row>
    <row r="558" spans="1:8">
      <c r="A558" s="8"/>
      <c r="B558" s="8"/>
      <c r="C558" s="8"/>
      <c r="D558" s="8"/>
      <c r="E558" s="8"/>
      <c r="F558" s="9"/>
      <c r="G558" s="9"/>
      <c r="H558" s="9"/>
    </row>
    <row r="559" spans="1:8">
      <c r="A559" s="7"/>
      <c r="B559" s="8"/>
      <c r="C559" s="8"/>
      <c r="D559" s="8"/>
      <c r="E559" s="8"/>
      <c r="F559" s="9"/>
      <c r="G559" s="9"/>
      <c r="H559" s="9"/>
    </row>
    <row r="560" spans="1:8">
      <c r="A560" s="8"/>
      <c r="B560" s="11"/>
      <c r="C560" s="8"/>
      <c r="D560" s="8"/>
      <c r="E560" s="8"/>
      <c r="F560" s="9"/>
      <c r="G560" s="9"/>
      <c r="H560" s="9"/>
    </row>
    <row r="561" spans="1:8">
      <c r="A561" s="7"/>
      <c r="B561" s="8"/>
      <c r="C561" s="8"/>
      <c r="D561" s="8"/>
      <c r="E561" s="8"/>
      <c r="F561" s="9"/>
      <c r="G561" s="9"/>
      <c r="H561" s="9"/>
    </row>
    <row r="562" spans="1:8">
      <c r="A562" s="7"/>
      <c r="B562" s="8"/>
      <c r="C562" s="8"/>
      <c r="D562" s="8"/>
      <c r="E562" s="8"/>
      <c r="F562" s="9"/>
      <c r="G562" s="9"/>
      <c r="H562" s="9"/>
    </row>
    <row r="563" spans="1:8">
      <c r="A563" s="7"/>
      <c r="B563" s="8"/>
      <c r="C563" s="8"/>
      <c r="D563" s="8"/>
      <c r="E563" s="8"/>
      <c r="F563" s="9"/>
      <c r="G563" s="9"/>
      <c r="H563" s="9"/>
    </row>
    <row r="564" spans="1:8">
      <c r="A564" s="7"/>
      <c r="B564" s="8"/>
      <c r="C564" s="8"/>
      <c r="D564" s="8"/>
      <c r="E564" s="8"/>
      <c r="F564" s="9"/>
      <c r="G564" s="9"/>
      <c r="H564" s="9"/>
    </row>
    <row r="565" spans="1:8">
      <c r="A565" s="7"/>
      <c r="B565" s="8"/>
      <c r="C565" s="8"/>
      <c r="D565" s="8"/>
      <c r="E565" s="8"/>
      <c r="F565" s="9"/>
      <c r="G565" s="9"/>
      <c r="H565" s="9"/>
    </row>
    <row r="566" spans="1:8">
      <c r="A566" s="8"/>
      <c r="B566" s="8"/>
      <c r="C566" s="8"/>
      <c r="D566" s="8"/>
      <c r="E566" s="8"/>
      <c r="F566" s="9"/>
      <c r="G566" s="9"/>
      <c r="H566" s="9"/>
    </row>
    <row r="567" spans="1:8">
      <c r="A567" s="7"/>
      <c r="B567" s="8"/>
      <c r="C567" s="8"/>
      <c r="D567" s="8"/>
      <c r="E567" s="8"/>
      <c r="F567" s="9"/>
      <c r="G567" s="9"/>
      <c r="H567" s="9"/>
    </row>
    <row r="568" spans="1:8">
      <c r="A568" s="7"/>
      <c r="B568" s="8"/>
      <c r="C568" s="8"/>
      <c r="D568" s="8"/>
      <c r="E568" s="8"/>
      <c r="F568" s="9"/>
      <c r="G568" s="9"/>
      <c r="H568" s="9"/>
    </row>
    <row r="569" spans="1:8">
      <c r="A569" s="7"/>
      <c r="B569" s="8"/>
      <c r="C569" s="8"/>
      <c r="D569" s="8"/>
      <c r="E569" s="8"/>
      <c r="F569" s="9"/>
      <c r="G569" s="9"/>
      <c r="H569" s="9"/>
    </row>
    <row r="570" spans="1:8">
      <c r="A570" s="8"/>
      <c r="B570" s="8"/>
      <c r="C570" s="8"/>
      <c r="D570" s="8"/>
      <c r="E570" s="8"/>
      <c r="F570" s="9"/>
      <c r="G570" s="9"/>
      <c r="H570" s="9"/>
    </row>
    <row r="571" spans="1:8">
      <c r="A571" s="7"/>
      <c r="B571" s="8"/>
      <c r="C571" s="8"/>
      <c r="D571" s="8"/>
      <c r="E571" s="8"/>
      <c r="F571" s="9"/>
      <c r="G571" s="9"/>
      <c r="H571" s="9"/>
    </row>
    <row r="572" spans="1:8">
      <c r="A572" s="7"/>
      <c r="B572" s="8"/>
      <c r="C572" s="8"/>
      <c r="D572" s="8"/>
      <c r="E572" s="8"/>
      <c r="F572" s="9"/>
      <c r="G572" s="9"/>
      <c r="H572" s="9"/>
    </row>
    <row r="573" spans="1:8">
      <c r="A573" s="7"/>
      <c r="B573" s="8"/>
      <c r="C573" s="8"/>
      <c r="D573" s="8"/>
      <c r="E573" s="8"/>
      <c r="F573" s="9"/>
      <c r="G573" s="9"/>
      <c r="H573" s="9"/>
    </row>
    <row r="574" spans="1:8">
      <c r="A574" s="8"/>
      <c r="B574" s="8"/>
      <c r="C574" s="8"/>
      <c r="D574" s="8"/>
      <c r="E574" s="8"/>
      <c r="F574" s="9"/>
      <c r="G574" s="9"/>
      <c r="H574" s="9"/>
    </row>
    <row r="575" spans="1:8">
      <c r="A575" s="7"/>
      <c r="B575" s="8"/>
      <c r="C575" s="8"/>
      <c r="D575" s="8"/>
      <c r="E575" s="8"/>
      <c r="F575" s="9"/>
      <c r="G575" s="9"/>
      <c r="H575" s="9"/>
    </row>
    <row r="576" spans="1:8">
      <c r="A576" s="7"/>
      <c r="B576" s="8"/>
      <c r="C576" s="8"/>
      <c r="D576" s="8"/>
      <c r="E576" s="8"/>
      <c r="F576" s="9"/>
      <c r="G576" s="9"/>
      <c r="H576" s="9"/>
    </row>
    <row r="577" spans="1:8">
      <c r="A577" s="7"/>
      <c r="B577" s="8"/>
      <c r="C577" s="8"/>
      <c r="D577" s="8"/>
      <c r="E577" s="8"/>
      <c r="F577" s="9"/>
      <c r="G577" s="9"/>
      <c r="H577" s="9"/>
    </row>
    <row r="578" spans="1:8">
      <c r="A578" s="7"/>
      <c r="B578" s="8"/>
      <c r="C578" s="8"/>
      <c r="D578" s="8"/>
      <c r="E578" s="8"/>
      <c r="F578" s="9"/>
      <c r="G578" s="9"/>
      <c r="H578" s="9"/>
    </row>
    <row r="579" spans="1:8">
      <c r="A579" s="7"/>
      <c r="B579" s="8"/>
      <c r="C579" s="8"/>
      <c r="D579" s="8"/>
      <c r="E579" s="8"/>
      <c r="F579" s="9"/>
      <c r="G579" s="9"/>
      <c r="H579" s="9"/>
    </row>
    <row r="580" spans="1:8">
      <c r="A580" s="7"/>
      <c r="B580" s="8"/>
      <c r="C580" s="8"/>
      <c r="D580" s="8"/>
      <c r="E580" s="8"/>
      <c r="F580" s="9"/>
      <c r="G580" s="9"/>
      <c r="H580" s="9"/>
    </row>
    <row r="581" spans="1:8">
      <c r="A581" s="7"/>
      <c r="B581" s="8"/>
      <c r="C581" s="8"/>
      <c r="D581" s="8"/>
      <c r="E581" s="8"/>
      <c r="F581" s="9"/>
      <c r="G581" s="9"/>
      <c r="H581" s="9"/>
    </row>
    <row r="582" spans="1:8">
      <c r="A582" s="7"/>
      <c r="B582" s="8"/>
      <c r="C582" s="8"/>
      <c r="D582" s="8"/>
      <c r="E582" s="8"/>
      <c r="F582" s="9"/>
      <c r="G582" s="9"/>
      <c r="H582" s="9"/>
    </row>
    <row r="583" spans="1:8">
      <c r="A583" s="7"/>
      <c r="B583" s="8"/>
      <c r="C583" s="8"/>
      <c r="D583" s="8"/>
      <c r="E583" s="8"/>
      <c r="F583" s="9"/>
      <c r="G583" s="9"/>
      <c r="H583" s="9"/>
    </row>
    <row r="584" spans="1:8">
      <c r="A584" s="7"/>
      <c r="B584" s="8"/>
      <c r="C584" s="8"/>
      <c r="D584" s="8"/>
      <c r="E584" s="8"/>
      <c r="F584" s="9"/>
      <c r="G584" s="9"/>
      <c r="H584" s="9"/>
    </row>
    <row r="585" spans="1:8">
      <c r="A585" s="7"/>
      <c r="B585" s="8"/>
      <c r="C585" s="8"/>
      <c r="D585" s="8"/>
      <c r="E585" s="8"/>
      <c r="F585" s="9"/>
      <c r="G585" s="9"/>
      <c r="H585" s="9"/>
    </row>
    <row r="586" spans="1:8">
      <c r="A586" s="8"/>
      <c r="B586" s="8"/>
      <c r="C586" s="8"/>
      <c r="D586" s="8"/>
      <c r="E586" s="8"/>
      <c r="F586" s="9"/>
      <c r="G586" s="9"/>
      <c r="H586" s="9"/>
    </row>
    <row r="587" spans="1:8">
      <c r="A587" s="7"/>
      <c r="B587" s="8"/>
      <c r="C587" s="8"/>
      <c r="D587" s="8"/>
      <c r="E587" s="8"/>
      <c r="F587" s="9"/>
      <c r="G587" s="9"/>
      <c r="H587" s="9"/>
    </row>
    <row r="588" spans="1:8">
      <c r="A588" s="7"/>
      <c r="B588" s="8"/>
      <c r="C588" s="8"/>
      <c r="D588" s="8"/>
      <c r="E588" s="8"/>
      <c r="F588" s="9"/>
      <c r="G588" s="9"/>
      <c r="H588" s="9"/>
    </row>
    <row r="589" spans="1:8">
      <c r="A589" s="7"/>
      <c r="B589" s="8"/>
      <c r="C589" s="8"/>
      <c r="D589" s="8"/>
      <c r="E589" s="8"/>
      <c r="F589" s="9"/>
      <c r="G589" s="9"/>
      <c r="H589" s="9"/>
    </row>
    <row r="590" spans="1:8">
      <c r="A590" s="7"/>
      <c r="B590" s="8"/>
      <c r="C590" s="8"/>
      <c r="D590" s="8"/>
      <c r="E590" s="8"/>
      <c r="F590" s="9"/>
      <c r="G590" s="9"/>
      <c r="H590" s="9"/>
    </row>
    <row r="591" spans="1:8">
      <c r="A591" s="7"/>
      <c r="B591" s="8"/>
      <c r="C591" s="8"/>
      <c r="D591" s="8"/>
      <c r="E591" s="8"/>
      <c r="F591" s="9"/>
      <c r="G591" s="9"/>
      <c r="H591" s="9"/>
    </row>
    <row r="592" spans="1:8">
      <c r="A592" s="8"/>
      <c r="B592" s="8"/>
      <c r="C592" s="8"/>
      <c r="D592" s="8"/>
      <c r="E592" s="8"/>
      <c r="F592" s="9"/>
      <c r="G592" s="9"/>
      <c r="H592" s="9"/>
    </row>
    <row r="593" spans="1:8">
      <c r="A593" s="7"/>
      <c r="B593" s="8"/>
      <c r="C593" s="8"/>
      <c r="D593" s="8"/>
      <c r="E593" s="8"/>
      <c r="F593" s="9"/>
      <c r="G593" s="9"/>
      <c r="H593" s="9"/>
    </row>
    <row r="594" spans="1:8">
      <c r="A594" s="8"/>
      <c r="B594" s="8"/>
      <c r="C594" s="8"/>
      <c r="D594" s="8"/>
      <c r="E594" s="8"/>
      <c r="F594" s="9"/>
      <c r="G594" s="9"/>
      <c r="H594" s="9"/>
    </row>
    <row r="595" spans="1:8">
      <c r="A595" s="7"/>
      <c r="B595" s="8"/>
      <c r="C595" s="8"/>
      <c r="D595" s="8"/>
      <c r="E595" s="8"/>
      <c r="F595" s="9"/>
      <c r="G595" s="9"/>
      <c r="H595" s="9"/>
    </row>
    <row r="596" spans="1:8">
      <c r="A596" s="7"/>
      <c r="B596" s="8"/>
      <c r="C596" s="8"/>
      <c r="D596" s="8"/>
      <c r="E596" s="8"/>
      <c r="F596" s="9"/>
      <c r="G596" s="9"/>
      <c r="H596" s="9"/>
    </row>
    <row r="597" spans="1:8">
      <c r="A597" s="7"/>
      <c r="B597" s="8"/>
      <c r="C597" s="8"/>
      <c r="D597" s="8"/>
      <c r="E597" s="8"/>
      <c r="F597" s="9"/>
      <c r="G597" s="9"/>
      <c r="H597" s="9"/>
    </row>
    <row r="598" spans="1:8">
      <c r="A598" s="8"/>
      <c r="B598" s="8"/>
      <c r="C598" s="8"/>
      <c r="D598" s="8"/>
      <c r="E598" s="8"/>
      <c r="F598" s="9"/>
      <c r="G598" s="9"/>
      <c r="H598" s="9"/>
    </row>
    <row r="599" spans="1:8">
      <c r="A599" s="7"/>
      <c r="B599" s="8"/>
      <c r="C599" s="8"/>
      <c r="D599" s="8"/>
      <c r="E599" s="8"/>
      <c r="F599" s="9"/>
      <c r="G599" s="9"/>
      <c r="H599" s="9"/>
    </row>
    <row r="600" spans="1:8">
      <c r="A600" s="7"/>
      <c r="B600" s="8"/>
      <c r="C600" s="8"/>
      <c r="D600" s="8"/>
      <c r="E600" s="8"/>
      <c r="F600" s="9"/>
      <c r="G600" s="9"/>
      <c r="H600" s="9"/>
    </row>
    <row r="601" spans="1:8">
      <c r="A601" s="7"/>
      <c r="B601" s="8"/>
      <c r="C601" s="8"/>
      <c r="D601" s="8"/>
      <c r="E601" s="8"/>
      <c r="F601" s="9"/>
      <c r="G601" s="9"/>
      <c r="H601" s="9"/>
    </row>
    <row r="602" spans="1:8">
      <c r="A602" s="8"/>
      <c r="B602" s="7"/>
      <c r="C602" s="8"/>
      <c r="D602" s="8"/>
      <c r="E602" s="10"/>
      <c r="F602" s="9"/>
      <c r="G602" s="9"/>
      <c r="H602" s="9"/>
    </row>
    <row r="603" spans="1:8">
      <c r="A603" s="7"/>
      <c r="B603" s="8"/>
      <c r="C603" s="8"/>
      <c r="D603" s="8"/>
      <c r="E603" s="8"/>
      <c r="F603" s="9"/>
      <c r="G603" s="9"/>
      <c r="H603" s="9"/>
    </row>
    <row r="604" spans="1:8">
      <c r="A604" s="7"/>
      <c r="B604" s="8"/>
      <c r="C604" s="8"/>
      <c r="D604" s="8"/>
      <c r="E604" s="8"/>
      <c r="F604" s="9"/>
      <c r="G604" s="9"/>
      <c r="H604" s="9"/>
    </row>
    <row r="605" spans="1:8">
      <c r="A605" s="8"/>
      <c r="B605" s="8"/>
      <c r="C605" s="8"/>
      <c r="D605" s="8"/>
      <c r="E605" s="8"/>
      <c r="F605" s="9"/>
      <c r="G605" s="9"/>
      <c r="H605" s="9"/>
    </row>
    <row r="606" spans="1:8">
      <c r="A606" s="7"/>
      <c r="B606" s="8"/>
      <c r="C606" s="8"/>
      <c r="D606" s="8"/>
      <c r="E606" s="8"/>
      <c r="F606" s="9"/>
      <c r="G606" s="9"/>
      <c r="H606" s="9"/>
    </row>
    <row r="607" spans="1:8">
      <c r="A607" s="7"/>
      <c r="B607" s="8"/>
      <c r="C607" s="8"/>
      <c r="D607" s="8"/>
      <c r="E607" s="8"/>
      <c r="F607" s="9"/>
      <c r="G607" s="9"/>
      <c r="H607" s="9"/>
    </row>
    <row r="608" spans="1:8">
      <c r="A608" s="8"/>
      <c r="B608" s="8"/>
      <c r="C608" s="8"/>
      <c r="D608" s="8"/>
      <c r="E608" s="8"/>
      <c r="F608" s="9"/>
      <c r="G608" s="9"/>
      <c r="H608" s="9"/>
    </row>
    <row r="609" spans="1:8">
      <c r="A609" s="7"/>
      <c r="B609" s="8"/>
      <c r="C609" s="8"/>
      <c r="D609" s="8"/>
      <c r="E609" s="8"/>
      <c r="F609" s="9"/>
      <c r="G609" s="9"/>
      <c r="H609" s="9"/>
    </row>
    <row r="610" spans="1:8">
      <c r="A610" s="8"/>
      <c r="B610" s="8"/>
      <c r="C610" s="8"/>
      <c r="D610" s="8"/>
      <c r="E610" s="8"/>
      <c r="F610" s="9"/>
      <c r="G610" s="9"/>
      <c r="H610" s="9"/>
    </row>
    <row r="611" spans="1:8">
      <c r="A611" s="8"/>
      <c r="B611" s="8"/>
      <c r="C611" s="8"/>
      <c r="D611" s="8"/>
      <c r="E611" s="8"/>
      <c r="F611" s="9"/>
      <c r="G611" s="9"/>
      <c r="H611" s="9"/>
    </row>
    <row r="612" spans="1:8">
      <c r="A612" s="7"/>
      <c r="B612" s="8"/>
      <c r="C612" s="8"/>
      <c r="D612" s="8"/>
      <c r="E612" s="8"/>
      <c r="F612" s="9"/>
      <c r="G612" s="9"/>
      <c r="H612" s="9"/>
    </row>
    <row r="613" spans="1:8">
      <c r="A613" s="7"/>
      <c r="B613" s="8"/>
      <c r="C613" s="8"/>
      <c r="D613" s="8"/>
      <c r="E613" s="8"/>
      <c r="F613" s="9"/>
      <c r="G613" s="9"/>
      <c r="H613" s="9"/>
    </row>
    <row r="614" spans="1:8">
      <c r="A614" s="8"/>
      <c r="B614" s="8"/>
      <c r="C614" s="8"/>
      <c r="D614" s="8"/>
      <c r="E614" s="8"/>
      <c r="F614" s="9"/>
      <c r="G614" s="9"/>
      <c r="H614" s="9"/>
    </row>
    <row r="615" spans="1:8">
      <c r="A615" s="8"/>
      <c r="B615" s="8"/>
      <c r="C615" s="8"/>
      <c r="D615" s="8"/>
      <c r="E615" s="8"/>
      <c r="F615" s="9"/>
      <c r="G615" s="9"/>
      <c r="H615" s="9"/>
    </row>
    <row r="616" spans="1:8">
      <c r="A616" s="7"/>
      <c r="B616" s="8"/>
      <c r="C616" s="8"/>
      <c r="D616" s="8"/>
      <c r="E616" s="8"/>
      <c r="F616" s="9"/>
      <c r="G616" s="9"/>
      <c r="H616" s="9"/>
    </row>
    <row r="617" spans="1:8">
      <c r="A617" s="7"/>
      <c r="B617" s="8"/>
      <c r="C617" s="8"/>
      <c r="D617" s="8"/>
      <c r="E617" s="8"/>
      <c r="F617" s="9"/>
      <c r="G617" s="9"/>
      <c r="H617" s="9"/>
    </row>
    <row r="618" spans="1:8">
      <c r="A618" s="8"/>
      <c r="B618" s="8"/>
      <c r="C618" s="8"/>
      <c r="D618" s="8"/>
      <c r="E618" s="8"/>
      <c r="F618" s="9"/>
      <c r="G618" s="9"/>
      <c r="H618" s="9"/>
    </row>
    <row r="619" spans="1:8">
      <c r="A619" s="7"/>
      <c r="B619" s="8"/>
      <c r="C619" s="8"/>
      <c r="D619" s="8"/>
      <c r="E619" s="8"/>
      <c r="F619" s="9"/>
      <c r="G619" s="9"/>
      <c r="H619" s="9"/>
    </row>
    <row r="620" spans="1:8">
      <c r="A620" s="8"/>
      <c r="B620" s="8"/>
      <c r="C620" s="8"/>
      <c r="D620" s="8"/>
      <c r="E620" s="8"/>
      <c r="F620" s="9"/>
      <c r="G620" s="9"/>
      <c r="H620" s="9"/>
    </row>
    <row r="621" spans="1:8">
      <c r="A621" s="7"/>
      <c r="B621" s="8"/>
      <c r="C621" s="8"/>
      <c r="D621" s="8"/>
      <c r="E621" s="8"/>
      <c r="F621" s="9"/>
      <c r="G621" s="9"/>
      <c r="H621" s="9"/>
    </row>
    <row r="622" spans="1:8">
      <c r="A622" s="7"/>
      <c r="B622" s="8"/>
      <c r="C622" s="8"/>
      <c r="D622" s="8"/>
      <c r="E622" s="8"/>
      <c r="F622" s="9"/>
      <c r="G622" s="9"/>
      <c r="H622" s="9"/>
    </row>
    <row r="623" spans="1:8">
      <c r="A623" s="7"/>
      <c r="B623" s="8"/>
      <c r="C623" s="8"/>
      <c r="D623" s="8"/>
      <c r="E623" s="8"/>
      <c r="F623" s="9"/>
      <c r="G623" s="9"/>
      <c r="H623" s="9"/>
    </row>
    <row r="624" spans="1:8">
      <c r="A624" s="8"/>
      <c r="B624" s="8"/>
      <c r="C624" s="8"/>
      <c r="D624" s="8"/>
      <c r="E624" s="8"/>
      <c r="F624" s="9"/>
      <c r="G624" s="9"/>
      <c r="H624" s="9"/>
    </row>
    <row r="625" spans="1:8">
      <c r="A625" s="7"/>
      <c r="B625" s="8"/>
      <c r="C625" s="8"/>
      <c r="D625" s="8"/>
      <c r="E625" s="8"/>
      <c r="F625" s="9"/>
      <c r="G625" s="9"/>
      <c r="H625" s="9"/>
    </row>
    <row r="626" spans="1:8">
      <c r="A626" s="8"/>
      <c r="B626" s="7"/>
      <c r="C626" s="8"/>
      <c r="D626" s="8"/>
      <c r="E626" s="8"/>
      <c r="F626" s="9"/>
      <c r="G626" s="9"/>
      <c r="H626" s="9"/>
    </row>
    <row r="627" spans="1:8">
      <c r="A627" s="7"/>
      <c r="B627" s="8"/>
      <c r="C627" s="8"/>
      <c r="D627" s="8"/>
      <c r="E627" s="8"/>
      <c r="F627" s="9"/>
      <c r="G627" s="9"/>
      <c r="H627" s="9"/>
    </row>
    <row r="628" spans="1:8">
      <c r="A628" s="7"/>
      <c r="B628" s="8"/>
      <c r="C628" s="8"/>
      <c r="D628" s="8"/>
      <c r="E628" s="8"/>
      <c r="F628" s="9"/>
      <c r="G628" s="9"/>
      <c r="H628" s="9"/>
    </row>
    <row r="629" spans="1:8">
      <c r="A629" s="7"/>
      <c r="B629" s="8"/>
      <c r="C629" s="8"/>
      <c r="D629" s="8"/>
      <c r="E629" s="8"/>
      <c r="F629" s="9"/>
      <c r="G629" s="9"/>
      <c r="H629" s="9"/>
    </row>
    <row r="630" spans="1:8">
      <c r="A630" s="8"/>
      <c r="B630" s="8"/>
      <c r="C630" s="8"/>
      <c r="D630" s="8"/>
      <c r="E630" s="8"/>
      <c r="F630" s="9"/>
      <c r="G630" s="9"/>
      <c r="H630" s="9"/>
    </row>
    <row r="631" spans="1:8">
      <c r="A631" s="8"/>
      <c r="B631" s="8"/>
      <c r="C631" s="8"/>
      <c r="D631" s="8"/>
      <c r="E631" s="8"/>
      <c r="F631" s="9"/>
      <c r="G631" s="9"/>
      <c r="H631" s="9"/>
    </row>
    <row r="632" spans="1:8">
      <c r="A632" s="7"/>
      <c r="B632" s="8"/>
      <c r="C632" s="8"/>
      <c r="D632" s="8"/>
      <c r="E632" s="8"/>
      <c r="F632" s="9"/>
      <c r="G632" s="9"/>
      <c r="H632" s="9"/>
    </row>
    <row r="633" spans="1:8">
      <c r="A633" s="8"/>
      <c r="B633" s="8"/>
      <c r="C633" s="8"/>
      <c r="D633" s="8"/>
      <c r="E633" s="8"/>
      <c r="F633" s="9"/>
      <c r="G633" s="9"/>
      <c r="H633" s="9"/>
    </row>
    <row r="634" spans="1:8">
      <c r="A634" s="7"/>
      <c r="B634" s="8"/>
      <c r="C634" s="8"/>
      <c r="D634" s="8"/>
      <c r="E634" s="8"/>
      <c r="F634" s="9"/>
      <c r="G634" s="9"/>
      <c r="H634" s="9"/>
    </row>
    <row r="635" spans="1:8">
      <c r="A635" s="8"/>
      <c r="B635" s="8"/>
      <c r="C635" s="8"/>
      <c r="D635" s="8"/>
      <c r="E635" s="8"/>
      <c r="F635" s="9"/>
      <c r="G635" s="9"/>
      <c r="H635" s="9"/>
    </row>
    <row r="636" spans="1:8">
      <c r="A636" s="8"/>
      <c r="B636" s="8"/>
      <c r="C636" s="8"/>
      <c r="D636" s="8"/>
      <c r="E636" s="8"/>
      <c r="F636" s="9"/>
      <c r="G636" s="9"/>
      <c r="H636" s="9"/>
    </row>
    <row r="637" spans="1:8">
      <c r="A637" s="7"/>
      <c r="B637" s="8"/>
      <c r="C637" s="8"/>
      <c r="D637" s="8"/>
      <c r="E637" s="8"/>
      <c r="F637" s="9"/>
      <c r="G637" s="9"/>
      <c r="H637" s="9"/>
    </row>
    <row r="638" spans="1:8">
      <c r="A638" s="7"/>
      <c r="B638" s="8"/>
      <c r="C638" s="8"/>
      <c r="D638" s="8"/>
      <c r="E638" s="8"/>
      <c r="F638" s="9"/>
      <c r="G638" s="9"/>
      <c r="H638" s="9"/>
    </row>
    <row r="639" spans="1:8">
      <c r="A639" s="7"/>
      <c r="B639" s="8"/>
      <c r="C639" s="8"/>
      <c r="D639" s="8"/>
      <c r="E639" s="8"/>
      <c r="F639" s="9"/>
      <c r="G639" s="9"/>
      <c r="H639" s="9"/>
    </row>
    <row r="640" spans="1:8">
      <c r="A640" s="7"/>
      <c r="B640" s="8"/>
      <c r="C640" s="8"/>
      <c r="D640" s="8"/>
      <c r="E640" s="8"/>
      <c r="F640" s="9"/>
      <c r="G640" s="9"/>
      <c r="H640" s="9"/>
    </row>
    <row r="641" spans="1:8">
      <c r="A641" s="8"/>
      <c r="B641" s="8"/>
      <c r="C641" s="8"/>
      <c r="D641" s="8"/>
      <c r="E641" s="8"/>
      <c r="F641" s="9"/>
      <c r="G641" s="9"/>
      <c r="H641" s="9"/>
    </row>
    <row r="642" spans="1:8">
      <c r="A642" s="7"/>
      <c r="B642" s="8"/>
      <c r="C642" s="8"/>
      <c r="D642" s="8"/>
      <c r="E642" s="8"/>
      <c r="F642" s="9"/>
      <c r="G642" s="9"/>
      <c r="H642" s="9"/>
    </row>
    <row r="643" spans="1:8">
      <c r="A643" s="7"/>
      <c r="B643" s="8"/>
      <c r="C643" s="8"/>
      <c r="D643" s="8"/>
      <c r="E643" s="8"/>
      <c r="F643" s="9"/>
      <c r="G643" s="9"/>
      <c r="H643" s="9"/>
    </row>
    <row r="644" spans="1:8">
      <c r="A644" s="7"/>
      <c r="B644" s="8"/>
      <c r="C644" s="8"/>
      <c r="D644" s="8"/>
      <c r="E644" s="8"/>
      <c r="F644" s="9"/>
      <c r="G644" s="9"/>
      <c r="H644" s="9"/>
    </row>
    <row r="645" spans="1:8">
      <c r="A645" s="7"/>
      <c r="B645" s="8"/>
      <c r="C645" s="8"/>
      <c r="D645" s="8"/>
      <c r="E645" s="8"/>
      <c r="F645" s="9"/>
      <c r="G645" s="9"/>
      <c r="H645" s="9"/>
    </row>
    <row r="646" spans="1:8">
      <c r="A646" s="7"/>
      <c r="B646" s="8"/>
      <c r="C646" s="8"/>
      <c r="D646" s="8"/>
      <c r="E646" s="8"/>
      <c r="F646" s="9"/>
      <c r="G646" s="9"/>
      <c r="H646" s="9"/>
    </row>
    <row r="647" spans="1:8">
      <c r="A647" s="8"/>
      <c r="B647" s="8"/>
      <c r="C647" s="8"/>
      <c r="D647" s="8"/>
      <c r="E647" s="8"/>
      <c r="F647" s="9"/>
      <c r="G647" s="9"/>
      <c r="H647" s="9"/>
    </row>
    <row r="648" spans="1:8">
      <c r="A648" s="7"/>
      <c r="B648" s="8"/>
      <c r="C648" s="8"/>
      <c r="D648" s="8"/>
      <c r="E648" s="8"/>
      <c r="F648" s="9"/>
      <c r="G648" s="9"/>
      <c r="H648" s="9"/>
    </row>
    <row r="649" spans="1:8">
      <c r="A649" s="8"/>
      <c r="B649" s="8"/>
      <c r="C649" s="8"/>
      <c r="D649" s="8"/>
      <c r="E649" s="8"/>
      <c r="F649" s="9"/>
      <c r="G649" s="9"/>
      <c r="H649" s="9"/>
    </row>
    <row r="650" spans="1:8">
      <c r="A650" s="7"/>
      <c r="B650" s="8"/>
      <c r="C650" s="8"/>
      <c r="D650" s="8"/>
      <c r="E650" s="8"/>
      <c r="F650" s="9"/>
      <c r="G650" s="9"/>
      <c r="H650" s="9"/>
    </row>
    <row r="651" spans="1:8">
      <c r="A651" s="8"/>
      <c r="B651" s="8"/>
      <c r="C651" s="8"/>
      <c r="D651" s="8"/>
      <c r="E651" s="8"/>
      <c r="F651" s="9"/>
      <c r="G651" s="9"/>
      <c r="H651" s="9"/>
    </row>
    <row r="652" spans="1:8">
      <c r="A652" s="8"/>
      <c r="B652" s="8"/>
      <c r="C652" s="8"/>
      <c r="D652" s="8"/>
      <c r="E652" s="8"/>
      <c r="F652" s="9"/>
      <c r="G652" s="9"/>
      <c r="H652" s="9"/>
    </row>
    <row r="653" spans="1:8">
      <c r="A653" s="7"/>
      <c r="B653" s="8"/>
      <c r="C653" s="8"/>
      <c r="D653" s="8"/>
      <c r="E653" s="8"/>
      <c r="F653" s="9"/>
      <c r="G653" s="9"/>
      <c r="H653" s="9"/>
    </row>
    <row r="654" spans="1:8">
      <c r="A654" s="8"/>
      <c r="B654" s="8"/>
      <c r="C654" s="8"/>
      <c r="D654" s="8"/>
      <c r="E654" s="8"/>
      <c r="F654" s="9"/>
      <c r="G654" s="9"/>
      <c r="H654" s="9"/>
    </row>
    <row r="655" spans="1:8">
      <c r="A655" s="8"/>
      <c r="B655" s="8"/>
      <c r="C655" s="8"/>
      <c r="D655" s="8"/>
      <c r="E655" s="8"/>
      <c r="F655" s="9"/>
      <c r="G655" s="9"/>
      <c r="H655" s="9"/>
    </row>
    <row r="656" spans="1:8">
      <c r="A656" s="7"/>
      <c r="B656" s="8"/>
      <c r="C656" s="8"/>
      <c r="D656" s="8"/>
      <c r="E656" s="8"/>
      <c r="F656" s="9"/>
      <c r="G656" s="9"/>
      <c r="H656" s="9"/>
    </row>
    <row r="657" spans="1:8">
      <c r="A657" s="7"/>
      <c r="B657" s="8"/>
      <c r="C657" s="8"/>
      <c r="D657" s="8"/>
      <c r="E657" s="8"/>
      <c r="F657" s="9"/>
      <c r="G657" s="9"/>
      <c r="H657" s="9"/>
    </row>
    <row r="658" spans="1:8">
      <c r="A658" s="8"/>
      <c r="B658" s="8"/>
      <c r="C658" s="8"/>
      <c r="D658" s="8"/>
      <c r="E658" s="8"/>
      <c r="F658" s="9"/>
      <c r="G658" s="9"/>
      <c r="H658" s="9"/>
    </row>
    <row r="659" spans="1:8">
      <c r="A659" s="8"/>
      <c r="B659" s="8"/>
      <c r="C659" s="8"/>
      <c r="D659" s="8"/>
      <c r="E659" s="8"/>
      <c r="F659" s="9"/>
      <c r="G659" s="9"/>
      <c r="H659" s="9"/>
    </row>
    <row r="660" spans="1:8">
      <c r="A660" s="8"/>
      <c r="B660" s="8"/>
      <c r="C660" s="8"/>
      <c r="D660" s="8"/>
      <c r="E660" s="8"/>
      <c r="F660" s="9"/>
      <c r="G660" s="9"/>
      <c r="H660" s="9"/>
    </row>
    <row r="661" spans="1:8">
      <c r="A661" s="8"/>
      <c r="B661" s="8"/>
      <c r="C661" s="8"/>
      <c r="D661" s="8"/>
      <c r="E661" s="8"/>
      <c r="F661" s="9"/>
      <c r="G661" s="9"/>
      <c r="H661" s="9"/>
    </row>
    <row r="662" spans="1:8">
      <c r="A662" s="8"/>
      <c r="B662" s="8"/>
      <c r="C662" s="8"/>
      <c r="D662" s="8"/>
      <c r="E662" s="8"/>
      <c r="F662" s="9"/>
      <c r="G662" s="9"/>
      <c r="H662" s="9"/>
    </row>
    <row r="663" spans="1:8">
      <c r="A663" s="8"/>
      <c r="B663" s="8"/>
      <c r="C663" s="8"/>
      <c r="D663" s="8"/>
      <c r="E663" s="8"/>
      <c r="F663" s="9"/>
      <c r="G663" s="9"/>
      <c r="H663" s="9"/>
    </row>
    <row r="664" spans="1:8">
      <c r="A664" s="8"/>
      <c r="B664" s="8"/>
      <c r="C664" s="8"/>
      <c r="D664" s="8"/>
      <c r="E664" s="8"/>
      <c r="F664" s="9"/>
      <c r="G664" s="9"/>
      <c r="H664" s="9"/>
    </row>
    <row r="665" spans="1:8">
      <c r="A665" s="8"/>
      <c r="B665" s="8"/>
      <c r="C665" s="8"/>
      <c r="D665" s="8"/>
      <c r="E665" s="8"/>
      <c r="F665" s="9"/>
      <c r="G665" s="9"/>
      <c r="H665" s="9"/>
    </row>
    <row r="666" spans="1:8">
      <c r="A666" s="8"/>
      <c r="B666" s="8"/>
      <c r="C666" s="8"/>
      <c r="D666" s="8"/>
      <c r="E666" s="8"/>
      <c r="F666" s="9"/>
      <c r="G666" s="9"/>
      <c r="H666" s="9"/>
    </row>
    <row r="667" spans="1:8">
      <c r="A667" s="7"/>
      <c r="B667" s="8"/>
      <c r="C667" s="8"/>
      <c r="D667" s="8"/>
      <c r="E667" s="8"/>
      <c r="F667" s="9"/>
      <c r="G667" s="9"/>
      <c r="H667" s="9"/>
    </row>
    <row r="668" spans="1:8">
      <c r="A668" s="8"/>
      <c r="B668" s="8"/>
      <c r="C668" s="8"/>
      <c r="D668" s="8"/>
      <c r="E668" s="8"/>
      <c r="F668" s="9"/>
      <c r="G668" s="9"/>
      <c r="H668" s="9"/>
    </row>
    <row r="669" spans="1:8">
      <c r="A669" s="8"/>
      <c r="B669" s="8"/>
      <c r="C669" s="8"/>
      <c r="D669" s="8"/>
      <c r="E669" s="8"/>
      <c r="F669" s="9"/>
      <c r="G669" s="9"/>
      <c r="H669" s="9"/>
    </row>
    <row r="670" spans="1:8">
      <c r="A670" s="8"/>
      <c r="B670" s="8"/>
      <c r="C670" s="8"/>
      <c r="D670" s="8"/>
      <c r="E670" s="8"/>
      <c r="F670" s="9"/>
      <c r="G670" s="9"/>
      <c r="H670" s="9"/>
    </row>
    <row r="671" spans="1:8">
      <c r="A671" s="8"/>
      <c r="B671" s="8"/>
      <c r="C671" s="8"/>
      <c r="D671" s="8"/>
      <c r="E671" s="8"/>
      <c r="F671" s="9"/>
      <c r="G671" s="9"/>
      <c r="H671" s="9"/>
    </row>
    <row r="672" spans="1:8">
      <c r="A672" s="7"/>
      <c r="B672" s="8"/>
      <c r="C672" s="8"/>
      <c r="D672" s="8"/>
      <c r="E672" s="8"/>
      <c r="F672" s="9"/>
      <c r="G672" s="9"/>
      <c r="H672" s="9"/>
    </row>
    <row r="673" spans="1:8">
      <c r="A673" s="7"/>
      <c r="B673" s="8"/>
      <c r="C673" s="8"/>
      <c r="D673" s="8"/>
      <c r="E673" s="8"/>
      <c r="F673" s="9"/>
      <c r="G673" s="9"/>
      <c r="H673" s="9"/>
    </row>
    <row r="674" spans="1:8">
      <c r="A674" s="8"/>
      <c r="B674" s="8"/>
      <c r="C674" s="8"/>
      <c r="D674" s="8"/>
      <c r="E674" s="8"/>
      <c r="F674" s="9"/>
      <c r="G674" s="9"/>
      <c r="H674" s="9"/>
    </row>
    <row r="675" spans="1:8">
      <c r="A675" s="8"/>
      <c r="B675" s="8"/>
      <c r="C675" s="8"/>
      <c r="D675" s="8"/>
      <c r="E675" s="8"/>
      <c r="F675" s="9"/>
      <c r="G675" s="9"/>
      <c r="H675" s="9"/>
    </row>
    <row r="676" spans="1:8">
      <c r="A676" s="8"/>
      <c r="B676" s="8"/>
      <c r="C676" s="8"/>
      <c r="D676" s="8"/>
      <c r="E676" s="8"/>
      <c r="F676" s="9"/>
      <c r="G676" s="9"/>
      <c r="H676" s="9"/>
    </row>
    <row r="677" spans="1:8">
      <c r="A677" s="8"/>
      <c r="B677" s="8"/>
      <c r="C677" s="8"/>
      <c r="D677" s="8"/>
      <c r="E677" s="8"/>
      <c r="F677" s="9"/>
      <c r="G677" s="9"/>
      <c r="H677" s="9"/>
    </row>
    <row r="678" spans="1:8">
      <c r="A678" s="8"/>
      <c r="B678" s="8"/>
      <c r="C678" s="8"/>
      <c r="D678" s="8"/>
      <c r="E678" s="8"/>
      <c r="F678" s="9"/>
      <c r="G678" s="9"/>
      <c r="H678" s="9"/>
    </row>
    <row r="679" spans="1:8">
      <c r="A679" s="8"/>
      <c r="B679" s="8"/>
      <c r="C679" s="8"/>
      <c r="D679" s="8"/>
      <c r="E679" s="8"/>
      <c r="F679" s="9"/>
      <c r="G679" s="9"/>
      <c r="H679" s="9"/>
    </row>
    <row r="680" spans="1:8">
      <c r="A680" s="7"/>
      <c r="B680" s="8"/>
      <c r="C680" s="8"/>
      <c r="D680" s="8"/>
      <c r="E680" s="8"/>
      <c r="F680" s="9"/>
      <c r="G680" s="9"/>
      <c r="H680" s="9"/>
    </row>
    <row r="681" spans="1:8">
      <c r="A681" s="7"/>
      <c r="B681" s="8"/>
      <c r="C681" s="8"/>
      <c r="D681" s="8"/>
      <c r="E681" s="10"/>
      <c r="F681" s="9"/>
      <c r="G681" s="9"/>
      <c r="H681" s="9"/>
    </row>
    <row r="682" spans="1:8">
      <c r="A682" s="8"/>
      <c r="B682" s="8"/>
      <c r="C682" s="8"/>
      <c r="D682" s="8"/>
      <c r="E682" s="8"/>
      <c r="F682" s="9"/>
      <c r="G682" s="9"/>
      <c r="H682" s="9"/>
    </row>
    <row r="683" spans="1:8">
      <c r="A683" s="7"/>
      <c r="B683" s="8"/>
      <c r="C683" s="8"/>
      <c r="D683" s="8"/>
      <c r="E683" s="8"/>
      <c r="F683" s="9"/>
      <c r="G683" s="9"/>
      <c r="H683" s="9"/>
    </row>
    <row r="684" spans="1:8">
      <c r="A684" s="7"/>
      <c r="B684" s="8"/>
      <c r="C684" s="8"/>
      <c r="D684" s="8"/>
      <c r="E684" s="8"/>
      <c r="F684" s="9"/>
      <c r="G684" s="9"/>
      <c r="H684" s="9"/>
    </row>
    <row r="685" spans="1:8">
      <c r="A685" s="8"/>
      <c r="B685" s="8"/>
      <c r="C685" s="8"/>
      <c r="D685" s="8"/>
      <c r="E685" s="8"/>
      <c r="F685" s="9"/>
      <c r="G685" s="9"/>
      <c r="H685" s="9"/>
    </row>
    <row r="686" spans="1:8">
      <c r="A686" s="8"/>
      <c r="B686" s="8"/>
      <c r="C686" s="8"/>
      <c r="D686" s="8"/>
      <c r="E686" s="8"/>
      <c r="F686" s="9"/>
      <c r="G686" s="9"/>
      <c r="H686" s="9"/>
    </row>
    <row r="687" spans="1:8">
      <c r="A687" s="8"/>
      <c r="B687" s="8"/>
      <c r="C687" s="8"/>
      <c r="D687" s="8"/>
      <c r="E687" s="8"/>
      <c r="F687" s="9"/>
      <c r="G687" s="9"/>
      <c r="H687" s="9"/>
    </row>
    <row r="688" spans="1:8">
      <c r="A688" s="8"/>
      <c r="B688" s="8"/>
      <c r="C688" s="8"/>
      <c r="D688" s="8"/>
      <c r="E688" s="8"/>
      <c r="F688" s="9"/>
      <c r="G688" s="9"/>
      <c r="H688" s="9"/>
    </row>
    <row r="689" spans="1:8">
      <c r="A689" s="8"/>
      <c r="B689" s="10"/>
      <c r="C689" s="8"/>
      <c r="D689" s="8"/>
      <c r="E689" s="8"/>
      <c r="F689" s="9"/>
      <c r="G689" s="9"/>
      <c r="H689" s="9"/>
    </row>
    <row r="690" spans="1:8">
      <c r="A690" s="8"/>
      <c r="B690" s="8"/>
      <c r="C690" s="8"/>
      <c r="D690" s="8"/>
      <c r="E690" s="8"/>
      <c r="F690" s="9"/>
      <c r="G690" s="9"/>
      <c r="H690" s="9"/>
    </row>
    <row r="691" spans="1:8">
      <c r="A691" s="8"/>
      <c r="B691" s="8"/>
      <c r="C691" s="8"/>
      <c r="D691" s="8"/>
      <c r="E691" s="8"/>
      <c r="F691" s="9"/>
      <c r="G691" s="9"/>
      <c r="H691" s="9"/>
    </row>
    <row r="692" spans="1:8">
      <c r="A692" s="8"/>
      <c r="B692" s="8"/>
      <c r="C692" s="8"/>
      <c r="D692" s="8"/>
      <c r="E692" s="8"/>
      <c r="F692" s="9"/>
      <c r="G692" s="9"/>
      <c r="H692" s="9"/>
    </row>
    <row r="693" spans="1:8">
      <c r="A693" s="8"/>
      <c r="B693" s="8"/>
      <c r="C693" s="8"/>
      <c r="D693" s="8"/>
      <c r="E693" s="8"/>
      <c r="F693" s="9"/>
      <c r="G693" s="9"/>
      <c r="H693" s="9"/>
    </row>
    <row r="694" spans="1:8">
      <c r="A694" s="8"/>
      <c r="B694" s="8"/>
      <c r="C694" s="8"/>
      <c r="D694" s="8"/>
      <c r="E694" s="8"/>
      <c r="F694" s="9"/>
      <c r="G694" s="9"/>
      <c r="H694" s="9"/>
    </row>
    <row r="695" spans="1:8">
      <c r="A695" s="7"/>
      <c r="B695" s="8"/>
      <c r="C695" s="8"/>
      <c r="D695" s="8"/>
      <c r="E695" s="8"/>
      <c r="F695" s="9"/>
      <c r="G695" s="9"/>
      <c r="H695" s="9"/>
    </row>
    <row r="696" spans="1:8">
      <c r="A696" s="8"/>
      <c r="B696" s="8"/>
      <c r="C696" s="8"/>
      <c r="D696" s="8"/>
      <c r="E696" s="8"/>
      <c r="F696" s="9"/>
      <c r="G696" s="9"/>
      <c r="H696" s="9"/>
    </row>
    <row r="697" spans="1:8">
      <c r="A697" s="8"/>
      <c r="B697" s="8"/>
      <c r="C697" s="8"/>
      <c r="D697" s="8"/>
      <c r="E697" s="8"/>
      <c r="F697" s="9"/>
      <c r="G697" s="9"/>
      <c r="H697" s="9"/>
    </row>
    <row r="698" spans="1:8">
      <c r="A698" s="8"/>
      <c r="B698" s="8"/>
      <c r="C698" s="8"/>
      <c r="D698" s="8"/>
      <c r="E698" s="8"/>
      <c r="F698" s="9"/>
      <c r="G698" s="9"/>
      <c r="H698" s="9"/>
    </row>
    <row r="699" spans="1:8">
      <c r="A699" s="8"/>
      <c r="B699" s="8"/>
      <c r="C699" s="8"/>
      <c r="D699" s="8"/>
      <c r="E699" s="8"/>
      <c r="F699" s="9"/>
      <c r="G699" s="9"/>
      <c r="H699" s="9"/>
    </row>
    <row r="700" spans="1:8">
      <c r="A700" s="8"/>
      <c r="B700" s="8"/>
      <c r="C700" s="8"/>
      <c r="D700" s="8"/>
      <c r="E700" s="8"/>
      <c r="F700" s="9"/>
      <c r="G700" s="9"/>
      <c r="H700" s="9"/>
    </row>
    <row r="701" spans="1:8">
      <c r="A701" s="8"/>
      <c r="B701" s="8"/>
      <c r="C701" s="8"/>
      <c r="D701" s="8"/>
      <c r="E701" s="8"/>
      <c r="F701" s="9"/>
      <c r="G701" s="9"/>
      <c r="H701" s="9"/>
    </row>
    <row r="702" spans="1:8">
      <c r="A702" s="8"/>
      <c r="B702" s="8"/>
      <c r="C702" s="8"/>
      <c r="D702" s="8"/>
      <c r="E702" s="8"/>
      <c r="F702" s="9"/>
      <c r="G702" s="9"/>
      <c r="H702" s="9"/>
    </row>
    <row r="703" spans="1:8">
      <c r="A703" s="7"/>
      <c r="B703" s="8"/>
      <c r="C703" s="8"/>
      <c r="D703" s="8"/>
      <c r="E703" s="8"/>
      <c r="F703" s="9"/>
      <c r="G703" s="9"/>
      <c r="H703" s="9"/>
    </row>
    <row r="704" spans="1:8">
      <c r="A704" s="7"/>
      <c r="B704" s="8"/>
      <c r="C704" s="8"/>
      <c r="D704" s="8"/>
      <c r="E704" s="8"/>
      <c r="F704" s="9"/>
      <c r="G704" s="9"/>
      <c r="H704" s="9"/>
    </row>
    <row r="705" spans="1:8">
      <c r="A705" s="7"/>
      <c r="B705" s="8"/>
      <c r="C705" s="8"/>
      <c r="D705" s="8"/>
      <c r="E705" s="8"/>
      <c r="F705" s="9"/>
      <c r="G705" s="9"/>
      <c r="H705" s="9"/>
    </row>
    <row r="706" spans="1:8">
      <c r="A706" s="8"/>
      <c r="B706" s="8"/>
      <c r="C706" s="8"/>
      <c r="D706" s="8"/>
      <c r="E706" s="8"/>
      <c r="F706" s="9"/>
      <c r="G706" s="9"/>
      <c r="H706" s="9"/>
    </row>
    <row r="707" spans="1:8">
      <c r="A707" s="8"/>
      <c r="B707" s="8"/>
      <c r="C707" s="8"/>
      <c r="D707" s="8"/>
      <c r="E707" s="8"/>
      <c r="F707" s="9"/>
      <c r="G707" s="9"/>
      <c r="H707" s="9"/>
    </row>
    <row r="708" spans="1:8">
      <c r="A708" s="7"/>
      <c r="B708" s="8"/>
      <c r="C708" s="8"/>
      <c r="D708" s="8"/>
      <c r="E708" s="8"/>
      <c r="F708" s="9"/>
      <c r="G708" s="9"/>
      <c r="H708" s="9"/>
    </row>
    <row r="709" spans="1:8">
      <c r="A709" s="8"/>
      <c r="B709" s="8"/>
      <c r="C709" s="8"/>
      <c r="D709" s="8"/>
      <c r="E709" s="8"/>
      <c r="F709" s="9"/>
      <c r="G709" s="9"/>
      <c r="H709" s="9"/>
    </row>
    <row r="710" spans="1:8">
      <c r="A710" s="8"/>
      <c r="B710" s="8"/>
      <c r="C710" s="8"/>
      <c r="D710" s="8"/>
      <c r="E710" s="8"/>
      <c r="F710" s="9"/>
      <c r="G710" s="9"/>
      <c r="H710" s="9"/>
    </row>
    <row r="711" spans="1:8">
      <c r="A711" s="7"/>
      <c r="B711" s="8"/>
      <c r="C711" s="8"/>
      <c r="D711" s="8"/>
      <c r="E711" s="8"/>
      <c r="F711" s="9"/>
      <c r="G711" s="9"/>
      <c r="H711" s="9"/>
    </row>
    <row r="712" spans="1:8">
      <c r="A712" s="7"/>
      <c r="B712" s="8"/>
      <c r="C712" s="8"/>
      <c r="D712" s="8"/>
      <c r="E712" s="8"/>
      <c r="F712" s="9"/>
      <c r="G712" s="9"/>
      <c r="H712" s="9"/>
    </row>
    <row r="713" spans="1:8">
      <c r="A713" s="8"/>
      <c r="B713" s="8"/>
      <c r="C713" s="8"/>
      <c r="D713" s="8"/>
      <c r="E713" s="8"/>
      <c r="F713" s="9"/>
      <c r="G713" s="9"/>
      <c r="H713" s="9"/>
    </row>
    <row r="714" spans="1:8">
      <c r="A714" s="8"/>
      <c r="B714" s="8"/>
      <c r="C714" s="8"/>
      <c r="D714" s="8"/>
      <c r="E714" s="8"/>
      <c r="F714" s="9"/>
      <c r="G714" s="9"/>
      <c r="H714" s="9"/>
    </row>
    <row r="715" spans="1:8">
      <c r="A715" s="7"/>
      <c r="B715" s="8"/>
      <c r="C715" s="8"/>
      <c r="D715" s="8"/>
      <c r="E715" s="8"/>
      <c r="F715" s="9"/>
      <c r="G715" s="9"/>
      <c r="H715" s="9"/>
    </row>
    <row r="716" spans="1:8">
      <c r="A716" s="8"/>
      <c r="B716" s="8"/>
      <c r="C716" s="8"/>
      <c r="D716" s="8"/>
      <c r="E716" s="8"/>
      <c r="F716" s="9"/>
      <c r="G716" s="9"/>
      <c r="H716" s="9"/>
    </row>
    <row r="717" spans="1:8">
      <c r="A717" s="8"/>
      <c r="B717" s="8"/>
      <c r="C717" s="8"/>
      <c r="D717" s="8"/>
      <c r="E717" s="8"/>
      <c r="F717" s="9"/>
      <c r="G717" s="9"/>
      <c r="H717" s="9"/>
    </row>
    <row r="718" spans="1:8">
      <c r="A718" s="7"/>
      <c r="B718" s="8"/>
      <c r="C718" s="8"/>
      <c r="D718" s="8"/>
      <c r="E718" s="8"/>
      <c r="F718" s="9"/>
      <c r="G718" s="9"/>
      <c r="H718" s="9"/>
    </row>
    <row r="719" spans="1:8">
      <c r="A719" s="7"/>
      <c r="B719" s="8"/>
      <c r="C719" s="8"/>
      <c r="D719" s="8"/>
      <c r="E719" s="8"/>
      <c r="F719" s="9"/>
      <c r="G719" s="9"/>
      <c r="H719" s="9"/>
    </row>
    <row r="720" spans="1:8">
      <c r="A720" s="7"/>
      <c r="B720" s="8"/>
      <c r="C720" s="8"/>
      <c r="D720" s="8"/>
      <c r="E720" s="8"/>
      <c r="F720" s="9"/>
      <c r="G720" s="9"/>
      <c r="H720" s="9"/>
    </row>
    <row r="721" spans="1:8">
      <c r="A721" s="8"/>
      <c r="B721" s="8"/>
      <c r="C721" s="8"/>
      <c r="D721" s="8"/>
      <c r="E721" s="8"/>
      <c r="F721" s="9"/>
      <c r="G721" s="9"/>
      <c r="H721" s="9"/>
    </row>
    <row r="722" spans="1:8">
      <c r="A722" s="7"/>
      <c r="B722" s="8"/>
      <c r="C722" s="8"/>
      <c r="D722" s="8"/>
      <c r="E722" s="8"/>
      <c r="F722" s="9"/>
      <c r="G722" s="9"/>
      <c r="H722" s="9"/>
    </row>
    <row r="723" spans="1:8">
      <c r="A723" s="8"/>
      <c r="B723" s="8"/>
      <c r="C723" s="8"/>
      <c r="D723" s="8"/>
      <c r="E723" s="8"/>
      <c r="F723" s="9"/>
      <c r="G723" s="9"/>
      <c r="H723" s="9"/>
    </row>
    <row r="724" spans="1:8">
      <c r="A724" s="8"/>
      <c r="B724" s="8"/>
      <c r="C724" s="8"/>
      <c r="D724" s="8"/>
      <c r="E724" s="8"/>
      <c r="F724" s="9"/>
      <c r="G724" s="9"/>
      <c r="H724" s="9"/>
    </row>
    <row r="725" spans="1:8">
      <c r="A725" s="8"/>
      <c r="B725" s="8"/>
      <c r="C725" s="8"/>
      <c r="D725" s="8"/>
      <c r="E725" s="8"/>
      <c r="F725" s="9"/>
      <c r="G725" s="9"/>
      <c r="H725" s="9"/>
    </row>
    <row r="726" spans="1:8">
      <c r="A726" s="8"/>
      <c r="B726" s="8"/>
      <c r="C726" s="8"/>
      <c r="D726" s="8"/>
      <c r="E726" s="8"/>
      <c r="F726" s="9"/>
      <c r="G726" s="9"/>
      <c r="H726" s="9"/>
    </row>
    <row r="727" spans="1:8">
      <c r="A727" s="8"/>
      <c r="B727" s="8"/>
      <c r="C727" s="8"/>
      <c r="D727" s="8"/>
      <c r="E727" s="8"/>
      <c r="F727" s="9"/>
      <c r="G727" s="9"/>
      <c r="H727" s="9"/>
    </row>
    <row r="728" spans="1:8">
      <c r="A728" s="8"/>
      <c r="B728" s="8"/>
      <c r="C728" s="8"/>
      <c r="D728" s="8"/>
      <c r="E728" s="8"/>
      <c r="F728" s="9"/>
      <c r="G728" s="9"/>
      <c r="H728" s="9"/>
    </row>
    <row r="729" spans="1:8">
      <c r="A729" s="8"/>
      <c r="B729" s="8"/>
      <c r="C729" s="8"/>
      <c r="D729" s="8"/>
      <c r="E729" s="8"/>
      <c r="F729" s="9"/>
      <c r="G729" s="9"/>
      <c r="H729" s="9"/>
    </row>
    <row r="730" spans="1:8">
      <c r="A730" s="7"/>
      <c r="B730" s="8"/>
      <c r="C730" s="8"/>
      <c r="D730" s="8"/>
      <c r="E730" s="8"/>
      <c r="F730" s="9"/>
      <c r="G730" s="9"/>
      <c r="H730" s="9"/>
    </row>
    <row r="731" spans="1:8">
      <c r="A731" s="7"/>
      <c r="B731" s="8"/>
      <c r="C731" s="8"/>
      <c r="D731" s="8"/>
      <c r="E731" s="8"/>
      <c r="F731" s="9"/>
      <c r="G731" s="9"/>
      <c r="H731" s="9"/>
    </row>
    <row r="732" spans="1:8">
      <c r="A732" s="8"/>
      <c r="B732" s="8"/>
      <c r="C732" s="8"/>
      <c r="D732" s="8"/>
      <c r="E732" s="8"/>
      <c r="F732" s="9"/>
      <c r="G732" s="9"/>
      <c r="H732" s="9"/>
    </row>
    <row r="733" spans="1:8">
      <c r="A733" s="7"/>
      <c r="B733" s="8"/>
      <c r="C733" s="8"/>
      <c r="D733" s="8"/>
      <c r="E733" s="8"/>
      <c r="F733" s="9"/>
      <c r="G733" s="9"/>
      <c r="H733" s="9"/>
    </row>
    <row r="734" spans="1:8">
      <c r="A734" s="8"/>
      <c r="B734" s="8"/>
      <c r="C734" s="8"/>
      <c r="D734" s="8"/>
      <c r="E734" s="8"/>
      <c r="F734" s="9"/>
      <c r="G734" s="9"/>
      <c r="H734" s="9"/>
    </row>
    <row r="735" spans="1:8">
      <c r="A735" s="8"/>
      <c r="B735" s="8"/>
      <c r="C735" s="8"/>
      <c r="D735" s="8"/>
      <c r="E735" s="8"/>
      <c r="F735" s="9"/>
      <c r="G735" s="9"/>
      <c r="H735" s="9"/>
    </row>
    <row r="736" spans="1:8">
      <c r="A736" s="7"/>
      <c r="B736" s="8"/>
      <c r="C736" s="8"/>
      <c r="D736" s="8"/>
      <c r="E736" s="8"/>
      <c r="F736" s="9"/>
      <c r="G736" s="9"/>
      <c r="H736" s="9"/>
    </row>
    <row r="737" spans="1:8">
      <c r="A737" s="7"/>
      <c r="B737" s="8"/>
      <c r="C737" s="8"/>
      <c r="D737" s="8"/>
      <c r="E737" s="8"/>
      <c r="F737" s="9"/>
      <c r="G737" s="9"/>
      <c r="H737" s="9"/>
    </row>
    <row r="738" spans="1:8">
      <c r="A738" s="8"/>
      <c r="B738" s="8"/>
      <c r="C738" s="8"/>
      <c r="D738" s="8"/>
      <c r="E738" s="8"/>
      <c r="F738" s="9"/>
      <c r="G738" s="9"/>
      <c r="H738" s="9"/>
    </row>
    <row r="739" spans="1:8">
      <c r="A739" s="8"/>
      <c r="B739" s="8"/>
      <c r="C739" s="8"/>
      <c r="D739" s="8"/>
      <c r="E739" s="8"/>
      <c r="F739" s="9"/>
      <c r="G739" s="9"/>
      <c r="H739" s="9"/>
    </row>
    <row r="740" spans="1:8">
      <c r="A740" s="8"/>
      <c r="B740" s="8"/>
      <c r="C740" s="8"/>
      <c r="D740" s="8"/>
      <c r="E740" s="8"/>
      <c r="F740" s="9"/>
      <c r="G740" s="9"/>
      <c r="H740" s="9"/>
    </row>
    <row r="741" spans="1:8">
      <c r="A741" s="7"/>
      <c r="B741" s="8"/>
      <c r="C741" s="8"/>
      <c r="D741" s="8"/>
      <c r="E741" s="8"/>
      <c r="F741" s="9"/>
      <c r="G741" s="9"/>
      <c r="H741" s="9"/>
    </row>
    <row r="742" spans="1:8">
      <c r="A742" s="7"/>
      <c r="B742" s="8"/>
      <c r="C742" s="8"/>
      <c r="D742" s="8"/>
      <c r="E742" s="8"/>
      <c r="F742" s="9"/>
      <c r="G742" s="9"/>
      <c r="H742" s="9"/>
    </row>
    <row r="743" spans="1:8">
      <c r="A743" s="7"/>
      <c r="B743" s="8"/>
      <c r="C743" s="8"/>
      <c r="D743" s="8"/>
      <c r="E743" s="8"/>
      <c r="F743" s="9"/>
      <c r="G743" s="9"/>
      <c r="H743" s="9"/>
    </row>
    <row r="744" spans="1:8">
      <c r="A744" s="8"/>
      <c r="B744" s="8"/>
      <c r="C744" s="8"/>
      <c r="D744" s="8"/>
      <c r="E744" s="8"/>
      <c r="F744" s="9"/>
      <c r="G744" s="9"/>
      <c r="H744" s="9"/>
    </row>
    <row r="745" spans="1:8">
      <c r="A745" s="8"/>
      <c r="B745" s="8"/>
      <c r="C745" s="8"/>
      <c r="D745" s="8"/>
      <c r="E745" s="8"/>
      <c r="F745" s="9"/>
      <c r="G745" s="9"/>
      <c r="H745" s="9"/>
    </row>
    <row r="746" spans="1:8">
      <c r="A746" s="7"/>
      <c r="B746" s="8"/>
      <c r="C746" s="8"/>
      <c r="D746" s="8"/>
      <c r="E746" s="8"/>
      <c r="F746" s="9"/>
      <c r="G746" s="9"/>
      <c r="H746" s="9"/>
    </row>
    <row r="747" spans="1:8">
      <c r="A747" s="7"/>
      <c r="B747" s="8"/>
      <c r="C747" s="8"/>
      <c r="D747" s="8"/>
      <c r="E747" s="8"/>
      <c r="F747" s="9"/>
      <c r="G747" s="9"/>
      <c r="H747" s="9"/>
    </row>
    <row r="748" spans="1:8">
      <c r="A748" s="7"/>
      <c r="B748" s="8"/>
      <c r="C748" s="8"/>
      <c r="D748" s="8"/>
      <c r="E748" s="8"/>
      <c r="F748" s="9"/>
      <c r="G748" s="9"/>
      <c r="H748" s="9"/>
    </row>
    <row r="749" spans="1:8">
      <c r="A749" s="7"/>
      <c r="B749" s="8"/>
      <c r="C749" s="8"/>
      <c r="D749" s="8"/>
      <c r="E749" s="8"/>
      <c r="F749" s="9"/>
      <c r="G749" s="9"/>
      <c r="H749" s="9"/>
    </row>
    <row r="750" spans="1:8">
      <c r="A750" s="7"/>
      <c r="B750" s="8"/>
      <c r="C750" s="8"/>
      <c r="D750" s="8"/>
      <c r="E750" s="8"/>
      <c r="F750" s="9"/>
      <c r="G750" s="9"/>
      <c r="H750" s="9"/>
    </row>
    <row r="751" spans="1:8">
      <c r="A751" s="7"/>
      <c r="B751" s="8"/>
      <c r="C751" s="8"/>
      <c r="D751" s="8"/>
      <c r="E751" s="8"/>
      <c r="F751" s="9"/>
      <c r="G751" s="9"/>
      <c r="H751" s="9"/>
    </row>
    <row r="752" spans="1:8">
      <c r="A752" s="8"/>
      <c r="B752" s="8"/>
      <c r="C752" s="8"/>
      <c r="D752" s="8"/>
      <c r="E752" s="8"/>
      <c r="F752" s="9"/>
      <c r="G752" s="9"/>
      <c r="H752" s="9"/>
    </row>
    <row r="753" spans="1:8">
      <c r="A753" s="8"/>
      <c r="B753" s="8"/>
      <c r="C753" s="8"/>
      <c r="D753" s="8"/>
      <c r="E753" s="8"/>
      <c r="F753" s="9"/>
      <c r="G753" s="9"/>
      <c r="H753" s="9"/>
    </row>
    <row r="754" spans="1:8">
      <c r="A754" s="8"/>
      <c r="B754" s="8"/>
      <c r="C754" s="8"/>
      <c r="D754" s="8"/>
      <c r="E754" s="8"/>
      <c r="F754" s="9"/>
      <c r="G754" s="9"/>
      <c r="H754" s="9"/>
    </row>
    <row r="755" spans="1:8">
      <c r="A755" s="12"/>
      <c r="B755" s="8"/>
      <c r="C755" s="8"/>
      <c r="D755" s="8"/>
      <c r="E755" s="8"/>
      <c r="F755" s="9"/>
      <c r="G755" s="9"/>
      <c r="H755" s="9"/>
    </row>
    <row r="756" spans="1:8">
      <c r="A756" s="7"/>
      <c r="B756" s="8"/>
      <c r="C756" s="8"/>
      <c r="D756" s="8"/>
      <c r="E756" s="8"/>
      <c r="F756" s="9"/>
      <c r="G756" s="9"/>
      <c r="H756" s="9"/>
    </row>
    <row r="757" spans="1:8">
      <c r="A757" s="8"/>
      <c r="B757" s="8"/>
      <c r="C757" s="8"/>
      <c r="D757" s="8"/>
      <c r="E757" s="8"/>
      <c r="F757" s="9"/>
      <c r="G757" s="9"/>
      <c r="H757" s="9"/>
    </row>
    <row r="758" spans="1:8">
      <c r="A758" s="8"/>
      <c r="B758" s="8"/>
      <c r="C758" s="8"/>
      <c r="D758" s="8"/>
      <c r="E758" s="8"/>
      <c r="F758" s="9"/>
      <c r="G758" s="9"/>
      <c r="H758" s="9"/>
    </row>
    <row r="759" spans="1:8">
      <c r="A759" s="8"/>
      <c r="B759" s="8"/>
      <c r="C759" s="8"/>
      <c r="D759" s="8"/>
      <c r="E759" s="8"/>
      <c r="F759" s="9"/>
      <c r="G759" s="9"/>
      <c r="H759" s="9"/>
    </row>
    <row r="760" spans="1:8">
      <c r="A760" s="8"/>
      <c r="B760" s="8"/>
      <c r="C760" s="8"/>
      <c r="D760" s="8"/>
      <c r="E760" s="8"/>
      <c r="F760" s="9"/>
      <c r="G760" s="9"/>
      <c r="H760" s="9"/>
    </row>
    <row r="761" spans="1:8">
      <c r="A761" s="8"/>
      <c r="B761" s="8"/>
      <c r="C761" s="8"/>
      <c r="D761" s="8"/>
      <c r="E761" s="8"/>
      <c r="F761" s="9"/>
      <c r="G761" s="9"/>
      <c r="H761" s="9"/>
    </row>
    <row r="762" spans="1:8">
      <c r="A762" s="7"/>
      <c r="B762" s="8"/>
      <c r="C762" s="8"/>
      <c r="D762" s="8"/>
      <c r="E762" s="8"/>
      <c r="F762" s="9"/>
      <c r="G762" s="9"/>
      <c r="H762" s="9"/>
    </row>
    <row r="763" spans="1:8">
      <c r="A763" s="8"/>
      <c r="B763" s="8"/>
      <c r="C763" s="8"/>
      <c r="D763" s="8"/>
      <c r="E763" s="8"/>
      <c r="F763" s="9"/>
      <c r="G763" s="9"/>
      <c r="H763" s="9"/>
    </row>
    <row r="764" spans="1:8">
      <c r="A764" s="7"/>
      <c r="B764" s="8"/>
      <c r="C764" s="8"/>
      <c r="D764" s="8"/>
      <c r="E764" s="8"/>
      <c r="F764" s="9"/>
      <c r="G764" s="9"/>
      <c r="H764" s="9"/>
    </row>
    <row r="765" spans="1:8">
      <c r="A765" s="7"/>
      <c r="B765" s="8"/>
      <c r="C765" s="8"/>
      <c r="D765" s="8"/>
      <c r="E765" s="8"/>
      <c r="F765" s="9"/>
      <c r="G765" s="9"/>
      <c r="H765" s="9"/>
    </row>
    <row r="766" spans="1:8">
      <c r="A766" s="8"/>
      <c r="B766" s="8"/>
      <c r="C766" s="8"/>
      <c r="D766" s="8"/>
      <c r="E766" s="8"/>
      <c r="F766" s="9"/>
      <c r="G766" s="9"/>
      <c r="H766" s="9"/>
    </row>
    <row r="767" spans="1:8">
      <c r="A767" s="8"/>
      <c r="B767" s="8"/>
      <c r="C767" s="8"/>
      <c r="D767" s="8"/>
      <c r="E767" s="8"/>
      <c r="F767" s="9"/>
      <c r="G767" s="9"/>
      <c r="H767" s="9"/>
    </row>
    <row r="768" spans="1:8">
      <c r="A768" s="8"/>
      <c r="B768" s="8"/>
      <c r="C768" s="8"/>
      <c r="D768" s="8"/>
      <c r="E768" s="8"/>
      <c r="F768" s="9"/>
      <c r="G768" s="9"/>
      <c r="H768" s="9"/>
    </row>
    <row r="769" spans="1:8">
      <c r="A769" s="7"/>
      <c r="B769" s="8"/>
      <c r="C769" s="8"/>
      <c r="D769" s="8"/>
      <c r="E769" s="8"/>
      <c r="F769" s="9"/>
      <c r="G769" s="9"/>
      <c r="H769" s="9"/>
    </row>
    <row r="770" spans="1:8">
      <c r="A770" s="7"/>
      <c r="B770" s="8"/>
      <c r="C770" s="8"/>
      <c r="D770" s="8"/>
      <c r="E770" s="8"/>
      <c r="F770" s="9"/>
      <c r="G770" s="9"/>
      <c r="H770" s="9"/>
    </row>
    <row r="771" spans="1:8">
      <c r="A771" s="7"/>
      <c r="B771" s="8"/>
      <c r="C771" s="8"/>
      <c r="D771" s="8"/>
      <c r="E771" s="8"/>
      <c r="F771" s="9"/>
      <c r="G771" s="9"/>
      <c r="H771" s="9"/>
    </row>
    <row r="772" spans="1:8">
      <c r="A772" s="7"/>
      <c r="B772" s="8"/>
      <c r="C772" s="8"/>
      <c r="D772" s="8"/>
      <c r="E772" s="8"/>
      <c r="F772" s="9"/>
      <c r="G772" s="9"/>
      <c r="H772" s="9"/>
    </row>
    <row r="773" spans="1:8">
      <c r="A773" s="7"/>
      <c r="B773" s="8"/>
      <c r="C773" s="8"/>
      <c r="D773" s="8"/>
      <c r="E773" s="10"/>
      <c r="F773" s="9"/>
      <c r="G773" s="9"/>
      <c r="H773" s="9"/>
    </row>
    <row r="774" spans="1:8">
      <c r="A774" s="8"/>
      <c r="B774" s="8"/>
      <c r="C774" s="8"/>
      <c r="D774" s="8"/>
      <c r="E774" s="8"/>
      <c r="F774" s="9"/>
      <c r="G774" s="9"/>
      <c r="H774" s="9"/>
    </row>
    <row r="775" spans="1:8">
      <c r="A775" s="7"/>
      <c r="B775" s="8"/>
      <c r="C775" s="8"/>
      <c r="D775" s="8"/>
      <c r="E775" s="8"/>
      <c r="F775" s="9"/>
      <c r="G775" s="9"/>
      <c r="H775" s="9"/>
    </row>
    <row r="776" spans="1:8">
      <c r="A776" s="7"/>
      <c r="B776" s="8"/>
      <c r="C776" s="8"/>
      <c r="D776" s="8"/>
      <c r="E776" s="8"/>
      <c r="F776" s="9"/>
      <c r="G776" s="9"/>
      <c r="H776" s="9"/>
    </row>
    <row r="777" spans="1:8">
      <c r="A777" s="7"/>
      <c r="B777" s="8"/>
      <c r="C777" s="8"/>
      <c r="D777" s="8"/>
      <c r="E777" s="8"/>
      <c r="F777" s="9"/>
      <c r="G777" s="9"/>
      <c r="H777" s="9"/>
    </row>
    <row r="778" spans="1:8">
      <c r="A778" s="8"/>
      <c r="B778" s="8"/>
      <c r="C778" s="8"/>
      <c r="D778" s="8"/>
      <c r="E778" s="8"/>
      <c r="F778" s="9"/>
      <c r="G778" s="9"/>
      <c r="H778" s="9"/>
    </row>
    <row r="779" spans="1:8">
      <c r="A779" s="7"/>
      <c r="B779" s="8"/>
      <c r="C779" s="8"/>
      <c r="D779" s="8"/>
      <c r="E779" s="8"/>
      <c r="F779" s="9"/>
      <c r="G779" s="9"/>
      <c r="H779" s="9"/>
    </row>
    <row r="780" spans="1:8">
      <c r="A780" s="8"/>
      <c r="B780" s="8"/>
      <c r="C780" s="8"/>
      <c r="D780" s="8"/>
      <c r="E780" s="8"/>
      <c r="F780" s="9"/>
      <c r="G780" s="9"/>
      <c r="H780" s="9"/>
    </row>
    <row r="781" spans="1:8">
      <c r="A781" s="8"/>
      <c r="B781" s="8"/>
      <c r="C781" s="8"/>
      <c r="D781" s="8"/>
      <c r="E781" s="8"/>
      <c r="F781" s="9"/>
      <c r="G781" s="9"/>
      <c r="H781" s="9"/>
    </row>
    <row r="782" spans="1:8">
      <c r="A782" s="8"/>
      <c r="B782" s="8"/>
      <c r="C782" s="8"/>
      <c r="D782" s="8"/>
      <c r="E782" s="8"/>
      <c r="F782" s="9"/>
      <c r="G782" s="9"/>
      <c r="H782" s="9"/>
    </row>
    <row r="783" spans="1:8">
      <c r="A783" s="8"/>
      <c r="B783" s="8"/>
      <c r="C783" s="8"/>
      <c r="D783" s="8"/>
      <c r="E783" s="8"/>
      <c r="F783" s="9"/>
      <c r="G783" s="9"/>
      <c r="H783" s="9"/>
    </row>
    <row r="784" spans="1:8">
      <c r="A784" s="7"/>
      <c r="B784" s="8"/>
      <c r="C784" s="8"/>
      <c r="D784" s="8"/>
      <c r="E784" s="8"/>
      <c r="F784" s="9"/>
      <c r="G784" s="9"/>
      <c r="H784" s="9"/>
    </row>
    <row r="785" spans="1:8">
      <c r="A785" s="8"/>
      <c r="B785" s="8"/>
      <c r="C785" s="8"/>
      <c r="D785" s="8"/>
      <c r="E785" s="8"/>
      <c r="F785" s="9"/>
      <c r="G785" s="9"/>
      <c r="H785" s="9"/>
    </row>
    <row r="786" spans="1:8">
      <c r="A786" s="7"/>
      <c r="B786" s="8"/>
      <c r="C786" s="8"/>
      <c r="D786" s="8"/>
      <c r="E786" s="8"/>
      <c r="F786" s="9"/>
      <c r="G786" s="9"/>
      <c r="H786" s="9"/>
    </row>
    <row r="787" spans="1:8">
      <c r="A787" s="7"/>
      <c r="B787" s="8"/>
      <c r="C787" s="8"/>
      <c r="D787" s="8"/>
      <c r="E787" s="8"/>
      <c r="F787" s="9"/>
      <c r="G787" s="9"/>
      <c r="H787" s="9"/>
    </row>
    <row r="788" spans="1:8">
      <c r="A788" s="7"/>
      <c r="B788" s="8"/>
      <c r="C788" s="8"/>
      <c r="D788" s="8"/>
      <c r="E788" s="8"/>
      <c r="F788" s="9"/>
      <c r="G788" s="9"/>
      <c r="H788" s="9"/>
    </row>
    <row r="789" spans="1:8">
      <c r="A789" s="8"/>
      <c r="B789" s="8"/>
      <c r="C789" s="8"/>
      <c r="D789" s="8"/>
      <c r="E789" s="8"/>
      <c r="F789" s="9"/>
      <c r="G789" s="9"/>
      <c r="H789" s="9"/>
    </row>
    <row r="790" spans="1:8">
      <c r="A790" s="7"/>
      <c r="B790" s="8"/>
      <c r="C790" s="8"/>
      <c r="D790" s="8"/>
      <c r="E790" s="8"/>
      <c r="F790" s="9"/>
      <c r="G790" s="9"/>
      <c r="H790" s="9"/>
    </row>
    <row r="791" spans="1:8">
      <c r="A791" s="7"/>
      <c r="B791" s="8"/>
      <c r="C791" s="8"/>
      <c r="D791" s="8"/>
      <c r="E791" s="8"/>
      <c r="F791" s="9"/>
      <c r="G791" s="9"/>
      <c r="H791" s="9"/>
    </row>
    <row r="792" spans="1:8">
      <c r="A792" s="7"/>
      <c r="B792" s="8"/>
      <c r="C792" s="8"/>
      <c r="D792" s="8"/>
      <c r="E792" s="8"/>
      <c r="F792" s="9"/>
      <c r="G792" s="9"/>
      <c r="H792" s="9"/>
    </row>
    <row r="793" spans="1:8">
      <c r="A793" s="7"/>
      <c r="B793" s="8"/>
      <c r="C793" s="8"/>
      <c r="D793" s="8"/>
      <c r="E793" s="8"/>
      <c r="F793" s="9"/>
      <c r="G793" s="9"/>
      <c r="H793" s="9"/>
    </row>
    <row r="794" spans="1:8">
      <c r="A794" s="7"/>
      <c r="B794" s="8"/>
      <c r="C794" s="8"/>
      <c r="D794" s="8"/>
      <c r="E794" s="8"/>
      <c r="F794" s="9"/>
      <c r="G794" s="9"/>
      <c r="H794" s="9"/>
    </row>
    <row r="795" spans="1:8">
      <c r="A795" s="7"/>
      <c r="B795" s="8"/>
      <c r="C795" s="8"/>
      <c r="D795" s="8"/>
      <c r="E795" s="8"/>
      <c r="F795" s="9"/>
      <c r="G795" s="9"/>
      <c r="H795" s="9"/>
    </row>
    <row r="796" spans="1:8">
      <c r="A796" s="8"/>
      <c r="B796" s="8"/>
      <c r="C796" s="8"/>
      <c r="D796" s="8"/>
      <c r="E796" s="8"/>
      <c r="F796" s="9"/>
      <c r="G796" s="9"/>
      <c r="H796" s="9"/>
    </row>
    <row r="797" spans="1:8">
      <c r="A797" s="8"/>
      <c r="B797" s="8"/>
      <c r="C797" s="8"/>
      <c r="D797" s="8"/>
      <c r="E797" s="8"/>
      <c r="F797" s="9"/>
      <c r="G797" s="9"/>
      <c r="H797" s="9"/>
    </row>
    <row r="798" spans="1:8">
      <c r="A798" s="7"/>
      <c r="B798" s="8"/>
      <c r="C798" s="8"/>
      <c r="D798" s="8"/>
      <c r="E798" s="8"/>
      <c r="F798" s="9"/>
      <c r="G798" s="9"/>
      <c r="H798" s="9"/>
    </row>
    <row r="799" spans="1:8">
      <c r="A799" s="8"/>
      <c r="B799" s="8"/>
      <c r="C799" s="8"/>
      <c r="D799" s="11"/>
      <c r="E799" s="8"/>
      <c r="F799" s="9"/>
      <c r="G799" s="9"/>
      <c r="H799" s="9"/>
    </row>
    <row r="800" spans="1:8">
      <c r="A800" s="8"/>
      <c r="B800" s="8"/>
      <c r="C800" s="8"/>
      <c r="D800" s="8"/>
      <c r="E800" s="8"/>
      <c r="F800" s="9"/>
      <c r="G800" s="9"/>
      <c r="H800" s="9"/>
    </row>
    <row r="801" spans="1:8">
      <c r="A801" s="8"/>
      <c r="B801" s="8"/>
      <c r="C801" s="8"/>
      <c r="D801" s="8"/>
      <c r="E801" s="8"/>
      <c r="F801" s="9"/>
      <c r="G801" s="9"/>
      <c r="H801" s="9"/>
    </row>
    <row r="802" spans="1:8">
      <c r="A802" s="7"/>
      <c r="B802" s="8"/>
      <c r="C802" s="8"/>
      <c r="D802" s="8"/>
      <c r="E802" s="8"/>
      <c r="F802" s="9"/>
      <c r="G802" s="9"/>
      <c r="H802" s="9"/>
    </row>
    <row r="803" spans="1:8">
      <c r="A803" s="8"/>
      <c r="B803" s="8"/>
      <c r="C803" s="8"/>
      <c r="D803" s="8"/>
      <c r="E803" s="8"/>
      <c r="F803" s="9"/>
      <c r="G803" s="9"/>
      <c r="H803" s="9"/>
    </row>
    <row r="804" spans="1:8">
      <c r="A804" s="7"/>
      <c r="B804" s="8"/>
      <c r="C804" s="8"/>
      <c r="D804" s="8"/>
      <c r="E804" s="8"/>
      <c r="F804" s="9"/>
      <c r="G804" s="9"/>
      <c r="H804" s="9"/>
    </row>
    <row r="805" spans="1:8">
      <c r="A805" s="8"/>
      <c r="B805" s="8"/>
      <c r="C805" s="8"/>
      <c r="D805" s="8"/>
      <c r="E805" s="8"/>
      <c r="F805" s="9"/>
      <c r="G805" s="9"/>
      <c r="H805" s="9"/>
    </row>
    <row r="806" spans="1:8">
      <c r="A806" s="7"/>
      <c r="B806" s="8"/>
      <c r="C806" s="8"/>
      <c r="D806" s="8"/>
      <c r="E806" s="8"/>
      <c r="F806" s="9"/>
      <c r="G806" s="9"/>
      <c r="H806" s="9"/>
    </row>
    <row r="807" spans="1:8">
      <c r="A807" s="7"/>
      <c r="B807" s="8"/>
      <c r="C807" s="8"/>
      <c r="D807" s="8"/>
      <c r="E807" s="8"/>
      <c r="F807" s="9"/>
      <c r="G807" s="9"/>
      <c r="H807" s="9"/>
    </row>
    <row r="808" spans="1:8">
      <c r="A808" s="7"/>
      <c r="B808" s="8"/>
      <c r="C808" s="8"/>
      <c r="D808" s="8"/>
      <c r="E808" s="8"/>
      <c r="F808" s="9"/>
      <c r="G808" s="9"/>
      <c r="H808" s="9"/>
    </row>
    <row r="809" spans="1:8">
      <c r="A809" s="8"/>
      <c r="B809" s="8"/>
      <c r="C809" s="8"/>
      <c r="D809" s="8"/>
      <c r="E809" s="8"/>
      <c r="F809" s="9"/>
      <c r="G809" s="9"/>
      <c r="H809" s="9"/>
    </row>
    <row r="810" spans="1:8">
      <c r="A810" s="8"/>
      <c r="B810" s="8"/>
      <c r="C810" s="8"/>
      <c r="D810" s="8"/>
      <c r="E810" s="8"/>
      <c r="F810" s="9"/>
      <c r="G810" s="9"/>
      <c r="H810" s="9"/>
    </row>
    <row r="811" spans="1:8">
      <c r="A811" s="7"/>
      <c r="B811" s="8"/>
      <c r="C811" s="8"/>
      <c r="D811" s="8"/>
      <c r="E811" s="8"/>
      <c r="F811" s="9"/>
      <c r="G811" s="9"/>
      <c r="H811" s="9"/>
    </row>
    <row r="812" spans="1:8">
      <c r="A812" s="8"/>
      <c r="B812" s="8"/>
      <c r="C812" s="8"/>
      <c r="D812" s="8"/>
      <c r="E812" s="8"/>
      <c r="F812" s="9"/>
      <c r="G812" s="9"/>
      <c r="H812" s="9"/>
    </row>
    <row r="813" spans="1:8">
      <c r="A813" s="8"/>
      <c r="B813" s="8"/>
      <c r="C813" s="8"/>
      <c r="D813" s="8"/>
      <c r="E813" s="8"/>
      <c r="F813" s="9"/>
      <c r="G813" s="9"/>
      <c r="H813" s="9"/>
    </row>
    <row r="814" spans="1:8">
      <c r="A814" s="7"/>
      <c r="B814" s="8"/>
      <c r="C814" s="8"/>
      <c r="D814" s="8"/>
      <c r="E814" s="8"/>
      <c r="F814" s="9"/>
      <c r="G814" s="9"/>
      <c r="H814" s="9"/>
    </row>
    <row r="815" spans="1:8">
      <c r="A815" s="7"/>
      <c r="B815" s="8"/>
      <c r="C815" s="8"/>
      <c r="D815" s="8"/>
      <c r="E815" s="8"/>
      <c r="F815" s="9"/>
      <c r="G815" s="9"/>
      <c r="H815" s="9"/>
    </row>
    <row r="816" spans="1:8">
      <c r="A816" s="7"/>
      <c r="B816" s="8"/>
      <c r="C816" s="8"/>
      <c r="D816" s="8"/>
      <c r="E816" s="8"/>
      <c r="F816" s="9"/>
      <c r="G816" s="9"/>
      <c r="H816" s="9"/>
    </row>
    <row r="817" spans="1:8">
      <c r="A817" s="7"/>
      <c r="B817" s="8"/>
      <c r="C817" s="8"/>
      <c r="D817" s="8"/>
      <c r="E817" s="8"/>
      <c r="F817" s="9"/>
      <c r="G817" s="9"/>
      <c r="H817" s="9"/>
    </row>
    <row r="818" spans="1:8">
      <c r="A818" s="8"/>
      <c r="B818" s="8"/>
      <c r="C818" s="8"/>
      <c r="D818" s="8"/>
      <c r="E818" s="8"/>
      <c r="F818" s="9"/>
      <c r="G818" s="9"/>
      <c r="H818" s="9"/>
    </row>
    <row r="819" spans="1:8">
      <c r="A819" s="7"/>
      <c r="B819" s="8"/>
      <c r="C819" s="8"/>
      <c r="D819" s="8"/>
      <c r="E819" s="8"/>
      <c r="F819" s="9"/>
      <c r="G819" s="9"/>
      <c r="H819" s="9"/>
    </row>
    <row r="820" spans="1:8">
      <c r="A820" s="8"/>
      <c r="B820" s="8"/>
      <c r="C820" s="8"/>
      <c r="D820" s="8"/>
      <c r="E820" s="8"/>
      <c r="F820" s="9"/>
      <c r="G820" s="9"/>
      <c r="H820" s="9"/>
    </row>
    <row r="821" spans="1:8">
      <c r="A821" s="8"/>
      <c r="B821" s="8"/>
      <c r="C821" s="8"/>
      <c r="D821" s="8"/>
      <c r="E821" s="8"/>
      <c r="F821" s="9"/>
      <c r="G821" s="9"/>
      <c r="H821" s="9"/>
    </row>
    <row r="822" spans="1:8">
      <c r="A822" s="8"/>
      <c r="B822" s="8"/>
      <c r="C822" s="8"/>
      <c r="D822" s="8"/>
      <c r="E822" s="8"/>
      <c r="F822" s="9"/>
      <c r="G822" s="9"/>
      <c r="H822" s="9"/>
    </row>
    <row r="823" spans="1:8">
      <c r="A823" s="7"/>
      <c r="B823" s="8"/>
      <c r="C823" s="8"/>
      <c r="D823" s="8"/>
      <c r="E823" s="8"/>
      <c r="F823" s="9"/>
      <c r="G823" s="9"/>
      <c r="H823" s="9"/>
    </row>
    <row r="824" spans="1:8">
      <c r="A824" s="7"/>
      <c r="B824" s="8"/>
      <c r="C824" s="8"/>
      <c r="D824" s="8"/>
      <c r="E824" s="8"/>
      <c r="F824" s="9"/>
      <c r="G824" s="9"/>
      <c r="H824" s="9"/>
    </row>
    <row r="825" spans="1:8">
      <c r="A825" s="7"/>
      <c r="B825" s="8"/>
      <c r="C825" s="8"/>
      <c r="D825" s="8"/>
      <c r="E825" s="8"/>
      <c r="F825" s="9"/>
      <c r="G825" s="9"/>
      <c r="H825" s="9"/>
    </row>
    <row r="826" spans="1:8">
      <c r="A826" s="8"/>
      <c r="B826" s="8"/>
      <c r="C826" s="8"/>
      <c r="D826" s="8"/>
      <c r="E826" s="8"/>
      <c r="F826" s="9"/>
      <c r="G826" s="9"/>
      <c r="H826" s="9"/>
    </row>
    <row r="827" spans="1:8">
      <c r="A827" s="7"/>
      <c r="B827" s="8"/>
      <c r="C827" s="8"/>
      <c r="D827" s="8"/>
      <c r="E827" s="8"/>
      <c r="F827" s="9"/>
      <c r="G827" s="9"/>
      <c r="H827" s="9"/>
    </row>
    <row r="828" spans="1:8">
      <c r="A828" s="7"/>
      <c r="B828" s="8"/>
      <c r="C828" s="8"/>
      <c r="D828" s="8"/>
      <c r="E828" s="8"/>
      <c r="F828" s="9"/>
      <c r="G828" s="9"/>
      <c r="H828" s="9"/>
    </row>
    <row r="829" spans="1:8">
      <c r="A829" s="7"/>
      <c r="B829" s="8"/>
      <c r="C829" s="8"/>
      <c r="D829" s="8"/>
      <c r="E829" s="8"/>
      <c r="F829" s="9"/>
      <c r="G829" s="9"/>
      <c r="H829" s="9"/>
    </row>
    <row r="830" spans="1:8">
      <c r="A830" s="7"/>
      <c r="B830" s="8"/>
      <c r="C830" s="8"/>
      <c r="D830" s="8"/>
      <c r="E830" s="8"/>
      <c r="F830" s="9"/>
      <c r="G830" s="9"/>
      <c r="H830" s="9"/>
    </row>
    <row r="831" spans="1:8">
      <c r="A831" s="8"/>
      <c r="B831" s="8"/>
      <c r="C831" s="8"/>
      <c r="D831" s="8"/>
      <c r="E831" s="8"/>
      <c r="F831" s="9"/>
      <c r="G831" s="9"/>
      <c r="H831" s="9"/>
    </row>
    <row r="832" spans="1:8">
      <c r="A832" s="8"/>
      <c r="B832" s="8"/>
      <c r="C832" s="8"/>
      <c r="D832" s="8"/>
      <c r="E832" s="8"/>
      <c r="F832" s="9"/>
      <c r="G832" s="9"/>
      <c r="H832" s="9"/>
    </row>
    <row r="833" spans="1:8">
      <c r="A833" s="7"/>
      <c r="B833" s="8"/>
      <c r="C833" s="8"/>
      <c r="D833" s="8"/>
      <c r="E833" s="8"/>
      <c r="F833" s="9"/>
      <c r="G833" s="9"/>
      <c r="H833" s="9"/>
    </row>
    <row r="834" spans="1:8">
      <c r="A834" s="8"/>
      <c r="B834" s="8"/>
      <c r="C834" s="8"/>
      <c r="D834" s="8"/>
      <c r="E834" s="8"/>
      <c r="F834" s="9"/>
      <c r="G834" s="9"/>
      <c r="H834" s="9"/>
    </row>
    <row r="835" spans="1:8">
      <c r="A835" s="8"/>
      <c r="B835" s="8"/>
      <c r="C835" s="8"/>
      <c r="D835" s="8"/>
      <c r="E835" s="8"/>
      <c r="F835" s="9"/>
      <c r="G835" s="9"/>
      <c r="H835" s="9"/>
    </row>
    <row r="836" spans="1:8">
      <c r="A836" s="8"/>
      <c r="B836" s="8"/>
      <c r="C836" s="8"/>
      <c r="D836" s="8"/>
      <c r="E836" s="8"/>
      <c r="F836" s="9"/>
      <c r="G836" s="9"/>
      <c r="H836" s="9"/>
    </row>
    <row r="837" spans="1:8">
      <c r="A837" s="8"/>
      <c r="B837" s="8"/>
      <c r="C837" s="8"/>
      <c r="D837" s="8"/>
      <c r="E837" s="8"/>
      <c r="F837" s="9"/>
      <c r="G837" s="9"/>
      <c r="H837" s="9"/>
    </row>
    <row r="838" spans="1:8">
      <c r="A838" s="8"/>
      <c r="B838" s="8"/>
      <c r="C838" s="8"/>
      <c r="D838" s="8"/>
      <c r="E838" s="8"/>
      <c r="F838" s="9"/>
      <c r="G838" s="9"/>
      <c r="H838" s="9"/>
    </row>
    <row r="839" spans="1:8">
      <c r="A839" s="8"/>
      <c r="B839" s="8"/>
      <c r="C839" s="8"/>
      <c r="D839" s="8"/>
      <c r="E839" s="8"/>
      <c r="F839" s="9"/>
      <c r="G839" s="9"/>
      <c r="H839" s="9"/>
    </row>
    <row r="840" spans="1:8">
      <c r="A840" s="8"/>
      <c r="B840" s="8"/>
      <c r="C840" s="8"/>
      <c r="D840" s="8"/>
      <c r="E840" s="8"/>
      <c r="F840" s="9"/>
      <c r="G840" s="9"/>
      <c r="H840" s="9"/>
    </row>
    <row r="841" spans="1:8">
      <c r="A841" s="8"/>
      <c r="B841" s="8"/>
      <c r="C841" s="8"/>
      <c r="D841" s="8"/>
      <c r="E841" s="8"/>
      <c r="F841" s="9"/>
      <c r="G841" s="9"/>
      <c r="H841" s="9"/>
    </row>
    <row r="842" spans="1:8">
      <c r="A842" s="7"/>
      <c r="B842" s="8"/>
      <c r="C842" s="8"/>
      <c r="D842" s="8"/>
      <c r="E842" s="8"/>
      <c r="F842" s="9"/>
      <c r="G842" s="9"/>
      <c r="H842" s="9"/>
    </row>
    <row r="843" spans="1:8">
      <c r="A843" s="7"/>
      <c r="B843" s="8"/>
      <c r="C843" s="8"/>
      <c r="D843" s="8"/>
      <c r="E843" s="10"/>
      <c r="F843" s="9"/>
      <c r="G843" s="9"/>
      <c r="H843" s="9"/>
    </row>
    <row r="844" spans="1:8">
      <c r="A844" s="7"/>
      <c r="B844" s="8"/>
      <c r="C844" s="8"/>
      <c r="D844" s="8"/>
      <c r="E844" s="8"/>
      <c r="F844" s="9"/>
      <c r="G844" s="9"/>
      <c r="H844" s="9"/>
    </row>
    <row r="845" spans="1:8">
      <c r="A845" s="8"/>
      <c r="B845" s="8"/>
      <c r="C845" s="8"/>
      <c r="D845" s="8"/>
      <c r="E845" s="8"/>
      <c r="F845" s="9"/>
      <c r="G845" s="9"/>
      <c r="H845" s="9"/>
    </row>
    <row r="846" spans="1:8">
      <c r="A846" s="8"/>
      <c r="B846" s="8"/>
      <c r="C846" s="8"/>
      <c r="D846" s="8"/>
      <c r="E846" s="8"/>
      <c r="F846" s="9"/>
      <c r="G846" s="9"/>
      <c r="H846" s="9"/>
    </row>
    <row r="847" spans="1:8">
      <c r="A847" s="8"/>
      <c r="B847" s="8"/>
      <c r="C847" s="8"/>
      <c r="D847" s="8"/>
      <c r="E847" s="8"/>
      <c r="F847" s="9"/>
      <c r="G847" s="9"/>
      <c r="H847" s="9"/>
    </row>
    <row r="848" spans="1:8">
      <c r="A848" s="7"/>
      <c r="B848" s="8"/>
      <c r="C848" s="8"/>
      <c r="D848" s="8"/>
      <c r="E848" s="8"/>
      <c r="F848" s="9"/>
      <c r="G848" s="9"/>
      <c r="H848" s="9"/>
    </row>
    <row r="849" spans="1:8">
      <c r="A849" s="8"/>
      <c r="B849" s="8"/>
      <c r="C849" s="8"/>
      <c r="D849" s="8"/>
      <c r="E849" s="8"/>
      <c r="F849" s="9"/>
      <c r="G849" s="9"/>
      <c r="H849" s="9"/>
    </row>
    <row r="850" spans="1:8">
      <c r="A850" s="7"/>
      <c r="B850" s="8"/>
      <c r="C850" s="8"/>
      <c r="D850" s="8"/>
      <c r="E850" s="8"/>
      <c r="F850" s="9"/>
      <c r="G850" s="9"/>
      <c r="H850" s="9"/>
    </row>
    <row r="851" spans="1:8">
      <c r="A851" s="8"/>
      <c r="B851" s="8"/>
      <c r="C851" s="8"/>
      <c r="D851" s="8"/>
      <c r="E851" s="8"/>
      <c r="F851" s="9"/>
      <c r="G851" s="9"/>
      <c r="H851" s="9"/>
    </row>
    <row r="852" spans="1:8">
      <c r="A852" s="7"/>
      <c r="B852" s="8"/>
      <c r="C852" s="8"/>
      <c r="D852" s="8"/>
      <c r="E852" s="8"/>
      <c r="F852" s="9"/>
      <c r="G852" s="9"/>
      <c r="H852" s="9"/>
    </row>
    <row r="853" spans="1:8">
      <c r="A853" s="8"/>
      <c r="B853" s="8"/>
      <c r="C853" s="8"/>
      <c r="D853" s="8"/>
      <c r="E853" s="8"/>
      <c r="F853" s="9"/>
      <c r="G853" s="9"/>
      <c r="H853" s="9"/>
    </row>
    <row r="854" spans="1:8">
      <c r="A854" s="7"/>
      <c r="B854" s="8"/>
      <c r="C854" s="8"/>
      <c r="D854" s="8"/>
      <c r="E854" s="8"/>
      <c r="F854" s="9"/>
      <c r="G854" s="9"/>
      <c r="H854" s="9"/>
    </row>
    <row r="855" spans="1:8">
      <c r="A855" s="8"/>
      <c r="B855" s="8"/>
      <c r="C855" s="8"/>
      <c r="D855" s="8"/>
      <c r="E855" s="8"/>
      <c r="F855" s="9"/>
      <c r="G855" s="9"/>
      <c r="H855" s="9"/>
    </row>
    <row r="856" spans="1:8">
      <c r="A856" s="7"/>
      <c r="B856" s="8"/>
      <c r="C856" s="8"/>
      <c r="D856" s="8"/>
      <c r="E856" s="8"/>
      <c r="F856" s="9"/>
      <c r="G856" s="9"/>
      <c r="H856" s="9"/>
    </row>
    <row r="857" spans="1:8">
      <c r="A857" s="7"/>
      <c r="B857" s="8"/>
      <c r="C857" s="8"/>
      <c r="D857" s="8"/>
      <c r="E857" s="8"/>
      <c r="F857" s="9"/>
      <c r="G857" s="9"/>
      <c r="H857" s="9"/>
    </row>
    <row r="858" spans="1:8">
      <c r="A858" s="8"/>
      <c r="B858" s="8"/>
      <c r="C858" s="8"/>
      <c r="D858" s="8"/>
      <c r="E858" s="8"/>
      <c r="F858" s="9"/>
      <c r="G858" s="9"/>
      <c r="H858" s="9"/>
    </row>
    <row r="859" spans="1:8">
      <c r="A859" s="7"/>
      <c r="B859" s="8"/>
      <c r="C859" s="8"/>
      <c r="D859" s="8"/>
      <c r="E859" s="10"/>
      <c r="F859" s="9"/>
      <c r="G859" s="9"/>
      <c r="H859" s="9"/>
    </row>
    <row r="860" spans="1:8">
      <c r="A860" s="7"/>
      <c r="B860" s="8"/>
      <c r="C860" s="8"/>
      <c r="D860" s="8"/>
      <c r="E860" s="8"/>
      <c r="F860" s="9"/>
      <c r="G860" s="9"/>
      <c r="H860" s="9"/>
    </row>
    <row r="861" spans="1:8">
      <c r="A861" s="7"/>
      <c r="B861" s="8"/>
      <c r="C861" s="8"/>
      <c r="D861" s="8"/>
      <c r="E861" s="8"/>
      <c r="F861" s="9"/>
      <c r="G861" s="9"/>
      <c r="H861" s="9"/>
    </row>
    <row r="862" spans="1:8">
      <c r="A862" s="8"/>
      <c r="B862" s="8"/>
      <c r="C862" s="8"/>
      <c r="D862" s="8"/>
      <c r="E862" s="8"/>
      <c r="F862" s="9"/>
      <c r="G862" s="9"/>
      <c r="H862" s="9"/>
    </row>
    <row r="863" spans="1:8">
      <c r="A863" s="7"/>
      <c r="B863" s="8"/>
      <c r="C863" s="8"/>
      <c r="D863" s="8"/>
      <c r="E863" s="8"/>
      <c r="F863" s="9"/>
      <c r="G863" s="9"/>
      <c r="H863" s="9"/>
    </row>
    <row r="864" spans="1:8">
      <c r="A864" s="7"/>
      <c r="B864" s="8"/>
      <c r="C864" s="8"/>
      <c r="D864" s="8"/>
      <c r="E864" s="8"/>
      <c r="F864" s="9"/>
      <c r="G864" s="9"/>
      <c r="H864" s="9"/>
    </row>
    <row r="865" spans="1:8">
      <c r="A865" s="7"/>
      <c r="B865" s="8"/>
      <c r="C865" s="8"/>
      <c r="D865" s="8"/>
      <c r="E865" s="8"/>
      <c r="F865" s="9"/>
      <c r="G865" s="9"/>
      <c r="H865" s="9"/>
    </row>
    <row r="866" spans="1:8">
      <c r="A866" s="8"/>
      <c r="B866" s="11"/>
      <c r="C866" s="8"/>
      <c r="D866" s="8"/>
      <c r="E866" s="8"/>
      <c r="F866" s="9"/>
      <c r="G866" s="9"/>
      <c r="H866" s="9"/>
    </row>
    <row r="867" spans="1:8">
      <c r="A867" s="7"/>
      <c r="B867" s="8"/>
      <c r="C867" s="8"/>
      <c r="D867" s="8"/>
      <c r="E867" s="10"/>
      <c r="F867" s="9"/>
      <c r="G867" s="9"/>
      <c r="H867" s="9"/>
    </row>
    <row r="868" spans="1:8">
      <c r="A868" s="8"/>
      <c r="B868" s="8"/>
      <c r="C868" s="8"/>
      <c r="D868" s="8"/>
      <c r="E868" s="8"/>
      <c r="F868" s="9"/>
      <c r="G868" s="9"/>
      <c r="H868" s="9"/>
    </row>
    <row r="869" spans="1:8">
      <c r="A869" s="7"/>
      <c r="B869" s="8"/>
      <c r="C869" s="8"/>
      <c r="D869" s="8"/>
      <c r="E869" s="10"/>
      <c r="F869" s="9"/>
      <c r="G869" s="9"/>
      <c r="H869" s="9"/>
    </row>
    <row r="870" spans="1:8">
      <c r="A870" s="7"/>
      <c r="B870" s="8"/>
      <c r="C870" s="8"/>
      <c r="D870" s="8"/>
      <c r="E870" s="8"/>
      <c r="F870" s="9"/>
      <c r="G870" s="9"/>
      <c r="H870" s="9"/>
    </row>
    <row r="871" spans="1:8">
      <c r="A871" s="7"/>
      <c r="B871" s="8"/>
      <c r="C871" s="8"/>
      <c r="D871" s="8"/>
      <c r="E871" s="8"/>
      <c r="F871" s="9"/>
      <c r="G871" s="9"/>
      <c r="H871" s="9"/>
    </row>
    <row r="872" spans="1:8">
      <c r="A872" s="7"/>
      <c r="B872" s="8"/>
      <c r="C872" s="8"/>
      <c r="D872" s="8"/>
      <c r="E872" s="8"/>
      <c r="F872" s="9"/>
      <c r="G872" s="9"/>
      <c r="H872" s="9"/>
    </row>
    <row r="873" spans="1:8">
      <c r="A873" s="7"/>
      <c r="B873" s="8"/>
      <c r="C873" s="8"/>
      <c r="D873" s="8"/>
      <c r="E873" s="8"/>
      <c r="F873" s="9"/>
      <c r="G873" s="9"/>
      <c r="H873" s="9"/>
    </row>
    <row r="874" spans="1:8">
      <c r="A874" s="7"/>
      <c r="B874" s="8"/>
      <c r="C874" s="8"/>
      <c r="D874" s="8"/>
      <c r="E874" s="8"/>
      <c r="F874" s="9"/>
      <c r="G874" s="9"/>
      <c r="H874" s="9"/>
    </row>
    <row r="875" spans="1:8">
      <c r="A875" s="7"/>
      <c r="B875" s="8"/>
      <c r="C875" s="8"/>
      <c r="D875" s="8"/>
      <c r="E875" s="8"/>
      <c r="F875" s="9"/>
      <c r="G875" s="9"/>
      <c r="H875" s="9"/>
    </row>
    <row r="876" spans="1:8">
      <c r="A876" s="8"/>
      <c r="B876" s="8"/>
      <c r="C876" s="8"/>
      <c r="D876" s="8"/>
      <c r="E876" s="8"/>
      <c r="F876" s="9"/>
      <c r="G876" s="9"/>
      <c r="H876" s="9"/>
    </row>
    <row r="877" spans="1:8">
      <c r="A877" s="8"/>
      <c r="B877" s="8"/>
      <c r="C877" s="8"/>
      <c r="D877" s="8"/>
      <c r="E877" s="8"/>
      <c r="F877" s="9"/>
      <c r="G877" s="9"/>
      <c r="H877" s="9"/>
    </row>
    <row r="878" spans="1:8">
      <c r="A878" s="7"/>
      <c r="B878" s="8"/>
      <c r="C878" s="8"/>
      <c r="D878" s="8"/>
      <c r="E878" s="8"/>
      <c r="F878" s="9"/>
      <c r="G878" s="9"/>
      <c r="H878" s="9"/>
    </row>
    <row r="879" spans="1:8">
      <c r="A879" s="7"/>
      <c r="B879" s="8"/>
      <c r="C879" s="8"/>
      <c r="D879" s="8"/>
      <c r="E879" s="8"/>
      <c r="F879" s="9"/>
      <c r="G879" s="9"/>
      <c r="H879" s="9"/>
    </row>
    <row r="880" spans="1:8">
      <c r="A880" s="8"/>
      <c r="B880" s="8"/>
      <c r="C880" s="8"/>
      <c r="D880" s="8"/>
      <c r="E880" s="8"/>
      <c r="F880" s="9"/>
      <c r="G880" s="9"/>
      <c r="H880" s="9"/>
    </row>
    <row r="881" spans="1:8">
      <c r="A881" s="8"/>
      <c r="B881" s="8"/>
      <c r="C881" s="8"/>
      <c r="D881" s="8"/>
      <c r="E881" s="8"/>
      <c r="F881" s="9"/>
      <c r="G881" s="9"/>
      <c r="H881" s="9"/>
    </row>
    <row r="882" spans="1:8">
      <c r="A882" s="8"/>
      <c r="B882" s="8"/>
      <c r="C882" s="8"/>
      <c r="D882" s="8"/>
      <c r="E882" s="8"/>
      <c r="F882" s="9"/>
      <c r="G882" s="9"/>
      <c r="H882" s="9"/>
    </row>
    <row r="883" spans="1:8">
      <c r="A883" s="8"/>
      <c r="B883" s="8"/>
      <c r="C883" s="8"/>
      <c r="D883" s="8"/>
      <c r="E883" s="8"/>
      <c r="F883" s="9"/>
      <c r="G883" s="9"/>
      <c r="H883" s="9"/>
    </row>
    <row r="884" spans="1:8">
      <c r="A884" s="8"/>
      <c r="B884" s="8"/>
      <c r="C884" s="8"/>
      <c r="D884" s="8"/>
      <c r="E884" s="8"/>
      <c r="F884" s="9"/>
      <c r="G884" s="9"/>
      <c r="H884" s="9"/>
    </row>
    <row r="885" spans="1:8">
      <c r="A885" s="7"/>
      <c r="B885" s="8"/>
      <c r="C885" s="8"/>
      <c r="D885" s="8"/>
      <c r="E885" s="8"/>
      <c r="F885" s="9"/>
      <c r="G885" s="9"/>
      <c r="H885" s="9"/>
    </row>
    <row r="886" spans="1:8">
      <c r="A886" s="7"/>
      <c r="B886" s="8"/>
      <c r="C886" s="8"/>
      <c r="D886" s="8"/>
      <c r="E886" s="8"/>
      <c r="F886" s="9"/>
      <c r="G886" s="9"/>
      <c r="H886" s="9"/>
    </row>
    <row r="887" spans="1:8">
      <c r="A887" s="8"/>
      <c r="B887" s="8"/>
      <c r="C887" s="8"/>
      <c r="D887" s="8"/>
      <c r="E887" s="8"/>
      <c r="F887" s="9"/>
      <c r="G887" s="9"/>
      <c r="H887" s="9"/>
    </row>
    <row r="888" spans="1:8">
      <c r="A888" s="7"/>
      <c r="B888" s="8"/>
      <c r="C888" s="8"/>
      <c r="D888" s="8"/>
      <c r="E888" s="8"/>
      <c r="F888" s="9"/>
      <c r="G888" s="9"/>
      <c r="H888" s="9"/>
    </row>
    <row r="889" spans="1:8">
      <c r="A889" s="7"/>
      <c r="B889" s="8"/>
      <c r="C889" s="8"/>
      <c r="D889" s="8"/>
      <c r="E889" s="8"/>
      <c r="F889" s="9"/>
      <c r="G889" s="9"/>
      <c r="H889" s="9"/>
    </row>
    <row r="890" spans="1:8">
      <c r="A890" s="7"/>
      <c r="B890" s="8"/>
      <c r="C890" s="8"/>
      <c r="D890" s="8"/>
      <c r="E890" s="8"/>
      <c r="F890" s="9"/>
      <c r="G890" s="9"/>
      <c r="H890" s="9"/>
    </row>
    <row r="891" spans="1:8">
      <c r="A891" s="7"/>
      <c r="B891" s="8"/>
      <c r="C891" s="8"/>
      <c r="D891" s="8"/>
      <c r="E891" s="8"/>
      <c r="F891" s="9"/>
      <c r="G891" s="9"/>
      <c r="H891" s="9"/>
    </row>
    <row r="892" spans="1:8">
      <c r="A892" s="8"/>
      <c r="B892" s="8"/>
      <c r="C892" s="8"/>
      <c r="D892" s="8"/>
      <c r="E892" s="8"/>
      <c r="F892" s="9"/>
      <c r="G892" s="9"/>
      <c r="H892" s="9"/>
    </row>
    <row r="893" spans="1:8">
      <c r="A893" s="8"/>
      <c r="B893" s="8"/>
      <c r="C893" s="8"/>
      <c r="D893" s="8"/>
      <c r="E893" s="8"/>
      <c r="F893" s="9"/>
      <c r="G893" s="9"/>
      <c r="H893" s="9"/>
    </row>
    <row r="894" spans="1:8">
      <c r="A894" s="8"/>
      <c r="B894" s="8"/>
      <c r="C894" s="8"/>
      <c r="D894" s="8"/>
      <c r="E894" s="8"/>
      <c r="F894" s="9"/>
      <c r="G894" s="9"/>
      <c r="H894" s="9"/>
    </row>
    <row r="895" spans="1:8">
      <c r="A895" s="7"/>
      <c r="B895" s="8"/>
      <c r="C895" s="8"/>
      <c r="D895" s="8"/>
      <c r="E895" s="8"/>
      <c r="F895" s="9"/>
      <c r="G895" s="9"/>
      <c r="H895" s="9"/>
    </row>
    <row r="896" spans="1:8">
      <c r="A896" s="8"/>
      <c r="B896" s="8"/>
      <c r="C896" s="8"/>
      <c r="D896" s="8"/>
      <c r="E896" s="8"/>
      <c r="F896" s="9"/>
      <c r="G896" s="9"/>
      <c r="H896" s="9"/>
    </row>
    <row r="897" spans="1:8">
      <c r="A897" s="8"/>
      <c r="B897" s="8"/>
      <c r="C897" s="8"/>
      <c r="D897" s="8"/>
      <c r="E897" s="8"/>
      <c r="F897" s="9"/>
      <c r="G897" s="9"/>
      <c r="H897" s="9"/>
    </row>
    <row r="898" spans="1:8">
      <c r="A898" s="7"/>
      <c r="B898" s="8"/>
      <c r="C898" s="8"/>
      <c r="D898" s="8"/>
      <c r="E898" s="8"/>
      <c r="F898" s="9"/>
      <c r="G898" s="9"/>
      <c r="H898" s="9"/>
    </row>
    <row r="899" spans="1:8">
      <c r="A899" s="7"/>
      <c r="B899" s="8"/>
      <c r="C899" s="8"/>
      <c r="D899" s="8"/>
      <c r="E899" s="8"/>
      <c r="F899" s="9"/>
      <c r="G899" s="9"/>
      <c r="H899" s="9"/>
    </row>
    <row r="900" spans="1:8">
      <c r="A900" s="8"/>
      <c r="B900" s="8"/>
      <c r="C900" s="8"/>
      <c r="D900" s="8"/>
      <c r="E900" s="8"/>
      <c r="F900" s="9"/>
      <c r="G900" s="9"/>
      <c r="H900" s="9"/>
    </row>
    <row r="901" spans="1:8">
      <c r="A901" s="8"/>
      <c r="B901" s="8"/>
      <c r="C901" s="8"/>
      <c r="D901" s="8"/>
      <c r="E901" s="8"/>
      <c r="F901" s="9"/>
      <c r="G901" s="9"/>
      <c r="H901" s="9"/>
    </row>
    <row r="902" spans="1:8">
      <c r="A902" s="8"/>
      <c r="B902" s="8"/>
      <c r="C902" s="8"/>
      <c r="D902" s="8"/>
      <c r="E902" s="8"/>
      <c r="F902" s="9"/>
      <c r="G902" s="9"/>
      <c r="H902" s="9"/>
    </row>
    <row r="903" spans="1:8">
      <c r="A903" s="7"/>
      <c r="B903" s="8"/>
      <c r="C903" s="8"/>
      <c r="D903" s="8"/>
      <c r="E903" s="8"/>
      <c r="F903" s="9"/>
      <c r="G903" s="9"/>
      <c r="H903" s="9"/>
    </row>
    <row r="904" spans="1:8">
      <c r="A904" s="7"/>
      <c r="B904" s="8"/>
      <c r="C904" s="8"/>
      <c r="D904" s="8"/>
      <c r="E904" s="8"/>
      <c r="F904" s="9"/>
      <c r="G904" s="9"/>
      <c r="H904" s="9"/>
    </row>
    <row r="905" spans="1:8">
      <c r="A905" s="7"/>
      <c r="B905" s="8"/>
      <c r="C905" s="8"/>
      <c r="D905" s="8"/>
      <c r="E905" s="8"/>
      <c r="F905" s="9"/>
      <c r="G905" s="9"/>
      <c r="H905" s="9"/>
    </row>
    <row r="906" spans="1:8">
      <c r="A906" s="8"/>
      <c r="B906" s="8"/>
      <c r="C906" s="8"/>
      <c r="D906" s="8"/>
      <c r="E906" s="8"/>
      <c r="F906" s="9"/>
      <c r="G906" s="9"/>
      <c r="H906" s="9"/>
    </row>
    <row r="907" spans="1:8">
      <c r="A907" s="7"/>
      <c r="B907" s="8"/>
      <c r="C907" s="8"/>
      <c r="D907" s="8"/>
      <c r="E907" s="8"/>
      <c r="F907" s="9"/>
      <c r="G907" s="9"/>
      <c r="H907" s="9"/>
    </row>
    <row r="908" spans="1:8">
      <c r="A908" s="8"/>
      <c r="B908" s="8"/>
      <c r="C908" s="8"/>
      <c r="D908" s="8"/>
      <c r="E908" s="8"/>
      <c r="F908" s="9"/>
      <c r="G908" s="9"/>
      <c r="H908" s="9"/>
    </row>
    <row r="909" spans="1:8">
      <c r="A909" s="8"/>
      <c r="B909" s="8"/>
      <c r="C909" s="8"/>
      <c r="D909" s="8"/>
      <c r="E909" s="8"/>
      <c r="F909" s="9"/>
      <c r="G909" s="9"/>
      <c r="H909" s="9"/>
    </row>
    <row r="910" spans="1:8">
      <c r="A910" s="7"/>
      <c r="B910" s="8"/>
      <c r="C910" s="8"/>
      <c r="D910" s="8"/>
      <c r="E910" s="8"/>
      <c r="F910" s="9"/>
      <c r="G910" s="9"/>
      <c r="H910" s="9"/>
    </row>
    <row r="911" spans="1:8">
      <c r="A911" s="8"/>
      <c r="B911" s="8"/>
      <c r="C911" s="8"/>
      <c r="D911" s="8"/>
      <c r="E911" s="8"/>
      <c r="F911" s="9"/>
      <c r="G911" s="9"/>
      <c r="H911" s="9"/>
    </row>
    <row r="912" spans="1:8">
      <c r="A912" s="7"/>
      <c r="B912" s="8"/>
      <c r="C912" s="8"/>
      <c r="D912" s="8"/>
      <c r="E912" s="8"/>
      <c r="F912" s="9"/>
      <c r="G912" s="9"/>
      <c r="H912" s="9"/>
    </row>
    <row r="913" spans="1:8">
      <c r="A913" s="7"/>
      <c r="B913" s="8"/>
      <c r="C913" s="8"/>
      <c r="D913" s="8"/>
      <c r="E913" s="10"/>
      <c r="F913" s="9"/>
      <c r="G913" s="9"/>
      <c r="H913" s="9"/>
    </row>
    <row r="914" spans="1:8">
      <c r="A914" s="8"/>
      <c r="B914" s="8"/>
      <c r="C914" s="8"/>
      <c r="D914" s="8"/>
      <c r="E914" s="8"/>
      <c r="F914" s="9"/>
      <c r="G914" s="9"/>
      <c r="H914" s="9"/>
    </row>
    <row r="915" spans="1:8">
      <c r="A915" s="7"/>
      <c r="B915" s="8"/>
      <c r="C915" s="8"/>
      <c r="D915" s="8"/>
      <c r="E915" s="8"/>
      <c r="F915" s="9"/>
      <c r="G915" s="9"/>
      <c r="H915" s="9"/>
    </row>
    <row r="916" spans="1:8">
      <c r="A916" s="7"/>
      <c r="B916" s="8"/>
      <c r="C916" s="8"/>
      <c r="D916" s="8"/>
      <c r="E916" s="8"/>
      <c r="F916" s="9"/>
      <c r="G916" s="9"/>
      <c r="H916" s="9"/>
    </row>
    <row r="917" spans="1:8">
      <c r="A917" s="8"/>
      <c r="B917" s="8"/>
      <c r="C917" s="8"/>
      <c r="D917" s="8"/>
      <c r="E917" s="8"/>
      <c r="F917" s="9"/>
      <c r="G917" s="9"/>
      <c r="H917" s="9"/>
    </row>
    <row r="918" spans="1:8">
      <c r="A918" s="7"/>
      <c r="B918" s="8"/>
      <c r="C918" s="8"/>
      <c r="D918" s="8"/>
      <c r="E918" s="8"/>
      <c r="F918" s="9"/>
      <c r="G918" s="9"/>
      <c r="H918" s="9"/>
    </row>
    <row r="919" spans="1:8">
      <c r="A919" s="7"/>
      <c r="B919" s="8"/>
      <c r="C919" s="8"/>
      <c r="D919" s="8"/>
      <c r="E919" s="8"/>
      <c r="F919" s="9"/>
      <c r="G919" s="9"/>
      <c r="H919" s="9"/>
    </row>
    <row r="920" spans="1:8">
      <c r="A920" s="8"/>
      <c r="B920" s="8"/>
      <c r="C920" s="8"/>
      <c r="D920" s="8"/>
      <c r="E920" s="8"/>
      <c r="F920" s="9"/>
      <c r="G920" s="9"/>
      <c r="H920" s="9"/>
    </row>
    <row r="921" spans="1:8">
      <c r="A921" s="7"/>
      <c r="B921" s="8"/>
      <c r="C921" s="8"/>
      <c r="D921" s="8"/>
      <c r="E921" s="8"/>
      <c r="F921" s="9"/>
      <c r="G921" s="9"/>
      <c r="H921" s="9"/>
    </row>
    <row r="922" spans="1:8">
      <c r="A922" s="8"/>
      <c r="B922" s="8"/>
      <c r="C922" s="8"/>
      <c r="D922" s="8"/>
      <c r="E922" s="8"/>
      <c r="F922" s="9"/>
      <c r="G922" s="9"/>
      <c r="H922" s="9"/>
    </row>
    <row r="923" spans="1:8">
      <c r="A923" s="7"/>
      <c r="B923" s="8"/>
      <c r="C923" s="8"/>
      <c r="D923" s="8"/>
      <c r="E923" s="8"/>
      <c r="F923" s="9"/>
      <c r="G923" s="9"/>
      <c r="H923" s="9"/>
    </row>
    <row r="924" spans="1:8">
      <c r="A924" s="7"/>
      <c r="B924" s="8"/>
      <c r="C924" s="8"/>
      <c r="D924" s="8"/>
      <c r="E924" s="8"/>
      <c r="F924" s="9"/>
      <c r="G924" s="9"/>
      <c r="H924" s="9"/>
    </row>
    <row r="925" spans="1:8">
      <c r="A925" s="7"/>
      <c r="B925" s="8"/>
      <c r="C925" s="8"/>
      <c r="D925" s="8"/>
      <c r="E925" s="8"/>
      <c r="F925" s="9"/>
      <c r="G925" s="9"/>
      <c r="H925" s="9"/>
    </row>
    <row r="926" spans="1:8">
      <c r="A926" s="7"/>
      <c r="B926" s="8"/>
      <c r="C926" s="8"/>
      <c r="D926" s="8"/>
      <c r="E926" s="8"/>
      <c r="F926" s="9"/>
      <c r="G926" s="9"/>
      <c r="H926" s="9"/>
    </row>
    <row r="927" spans="1:8">
      <c r="A927" s="7"/>
      <c r="B927" s="8"/>
      <c r="C927" s="8"/>
      <c r="D927" s="8"/>
      <c r="E927" s="8"/>
      <c r="F927" s="9"/>
      <c r="G927" s="9"/>
      <c r="H927" s="9"/>
    </row>
    <row r="928" spans="1:8">
      <c r="A928" s="8"/>
      <c r="B928" s="8"/>
      <c r="C928" s="8"/>
      <c r="D928" s="8"/>
      <c r="E928" s="8"/>
      <c r="F928" s="9"/>
      <c r="G928" s="9"/>
      <c r="H928" s="9"/>
    </row>
    <row r="929" spans="1:8">
      <c r="A929" s="8"/>
      <c r="B929" s="8"/>
      <c r="C929" s="8"/>
      <c r="D929" s="8"/>
      <c r="E929" s="8"/>
      <c r="F929" s="9"/>
      <c r="G929" s="9"/>
      <c r="H929" s="9"/>
    </row>
    <row r="930" spans="1:8">
      <c r="A930" s="8"/>
      <c r="B930" s="8"/>
      <c r="C930" s="8"/>
      <c r="D930" s="8"/>
      <c r="E930" s="8"/>
      <c r="F930" s="9"/>
      <c r="G930" s="9"/>
      <c r="H930" s="9"/>
    </row>
    <row r="931" spans="1:8">
      <c r="A931" s="7"/>
      <c r="B931" s="8"/>
      <c r="C931" s="8"/>
      <c r="D931" s="8"/>
      <c r="E931" s="8"/>
      <c r="F931" s="9"/>
      <c r="G931" s="9"/>
      <c r="H931" s="9"/>
    </row>
    <row r="932" spans="1:8">
      <c r="A932" s="8"/>
      <c r="B932" s="8"/>
      <c r="C932" s="8"/>
      <c r="D932" s="8"/>
      <c r="E932" s="8"/>
      <c r="F932" s="9"/>
      <c r="G932" s="9"/>
      <c r="H932" s="9"/>
    </row>
    <row r="933" spans="1:8">
      <c r="A933" s="8"/>
      <c r="B933" s="8"/>
      <c r="C933" s="8"/>
      <c r="D933" s="8"/>
      <c r="E933" s="8"/>
      <c r="F933" s="9"/>
      <c r="G933" s="9"/>
      <c r="H933" s="9"/>
    </row>
    <row r="934" spans="1:8">
      <c r="A934" s="7"/>
      <c r="B934" s="8"/>
      <c r="C934" s="8"/>
      <c r="D934" s="8"/>
      <c r="E934" s="8"/>
      <c r="F934" s="9"/>
      <c r="G934" s="9"/>
      <c r="H934" s="9"/>
    </row>
    <row r="935" spans="1:8">
      <c r="A935" s="8"/>
      <c r="B935" s="8"/>
      <c r="C935" s="8"/>
      <c r="D935" s="8"/>
      <c r="E935" s="8"/>
      <c r="F935" s="9"/>
      <c r="G935" s="9"/>
      <c r="H935" s="9"/>
    </row>
    <row r="936" spans="1:8">
      <c r="A936" s="8"/>
      <c r="B936" s="8"/>
      <c r="C936" s="8"/>
      <c r="D936" s="8"/>
      <c r="E936" s="8"/>
      <c r="F936" s="9"/>
      <c r="G936" s="9"/>
      <c r="H936" s="9"/>
    </row>
    <row r="937" spans="1:8">
      <c r="A937" s="7"/>
      <c r="B937" s="8"/>
      <c r="C937" s="8"/>
      <c r="D937" s="8"/>
      <c r="E937" s="8"/>
      <c r="F937" s="9"/>
      <c r="G937" s="9"/>
      <c r="H937" s="9"/>
    </row>
    <row r="938" spans="1:8">
      <c r="A938" s="7"/>
      <c r="B938" s="8"/>
      <c r="C938" s="8"/>
      <c r="D938" s="8"/>
      <c r="E938" s="8"/>
      <c r="F938" s="9"/>
      <c r="G938" s="9"/>
      <c r="H938" s="9"/>
    </row>
    <row r="939" spans="1:8">
      <c r="A939" s="8"/>
      <c r="B939" s="8"/>
      <c r="C939" s="8"/>
      <c r="D939" s="8"/>
      <c r="E939" s="8"/>
      <c r="F939" s="9"/>
      <c r="G939" s="9"/>
      <c r="H939" s="9"/>
    </row>
    <row r="940" spans="1:8">
      <c r="A940" s="7"/>
      <c r="B940" s="8"/>
      <c r="C940" s="8"/>
      <c r="D940" s="8"/>
      <c r="E940" s="8"/>
      <c r="F940" s="9"/>
      <c r="G940" s="9"/>
      <c r="H940" s="9"/>
    </row>
    <row r="941" spans="1:8">
      <c r="A941" s="7"/>
      <c r="B941" s="8"/>
      <c r="C941" s="8"/>
      <c r="D941" s="8"/>
      <c r="E941" s="8"/>
      <c r="F941" s="9"/>
      <c r="G941" s="9"/>
      <c r="H941" s="9"/>
    </row>
    <row r="942" spans="1:8">
      <c r="A942" s="7"/>
      <c r="B942" s="8"/>
      <c r="C942" s="8"/>
      <c r="D942" s="8"/>
      <c r="E942" s="8"/>
      <c r="F942" s="9"/>
      <c r="G942" s="9"/>
      <c r="H942" s="9"/>
    </row>
    <row r="943" spans="1:8">
      <c r="A943" s="7"/>
      <c r="B943" s="8"/>
      <c r="C943" s="8"/>
      <c r="D943" s="8"/>
      <c r="E943" s="8"/>
      <c r="F943" s="9"/>
      <c r="G943" s="9"/>
      <c r="H943" s="9"/>
    </row>
    <row r="944" spans="1:8">
      <c r="A944" s="8"/>
      <c r="B944" s="8"/>
      <c r="C944" s="8"/>
      <c r="D944" s="8"/>
      <c r="E944" s="8"/>
      <c r="F944" s="9"/>
      <c r="G944" s="9"/>
      <c r="H944" s="9"/>
    </row>
    <row r="945" spans="1:8">
      <c r="A945" s="7"/>
      <c r="B945" s="8"/>
      <c r="C945" s="8"/>
      <c r="D945" s="8"/>
      <c r="E945" s="8"/>
      <c r="F945" s="9"/>
      <c r="G945" s="9"/>
      <c r="H945" s="9"/>
    </row>
    <row r="946" spans="1:8">
      <c r="A946" s="8"/>
      <c r="B946" s="8"/>
      <c r="C946" s="8"/>
      <c r="D946" s="8"/>
      <c r="E946" s="8"/>
      <c r="F946" s="9"/>
      <c r="G946" s="9"/>
      <c r="H946" s="9"/>
    </row>
    <row r="947" spans="1:8">
      <c r="A947" s="8"/>
      <c r="B947" s="8"/>
      <c r="C947" s="8"/>
      <c r="D947" s="8"/>
      <c r="E947" s="8"/>
      <c r="F947" s="9"/>
      <c r="G947" s="9"/>
      <c r="H947" s="9"/>
    </row>
    <row r="948" spans="1:8">
      <c r="A948" s="7"/>
      <c r="B948" s="8"/>
      <c r="C948" s="8"/>
      <c r="D948" s="8"/>
      <c r="E948" s="8"/>
      <c r="F948" s="9"/>
      <c r="G948" s="9"/>
      <c r="H948" s="9"/>
    </row>
    <row r="949" spans="1:8">
      <c r="A949" s="7"/>
      <c r="B949" s="8"/>
      <c r="C949" s="8"/>
      <c r="D949" s="8"/>
      <c r="E949" s="8"/>
      <c r="F949" s="9"/>
      <c r="G949" s="9"/>
      <c r="H949" s="9"/>
    </row>
    <row r="950" spans="1:8">
      <c r="A950" s="7"/>
      <c r="B950" s="8"/>
      <c r="C950" s="8"/>
      <c r="D950" s="8"/>
      <c r="E950" s="8"/>
      <c r="F950" s="9"/>
      <c r="G950" s="9"/>
      <c r="H950" s="9"/>
    </row>
    <row r="951" spans="1:8">
      <c r="A951" s="7"/>
      <c r="B951" s="8"/>
      <c r="C951" s="8"/>
      <c r="D951" s="8"/>
      <c r="E951" s="8"/>
      <c r="F951" s="9"/>
      <c r="G951" s="9"/>
      <c r="H951" s="9"/>
    </row>
    <row r="952" spans="1:8">
      <c r="A952" s="8"/>
      <c r="B952" s="8"/>
      <c r="C952" s="8"/>
      <c r="D952" s="8"/>
      <c r="E952" s="8"/>
      <c r="F952" s="9"/>
      <c r="G952" s="9"/>
      <c r="H952" s="9"/>
    </row>
    <row r="953" spans="1:8">
      <c r="A953" s="7"/>
      <c r="B953" s="8"/>
      <c r="C953" s="8"/>
      <c r="D953" s="8"/>
      <c r="E953" s="8"/>
      <c r="F953" s="9"/>
      <c r="G953" s="9"/>
      <c r="H953" s="9"/>
    </row>
    <row r="954" spans="1:8">
      <c r="A954" s="7"/>
      <c r="B954" s="8"/>
      <c r="C954" s="8"/>
      <c r="D954" s="8"/>
      <c r="E954" s="8"/>
      <c r="F954" s="9"/>
      <c r="G954" s="9"/>
      <c r="H954" s="9"/>
    </row>
    <row r="955" spans="1:8">
      <c r="A955" s="7"/>
      <c r="B955" s="8"/>
      <c r="C955" s="8"/>
      <c r="D955" s="8"/>
      <c r="E955" s="8"/>
      <c r="F955" s="9"/>
      <c r="G955" s="9"/>
      <c r="H955" s="9"/>
    </row>
    <row r="956" spans="1:8">
      <c r="A956" s="7"/>
      <c r="B956" s="8"/>
      <c r="C956" s="8"/>
      <c r="D956" s="8"/>
      <c r="E956" s="8"/>
      <c r="F956" s="9"/>
      <c r="G956" s="9"/>
      <c r="H956" s="9"/>
    </row>
    <row r="957" spans="1:8">
      <c r="A957" s="7"/>
      <c r="B957" s="8"/>
      <c r="C957" s="8"/>
      <c r="D957" s="8"/>
      <c r="E957" s="8"/>
      <c r="F957" s="9"/>
      <c r="G957" s="9"/>
      <c r="H957" s="9"/>
    </row>
    <row r="958" spans="1:8">
      <c r="A958" s="7"/>
      <c r="B958" s="8"/>
      <c r="C958" s="8"/>
      <c r="D958" s="8"/>
      <c r="E958" s="8"/>
      <c r="F958" s="9"/>
      <c r="G958" s="9"/>
      <c r="H958" s="9"/>
    </row>
    <row r="959" spans="1:8">
      <c r="A959" s="8"/>
      <c r="B959" s="8"/>
      <c r="C959" s="8"/>
      <c r="D959" s="8"/>
      <c r="E959" s="8"/>
      <c r="F959" s="9"/>
      <c r="G959" s="9"/>
      <c r="H959" s="9"/>
    </row>
    <row r="960" spans="1:8">
      <c r="A960" s="8"/>
      <c r="B960" s="8"/>
      <c r="C960" s="8"/>
      <c r="D960" s="8"/>
      <c r="E960" s="8"/>
      <c r="F960" s="9"/>
      <c r="G960" s="9"/>
      <c r="H960" s="9"/>
    </row>
    <row r="961" spans="1:8">
      <c r="A961" s="8"/>
      <c r="B961" s="8"/>
      <c r="C961" s="8"/>
      <c r="D961" s="8"/>
      <c r="E961" s="8"/>
      <c r="F961" s="9"/>
      <c r="G961" s="9"/>
      <c r="H961" s="9"/>
    </row>
    <row r="962" spans="1:8">
      <c r="A962" s="8"/>
      <c r="B962" s="8"/>
      <c r="C962" s="8"/>
      <c r="D962" s="8"/>
      <c r="E962" s="8"/>
      <c r="F962" s="9"/>
      <c r="G962" s="9"/>
      <c r="H962" s="9"/>
    </row>
    <row r="963" spans="1:8">
      <c r="A963" s="8"/>
      <c r="B963" s="8"/>
      <c r="C963" s="8"/>
      <c r="D963" s="8"/>
      <c r="E963" s="8"/>
      <c r="F963" s="9"/>
      <c r="G963" s="9"/>
      <c r="H963" s="9"/>
    </row>
    <row r="964" spans="1:8">
      <c r="A964" s="7"/>
      <c r="B964" s="8"/>
      <c r="C964" s="8"/>
      <c r="D964" s="8"/>
      <c r="E964" s="8"/>
      <c r="F964" s="9"/>
      <c r="G964" s="9"/>
      <c r="H964" s="9"/>
    </row>
    <row r="965" spans="1:8">
      <c r="A965" s="7"/>
      <c r="B965" s="8"/>
      <c r="C965" s="8"/>
      <c r="D965" s="8"/>
      <c r="E965" s="8"/>
      <c r="F965" s="9"/>
      <c r="G965" s="9"/>
      <c r="H965" s="9"/>
    </row>
    <row r="966" spans="1:8">
      <c r="A966" s="7"/>
      <c r="B966" s="8"/>
      <c r="C966" s="8"/>
      <c r="D966" s="8"/>
      <c r="E966" s="8"/>
      <c r="F966" s="9"/>
      <c r="G966" s="9"/>
      <c r="H966" s="9"/>
    </row>
    <row r="967" spans="1:8">
      <c r="A967" s="8"/>
      <c r="B967" s="8"/>
      <c r="C967" s="8"/>
      <c r="D967" s="8"/>
      <c r="E967" s="8"/>
      <c r="F967" s="9"/>
      <c r="G967" s="9"/>
      <c r="H967" s="9"/>
    </row>
    <row r="968" spans="1:8">
      <c r="A968" s="8"/>
      <c r="B968" s="8"/>
      <c r="C968" s="8"/>
      <c r="D968" s="8"/>
      <c r="E968" s="8"/>
      <c r="F968" s="9"/>
      <c r="G968" s="9"/>
      <c r="H968" s="9"/>
    </row>
    <row r="969" spans="1:8">
      <c r="A969" s="8"/>
      <c r="B969" s="8"/>
      <c r="C969" s="8"/>
      <c r="D969" s="8"/>
      <c r="E969" s="8"/>
      <c r="F969" s="9"/>
      <c r="G969" s="9"/>
      <c r="H969" s="9"/>
    </row>
    <row r="970" spans="1:8">
      <c r="A970" s="8"/>
      <c r="B970" s="8"/>
      <c r="C970" s="8"/>
      <c r="D970" s="8"/>
      <c r="E970" s="8"/>
      <c r="F970" s="9"/>
      <c r="G970" s="9"/>
      <c r="H970" s="9"/>
    </row>
    <row r="971" spans="1:8">
      <c r="A971" s="8"/>
      <c r="B971" s="11"/>
      <c r="C971" s="8"/>
      <c r="D971" s="8"/>
      <c r="E971" s="8"/>
      <c r="F971" s="9"/>
      <c r="G971" s="9"/>
      <c r="H971" s="9"/>
    </row>
    <row r="972" spans="1:8">
      <c r="A972" s="7"/>
      <c r="B972" s="8"/>
      <c r="C972" s="8"/>
      <c r="D972" s="8"/>
      <c r="E972" s="8"/>
      <c r="F972" s="9"/>
      <c r="G972" s="9"/>
      <c r="H972" s="9"/>
    </row>
    <row r="973" spans="1:8">
      <c r="A973" s="8"/>
      <c r="B973" s="8"/>
      <c r="C973" s="8"/>
      <c r="D973" s="8"/>
      <c r="E973" s="8"/>
      <c r="F973" s="9"/>
      <c r="G973" s="9"/>
      <c r="H973" s="9"/>
    </row>
    <row r="974" spans="1:8">
      <c r="A974" s="8"/>
      <c r="B974" s="8"/>
      <c r="C974" s="8"/>
      <c r="D974" s="8"/>
      <c r="E974" s="8"/>
      <c r="F974" s="9"/>
      <c r="G974" s="9"/>
      <c r="H974" s="9"/>
    </row>
    <row r="975" spans="1:8">
      <c r="A975" s="8"/>
      <c r="B975" s="8"/>
      <c r="C975" s="8"/>
      <c r="D975" s="8"/>
      <c r="E975" s="8"/>
      <c r="F975" s="9"/>
      <c r="G975" s="9"/>
      <c r="H975" s="9"/>
    </row>
    <row r="976" spans="1:8">
      <c r="A976" s="7"/>
      <c r="B976" s="8"/>
      <c r="C976" s="8"/>
      <c r="D976" s="8"/>
      <c r="E976" s="8"/>
      <c r="F976" s="9"/>
      <c r="G976" s="9"/>
      <c r="H976" s="9"/>
    </row>
    <row r="977" spans="1:8">
      <c r="A977" s="8"/>
      <c r="B977" s="8"/>
      <c r="C977" s="8"/>
      <c r="D977" s="8"/>
      <c r="E977" s="8"/>
      <c r="F977" s="9"/>
      <c r="G977" s="9"/>
      <c r="H977" s="9"/>
    </row>
    <row r="978" spans="1:8">
      <c r="A978" s="8"/>
      <c r="B978" s="8"/>
      <c r="C978" s="8"/>
      <c r="D978" s="8"/>
      <c r="E978" s="8"/>
      <c r="F978" s="9"/>
      <c r="G978" s="9"/>
      <c r="H978" s="9"/>
    </row>
    <row r="979" spans="1:8">
      <c r="A979" s="7"/>
      <c r="B979" s="8"/>
      <c r="C979" s="8"/>
      <c r="D979" s="8"/>
      <c r="E979" s="8"/>
      <c r="F979" s="9"/>
      <c r="G979" s="9"/>
      <c r="H979" s="9"/>
    </row>
    <row r="980" spans="1:8">
      <c r="A980" s="8"/>
      <c r="B980" s="8"/>
      <c r="C980" s="8"/>
      <c r="D980" s="8"/>
      <c r="E980" s="8"/>
      <c r="F980" s="9"/>
      <c r="G980" s="9"/>
      <c r="H980" s="9"/>
    </row>
    <row r="981" spans="1:8">
      <c r="A981" s="7"/>
      <c r="B981" s="8"/>
      <c r="C981" s="8"/>
      <c r="D981" s="8"/>
      <c r="E981" s="8"/>
      <c r="F981" s="9"/>
      <c r="G981" s="9"/>
      <c r="H981" s="9"/>
    </row>
    <row r="982" spans="1:8">
      <c r="A982" s="7"/>
      <c r="B982" s="8"/>
      <c r="C982" s="8"/>
      <c r="D982" s="8"/>
      <c r="E982" s="8"/>
      <c r="F982" s="9"/>
      <c r="G982" s="9"/>
      <c r="H982" s="9"/>
    </row>
    <row r="983" spans="1:8">
      <c r="A983" s="7"/>
      <c r="B983" s="8"/>
      <c r="C983" s="8"/>
      <c r="D983" s="8"/>
      <c r="E983" s="8"/>
      <c r="F983" s="9"/>
      <c r="G983" s="9"/>
      <c r="H983" s="9"/>
    </row>
    <row r="984" spans="1:8">
      <c r="A984" s="8"/>
      <c r="B984" s="8"/>
      <c r="C984" s="8"/>
      <c r="D984" s="8"/>
      <c r="E984" s="8"/>
      <c r="F984" s="9"/>
      <c r="G984" s="9"/>
      <c r="H984" s="9"/>
    </row>
    <row r="985" spans="1:8">
      <c r="A985" s="7"/>
      <c r="B985" s="8"/>
      <c r="C985" s="8"/>
      <c r="D985" s="8"/>
      <c r="E985" s="8"/>
      <c r="F985" s="9"/>
      <c r="G985" s="9"/>
      <c r="H985" s="9"/>
    </row>
    <row r="986" spans="1:8">
      <c r="A986" s="7"/>
      <c r="B986" s="8"/>
      <c r="C986" s="8"/>
      <c r="D986" s="8"/>
      <c r="E986" s="8"/>
      <c r="F986" s="9"/>
      <c r="G986" s="9"/>
      <c r="H986" s="9"/>
    </row>
    <row r="987" spans="1:8">
      <c r="A987" s="7"/>
      <c r="B987" s="8"/>
      <c r="C987" s="8"/>
      <c r="D987" s="8"/>
      <c r="E987" s="8"/>
      <c r="F987" s="9"/>
      <c r="G987" s="9"/>
      <c r="H987" s="9"/>
    </row>
    <row r="988" spans="1:8">
      <c r="A988" s="8"/>
      <c r="B988" s="8"/>
      <c r="C988" s="8"/>
      <c r="D988" s="8"/>
      <c r="E988" s="8"/>
      <c r="F988" s="9"/>
      <c r="G988" s="9"/>
      <c r="H988" s="9"/>
    </row>
    <row r="989" spans="1:8">
      <c r="A989" s="8"/>
      <c r="B989" s="8"/>
      <c r="C989" s="8"/>
      <c r="D989" s="8"/>
      <c r="E989" s="8"/>
      <c r="F989" s="9"/>
      <c r="G989" s="9"/>
      <c r="H989" s="9"/>
    </row>
    <row r="990" spans="1:8">
      <c r="A990" s="7"/>
      <c r="B990" s="8"/>
      <c r="C990" s="8"/>
      <c r="D990" s="8"/>
      <c r="E990" s="8"/>
      <c r="F990" s="9"/>
      <c r="G990" s="9"/>
      <c r="H990" s="9"/>
    </row>
    <row r="991" spans="1:8">
      <c r="A991" s="8"/>
      <c r="B991" s="8"/>
      <c r="C991" s="8"/>
      <c r="D991" s="8"/>
      <c r="E991" s="8"/>
      <c r="F991" s="9"/>
      <c r="G991" s="9"/>
      <c r="H991" s="9"/>
    </row>
    <row r="992" spans="1:8">
      <c r="A992" s="8"/>
      <c r="B992" s="8"/>
      <c r="C992" s="8"/>
      <c r="D992" s="8"/>
      <c r="E992" s="8"/>
      <c r="F992" s="9"/>
      <c r="G992" s="9"/>
      <c r="H992" s="9"/>
    </row>
    <row r="993" spans="1:8">
      <c r="A993" s="7"/>
      <c r="B993" s="8"/>
      <c r="C993" s="8"/>
      <c r="D993" s="8"/>
      <c r="E993" s="8"/>
      <c r="F993" s="9"/>
      <c r="G993" s="9"/>
      <c r="H993" s="9"/>
    </row>
    <row r="994" spans="1:8">
      <c r="A994" s="7"/>
      <c r="B994" s="8"/>
      <c r="C994" s="8"/>
      <c r="D994" s="8"/>
      <c r="E994" s="8"/>
      <c r="F994" s="9"/>
      <c r="G994" s="9"/>
      <c r="H994" s="9"/>
    </row>
    <row r="995" spans="1:8">
      <c r="A995" s="8"/>
      <c r="B995" s="8"/>
      <c r="C995" s="8"/>
      <c r="D995" s="8"/>
      <c r="E995" s="8"/>
      <c r="F995" s="9"/>
      <c r="G995" s="9"/>
      <c r="H995" s="9"/>
    </row>
    <row r="996" spans="1:8">
      <c r="A996" s="7"/>
      <c r="B996" s="8"/>
      <c r="C996" s="8"/>
      <c r="D996" s="8"/>
      <c r="E996" s="8"/>
      <c r="F996" s="9"/>
      <c r="G996" s="9"/>
      <c r="H996" s="9"/>
    </row>
    <row r="997" spans="1:8">
      <c r="A997" s="7"/>
      <c r="B997" s="8"/>
      <c r="C997" s="8"/>
      <c r="D997" s="8"/>
      <c r="E997" s="8"/>
      <c r="F997" s="9"/>
      <c r="G997" s="9"/>
      <c r="H997" s="9"/>
    </row>
    <row r="998" spans="1:8">
      <c r="A998" s="7"/>
      <c r="B998" s="8"/>
      <c r="C998" s="8"/>
      <c r="D998" s="8"/>
      <c r="E998" s="8"/>
      <c r="F998" s="9"/>
      <c r="G998" s="9"/>
      <c r="H998" s="9"/>
    </row>
    <row r="999" spans="1:8">
      <c r="A999" s="7"/>
      <c r="B999" s="8"/>
      <c r="C999" s="8"/>
      <c r="D999" s="8"/>
      <c r="E999" s="8"/>
      <c r="F999" s="9"/>
      <c r="G999" s="9"/>
      <c r="H999" s="9"/>
    </row>
    <row r="1000" spans="1:8">
      <c r="A1000" s="7"/>
      <c r="B1000" s="8"/>
      <c r="C1000" s="8"/>
      <c r="D1000" s="8"/>
      <c r="E1000" s="8"/>
      <c r="F1000" s="9"/>
      <c r="G1000" s="9"/>
      <c r="H1000" s="9"/>
    </row>
    <row r="1001" spans="1:8">
      <c r="A1001" s="8"/>
      <c r="B1001" s="8"/>
      <c r="C1001" s="8"/>
      <c r="D1001" s="8"/>
      <c r="E1001" s="8"/>
      <c r="F1001" s="9"/>
      <c r="G1001" s="9"/>
      <c r="H1001" s="9"/>
    </row>
    <row r="1002" spans="1:8">
      <c r="A1002" s="7"/>
      <c r="B1002" s="8"/>
      <c r="C1002" s="8"/>
      <c r="D1002" s="8"/>
      <c r="E1002" s="8"/>
      <c r="F1002" s="9"/>
      <c r="G1002" s="9"/>
      <c r="H1002" s="9"/>
    </row>
    <row r="1003" spans="1:8">
      <c r="A1003" s="7"/>
      <c r="B1003" s="8"/>
      <c r="C1003" s="8"/>
      <c r="D1003" s="8"/>
      <c r="E1003" s="8"/>
      <c r="F1003" s="9"/>
      <c r="G1003" s="9"/>
      <c r="H1003" s="9"/>
    </row>
    <row r="1004" spans="1:8">
      <c r="A1004" s="8"/>
      <c r="B1004" s="8"/>
      <c r="C1004" s="8"/>
      <c r="D1004" s="8"/>
      <c r="E1004" s="8"/>
      <c r="F1004" s="9"/>
      <c r="G1004" s="9"/>
      <c r="H1004" s="9"/>
    </row>
    <row r="1005" spans="1:8">
      <c r="A1005" s="7"/>
      <c r="B1005" s="8"/>
      <c r="C1005" s="8"/>
      <c r="D1005" s="8"/>
      <c r="E1005" s="8"/>
      <c r="F1005" s="9"/>
      <c r="G1005" s="9"/>
      <c r="H1005" s="9"/>
    </row>
    <row r="1006" spans="1:8">
      <c r="A1006" s="8"/>
      <c r="B1006" s="8"/>
      <c r="C1006" s="8"/>
      <c r="D1006" s="8"/>
      <c r="E1006" s="8"/>
      <c r="F1006" s="9"/>
      <c r="G1006" s="9"/>
      <c r="H1006" s="9"/>
    </row>
    <row r="1007" spans="1:8">
      <c r="A1007" s="7"/>
      <c r="B1007" s="8"/>
      <c r="C1007" s="8"/>
      <c r="D1007" s="8"/>
      <c r="E1007" s="8"/>
      <c r="F1007" s="9"/>
      <c r="G1007" s="9"/>
      <c r="H1007" s="9"/>
    </row>
    <row r="1008" spans="1:8">
      <c r="A1008" s="8"/>
      <c r="B1008" s="8"/>
      <c r="C1008" s="8"/>
      <c r="D1008" s="8"/>
      <c r="E1008" s="8"/>
      <c r="F1008" s="9"/>
      <c r="G1008" s="9"/>
      <c r="H1008" s="9"/>
    </row>
    <row r="1009" spans="1:8">
      <c r="A1009" s="8"/>
      <c r="B1009" s="8"/>
      <c r="C1009" s="8"/>
      <c r="D1009" s="8"/>
      <c r="E1009" s="8"/>
      <c r="F1009" s="9"/>
      <c r="G1009" s="9"/>
      <c r="H1009" s="9"/>
    </row>
    <row r="1010" spans="1:8">
      <c r="A1010" s="8"/>
      <c r="B1010" s="8"/>
      <c r="C1010" s="8"/>
      <c r="D1010" s="8"/>
      <c r="E1010" s="8"/>
      <c r="F1010" s="9"/>
      <c r="G1010" s="9"/>
      <c r="H1010" s="9"/>
    </row>
    <row r="1011" spans="1:8">
      <c r="A1011" s="7"/>
      <c r="B1011" s="8"/>
      <c r="C1011" s="8"/>
      <c r="D1011" s="8"/>
      <c r="E1011" s="8"/>
      <c r="F1011" s="9"/>
      <c r="G1011" s="9"/>
      <c r="H1011" s="9"/>
    </row>
    <row r="1012" spans="1:8">
      <c r="A1012" s="7"/>
      <c r="B1012" s="8"/>
      <c r="C1012" s="8"/>
      <c r="D1012" s="8"/>
      <c r="E1012" s="8"/>
      <c r="F1012" s="9"/>
      <c r="G1012" s="9"/>
      <c r="H1012" s="9"/>
    </row>
    <row r="1013" spans="1:8">
      <c r="A1013" s="7"/>
      <c r="B1013" s="8"/>
      <c r="C1013" s="8"/>
      <c r="D1013" s="8"/>
      <c r="E1013" s="8"/>
      <c r="F1013" s="9"/>
      <c r="G1013" s="9"/>
      <c r="H1013" s="9"/>
    </row>
    <row r="1014" spans="1:8">
      <c r="A1014" s="7"/>
      <c r="B1014" s="8"/>
      <c r="C1014" s="8"/>
      <c r="D1014" s="8"/>
      <c r="E1014" s="8"/>
      <c r="F1014" s="9"/>
      <c r="G1014" s="9"/>
      <c r="H1014" s="9"/>
    </row>
    <row r="1015" spans="1:8">
      <c r="A1015" s="7"/>
      <c r="B1015" s="8"/>
      <c r="C1015" s="8"/>
      <c r="D1015" s="8"/>
      <c r="E1015" s="8"/>
      <c r="F1015" s="9"/>
      <c r="G1015" s="9"/>
      <c r="H1015" s="9"/>
    </row>
    <row r="1016" spans="1:8">
      <c r="A1016" s="7"/>
      <c r="B1016" s="8"/>
      <c r="C1016" s="8"/>
      <c r="D1016" s="8"/>
      <c r="E1016" s="8"/>
      <c r="F1016" s="9"/>
      <c r="G1016" s="9"/>
      <c r="H1016" s="9"/>
    </row>
    <row r="1017" spans="1:8">
      <c r="A1017" s="8"/>
      <c r="B1017" s="8"/>
      <c r="C1017" s="8"/>
      <c r="D1017" s="8"/>
      <c r="E1017" s="8"/>
      <c r="F1017" s="9"/>
      <c r="G1017" s="9"/>
      <c r="H1017" s="9"/>
    </row>
    <row r="1018" spans="1:8">
      <c r="A1018" s="8"/>
      <c r="B1018" s="8"/>
      <c r="C1018" s="8"/>
      <c r="D1018" s="8"/>
      <c r="E1018" s="8"/>
      <c r="F1018" s="9"/>
      <c r="G1018" s="9"/>
      <c r="H1018" s="9"/>
    </row>
    <row r="1019" spans="1:8">
      <c r="A1019" s="7"/>
      <c r="B1019" s="8"/>
      <c r="C1019" s="8"/>
      <c r="D1019" s="8"/>
      <c r="E1019" s="8"/>
      <c r="F1019" s="9"/>
      <c r="G1019" s="9"/>
      <c r="H1019" s="9"/>
    </row>
    <row r="1020" spans="1:8">
      <c r="A1020" s="8"/>
      <c r="B1020" s="8"/>
      <c r="C1020" s="8"/>
      <c r="D1020" s="8"/>
      <c r="E1020" s="8"/>
      <c r="F1020" s="9"/>
      <c r="G1020" s="9"/>
      <c r="H1020" s="9"/>
    </row>
    <row r="1021" spans="1:8">
      <c r="A1021" s="7"/>
      <c r="B1021" s="8"/>
      <c r="C1021" s="8"/>
      <c r="D1021" s="8"/>
      <c r="E1021" s="8"/>
      <c r="F1021" s="9"/>
      <c r="G1021" s="9"/>
      <c r="H1021" s="9"/>
    </row>
    <row r="1022" spans="1:8">
      <c r="A1022" s="8"/>
      <c r="B1022" s="8"/>
      <c r="C1022" s="8"/>
      <c r="D1022" s="8"/>
      <c r="E1022" s="8"/>
      <c r="F1022" s="9"/>
      <c r="G1022" s="9"/>
      <c r="H1022" s="9"/>
    </row>
    <row r="1023" spans="1:8">
      <c r="A1023" s="7"/>
      <c r="B1023" s="8"/>
      <c r="C1023" s="8"/>
      <c r="D1023" s="8"/>
      <c r="E1023" s="8"/>
      <c r="F1023" s="9"/>
      <c r="G1023" s="9"/>
      <c r="H1023" s="9"/>
    </row>
    <row r="1024" spans="1:8">
      <c r="A1024" s="7"/>
      <c r="B1024" s="8"/>
      <c r="C1024" s="8"/>
      <c r="D1024" s="8"/>
      <c r="E1024" s="8"/>
      <c r="F1024" s="9"/>
      <c r="G1024" s="9"/>
      <c r="H1024" s="9"/>
    </row>
    <row r="1025" spans="1:8">
      <c r="A1025" s="7"/>
      <c r="B1025" s="8"/>
      <c r="C1025" s="8"/>
      <c r="D1025" s="8"/>
      <c r="E1025" s="8"/>
      <c r="F1025" s="9"/>
      <c r="G1025" s="9"/>
      <c r="H1025" s="9"/>
    </row>
    <row r="1026" spans="1:8">
      <c r="A1026" s="8"/>
      <c r="B1026" s="8"/>
      <c r="C1026" s="8"/>
      <c r="D1026" s="8"/>
      <c r="E1026" s="8"/>
      <c r="F1026" s="9"/>
      <c r="G1026" s="9"/>
      <c r="H1026" s="9"/>
    </row>
    <row r="1027" spans="1:8">
      <c r="A1027" s="7"/>
      <c r="B1027" s="8"/>
      <c r="C1027" s="8"/>
      <c r="D1027" s="8"/>
      <c r="E1027" s="8"/>
      <c r="F1027" s="9"/>
      <c r="G1027" s="9"/>
      <c r="H1027" s="9"/>
    </row>
    <row r="1028" spans="1:8">
      <c r="A1028" s="7"/>
      <c r="B1028" s="8"/>
      <c r="C1028" s="8"/>
      <c r="D1028" s="8"/>
      <c r="E1028" s="8"/>
      <c r="F1028" s="9"/>
      <c r="G1028" s="9"/>
      <c r="H1028" s="9"/>
    </row>
    <row r="1029" spans="1:8">
      <c r="A1029" s="7"/>
      <c r="B1029" s="8"/>
      <c r="C1029" s="8"/>
      <c r="D1029" s="8"/>
      <c r="E1029" s="8"/>
      <c r="F1029" s="9"/>
      <c r="G1029" s="9"/>
      <c r="H1029" s="9"/>
    </row>
    <row r="1030" spans="1:8">
      <c r="A1030" s="7"/>
      <c r="B1030" s="8"/>
      <c r="C1030" s="8"/>
      <c r="D1030" s="8"/>
      <c r="E1030" s="8"/>
      <c r="F1030" s="9"/>
      <c r="G1030" s="9"/>
      <c r="H1030" s="9"/>
    </row>
    <row r="1031" spans="1:8">
      <c r="A1031" s="8"/>
      <c r="B1031" s="8"/>
      <c r="C1031" s="8"/>
      <c r="D1031" s="8"/>
      <c r="E1031" s="8"/>
      <c r="F1031" s="9"/>
      <c r="G1031" s="9"/>
      <c r="H1031" s="9"/>
    </row>
    <row r="1032" spans="1:8">
      <c r="A1032" s="7"/>
      <c r="B1032" s="8"/>
      <c r="C1032" s="8"/>
      <c r="D1032" s="8"/>
      <c r="E1032" s="8"/>
      <c r="F1032" s="9"/>
      <c r="G1032" s="9"/>
      <c r="H1032" s="9"/>
    </row>
    <row r="1033" spans="1:8">
      <c r="A1033" s="8"/>
      <c r="B1033" s="8"/>
      <c r="C1033" s="8"/>
      <c r="D1033" s="8"/>
      <c r="E1033" s="8"/>
      <c r="F1033" s="9"/>
      <c r="G1033" s="9"/>
      <c r="H1033" s="9"/>
    </row>
    <row r="1034" spans="1:8">
      <c r="A1034" s="7"/>
      <c r="B1034" s="8"/>
      <c r="C1034" s="8"/>
      <c r="D1034" s="8"/>
      <c r="E1034" s="8"/>
      <c r="F1034" s="9"/>
      <c r="G1034" s="9"/>
      <c r="H1034" s="9"/>
    </row>
    <row r="1035" spans="1:8">
      <c r="A1035" s="7"/>
      <c r="B1035" s="8"/>
      <c r="C1035" s="8"/>
      <c r="D1035" s="8"/>
      <c r="E1035" s="8"/>
      <c r="F1035" s="9"/>
      <c r="G1035" s="9"/>
      <c r="H1035" s="9"/>
    </row>
    <row r="1036" spans="1:8">
      <c r="A1036" s="7"/>
      <c r="B1036" s="8"/>
      <c r="C1036" s="8"/>
      <c r="D1036" s="8"/>
      <c r="E1036" s="8"/>
      <c r="F1036" s="9"/>
      <c r="G1036" s="9"/>
      <c r="H1036" s="9"/>
    </row>
    <row r="1037" spans="1:8">
      <c r="A1037" s="7"/>
      <c r="B1037" s="8"/>
      <c r="C1037" s="8"/>
      <c r="D1037" s="8"/>
      <c r="E1037" s="8"/>
      <c r="F1037" s="9"/>
      <c r="G1037" s="9"/>
      <c r="H1037" s="9"/>
    </row>
    <row r="1038" spans="1:8">
      <c r="A1038" s="8"/>
      <c r="B1038" s="8"/>
      <c r="C1038" s="8"/>
      <c r="D1038" s="8"/>
      <c r="E1038" s="8"/>
      <c r="F1038" s="9"/>
      <c r="G1038" s="9"/>
      <c r="H1038" s="9"/>
    </row>
    <row r="1039" spans="1:8">
      <c r="A1039" s="7"/>
      <c r="B1039" s="8"/>
      <c r="C1039" s="8"/>
      <c r="D1039" s="8"/>
      <c r="E1039" s="8"/>
      <c r="F1039" s="9"/>
      <c r="G1039" s="9"/>
      <c r="H1039" s="9"/>
    </row>
    <row r="1040" spans="1:8">
      <c r="A1040" s="7"/>
      <c r="B1040" s="8"/>
      <c r="C1040" s="8"/>
      <c r="D1040" s="8"/>
      <c r="E1040" s="8"/>
      <c r="F1040" s="9"/>
      <c r="G1040" s="9"/>
      <c r="H1040" s="9"/>
    </row>
    <row r="1041" spans="1:8">
      <c r="A1041" s="7"/>
      <c r="B1041" s="8"/>
      <c r="C1041" s="8"/>
      <c r="D1041" s="8"/>
      <c r="E1041" s="8"/>
      <c r="F1041" s="9"/>
      <c r="G1041" s="9"/>
      <c r="H1041" s="9"/>
    </row>
    <row r="1042" spans="1:8">
      <c r="A1042" s="7"/>
      <c r="B1042" s="8"/>
      <c r="C1042" s="8"/>
      <c r="D1042" s="8"/>
      <c r="E1042" s="8"/>
      <c r="F1042" s="9"/>
      <c r="G1042" s="9"/>
      <c r="H1042" s="9"/>
    </row>
    <row r="1043" spans="1:8">
      <c r="A1043" s="7"/>
      <c r="B1043" s="8"/>
      <c r="C1043" s="8"/>
      <c r="D1043" s="8"/>
      <c r="E1043" s="8"/>
      <c r="F1043" s="9"/>
      <c r="G1043" s="9"/>
      <c r="H1043" s="9"/>
    </row>
    <row r="1044" spans="1:8">
      <c r="A1044" s="7"/>
      <c r="B1044" s="8"/>
      <c r="C1044" s="8"/>
      <c r="D1044" s="8"/>
      <c r="E1044" s="8"/>
      <c r="F1044" s="9"/>
      <c r="G1044" s="9"/>
      <c r="H1044" s="9"/>
    </row>
    <row r="1045" spans="1:8">
      <c r="A1045" s="7"/>
      <c r="B1045" s="8"/>
      <c r="C1045" s="8"/>
      <c r="D1045" s="8"/>
      <c r="E1045" s="8"/>
      <c r="F1045" s="9"/>
      <c r="G1045" s="9"/>
      <c r="H1045" s="9"/>
    </row>
    <row r="1046" spans="1:8">
      <c r="A1046" s="8"/>
      <c r="B1046" s="8"/>
      <c r="C1046" s="8"/>
      <c r="D1046" s="8"/>
      <c r="E1046" s="10"/>
      <c r="F1046" s="9"/>
      <c r="G1046" s="9"/>
      <c r="H1046" s="9"/>
    </row>
    <row r="1047" spans="1:8">
      <c r="A1047" s="8"/>
      <c r="B1047" s="8"/>
      <c r="C1047" s="8"/>
      <c r="D1047" s="8"/>
      <c r="E1047" s="8"/>
      <c r="F1047" s="9"/>
      <c r="G1047" s="9"/>
      <c r="H1047" s="9"/>
    </row>
    <row r="1048" spans="1:8">
      <c r="A1048" s="7"/>
      <c r="B1048" s="8"/>
      <c r="C1048" s="8"/>
      <c r="D1048" s="8"/>
      <c r="E1048" s="8"/>
      <c r="F1048" s="9"/>
      <c r="G1048" s="9"/>
      <c r="H1048" s="9"/>
    </row>
    <row r="1049" spans="1:8">
      <c r="A1049" s="7"/>
      <c r="B1049" s="8"/>
      <c r="C1049" s="8"/>
      <c r="D1049" s="8"/>
      <c r="E1049" s="8"/>
      <c r="F1049" s="9"/>
      <c r="G1049" s="9"/>
      <c r="H1049" s="9"/>
    </row>
    <row r="1050" spans="1:8">
      <c r="A1050" s="7"/>
      <c r="B1050" s="8"/>
      <c r="C1050" s="8"/>
      <c r="D1050" s="8"/>
      <c r="E1050" s="8"/>
      <c r="F1050" s="9"/>
      <c r="G1050" s="9"/>
      <c r="H1050" s="9"/>
    </row>
    <row r="1051" spans="1:8">
      <c r="A1051" s="8"/>
      <c r="B1051" s="8"/>
      <c r="C1051" s="8"/>
      <c r="D1051" s="8"/>
      <c r="E1051" s="8"/>
      <c r="F1051" s="9"/>
      <c r="G1051" s="9"/>
      <c r="H1051" s="9"/>
    </row>
    <row r="1052" spans="1:8">
      <c r="A1052" s="7"/>
      <c r="B1052" s="8"/>
      <c r="C1052" s="8"/>
      <c r="D1052" s="8"/>
      <c r="E1052" s="8"/>
      <c r="F1052" s="9"/>
      <c r="G1052" s="9"/>
      <c r="H1052" s="9"/>
    </row>
    <row r="1053" spans="1:8">
      <c r="A1053" s="7"/>
      <c r="B1053" s="8"/>
      <c r="C1053" s="8"/>
      <c r="D1053" s="8"/>
      <c r="E1053" s="8"/>
      <c r="F1053" s="9"/>
      <c r="G1053" s="9"/>
      <c r="H1053" s="9"/>
    </row>
    <row r="1054" spans="1:8">
      <c r="A1054" s="7"/>
      <c r="B1054" s="8"/>
      <c r="C1054" s="8"/>
      <c r="D1054" s="8"/>
      <c r="E1054" s="8"/>
      <c r="F1054" s="9"/>
      <c r="G1054" s="9"/>
      <c r="H1054" s="9"/>
    </row>
    <row r="1055" spans="1:8">
      <c r="A1055" s="7"/>
      <c r="B1055" s="8"/>
      <c r="C1055" s="8"/>
      <c r="D1055" s="8"/>
      <c r="E1055" s="8"/>
      <c r="F1055" s="9"/>
      <c r="G1055" s="9"/>
      <c r="H1055" s="9"/>
    </row>
    <row r="1056" spans="1:8">
      <c r="A1056" s="8"/>
      <c r="B1056" s="8"/>
      <c r="C1056" s="8"/>
      <c r="D1056" s="8"/>
      <c r="E1056" s="8"/>
      <c r="F1056" s="9"/>
      <c r="G1056" s="9"/>
      <c r="H1056" s="9"/>
    </row>
    <row r="1057" spans="1:8">
      <c r="A1057" s="7"/>
      <c r="B1057" s="8"/>
      <c r="C1057" s="8"/>
      <c r="D1057" s="8"/>
      <c r="E1057" s="8"/>
      <c r="F1057" s="9"/>
      <c r="G1057" s="9"/>
      <c r="H1057" s="9"/>
    </row>
    <row r="1058" spans="1:8">
      <c r="A1058" s="7"/>
      <c r="B1058" s="8"/>
      <c r="C1058" s="8"/>
      <c r="D1058" s="8"/>
      <c r="E1058" s="8"/>
      <c r="F1058" s="9"/>
      <c r="G1058" s="9"/>
      <c r="H1058" s="9"/>
    </row>
    <row r="1059" spans="1:8">
      <c r="A1059" s="7"/>
      <c r="B1059" s="8"/>
      <c r="C1059" s="8"/>
      <c r="D1059" s="8"/>
      <c r="E1059" s="10"/>
      <c r="F1059" s="9"/>
      <c r="G1059" s="9"/>
      <c r="H1059" s="9"/>
    </row>
    <row r="1060" spans="1:8">
      <c r="A1060" s="7"/>
      <c r="B1060" s="8"/>
      <c r="C1060" s="8"/>
      <c r="D1060" s="8"/>
      <c r="E1060" s="8"/>
      <c r="F1060" s="9"/>
      <c r="G1060" s="9"/>
      <c r="H1060" s="9"/>
    </row>
    <row r="1061" spans="1:8">
      <c r="A1061" s="8"/>
      <c r="B1061" s="8"/>
      <c r="C1061" s="8"/>
      <c r="D1061" s="8"/>
      <c r="E1061" s="8"/>
      <c r="F1061" s="9"/>
      <c r="G1061" s="9"/>
      <c r="H1061" s="9"/>
    </row>
    <row r="1062" spans="1:8">
      <c r="A1062" s="8"/>
      <c r="B1062" s="8"/>
      <c r="C1062" s="8"/>
      <c r="D1062" s="8"/>
      <c r="E1062" s="8"/>
      <c r="F1062" s="9"/>
      <c r="G1062" s="9"/>
      <c r="H1062" s="9"/>
    </row>
    <row r="1063" spans="1:8">
      <c r="A1063" s="8"/>
      <c r="B1063" s="8"/>
      <c r="C1063" s="8"/>
      <c r="D1063" s="8"/>
      <c r="E1063" s="8"/>
      <c r="F1063" s="9"/>
      <c r="G1063" s="9"/>
      <c r="H1063" s="9"/>
    </row>
    <row r="1064" spans="1:8">
      <c r="A1064" s="7"/>
      <c r="B1064" s="8"/>
      <c r="C1064" s="8"/>
      <c r="D1064" s="8"/>
      <c r="E1064" s="8"/>
      <c r="F1064" s="9"/>
      <c r="G1064" s="9"/>
      <c r="H1064" s="9"/>
    </row>
    <row r="1065" spans="1:8">
      <c r="A1065" s="8"/>
      <c r="B1065" s="8"/>
      <c r="C1065" s="8"/>
      <c r="D1065" s="8"/>
      <c r="E1065" s="8"/>
      <c r="F1065" s="9"/>
      <c r="G1065" s="9"/>
      <c r="H1065" s="9"/>
    </row>
    <row r="1066" spans="1:8">
      <c r="A1066" s="7"/>
      <c r="B1066" s="8"/>
      <c r="C1066" s="8"/>
      <c r="D1066" s="8"/>
      <c r="E1066" s="8"/>
      <c r="F1066" s="9"/>
      <c r="G1066" s="9"/>
      <c r="H1066" s="9"/>
    </row>
    <row r="1067" spans="1:8">
      <c r="A1067" s="7"/>
      <c r="B1067" s="8"/>
      <c r="C1067" s="8"/>
      <c r="D1067" s="8"/>
      <c r="E1067" s="10"/>
      <c r="F1067" s="9"/>
      <c r="G1067" s="9"/>
      <c r="H1067" s="9"/>
    </row>
    <row r="1068" spans="1:8">
      <c r="A1068" s="7"/>
      <c r="B1068" s="8"/>
      <c r="C1068" s="8"/>
      <c r="D1068" s="8"/>
      <c r="E1068" s="8"/>
      <c r="F1068" s="9"/>
      <c r="G1068" s="9"/>
      <c r="H1068" s="9"/>
    </row>
    <row r="1069" spans="1:8">
      <c r="A1069" s="7"/>
      <c r="B1069" s="8"/>
      <c r="C1069" s="8"/>
      <c r="D1069" s="8"/>
      <c r="E1069" s="8"/>
      <c r="F1069" s="9"/>
      <c r="G1069" s="9"/>
      <c r="H1069" s="9"/>
    </row>
    <row r="1070" spans="1:8">
      <c r="A1070" s="7"/>
      <c r="B1070" s="8"/>
      <c r="C1070" s="8"/>
      <c r="D1070" s="8"/>
      <c r="E1070" s="8"/>
      <c r="F1070" s="9"/>
      <c r="G1070" s="9"/>
      <c r="H1070" s="9"/>
    </row>
    <row r="1071" spans="1:8">
      <c r="A1071" s="8"/>
      <c r="B1071" s="8"/>
      <c r="C1071" s="8"/>
      <c r="D1071" s="8"/>
      <c r="E1071" s="8"/>
      <c r="F1071" s="9"/>
      <c r="G1071" s="9"/>
      <c r="H1071" s="9"/>
    </row>
    <row r="1072" spans="1:8">
      <c r="A1072" s="7"/>
      <c r="B1072" s="8"/>
      <c r="C1072" s="8"/>
      <c r="D1072" s="8"/>
      <c r="E1072" s="8"/>
      <c r="F1072" s="9"/>
      <c r="G1072" s="9"/>
      <c r="H1072" s="9"/>
    </row>
    <row r="1073" spans="1:8">
      <c r="A1073" s="7"/>
      <c r="B1073" s="8"/>
      <c r="C1073" s="8"/>
      <c r="D1073" s="8"/>
      <c r="E1073" s="8"/>
      <c r="F1073" s="9"/>
      <c r="G1073" s="9"/>
      <c r="H1073" s="9"/>
    </row>
    <row r="1074" spans="1:8">
      <c r="A1074" s="7"/>
      <c r="B1074" s="8"/>
      <c r="C1074" s="8"/>
      <c r="D1074" s="8"/>
      <c r="E1074" s="8"/>
      <c r="F1074" s="9"/>
      <c r="G1074" s="9"/>
      <c r="H1074" s="9"/>
    </row>
    <row r="1075" spans="1:8">
      <c r="A1075" s="7"/>
      <c r="B1075" s="8"/>
      <c r="C1075" s="8"/>
      <c r="D1075" s="8"/>
      <c r="E1075" s="8"/>
      <c r="F1075" s="9"/>
      <c r="G1075" s="9"/>
      <c r="H1075" s="9"/>
    </row>
    <row r="1076" spans="1:8">
      <c r="A1076" s="8"/>
      <c r="B1076" s="8"/>
      <c r="C1076" s="8"/>
      <c r="D1076" s="8"/>
      <c r="E1076" s="8"/>
      <c r="F1076" s="9"/>
      <c r="G1076" s="9"/>
      <c r="H1076" s="9"/>
    </row>
    <row r="1077" spans="1:8">
      <c r="A1077" s="7"/>
      <c r="B1077" s="8"/>
      <c r="C1077" s="8"/>
      <c r="D1077" s="8"/>
      <c r="E1077" s="8"/>
      <c r="F1077" s="9"/>
      <c r="G1077" s="9"/>
      <c r="H1077" s="9"/>
    </row>
    <row r="1078" spans="1:8">
      <c r="A1078" s="8"/>
      <c r="B1078" s="8"/>
      <c r="C1078" s="8"/>
      <c r="D1078" s="8"/>
      <c r="E1078" s="8"/>
      <c r="F1078" s="9"/>
      <c r="G1078" s="9"/>
      <c r="H1078" s="9"/>
    </row>
    <row r="1079" spans="1:8">
      <c r="A1079" s="7"/>
      <c r="B1079" s="8"/>
      <c r="C1079" s="8"/>
      <c r="D1079" s="8"/>
      <c r="E1079" s="8"/>
      <c r="F1079" s="9"/>
      <c r="G1079" s="9"/>
      <c r="H1079" s="9"/>
    </row>
    <row r="1080" spans="1:8">
      <c r="A1080" s="8"/>
      <c r="B1080" s="8"/>
      <c r="C1080" s="8"/>
      <c r="D1080" s="8"/>
      <c r="E1080" s="8"/>
      <c r="F1080" s="9"/>
      <c r="G1080" s="9"/>
      <c r="H1080" s="9"/>
    </row>
    <row r="1081" spans="1:8">
      <c r="A1081" s="7"/>
      <c r="B1081" s="8"/>
      <c r="C1081" s="8"/>
      <c r="D1081" s="8"/>
      <c r="E1081" s="8"/>
      <c r="F1081" s="9"/>
      <c r="G1081" s="9"/>
      <c r="H1081" s="9"/>
    </row>
    <row r="1082" spans="1:8">
      <c r="A1082" s="7"/>
      <c r="B1082" s="8"/>
      <c r="C1082" s="8"/>
      <c r="D1082" s="8"/>
      <c r="E1082" s="8"/>
      <c r="F1082" s="9"/>
      <c r="G1082" s="9"/>
      <c r="H1082" s="9"/>
    </row>
    <row r="1083" spans="1:8">
      <c r="A1083" s="7"/>
      <c r="B1083" s="8"/>
      <c r="C1083" s="8"/>
      <c r="D1083" s="8"/>
      <c r="E1083" s="8"/>
      <c r="F1083" s="9"/>
      <c r="G1083" s="9"/>
      <c r="H1083" s="9"/>
    </row>
    <row r="1084" spans="1:8">
      <c r="A1084" s="7"/>
      <c r="B1084" s="8"/>
      <c r="C1084" s="8"/>
      <c r="D1084" s="8"/>
      <c r="E1084" s="8"/>
      <c r="F1084" s="9"/>
      <c r="G1084" s="9"/>
      <c r="H1084" s="9"/>
    </row>
    <row r="1085" spans="1:8">
      <c r="A1085" s="8"/>
      <c r="B1085" s="8"/>
      <c r="C1085" s="8"/>
      <c r="D1085" s="8"/>
      <c r="E1085" s="8"/>
      <c r="F1085" s="9"/>
      <c r="G1085" s="9"/>
      <c r="H1085" s="9"/>
    </row>
    <row r="1086" spans="1:8">
      <c r="A1086" s="7"/>
      <c r="B1086" s="8"/>
      <c r="C1086" s="8"/>
      <c r="D1086" s="8"/>
      <c r="E1086" s="8"/>
      <c r="F1086" s="9"/>
      <c r="G1086" s="9"/>
      <c r="H1086" s="9"/>
    </row>
    <row r="1087" spans="1:8">
      <c r="A1087" s="8"/>
      <c r="B1087" s="8"/>
      <c r="C1087" s="8"/>
      <c r="D1087" s="8"/>
      <c r="E1087" s="8"/>
      <c r="F1087" s="9"/>
      <c r="G1087" s="9"/>
      <c r="H1087" s="9"/>
    </row>
    <row r="1088" spans="1:8">
      <c r="A1088" s="8"/>
      <c r="B1088" s="8"/>
      <c r="C1088" s="8"/>
      <c r="D1088" s="8"/>
      <c r="E1088" s="8"/>
      <c r="F1088" s="9"/>
      <c r="G1088" s="9"/>
      <c r="H1088" s="9"/>
    </row>
    <row r="1089" spans="1:8">
      <c r="A1089" s="7"/>
      <c r="B1089" s="8"/>
      <c r="C1089" s="8"/>
      <c r="D1089" s="8"/>
      <c r="E1089" s="8"/>
      <c r="F1089" s="9"/>
      <c r="G1089" s="9"/>
      <c r="H1089" s="9"/>
    </row>
    <row r="1090" spans="1:8">
      <c r="A1090" s="7"/>
      <c r="B1090" s="8"/>
      <c r="C1090" s="8"/>
      <c r="D1090" s="8"/>
      <c r="E1090" s="8"/>
      <c r="F1090" s="9"/>
      <c r="G1090" s="9"/>
      <c r="H1090" s="9"/>
    </row>
    <row r="1091" spans="1:8">
      <c r="A1091" s="8"/>
      <c r="B1091" s="8"/>
      <c r="C1091" s="8"/>
      <c r="D1091" s="8"/>
      <c r="E1091" s="8"/>
      <c r="F1091" s="9"/>
      <c r="G1091" s="9"/>
      <c r="H1091" s="9"/>
    </row>
    <row r="1092" spans="1:8">
      <c r="A1092" s="7"/>
      <c r="B1092" s="8"/>
      <c r="C1092" s="8"/>
      <c r="D1092" s="8"/>
      <c r="E1092" s="8"/>
      <c r="F1092" s="9"/>
      <c r="G1092" s="9"/>
      <c r="H1092" s="9"/>
    </row>
    <row r="1093" spans="1:8">
      <c r="A1093" s="8"/>
      <c r="B1093" s="8"/>
      <c r="C1093" s="8"/>
      <c r="D1093" s="8"/>
      <c r="E1093" s="8"/>
      <c r="F1093" s="9"/>
      <c r="G1093" s="9"/>
      <c r="H1093" s="9"/>
    </row>
    <row r="1094" spans="1:8">
      <c r="A1094" s="7"/>
      <c r="B1094" s="8"/>
      <c r="C1094" s="8"/>
      <c r="D1094" s="8"/>
      <c r="E1094" s="8"/>
      <c r="F1094" s="9"/>
      <c r="G1094" s="9"/>
      <c r="H1094" s="9"/>
    </row>
    <row r="1095" spans="1:8">
      <c r="A1095" s="7"/>
      <c r="B1095" s="8"/>
      <c r="C1095" s="8"/>
      <c r="D1095" s="8"/>
      <c r="E1095" s="8"/>
      <c r="F1095" s="9"/>
      <c r="G1095" s="9"/>
      <c r="H1095" s="9"/>
    </row>
    <row r="1096" spans="1:8">
      <c r="A1096" s="7"/>
      <c r="B1096" s="8"/>
      <c r="C1096" s="8"/>
      <c r="D1096" s="8"/>
      <c r="E1096" s="8"/>
      <c r="F1096" s="9"/>
      <c r="G1096" s="9"/>
      <c r="H1096" s="9"/>
    </row>
    <row r="1097" spans="1:8">
      <c r="A1097" s="8"/>
      <c r="B1097" s="7"/>
      <c r="C1097" s="8"/>
      <c r="D1097" s="8"/>
      <c r="E1097" s="8"/>
      <c r="F1097" s="9"/>
      <c r="G1097" s="9"/>
      <c r="H1097" s="9"/>
    </row>
    <row r="1098" spans="1:8">
      <c r="A1098" s="8"/>
      <c r="B1098" s="8"/>
      <c r="C1098" s="8"/>
      <c r="D1098" s="8"/>
      <c r="E1098" s="10"/>
      <c r="F1098" s="9"/>
      <c r="G1098" s="9"/>
      <c r="H1098" s="9"/>
    </row>
    <row r="1099" spans="1:8">
      <c r="A1099" s="8"/>
      <c r="B1099" s="8"/>
      <c r="C1099" s="8"/>
      <c r="D1099" s="8"/>
      <c r="E1099" s="8"/>
      <c r="F1099" s="9"/>
      <c r="G1099" s="9"/>
      <c r="H1099" s="9"/>
    </row>
    <row r="1100" spans="1:8">
      <c r="A1100" s="8"/>
      <c r="B1100" s="8"/>
      <c r="C1100" s="8"/>
      <c r="D1100" s="8"/>
      <c r="E1100" s="8"/>
      <c r="F1100" s="9"/>
      <c r="G1100" s="9"/>
      <c r="H1100" s="9"/>
    </row>
    <row r="1101" spans="1:8">
      <c r="A1101" s="7"/>
      <c r="B1101" s="8"/>
      <c r="C1101" s="8"/>
      <c r="D1101" s="8"/>
      <c r="E1101" s="8"/>
      <c r="F1101" s="9"/>
      <c r="G1101" s="9"/>
      <c r="H1101" s="9"/>
    </row>
    <row r="1102" spans="1:8">
      <c r="A1102" s="7"/>
      <c r="B1102" s="8"/>
      <c r="C1102" s="8"/>
      <c r="D1102" s="8"/>
      <c r="E1102" s="8"/>
      <c r="F1102" s="9"/>
      <c r="G1102" s="9"/>
      <c r="H1102" s="9"/>
    </row>
    <row r="1103" spans="1:8">
      <c r="A1103" s="8"/>
      <c r="B1103" s="8"/>
      <c r="C1103" s="8"/>
      <c r="D1103" s="8"/>
      <c r="E1103" s="8"/>
      <c r="F1103" s="9"/>
      <c r="G1103" s="9"/>
      <c r="H1103" s="9"/>
    </row>
    <row r="1104" spans="1:8">
      <c r="A1104" s="7"/>
      <c r="B1104" s="8"/>
      <c r="C1104" s="8"/>
      <c r="D1104" s="8"/>
      <c r="E1104" s="8"/>
      <c r="F1104" s="9"/>
      <c r="G1104" s="9"/>
      <c r="H1104" s="9"/>
    </row>
    <row r="1105" spans="1:8">
      <c r="A1105" s="8"/>
      <c r="B1105" s="8"/>
      <c r="C1105" s="8"/>
      <c r="D1105" s="8"/>
      <c r="E1105" s="8"/>
      <c r="F1105" s="9"/>
      <c r="G1105" s="9"/>
      <c r="H1105" s="9"/>
    </row>
    <row r="1106" spans="1:8">
      <c r="A1106" s="7"/>
      <c r="B1106" s="8"/>
      <c r="C1106" s="8"/>
      <c r="D1106" s="8"/>
      <c r="E1106" s="8"/>
      <c r="F1106" s="9"/>
      <c r="G1106" s="9"/>
      <c r="H1106" s="9"/>
    </row>
    <row r="1107" spans="1:8">
      <c r="A1107" s="7"/>
      <c r="B1107" s="8"/>
      <c r="C1107" s="8"/>
      <c r="D1107" s="8"/>
      <c r="E1107" s="8"/>
      <c r="F1107" s="9"/>
      <c r="G1107" s="9"/>
      <c r="H1107" s="9"/>
    </row>
    <row r="1108" spans="1:8">
      <c r="A1108" s="8"/>
      <c r="B1108" s="8"/>
      <c r="C1108" s="8"/>
      <c r="D1108" s="8"/>
      <c r="E1108" s="8"/>
      <c r="F1108" s="9"/>
      <c r="G1108" s="9"/>
      <c r="H1108" s="9"/>
    </row>
    <row r="1109" spans="1:8">
      <c r="A1109" s="7"/>
      <c r="B1109" s="8"/>
      <c r="C1109" s="8"/>
      <c r="D1109" s="8"/>
      <c r="E1109" s="8"/>
      <c r="F1109" s="9"/>
      <c r="G1109" s="9"/>
      <c r="H1109" s="9"/>
    </row>
    <row r="1110" spans="1:8">
      <c r="A1110" s="8"/>
      <c r="B1110" s="8"/>
      <c r="C1110" s="8"/>
      <c r="D1110" s="8"/>
      <c r="E1110" s="8"/>
      <c r="F1110" s="9"/>
      <c r="G1110" s="9"/>
      <c r="H1110" s="9"/>
    </row>
    <row r="1111" spans="1:8">
      <c r="A1111" s="7"/>
      <c r="B1111" s="8"/>
      <c r="C1111" s="8"/>
      <c r="D1111" s="8"/>
      <c r="E1111" s="8"/>
      <c r="F1111" s="9"/>
      <c r="G1111" s="9"/>
      <c r="H1111" s="9"/>
    </row>
    <row r="1112" spans="1:8">
      <c r="A1112" s="7"/>
      <c r="B1112" s="8"/>
      <c r="C1112" s="8"/>
      <c r="D1112" s="8"/>
      <c r="E1112" s="8"/>
      <c r="F1112" s="9"/>
      <c r="G1112" s="9"/>
      <c r="H1112" s="9"/>
    </row>
    <row r="1113" spans="1:8">
      <c r="A1113" s="8"/>
      <c r="B1113" s="8"/>
      <c r="C1113" s="8"/>
      <c r="D1113" s="8"/>
      <c r="E1113" s="8"/>
      <c r="F1113" s="9"/>
      <c r="G1113" s="9"/>
      <c r="H1113" s="9"/>
    </row>
    <row r="1114" spans="1:8">
      <c r="A1114" s="8"/>
      <c r="B1114" s="8"/>
      <c r="C1114" s="8"/>
      <c r="D1114" s="8"/>
      <c r="E1114" s="8"/>
      <c r="F1114" s="9"/>
      <c r="G1114" s="9"/>
      <c r="H1114" s="9"/>
    </row>
    <row r="1115" spans="1:8">
      <c r="A1115" s="7"/>
      <c r="B1115" s="8"/>
      <c r="C1115" s="8"/>
      <c r="D1115" s="8"/>
      <c r="E1115" s="8"/>
      <c r="F1115" s="9"/>
      <c r="G1115" s="9"/>
      <c r="H1115" s="9"/>
    </row>
    <row r="1116" spans="1:8">
      <c r="A1116" s="7"/>
      <c r="B1116" s="8"/>
      <c r="C1116" s="8"/>
      <c r="D1116" s="8"/>
      <c r="E1116" s="8"/>
      <c r="F1116" s="9"/>
      <c r="G1116" s="9"/>
      <c r="H1116" s="9"/>
    </row>
    <row r="1117" spans="1:8">
      <c r="A1117" s="7"/>
      <c r="B1117" s="8"/>
      <c r="C1117" s="8"/>
      <c r="D1117" s="8"/>
      <c r="E1117" s="8"/>
      <c r="F1117" s="9"/>
      <c r="G1117" s="9"/>
      <c r="H1117" s="9"/>
    </row>
    <row r="1118" spans="1:8">
      <c r="A1118" s="8"/>
      <c r="B1118" s="8"/>
      <c r="C1118" s="8"/>
      <c r="D1118" s="8"/>
      <c r="E1118" s="8"/>
      <c r="F1118" s="9"/>
      <c r="G1118" s="9"/>
      <c r="H1118" s="9"/>
    </row>
    <row r="1119" spans="1:8">
      <c r="A1119" s="8"/>
      <c r="B1119" s="8"/>
      <c r="C1119" s="8"/>
      <c r="D1119" s="8"/>
      <c r="E1119" s="8"/>
      <c r="F1119" s="9"/>
      <c r="G1119" s="9"/>
      <c r="H1119" s="9"/>
    </row>
    <row r="1120" spans="1:8">
      <c r="A1120" s="7"/>
      <c r="B1120" s="8"/>
      <c r="C1120" s="8"/>
      <c r="D1120" s="8"/>
      <c r="E1120" s="8"/>
      <c r="F1120" s="9"/>
      <c r="G1120" s="9"/>
      <c r="H1120" s="9"/>
    </row>
    <row r="1121" spans="1:8">
      <c r="A1121" s="7"/>
      <c r="B1121" s="8"/>
      <c r="C1121" s="8"/>
      <c r="D1121" s="8"/>
      <c r="E1121" s="8"/>
      <c r="F1121" s="9"/>
      <c r="G1121" s="9"/>
      <c r="H1121" s="9"/>
    </row>
    <row r="1122" spans="1:8">
      <c r="A1122" s="7"/>
      <c r="B1122" s="8"/>
      <c r="C1122" s="8"/>
      <c r="D1122" s="8"/>
      <c r="E1122" s="8"/>
      <c r="F1122" s="9"/>
      <c r="G1122" s="9"/>
      <c r="H1122" s="9"/>
    </row>
    <row r="1123" spans="1:8">
      <c r="A1123" s="7"/>
      <c r="B1123" s="8"/>
      <c r="C1123" s="8"/>
      <c r="D1123" s="8"/>
      <c r="E1123" s="8"/>
      <c r="F1123" s="9"/>
      <c r="G1123" s="9"/>
      <c r="H1123" s="9"/>
    </row>
    <row r="1124" spans="1:8">
      <c r="A1124" s="7"/>
      <c r="B1124" s="8"/>
      <c r="C1124" s="8"/>
      <c r="D1124" s="8"/>
      <c r="E1124" s="8"/>
      <c r="F1124" s="9"/>
      <c r="G1124" s="9"/>
      <c r="H1124" s="9"/>
    </row>
    <row r="1125" spans="1:8">
      <c r="A1125" s="8"/>
      <c r="B1125" s="8"/>
      <c r="C1125" s="8"/>
      <c r="D1125" s="8"/>
      <c r="E1125" s="8"/>
      <c r="F1125" s="9"/>
      <c r="G1125" s="9"/>
      <c r="H1125" s="9"/>
    </row>
    <row r="1126" spans="1:8">
      <c r="A1126" s="8"/>
      <c r="B1126" s="8"/>
      <c r="C1126" s="8"/>
      <c r="D1126" s="8"/>
      <c r="E1126" s="8"/>
      <c r="F1126" s="9"/>
      <c r="G1126" s="9"/>
      <c r="H1126" s="9"/>
    </row>
    <row r="1127" spans="1:8">
      <c r="A1127" s="8"/>
      <c r="B1127" s="8"/>
      <c r="C1127" s="8"/>
      <c r="D1127" s="8"/>
      <c r="E1127" s="8"/>
      <c r="F1127" s="9"/>
      <c r="G1127" s="9"/>
      <c r="H1127" s="9"/>
    </row>
    <row r="1128" spans="1:8">
      <c r="A1128" s="8"/>
      <c r="B1128" s="8"/>
      <c r="C1128" s="8"/>
      <c r="D1128" s="8"/>
      <c r="E1128" s="8"/>
      <c r="F1128" s="9"/>
      <c r="G1128" s="9"/>
      <c r="H1128" s="9"/>
    </row>
    <row r="1129" spans="1:8">
      <c r="A1129" s="8"/>
      <c r="B1129" s="8"/>
      <c r="C1129" s="8"/>
      <c r="D1129" s="8"/>
      <c r="E1129" s="8"/>
      <c r="F1129" s="9"/>
      <c r="G1129" s="9"/>
      <c r="H1129" s="9"/>
    </row>
    <row r="1130" spans="1:8">
      <c r="A1130" s="7"/>
      <c r="B1130" s="8"/>
      <c r="C1130" s="8"/>
      <c r="D1130" s="8"/>
      <c r="E1130" s="8"/>
      <c r="F1130" s="9"/>
      <c r="G1130" s="9"/>
      <c r="H1130" s="9"/>
    </row>
    <row r="1131" spans="1:8">
      <c r="A1131" s="8"/>
      <c r="B1131" s="8"/>
      <c r="C1131" s="8"/>
      <c r="D1131" s="8"/>
      <c r="E1131" s="8"/>
      <c r="F1131" s="9"/>
      <c r="G1131" s="9"/>
      <c r="H1131" s="9"/>
    </row>
    <row r="1132" spans="1:8">
      <c r="A1132" s="8"/>
      <c r="B1132" s="8"/>
      <c r="C1132" s="8"/>
      <c r="D1132" s="8"/>
      <c r="E1132" s="8"/>
      <c r="F1132" s="9"/>
      <c r="G1132" s="9"/>
      <c r="H1132" s="9"/>
    </row>
    <row r="1133" spans="1:8">
      <c r="A1133" s="8"/>
      <c r="B1133" s="8"/>
      <c r="C1133" s="8"/>
      <c r="D1133" s="8"/>
      <c r="E1133" s="8"/>
      <c r="F1133" s="9"/>
      <c r="G1133" s="9"/>
      <c r="H1133" s="9"/>
    </row>
    <row r="1134" spans="1:8">
      <c r="A1134" s="8"/>
      <c r="B1134" s="8"/>
      <c r="C1134" s="8"/>
      <c r="D1134" s="8"/>
      <c r="E1134" s="8"/>
      <c r="F1134" s="9"/>
      <c r="G1134" s="9"/>
      <c r="H1134" s="9"/>
    </row>
    <row r="1135" spans="1:8">
      <c r="A1135" s="7"/>
      <c r="B1135" s="8"/>
      <c r="C1135" s="8"/>
      <c r="D1135" s="8"/>
      <c r="E1135" s="8"/>
      <c r="F1135" s="9"/>
      <c r="G1135" s="9"/>
      <c r="H1135" s="9"/>
    </row>
    <row r="1136" spans="1:8">
      <c r="A1136" s="7"/>
      <c r="B1136" s="8"/>
      <c r="C1136" s="8"/>
      <c r="D1136" s="8"/>
      <c r="E1136" s="8"/>
      <c r="F1136" s="9"/>
      <c r="G1136" s="9"/>
      <c r="H1136" s="9"/>
    </row>
    <row r="1137" spans="1:8">
      <c r="A1137" s="7"/>
      <c r="B1137" s="8"/>
      <c r="C1137" s="8"/>
      <c r="D1137" s="8"/>
      <c r="E1137" s="8"/>
      <c r="F1137" s="9"/>
      <c r="G1137" s="9"/>
      <c r="H1137" s="9"/>
    </row>
    <row r="1138" spans="1:8">
      <c r="A1138" s="7"/>
      <c r="B1138" s="8"/>
      <c r="C1138" s="8"/>
      <c r="D1138" s="8"/>
      <c r="E1138" s="8"/>
      <c r="F1138" s="9"/>
      <c r="G1138" s="9"/>
      <c r="H1138" s="9"/>
    </row>
    <row r="1139" spans="1:8">
      <c r="A1139" s="7"/>
      <c r="B1139" s="8"/>
      <c r="C1139" s="8"/>
      <c r="D1139" s="8"/>
      <c r="E1139" s="8"/>
      <c r="F1139" s="9"/>
      <c r="G1139" s="9"/>
      <c r="H1139" s="9"/>
    </row>
    <row r="1140" spans="1:8">
      <c r="A1140" s="7"/>
      <c r="B1140" s="8"/>
      <c r="C1140" s="8"/>
      <c r="D1140" s="8"/>
      <c r="E1140" s="8"/>
      <c r="F1140" s="9"/>
      <c r="G1140" s="9"/>
      <c r="H1140" s="9"/>
    </row>
    <row r="1141" spans="1:8">
      <c r="A1141" s="7"/>
      <c r="B1141" s="8"/>
      <c r="C1141" s="8"/>
      <c r="D1141" s="8"/>
      <c r="E1141" s="8"/>
      <c r="F1141" s="9"/>
      <c r="G1141" s="9"/>
      <c r="H1141" s="9"/>
    </row>
    <row r="1142" spans="1:8">
      <c r="A1142" s="7"/>
      <c r="B1142" s="8"/>
      <c r="C1142" s="8"/>
      <c r="D1142" s="8"/>
      <c r="E1142" s="8"/>
      <c r="F1142" s="9"/>
      <c r="G1142" s="9"/>
      <c r="H1142" s="9"/>
    </row>
    <row r="1143" spans="1:8">
      <c r="A1143" s="7"/>
      <c r="B1143" s="8"/>
      <c r="C1143" s="8"/>
      <c r="D1143" s="8"/>
      <c r="E1143" s="8"/>
      <c r="F1143" s="9"/>
      <c r="G1143" s="9"/>
      <c r="H1143" s="9"/>
    </row>
    <row r="1144" spans="1:8">
      <c r="A1144" s="7"/>
      <c r="B1144" s="8"/>
      <c r="C1144" s="8"/>
      <c r="D1144" s="8"/>
      <c r="E1144" s="8"/>
      <c r="F1144" s="9"/>
      <c r="G1144" s="9"/>
      <c r="H1144" s="9"/>
    </row>
    <row r="1145" spans="1:8">
      <c r="A1145" s="7"/>
      <c r="B1145" s="8"/>
      <c r="C1145" s="8"/>
      <c r="D1145" s="8"/>
      <c r="E1145" s="8"/>
      <c r="F1145" s="9"/>
      <c r="G1145" s="9"/>
      <c r="H1145" s="9"/>
    </row>
    <row r="1146" spans="1:8">
      <c r="A1146" s="7"/>
      <c r="B1146" s="8"/>
      <c r="C1146" s="8"/>
      <c r="D1146" s="8"/>
      <c r="E1146" s="8"/>
      <c r="F1146" s="9"/>
      <c r="G1146" s="9"/>
      <c r="H1146" s="9"/>
    </row>
    <row r="1147" spans="1:8">
      <c r="A1147" s="7"/>
      <c r="B1147" s="8"/>
      <c r="C1147" s="8"/>
      <c r="D1147" s="8"/>
      <c r="E1147" s="8"/>
      <c r="F1147" s="9"/>
      <c r="G1147" s="9"/>
      <c r="H1147" s="9"/>
    </row>
    <row r="1148" spans="1:8">
      <c r="A1148" s="7"/>
      <c r="B1148" s="8"/>
      <c r="C1148" s="8"/>
      <c r="D1148" s="8"/>
      <c r="E1148" s="8"/>
      <c r="F1148" s="9"/>
      <c r="G1148" s="9"/>
      <c r="H1148" s="9"/>
    </row>
    <row r="1149" spans="1:8">
      <c r="A1149" s="7"/>
      <c r="B1149" s="8"/>
      <c r="C1149" s="8"/>
      <c r="D1149" s="8"/>
      <c r="E1149" s="8"/>
      <c r="F1149" s="9"/>
      <c r="G1149" s="9"/>
      <c r="H1149" s="9"/>
    </row>
    <row r="1150" spans="1:8">
      <c r="A1150" s="7"/>
      <c r="B1150" s="8"/>
      <c r="C1150" s="8"/>
      <c r="D1150" s="8"/>
      <c r="E1150" s="8"/>
      <c r="F1150" s="9"/>
      <c r="G1150" s="9"/>
      <c r="H1150" s="9"/>
    </row>
    <row r="1151" spans="1:8">
      <c r="A1151" s="7"/>
      <c r="B1151" s="8"/>
      <c r="C1151" s="8"/>
      <c r="D1151" s="8"/>
      <c r="E1151" s="8"/>
      <c r="F1151" s="9"/>
      <c r="G1151" s="9"/>
      <c r="H1151" s="9"/>
    </row>
    <row r="1152" spans="1:8">
      <c r="A1152" s="7"/>
      <c r="B1152" s="8"/>
      <c r="C1152" s="8"/>
      <c r="D1152" s="8"/>
      <c r="E1152" s="8"/>
      <c r="F1152" s="9"/>
      <c r="G1152" s="9"/>
      <c r="H1152" s="9"/>
    </row>
    <row r="1153" spans="1:8">
      <c r="A1153" s="7"/>
      <c r="B1153" s="8"/>
      <c r="C1153" s="8"/>
      <c r="D1153" s="8"/>
      <c r="E1153" s="8"/>
      <c r="F1153" s="9"/>
      <c r="G1153" s="9"/>
      <c r="H1153" s="9"/>
    </row>
    <row r="1154" spans="1:8">
      <c r="A1154" s="7"/>
      <c r="B1154" s="8"/>
      <c r="C1154" s="8"/>
      <c r="D1154" s="8"/>
      <c r="E1154" s="8"/>
      <c r="F1154" s="9"/>
      <c r="G1154" s="9"/>
      <c r="H1154" s="9"/>
    </row>
    <row r="1155" spans="1:8">
      <c r="A1155" s="7"/>
      <c r="B1155" s="8"/>
      <c r="C1155" s="8"/>
      <c r="D1155" s="8"/>
      <c r="E1155" s="8"/>
      <c r="F1155" s="9"/>
      <c r="G1155" s="9"/>
      <c r="H1155" s="9"/>
    </row>
    <row r="1156" spans="1:8">
      <c r="A1156" s="7"/>
      <c r="B1156" s="8"/>
      <c r="C1156" s="8"/>
      <c r="D1156" s="8"/>
      <c r="E1156" s="8"/>
      <c r="F1156" s="9"/>
      <c r="G1156" s="9"/>
      <c r="H1156" s="9"/>
    </row>
    <row r="1157" spans="1:8">
      <c r="A1157" s="7"/>
      <c r="B1157" s="8"/>
      <c r="C1157" s="8"/>
      <c r="D1157" s="8"/>
      <c r="E1157" s="8"/>
      <c r="F1157" s="9"/>
      <c r="G1157" s="9"/>
      <c r="H1157" s="9"/>
    </row>
    <row r="1158" spans="1:8">
      <c r="A1158" s="7"/>
      <c r="B1158" s="8"/>
      <c r="C1158" s="8"/>
      <c r="D1158" s="8"/>
      <c r="E1158" s="8"/>
      <c r="F1158" s="9"/>
      <c r="G1158" s="9"/>
      <c r="H1158" s="9"/>
    </row>
    <row r="1159" spans="1:8">
      <c r="A1159" s="7"/>
      <c r="B1159" s="8"/>
      <c r="C1159" s="8"/>
      <c r="D1159" s="8"/>
      <c r="E1159" s="8"/>
      <c r="F1159" s="9"/>
      <c r="G1159" s="9"/>
      <c r="H1159" s="9"/>
    </row>
    <row r="1160" spans="1:8">
      <c r="A1160" s="7"/>
      <c r="B1160" s="8"/>
      <c r="C1160" s="8"/>
      <c r="D1160" s="8"/>
      <c r="E1160" s="8"/>
      <c r="F1160" s="9"/>
      <c r="G1160" s="9"/>
      <c r="H1160" s="9"/>
    </row>
    <row r="1161" spans="1:8">
      <c r="A1161" s="8"/>
      <c r="B1161" s="8"/>
      <c r="C1161" s="8"/>
      <c r="D1161" s="8"/>
      <c r="E1161" s="8"/>
      <c r="F1161" s="9"/>
      <c r="G1161" s="9"/>
      <c r="H1161" s="9"/>
    </row>
    <row r="1162" spans="1:8">
      <c r="A1162" s="7"/>
      <c r="B1162" s="8"/>
      <c r="C1162" s="8"/>
      <c r="D1162" s="8"/>
      <c r="E1162" s="8"/>
      <c r="F1162" s="9"/>
      <c r="G1162" s="9"/>
      <c r="H1162" s="9"/>
    </row>
    <row r="1163" spans="1:8">
      <c r="A1163" s="7"/>
      <c r="B1163" s="8"/>
      <c r="C1163" s="8"/>
      <c r="D1163" s="8"/>
      <c r="E1163" s="8"/>
      <c r="F1163" s="9"/>
      <c r="G1163" s="9"/>
      <c r="H1163" s="9"/>
    </row>
    <row r="1164" spans="1:8">
      <c r="A1164" s="7"/>
      <c r="B1164" s="8"/>
      <c r="C1164" s="8"/>
      <c r="D1164" s="8"/>
      <c r="E1164" s="8"/>
      <c r="F1164" s="9"/>
      <c r="G1164" s="9"/>
      <c r="H1164" s="9"/>
    </row>
    <row r="1165" spans="1:8">
      <c r="A1165" s="7"/>
      <c r="B1165" s="8"/>
      <c r="C1165" s="8"/>
      <c r="D1165" s="8"/>
      <c r="E1165" s="8"/>
      <c r="F1165" s="9"/>
      <c r="G1165" s="9"/>
      <c r="H1165" s="9"/>
    </row>
    <row r="1166" spans="1:8">
      <c r="A1166" s="7"/>
      <c r="B1166" s="8"/>
      <c r="C1166" s="8"/>
      <c r="D1166" s="8"/>
      <c r="E1166" s="8"/>
      <c r="F1166" s="9"/>
      <c r="G1166" s="9"/>
      <c r="H1166" s="9"/>
    </row>
    <row r="1167" spans="1:8">
      <c r="A1167" s="7"/>
      <c r="B1167" s="8"/>
      <c r="C1167" s="8"/>
      <c r="D1167" s="8"/>
      <c r="E1167" s="8"/>
      <c r="F1167" s="9"/>
      <c r="G1167" s="9"/>
      <c r="H1167" s="9"/>
    </row>
    <row r="1168" spans="1:8">
      <c r="A1168" s="8"/>
      <c r="B1168" s="8"/>
      <c r="C1168" s="8"/>
      <c r="D1168" s="8"/>
      <c r="E1168" s="8"/>
      <c r="F1168" s="9"/>
      <c r="G1168" s="9"/>
      <c r="H1168" s="9"/>
    </row>
    <row r="1169" spans="1:8">
      <c r="A1169" s="7"/>
      <c r="B1169" s="8"/>
      <c r="C1169" s="8"/>
      <c r="D1169" s="8"/>
      <c r="E1169" s="8"/>
      <c r="F1169" s="9"/>
      <c r="G1169" s="9"/>
      <c r="H1169" s="9"/>
    </row>
    <row r="1170" spans="1:8">
      <c r="A1170" s="8"/>
      <c r="B1170" s="8"/>
      <c r="C1170" s="8"/>
      <c r="D1170" s="8"/>
      <c r="E1170" s="8"/>
      <c r="F1170" s="9"/>
      <c r="G1170" s="9"/>
      <c r="H1170" s="9"/>
    </row>
    <row r="1171" spans="1:8">
      <c r="A1171" s="8"/>
      <c r="B1171" s="8"/>
      <c r="C1171" s="8"/>
      <c r="D1171" s="8"/>
      <c r="E1171" s="8"/>
      <c r="F1171" s="9"/>
      <c r="G1171" s="9"/>
      <c r="H1171" s="9"/>
    </row>
    <row r="1172" spans="1:8">
      <c r="A1172" s="8"/>
      <c r="B1172" s="8"/>
      <c r="C1172" s="8"/>
      <c r="D1172" s="8"/>
      <c r="E1172" s="8"/>
      <c r="F1172" s="9"/>
      <c r="G1172" s="9"/>
      <c r="H1172" s="9"/>
    </row>
    <row r="1173" spans="1:8">
      <c r="A1173" s="8"/>
      <c r="B1173" s="8"/>
      <c r="C1173" s="8"/>
      <c r="D1173" s="8"/>
      <c r="E1173" s="8"/>
      <c r="F1173" s="9"/>
      <c r="G1173" s="9"/>
      <c r="H1173" s="9"/>
    </row>
    <row r="1174" spans="1:8">
      <c r="A1174" s="7"/>
      <c r="B1174" s="8"/>
      <c r="C1174" s="8"/>
      <c r="D1174" s="8"/>
      <c r="E1174" s="8"/>
      <c r="F1174" s="9"/>
      <c r="G1174" s="9"/>
      <c r="H1174" s="9"/>
    </row>
    <row r="1175" spans="1:8">
      <c r="A1175" s="7"/>
      <c r="B1175" s="8"/>
      <c r="C1175" s="8"/>
      <c r="D1175" s="8"/>
      <c r="E1175" s="8"/>
      <c r="F1175" s="9"/>
      <c r="G1175" s="9"/>
      <c r="H1175" s="9"/>
    </row>
    <row r="1176" spans="1:8">
      <c r="A1176" s="7"/>
      <c r="B1176" s="8"/>
      <c r="C1176" s="8"/>
      <c r="D1176" s="8"/>
      <c r="E1176" s="8"/>
      <c r="F1176" s="9"/>
      <c r="G1176" s="9"/>
      <c r="H1176" s="9"/>
    </row>
    <row r="1177" spans="1:8">
      <c r="A1177" s="7"/>
      <c r="B1177" s="8"/>
      <c r="C1177" s="8"/>
      <c r="D1177" s="8"/>
      <c r="E1177" s="8"/>
      <c r="F1177" s="9"/>
      <c r="G1177" s="9"/>
      <c r="H1177" s="9"/>
    </row>
    <row r="1178" spans="1:8">
      <c r="A1178" s="8"/>
      <c r="B1178" s="8"/>
      <c r="C1178" s="8"/>
      <c r="D1178" s="8"/>
      <c r="E1178" s="8"/>
      <c r="F1178" s="9"/>
      <c r="G1178" s="9"/>
      <c r="H1178" s="9"/>
    </row>
    <row r="1179" spans="1:8">
      <c r="A1179" s="8"/>
      <c r="B1179" s="8"/>
      <c r="C1179" s="8"/>
      <c r="D1179" s="8"/>
      <c r="E1179" s="8"/>
      <c r="F1179" s="9"/>
      <c r="G1179" s="9"/>
      <c r="H1179" s="9"/>
    </row>
    <row r="1180" spans="1:8">
      <c r="A1180" s="8"/>
      <c r="B1180" s="8"/>
      <c r="C1180" s="8"/>
      <c r="D1180" s="8"/>
      <c r="E1180" s="8"/>
      <c r="F1180" s="9"/>
      <c r="G1180" s="9"/>
      <c r="H1180" s="9"/>
    </row>
    <row r="1181" spans="1:8">
      <c r="A1181" s="7"/>
      <c r="B1181" s="8"/>
      <c r="C1181" s="8"/>
      <c r="D1181" s="8"/>
      <c r="E1181" s="8"/>
      <c r="F1181" s="9"/>
      <c r="G1181" s="9"/>
      <c r="H1181" s="9"/>
    </row>
    <row r="1182" spans="1:8">
      <c r="A1182" s="8"/>
      <c r="B1182" s="8"/>
      <c r="C1182" s="8"/>
      <c r="D1182" s="8"/>
      <c r="E1182" s="8"/>
      <c r="F1182" s="9"/>
      <c r="G1182" s="9"/>
      <c r="H1182" s="9"/>
    </row>
    <row r="1183" spans="1:8">
      <c r="A1183" s="8"/>
      <c r="B1183" s="8"/>
      <c r="C1183" s="8"/>
      <c r="D1183" s="8"/>
      <c r="E1183" s="8"/>
      <c r="F1183" s="9"/>
      <c r="G1183" s="9"/>
      <c r="H1183" s="9"/>
    </row>
    <row r="1184" spans="1:8">
      <c r="A1184" s="7"/>
      <c r="B1184" s="8"/>
      <c r="C1184" s="8"/>
      <c r="D1184" s="8"/>
      <c r="E1184" s="8"/>
      <c r="F1184" s="9"/>
      <c r="G1184" s="9"/>
      <c r="H1184" s="9"/>
    </row>
    <row r="1185" spans="1:8">
      <c r="A1185" s="7"/>
      <c r="B1185" s="8"/>
      <c r="C1185" s="8"/>
      <c r="D1185" s="8"/>
      <c r="E1185" s="8"/>
      <c r="F1185" s="9"/>
      <c r="G1185" s="9"/>
      <c r="H1185" s="9"/>
    </row>
    <row r="1186" spans="1:8">
      <c r="A1186" s="8"/>
      <c r="B1186" s="8"/>
      <c r="C1186" s="8"/>
      <c r="D1186" s="8"/>
      <c r="E1186" s="8"/>
      <c r="F1186" s="9"/>
      <c r="G1186" s="9"/>
      <c r="H1186" s="9"/>
    </row>
    <row r="1187" spans="1:8">
      <c r="A1187" s="8"/>
      <c r="B1187" s="8"/>
      <c r="C1187" s="8"/>
      <c r="D1187" s="8"/>
      <c r="E1187" s="8"/>
      <c r="F1187" s="9"/>
      <c r="G1187" s="9"/>
      <c r="H1187" s="9"/>
    </row>
    <row r="1188" spans="1:8">
      <c r="A1188" s="7"/>
      <c r="B1188" s="8"/>
      <c r="C1188" s="8"/>
      <c r="D1188" s="8"/>
      <c r="E1188" s="8"/>
      <c r="F1188" s="9"/>
      <c r="G1188" s="9"/>
      <c r="H1188" s="9"/>
    </row>
    <row r="1189" spans="1:8">
      <c r="A1189" s="7"/>
      <c r="B1189" s="8"/>
      <c r="C1189" s="8"/>
      <c r="D1189" s="8"/>
      <c r="E1189" s="8"/>
      <c r="F1189" s="9"/>
      <c r="G1189" s="9"/>
      <c r="H1189" s="9"/>
    </row>
    <row r="1190" spans="1:8">
      <c r="A1190" s="8"/>
      <c r="B1190" s="8"/>
      <c r="C1190" s="8"/>
      <c r="D1190" s="8"/>
      <c r="E1190" s="8"/>
      <c r="F1190" s="9"/>
      <c r="G1190" s="9"/>
      <c r="H1190" s="9"/>
    </row>
    <row r="1191" spans="1:8">
      <c r="A1191" s="8"/>
      <c r="B1191" s="8"/>
      <c r="C1191" s="8"/>
      <c r="D1191" s="8"/>
      <c r="E1191" s="8"/>
      <c r="F1191" s="9"/>
      <c r="G1191" s="9"/>
      <c r="H1191" s="9"/>
    </row>
    <row r="1192" spans="1:8">
      <c r="A1192" s="7"/>
      <c r="B1192" s="8"/>
      <c r="C1192" s="8"/>
      <c r="D1192" s="8"/>
      <c r="E1192" s="8"/>
      <c r="F1192" s="9"/>
      <c r="G1192" s="9"/>
      <c r="H1192" s="9"/>
    </row>
    <row r="1193" spans="1:8">
      <c r="A1193" s="7"/>
      <c r="B1193" s="8"/>
      <c r="C1193" s="8"/>
      <c r="D1193" s="8"/>
      <c r="E1193" s="8"/>
      <c r="F1193" s="9"/>
      <c r="G1193" s="9"/>
      <c r="H1193" s="9"/>
    </row>
    <row r="1194" spans="1:8">
      <c r="A1194" s="7"/>
      <c r="B1194" s="8"/>
      <c r="C1194" s="8"/>
      <c r="D1194" s="8"/>
      <c r="E1194" s="8"/>
      <c r="F1194" s="9"/>
      <c r="G1194" s="9"/>
      <c r="H1194" s="9"/>
    </row>
    <row r="1195" spans="1:8">
      <c r="A1195" s="7"/>
      <c r="B1195" s="8"/>
      <c r="C1195" s="8"/>
      <c r="D1195" s="8"/>
      <c r="E1195" s="8"/>
      <c r="F1195" s="9"/>
      <c r="G1195" s="9"/>
      <c r="H1195" s="9"/>
    </row>
    <row r="1196" spans="1:8">
      <c r="A1196" s="7"/>
      <c r="B1196" s="8"/>
      <c r="C1196" s="8"/>
      <c r="D1196" s="8"/>
      <c r="E1196" s="8"/>
      <c r="F1196" s="9"/>
      <c r="G1196" s="9"/>
      <c r="H1196" s="9"/>
    </row>
    <row r="1197" spans="1:8">
      <c r="A1197" s="8"/>
      <c r="B1197" s="8"/>
      <c r="C1197" s="8"/>
      <c r="D1197" s="8"/>
      <c r="E1197" s="8"/>
      <c r="F1197" s="9"/>
      <c r="G1197" s="9"/>
      <c r="H1197" s="9"/>
    </row>
    <row r="1198" spans="1:8">
      <c r="A1198" s="8"/>
      <c r="B1198" s="8"/>
      <c r="C1198" s="8"/>
      <c r="D1198" s="8"/>
      <c r="E1198" s="8"/>
      <c r="F1198" s="9"/>
      <c r="G1198" s="9"/>
      <c r="H1198" s="9"/>
    </row>
    <row r="1199" spans="1:8">
      <c r="A1199" s="8"/>
      <c r="B1199" s="8"/>
      <c r="C1199" s="8"/>
      <c r="D1199" s="8"/>
      <c r="E1199" s="8"/>
      <c r="F1199" s="9"/>
      <c r="G1199" s="9"/>
      <c r="H1199" s="9"/>
    </row>
    <row r="1200" spans="1:8">
      <c r="A1200" s="8"/>
      <c r="B1200" s="8"/>
      <c r="C1200" s="8"/>
      <c r="D1200" s="8"/>
      <c r="E1200" s="8"/>
      <c r="F1200" s="9"/>
      <c r="G1200" s="9"/>
      <c r="H1200" s="9"/>
    </row>
    <row r="1201" spans="1:8">
      <c r="A1201" s="7"/>
      <c r="B1201" s="8"/>
      <c r="C1201" s="8"/>
      <c r="D1201" s="8"/>
      <c r="E1201" s="8"/>
      <c r="F1201" s="9"/>
      <c r="G1201" s="9"/>
      <c r="H1201" s="9"/>
    </row>
    <row r="1202" spans="1:8">
      <c r="A1202" s="7"/>
      <c r="B1202" s="8"/>
      <c r="C1202" s="8"/>
      <c r="D1202" s="8"/>
      <c r="E1202" s="8"/>
      <c r="F1202" s="9"/>
      <c r="G1202" s="9"/>
      <c r="H1202" s="9"/>
    </row>
    <row r="1203" spans="1:8">
      <c r="A1203" s="7"/>
      <c r="B1203" s="8"/>
      <c r="C1203" s="8"/>
      <c r="D1203" s="8"/>
      <c r="E1203" s="8"/>
      <c r="F1203" s="9"/>
      <c r="G1203" s="9"/>
      <c r="H1203" s="9"/>
    </row>
    <row r="1204" spans="1:8">
      <c r="A1204" s="7"/>
      <c r="B1204" s="8"/>
      <c r="C1204" s="8"/>
      <c r="D1204" s="8"/>
      <c r="E1204" s="8"/>
      <c r="F1204" s="9"/>
      <c r="G1204" s="9"/>
      <c r="H1204" s="9"/>
    </row>
    <row r="1205" spans="1:8">
      <c r="A1205" s="8"/>
      <c r="B1205" s="8"/>
      <c r="C1205" s="8"/>
      <c r="D1205" s="8"/>
      <c r="E1205" s="8"/>
      <c r="F1205" s="9"/>
      <c r="G1205" s="9"/>
      <c r="H1205" s="9"/>
    </row>
    <row r="1206" spans="1:8">
      <c r="A1206" s="7"/>
      <c r="B1206" s="8"/>
      <c r="C1206" s="8"/>
      <c r="D1206" s="8"/>
      <c r="E1206" s="8"/>
      <c r="F1206" s="9"/>
      <c r="G1206" s="9"/>
      <c r="H1206" s="9"/>
    </row>
    <row r="1207" spans="1:8">
      <c r="A1207" s="7"/>
      <c r="B1207" s="8"/>
      <c r="C1207" s="8"/>
      <c r="D1207" s="8"/>
      <c r="E1207" s="8"/>
      <c r="F1207" s="9"/>
      <c r="G1207" s="9"/>
      <c r="H1207" s="9"/>
    </row>
    <row r="1208" spans="1:8">
      <c r="A1208" s="7"/>
      <c r="B1208" s="8"/>
      <c r="C1208" s="8"/>
      <c r="D1208" s="8"/>
      <c r="E1208" s="8"/>
      <c r="F1208" s="9"/>
      <c r="G1208" s="9"/>
      <c r="H1208" s="9"/>
    </row>
    <row r="1209" spans="1:8">
      <c r="A1209" s="7"/>
      <c r="B1209" s="8"/>
      <c r="C1209" s="8"/>
      <c r="D1209" s="8"/>
      <c r="E1209" s="8"/>
      <c r="F1209" s="9"/>
      <c r="G1209" s="9"/>
      <c r="H1209" s="9"/>
    </row>
    <row r="1210" spans="1:8">
      <c r="A1210" s="7"/>
      <c r="B1210" s="8"/>
      <c r="C1210" s="8"/>
      <c r="D1210" s="8"/>
      <c r="E1210" s="8"/>
      <c r="F1210" s="9"/>
      <c r="G1210" s="9"/>
      <c r="H1210" s="9"/>
    </row>
    <row r="1211" spans="1:8">
      <c r="A1211" s="8"/>
      <c r="B1211" s="8"/>
      <c r="C1211" s="8"/>
      <c r="D1211" s="8"/>
      <c r="E1211" s="8"/>
      <c r="F1211" s="9"/>
      <c r="G1211" s="9"/>
      <c r="H1211" s="9"/>
    </row>
    <row r="1212" spans="1:8">
      <c r="A1212" s="7"/>
      <c r="B1212" s="8"/>
      <c r="C1212" s="8"/>
      <c r="D1212" s="8"/>
      <c r="E1212" s="8"/>
      <c r="F1212" s="9"/>
      <c r="G1212" s="9"/>
      <c r="H1212" s="9"/>
    </row>
    <row r="1213" spans="1:8">
      <c r="A1213" s="7"/>
      <c r="B1213" s="8"/>
      <c r="C1213" s="8"/>
      <c r="D1213" s="8"/>
      <c r="E1213" s="8"/>
      <c r="F1213" s="9"/>
      <c r="G1213" s="9"/>
      <c r="H1213" s="9"/>
    </row>
    <row r="1214" spans="1:8">
      <c r="A1214" s="7"/>
      <c r="B1214" s="8"/>
      <c r="C1214" s="8"/>
      <c r="D1214" s="8"/>
      <c r="E1214" s="8"/>
      <c r="F1214" s="9"/>
      <c r="G1214" s="9"/>
      <c r="H1214" s="9"/>
    </row>
    <row r="1215" spans="1:8">
      <c r="A1215" s="7"/>
      <c r="B1215" s="8"/>
      <c r="C1215" s="8"/>
      <c r="D1215" s="8"/>
      <c r="E1215" s="8"/>
      <c r="F1215" s="9"/>
      <c r="G1215" s="9"/>
      <c r="H1215" s="9"/>
    </row>
    <row r="1216" spans="1:8">
      <c r="A1216" s="7"/>
      <c r="B1216" s="8"/>
      <c r="C1216" s="8"/>
      <c r="D1216" s="8"/>
      <c r="E1216" s="8"/>
      <c r="F1216" s="9"/>
      <c r="G1216" s="9"/>
      <c r="H1216" s="9"/>
    </row>
    <row r="1217" spans="1:8">
      <c r="A1217" s="8"/>
      <c r="B1217" s="8"/>
      <c r="C1217" s="8"/>
      <c r="D1217" s="8"/>
      <c r="E1217" s="8"/>
      <c r="F1217" s="9"/>
      <c r="G1217" s="9"/>
      <c r="H1217" s="9"/>
    </row>
    <row r="1218" spans="1:8">
      <c r="A1218" s="7"/>
      <c r="B1218" s="8"/>
      <c r="C1218" s="8"/>
      <c r="D1218" s="8"/>
      <c r="E1218" s="8"/>
      <c r="F1218" s="9"/>
      <c r="G1218" s="9"/>
      <c r="H1218" s="9"/>
    </row>
    <row r="1219" spans="1:8">
      <c r="A1219" s="7"/>
      <c r="B1219" s="8"/>
      <c r="C1219" s="8"/>
      <c r="D1219" s="8"/>
      <c r="E1219" s="8"/>
      <c r="F1219" s="9"/>
      <c r="G1219" s="9"/>
      <c r="H1219" s="9"/>
    </row>
    <row r="1220" spans="1:8">
      <c r="A1220" s="8"/>
      <c r="B1220" s="8"/>
      <c r="C1220" s="8"/>
      <c r="D1220" s="8"/>
      <c r="E1220" s="8"/>
      <c r="F1220" s="9"/>
      <c r="G1220" s="9"/>
      <c r="H1220" s="9"/>
    </row>
    <row r="1221" spans="1:8">
      <c r="A1221" s="8"/>
      <c r="B1221" s="8"/>
      <c r="C1221" s="8"/>
      <c r="D1221" s="8"/>
      <c r="E1221" s="8"/>
      <c r="F1221" s="9"/>
      <c r="G1221" s="9"/>
      <c r="H1221" s="9"/>
    </row>
    <row r="1222" spans="1:8">
      <c r="A1222" s="7"/>
      <c r="B1222" s="8"/>
      <c r="C1222" s="8"/>
      <c r="D1222" s="8"/>
      <c r="E1222" s="8"/>
      <c r="F1222" s="9"/>
      <c r="G1222" s="9"/>
      <c r="H1222" s="9"/>
    </row>
    <row r="1223" spans="1:8">
      <c r="A1223" s="7"/>
      <c r="B1223" s="8"/>
      <c r="C1223" s="8"/>
      <c r="D1223" s="8"/>
      <c r="E1223" s="8"/>
      <c r="F1223" s="9"/>
      <c r="G1223" s="9"/>
      <c r="H1223" s="9"/>
    </row>
    <row r="1224" spans="1:8">
      <c r="A1224" s="7"/>
      <c r="B1224" s="8"/>
      <c r="C1224" s="8"/>
      <c r="D1224" s="8"/>
      <c r="E1224" s="8"/>
      <c r="F1224" s="9"/>
      <c r="G1224" s="9"/>
      <c r="H1224" s="9"/>
    </row>
    <row r="1225" spans="1:8">
      <c r="A1225" s="7"/>
      <c r="B1225" s="8"/>
      <c r="C1225" s="8"/>
      <c r="D1225" s="8"/>
      <c r="E1225" s="8"/>
      <c r="F1225" s="9"/>
      <c r="G1225" s="9"/>
      <c r="H1225" s="9"/>
    </row>
    <row r="1226" spans="1:8">
      <c r="A1226" s="7"/>
      <c r="B1226" s="8"/>
      <c r="C1226" s="8"/>
      <c r="D1226" s="8"/>
      <c r="E1226" s="8"/>
      <c r="F1226" s="9"/>
      <c r="G1226" s="9"/>
      <c r="H1226" s="9"/>
    </row>
    <row r="1227" spans="1:8">
      <c r="A1227" s="8"/>
      <c r="B1227" s="8"/>
      <c r="C1227" s="8"/>
      <c r="D1227" s="8"/>
      <c r="E1227" s="8"/>
      <c r="F1227" s="9"/>
      <c r="G1227" s="9"/>
      <c r="H1227" s="9"/>
    </row>
    <row r="1228" spans="1:8">
      <c r="A1228" s="7"/>
      <c r="B1228" s="8"/>
      <c r="C1228" s="8"/>
      <c r="D1228" s="8"/>
      <c r="E1228" s="8"/>
      <c r="F1228" s="9"/>
      <c r="G1228" s="9"/>
      <c r="H1228" s="9"/>
    </row>
    <row r="1229" spans="1:8">
      <c r="A1229" s="8"/>
      <c r="B1229" s="8"/>
      <c r="C1229" s="8"/>
      <c r="D1229" s="8"/>
      <c r="E1229" s="8"/>
      <c r="F1229" s="9"/>
      <c r="G1229" s="9"/>
      <c r="H1229" s="9"/>
    </row>
    <row r="1230" spans="1:8">
      <c r="A1230" s="8"/>
      <c r="B1230" s="8"/>
      <c r="C1230" s="8"/>
      <c r="D1230" s="8"/>
      <c r="E1230" s="8"/>
      <c r="F1230" s="9"/>
      <c r="G1230" s="9"/>
      <c r="H1230" s="9"/>
    </row>
    <row r="1231" spans="1:8">
      <c r="A1231" s="7"/>
      <c r="B1231" s="8"/>
      <c r="C1231" s="8"/>
      <c r="D1231" s="8"/>
      <c r="E1231" s="8"/>
      <c r="F1231" s="9"/>
      <c r="G1231" s="9"/>
      <c r="H1231" s="9"/>
    </row>
    <row r="1232" spans="1:8">
      <c r="A1232" s="7"/>
      <c r="B1232" s="8"/>
      <c r="C1232" s="8"/>
      <c r="D1232" s="8"/>
      <c r="E1232" s="8"/>
      <c r="F1232" s="9"/>
      <c r="G1232" s="9"/>
      <c r="H1232" s="9"/>
    </row>
    <row r="1233" spans="1:8">
      <c r="A1233" s="7"/>
      <c r="B1233" s="8"/>
      <c r="C1233" s="8"/>
      <c r="D1233" s="8"/>
      <c r="E1233" s="8"/>
      <c r="F1233" s="9"/>
      <c r="G1233" s="9"/>
      <c r="H1233" s="9"/>
    </row>
    <row r="1234" spans="1:8">
      <c r="A1234" s="8"/>
      <c r="B1234" s="8"/>
      <c r="C1234" s="8"/>
      <c r="D1234" s="8"/>
      <c r="E1234" s="8"/>
      <c r="F1234" s="9"/>
      <c r="G1234" s="9"/>
      <c r="H1234" s="9"/>
    </row>
    <row r="1235" spans="1:8">
      <c r="A1235" s="8"/>
      <c r="B1235" s="8"/>
      <c r="C1235" s="8"/>
      <c r="D1235" s="8"/>
      <c r="E1235" s="8"/>
      <c r="F1235" s="9"/>
      <c r="G1235" s="9"/>
      <c r="H1235" s="9"/>
    </row>
    <row r="1236" spans="1:8">
      <c r="A1236" s="8"/>
      <c r="B1236" s="8"/>
      <c r="C1236" s="8"/>
      <c r="D1236" s="8"/>
      <c r="E1236" s="8"/>
      <c r="F1236" s="9"/>
      <c r="G1236" s="9"/>
      <c r="H1236" s="9"/>
    </row>
    <row r="1237" spans="1:8">
      <c r="A1237" s="7"/>
      <c r="B1237" s="8"/>
      <c r="C1237" s="8"/>
      <c r="D1237" s="8"/>
      <c r="E1237" s="8"/>
      <c r="F1237" s="9"/>
      <c r="G1237" s="9"/>
      <c r="H1237" s="9"/>
    </row>
    <row r="1238" spans="1:8">
      <c r="A1238" s="7"/>
      <c r="B1238" s="8"/>
      <c r="C1238" s="8"/>
      <c r="D1238" s="8"/>
      <c r="E1238" s="8"/>
      <c r="F1238" s="9"/>
      <c r="G1238" s="9"/>
      <c r="H1238" s="9"/>
    </row>
    <row r="1239" spans="1:8">
      <c r="A1239" s="8"/>
      <c r="B1239" s="8"/>
      <c r="C1239" s="8"/>
      <c r="D1239" s="8"/>
      <c r="E1239" s="8"/>
      <c r="F1239" s="9"/>
      <c r="G1239" s="9"/>
      <c r="H1239" s="9"/>
    </row>
    <row r="1240" spans="1:8">
      <c r="A1240" s="8"/>
      <c r="B1240" s="8"/>
      <c r="C1240" s="8"/>
      <c r="D1240" s="8"/>
      <c r="E1240" s="8"/>
      <c r="F1240" s="9"/>
      <c r="G1240" s="9"/>
      <c r="H1240" s="9"/>
    </row>
    <row r="1241" spans="1:8">
      <c r="A1241" s="7"/>
      <c r="B1241" s="8"/>
      <c r="C1241" s="8"/>
      <c r="D1241" s="8"/>
      <c r="E1241" s="8"/>
      <c r="F1241" s="9"/>
      <c r="G1241" s="9"/>
      <c r="H1241" s="9"/>
    </row>
    <row r="1242" spans="1:8">
      <c r="A1242" s="7"/>
      <c r="B1242" s="8"/>
      <c r="C1242" s="8"/>
      <c r="D1242" s="8"/>
      <c r="E1242" s="8"/>
      <c r="F1242" s="9"/>
      <c r="G1242" s="9"/>
      <c r="H1242" s="9"/>
    </row>
    <row r="1243" spans="1:8">
      <c r="A1243" s="7"/>
      <c r="B1243" s="8"/>
      <c r="C1243" s="8"/>
      <c r="D1243" s="8"/>
      <c r="E1243" s="8"/>
      <c r="F1243" s="9"/>
      <c r="G1243" s="9"/>
      <c r="H1243" s="9"/>
    </row>
    <row r="1244" spans="1:8">
      <c r="A1244" s="8"/>
      <c r="B1244" s="8"/>
      <c r="C1244" s="8"/>
      <c r="D1244" s="8"/>
      <c r="E1244" s="8"/>
      <c r="F1244" s="9"/>
      <c r="G1244" s="9"/>
      <c r="H1244" s="9"/>
    </row>
    <row r="1245" spans="1:8">
      <c r="A1245" s="8"/>
      <c r="B1245" s="8"/>
      <c r="C1245" s="8"/>
      <c r="D1245" s="8"/>
      <c r="E1245" s="8"/>
      <c r="F1245" s="9"/>
      <c r="G1245" s="9"/>
      <c r="H1245" s="9"/>
    </row>
    <row r="1246" spans="1:8">
      <c r="A1246" s="8"/>
      <c r="B1246" s="8"/>
      <c r="C1246" s="8"/>
      <c r="D1246" s="8"/>
      <c r="E1246" s="8"/>
      <c r="F1246" s="9"/>
      <c r="G1246" s="9"/>
      <c r="H1246" s="9"/>
    </row>
    <row r="1247" spans="1:8">
      <c r="A1247" s="8"/>
      <c r="B1247" s="8"/>
      <c r="C1247" s="8"/>
      <c r="D1247" s="8"/>
      <c r="E1247" s="8"/>
      <c r="F1247" s="9"/>
      <c r="G1247" s="9"/>
      <c r="H1247" s="9"/>
    </row>
    <row r="1248" spans="1:8">
      <c r="A1248" s="8"/>
      <c r="B1248" s="8"/>
      <c r="C1248" s="8"/>
      <c r="D1248" s="8"/>
      <c r="E1248" s="8"/>
      <c r="F1248" s="9"/>
      <c r="G1248" s="9"/>
      <c r="H1248" s="9"/>
    </row>
    <row r="1249" spans="1:8">
      <c r="A1249" s="8"/>
      <c r="B1249" s="8"/>
      <c r="C1249" s="8"/>
      <c r="D1249" s="8"/>
      <c r="E1249" s="8"/>
      <c r="F1249" s="9"/>
      <c r="G1249" s="9"/>
      <c r="H1249" s="9"/>
    </row>
    <row r="1250" spans="1:8">
      <c r="A1250" s="8"/>
      <c r="B1250" s="11"/>
      <c r="C1250" s="8"/>
      <c r="D1250" s="8"/>
      <c r="E1250" s="8"/>
      <c r="F1250" s="9"/>
      <c r="G1250" s="9"/>
      <c r="H1250" s="9"/>
    </row>
    <row r="1251" spans="1:8">
      <c r="A1251" s="7"/>
      <c r="B1251" s="8"/>
      <c r="C1251" s="8"/>
      <c r="D1251" s="8"/>
      <c r="E1251" s="8"/>
      <c r="F1251" s="9"/>
      <c r="G1251" s="9"/>
      <c r="H1251" s="9"/>
    </row>
    <row r="1252" spans="1:8">
      <c r="A1252" s="7"/>
      <c r="B1252" s="10"/>
      <c r="C1252" s="8"/>
      <c r="D1252" s="8"/>
      <c r="E1252" s="8"/>
      <c r="F1252" s="9"/>
      <c r="G1252" s="9"/>
      <c r="H1252" s="9"/>
    </row>
    <row r="1253" spans="1:8">
      <c r="A1253" s="8"/>
      <c r="B1253" s="8"/>
      <c r="C1253" s="8"/>
      <c r="D1253" s="8"/>
      <c r="E1253" s="8"/>
      <c r="F1253" s="9"/>
      <c r="G1253" s="9"/>
      <c r="H1253" s="9"/>
    </row>
    <row r="1254" spans="1:8">
      <c r="A1254" s="7"/>
      <c r="B1254" s="8"/>
      <c r="C1254" s="8"/>
      <c r="D1254" s="8"/>
      <c r="E1254" s="8"/>
      <c r="F1254" s="9"/>
      <c r="G1254" s="9"/>
      <c r="H1254" s="9"/>
    </row>
    <row r="1255" spans="1:8">
      <c r="A1255" s="7"/>
      <c r="B1255" s="8"/>
      <c r="C1255" s="8"/>
      <c r="D1255" s="8"/>
      <c r="E1255" s="8"/>
      <c r="F1255" s="9"/>
      <c r="G1255" s="9"/>
      <c r="H1255" s="9"/>
    </row>
    <row r="1256" spans="1:8">
      <c r="A1256" s="8"/>
      <c r="B1256" s="8"/>
      <c r="C1256" s="8"/>
      <c r="D1256" s="8"/>
      <c r="E1256" s="8"/>
      <c r="F1256" s="9"/>
      <c r="G1256" s="9"/>
      <c r="H1256" s="9"/>
    </row>
    <row r="1257" spans="1:8">
      <c r="A1257" s="7"/>
      <c r="B1257" s="8"/>
      <c r="C1257" s="8"/>
      <c r="D1257" s="8"/>
      <c r="E1257" s="8"/>
      <c r="F1257" s="9"/>
      <c r="G1257" s="9"/>
      <c r="H1257" s="9"/>
    </row>
    <row r="1258" spans="1:8">
      <c r="A1258" s="7"/>
      <c r="B1258" s="8"/>
      <c r="C1258" s="8"/>
      <c r="D1258" s="8"/>
      <c r="E1258" s="8"/>
      <c r="F1258" s="9"/>
      <c r="G1258" s="9"/>
      <c r="H1258" s="9"/>
    </row>
    <row r="1259" spans="1:8">
      <c r="A1259" s="7"/>
      <c r="B1259" s="8"/>
      <c r="C1259" s="8"/>
      <c r="D1259" s="8"/>
      <c r="E1259" s="8"/>
      <c r="F1259" s="9"/>
      <c r="G1259" s="9"/>
      <c r="H1259" s="9"/>
    </row>
    <row r="1260" spans="1:8">
      <c r="A1260" s="7"/>
      <c r="B1260" s="8"/>
      <c r="C1260" s="8"/>
      <c r="D1260" s="8"/>
      <c r="E1260" s="8"/>
      <c r="F1260" s="9"/>
      <c r="G1260" s="9"/>
      <c r="H1260" s="9"/>
    </row>
    <row r="1261" spans="1:8">
      <c r="A1261" s="8"/>
      <c r="B1261" s="8"/>
      <c r="C1261" s="8"/>
      <c r="D1261" s="8"/>
      <c r="E1261" s="8"/>
      <c r="F1261" s="9"/>
      <c r="G1261" s="9"/>
      <c r="H1261" s="9"/>
    </row>
    <row r="1262" spans="1:8">
      <c r="A1262" s="7"/>
      <c r="B1262" s="8"/>
      <c r="C1262" s="8"/>
      <c r="D1262" s="8"/>
      <c r="E1262" s="8"/>
      <c r="F1262" s="9"/>
      <c r="G1262" s="9"/>
      <c r="H1262" s="9"/>
    </row>
    <row r="1263" spans="1:8">
      <c r="A1263" s="7"/>
      <c r="B1263" s="8"/>
      <c r="C1263" s="8"/>
      <c r="D1263" s="8"/>
      <c r="E1263" s="10"/>
      <c r="F1263" s="9"/>
      <c r="G1263" s="9"/>
      <c r="H1263" s="9"/>
    </row>
    <row r="1264" spans="1:8">
      <c r="A1264" s="7"/>
      <c r="B1264" s="8"/>
      <c r="C1264" s="8"/>
      <c r="D1264" s="8"/>
      <c r="E1264" s="8"/>
      <c r="F1264" s="9"/>
      <c r="G1264" s="9"/>
      <c r="H1264" s="9"/>
    </row>
    <row r="1265" spans="1:8">
      <c r="A1265" s="8"/>
      <c r="B1265" s="8"/>
      <c r="C1265" s="8"/>
      <c r="D1265" s="8"/>
      <c r="E1265" s="8"/>
      <c r="F1265" s="9"/>
      <c r="G1265" s="9"/>
      <c r="H1265" s="9"/>
    </row>
    <row r="1266" spans="1:8">
      <c r="A1266" s="8"/>
      <c r="B1266" s="8"/>
      <c r="C1266" s="8"/>
      <c r="D1266" s="8"/>
      <c r="E1266" s="8"/>
      <c r="F1266" s="9"/>
      <c r="G1266" s="9"/>
      <c r="H1266" s="9"/>
    </row>
    <row r="1267" spans="1:8">
      <c r="A1267" s="8"/>
      <c r="B1267" s="8"/>
      <c r="C1267" s="8"/>
      <c r="D1267" s="8"/>
      <c r="E1267" s="8"/>
      <c r="F1267" s="9"/>
      <c r="G1267" s="9"/>
      <c r="H1267" s="9"/>
    </row>
    <row r="1268" spans="1:8">
      <c r="A1268" s="8"/>
      <c r="B1268" s="8"/>
      <c r="C1268" s="8"/>
      <c r="D1268" s="8"/>
      <c r="E1268" s="8"/>
      <c r="F1268" s="9"/>
      <c r="G1268" s="9"/>
      <c r="H1268" s="9"/>
    </row>
    <row r="1269" spans="1:8">
      <c r="A1269" s="7"/>
      <c r="B1269" s="8"/>
      <c r="C1269" s="8"/>
      <c r="D1269" s="8"/>
      <c r="E1269" s="8"/>
      <c r="F1269" s="9"/>
      <c r="G1269" s="9"/>
      <c r="H1269" s="9"/>
    </row>
    <row r="1270" spans="1:8">
      <c r="A1270" s="8"/>
      <c r="B1270" s="8"/>
      <c r="C1270" s="8"/>
      <c r="D1270" s="8"/>
      <c r="E1270" s="8"/>
      <c r="F1270" s="9"/>
      <c r="G1270" s="9"/>
      <c r="H1270" s="9"/>
    </row>
    <row r="1271" spans="1:8">
      <c r="A1271" s="7"/>
      <c r="B1271" s="8"/>
      <c r="C1271" s="8"/>
      <c r="D1271" s="8"/>
      <c r="E1271" s="10"/>
      <c r="F1271" s="9"/>
      <c r="G1271" s="9"/>
      <c r="H1271" s="9"/>
    </row>
    <row r="1272" spans="1:8">
      <c r="A1272" s="8"/>
      <c r="B1272" s="8"/>
      <c r="C1272" s="8"/>
      <c r="D1272" s="8"/>
      <c r="E1272" s="8"/>
      <c r="F1272" s="9"/>
      <c r="G1272" s="9"/>
      <c r="H1272" s="9"/>
    </row>
    <row r="1273" spans="1:8">
      <c r="A1273" s="7"/>
      <c r="B1273" s="8"/>
      <c r="C1273" s="8"/>
      <c r="D1273" s="8"/>
      <c r="E1273" s="10"/>
      <c r="F1273" s="9"/>
      <c r="G1273" s="9"/>
      <c r="H1273" s="9"/>
    </row>
    <row r="1274" spans="1:8">
      <c r="A1274" s="7"/>
      <c r="B1274" s="8"/>
      <c r="C1274" s="8"/>
      <c r="D1274" s="8"/>
      <c r="E1274" s="8"/>
      <c r="F1274" s="9"/>
      <c r="G1274" s="9"/>
      <c r="H1274" s="9"/>
    </row>
    <row r="1275" spans="1:8">
      <c r="A1275" s="7"/>
      <c r="B1275" s="8"/>
      <c r="C1275" s="8"/>
      <c r="D1275" s="8"/>
      <c r="E1275" s="8"/>
      <c r="F1275" s="9"/>
      <c r="G1275" s="9"/>
      <c r="H1275" s="9"/>
    </row>
    <row r="1276" spans="1:8">
      <c r="A1276" s="7"/>
      <c r="B1276" s="8"/>
      <c r="C1276" s="8"/>
      <c r="D1276" s="8"/>
      <c r="E1276" s="8"/>
      <c r="F1276" s="9"/>
      <c r="G1276" s="9"/>
      <c r="H1276" s="9"/>
    </row>
    <row r="1277" spans="1:8">
      <c r="A1277" s="8"/>
      <c r="B1277" s="8"/>
      <c r="C1277" s="8"/>
      <c r="D1277" s="8"/>
      <c r="E1277" s="8"/>
      <c r="F1277" s="9"/>
      <c r="G1277" s="9"/>
      <c r="H1277" s="9"/>
    </row>
    <row r="1278" spans="1:8">
      <c r="A1278" s="7"/>
      <c r="B1278" s="8"/>
      <c r="C1278" s="8"/>
      <c r="D1278" s="8"/>
      <c r="E1278" s="8"/>
      <c r="F1278" s="9"/>
      <c r="G1278" s="9"/>
      <c r="H1278" s="9"/>
    </row>
    <row r="1279" spans="1:8">
      <c r="A1279" s="7"/>
      <c r="B1279" s="8"/>
      <c r="C1279" s="8"/>
      <c r="D1279" s="8"/>
      <c r="E1279" s="8"/>
      <c r="F1279" s="9"/>
      <c r="G1279" s="9"/>
      <c r="H1279" s="9"/>
    </row>
    <row r="1280" spans="1:8">
      <c r="A1280" s="8"/>
      <c r="B1280" s="8"/>
      <c r="C1280" s="8"/>
      <c r="D1280" s="8"/>
      <c r="E1280" s="8"/>
      <c r="F1280" s="9"/>
      <c r="G1280" s="9"/>
      <c r="H1280" s="9"/>
    </row>
    <row r="1281" spans="1:8">
      <c r="A1281" s="8"/>
      <c r="B1281" s="8"/>
      <c r="C1281" s="8"/>
      <c r="D1281" s="8"/>
      <c r="E1281" s="8"/>
      <c r="F1281" s="9"/>
      <c r="G1281" s="9"/>
      <c r="H1281" s="9"/>
    </row>
    <row r="1282" spans="1:8">
      <c r="A1282" s="8"/>
      <c r="B1282" s="8"/>
      <c r="C1282" s="8"/>
      <c r="D1282" s="8"/>
      <c r="E1282" s="8"/>
      <c r="F1282" s="9"/>
      <c r="G1282" s="9"/>
      <c r="H1282" s="9"/>
    </row>
    <row r="1283" spans="1:8">
      <c r="A1283" s="7"/>
      <c r="B1283" s="8"/>
      <c r="C1283" s="8"/>
      <c r="D1283" s="8"/>
      <c r="E1283" s="8"/>
      <c r="F1283" s="9"/>
      <c r="G1283" s="9"/>
      <c r="H1283" s="9"/>
    </row>
    <row r="1284" spans="1:8">
      <c r="A1284" s="8"/>
      <c r="B1284" s="8"/>
      <c r="C1284" s="8"/>
      <c r="D1284" s="8"/>
      <c r="E1284" s="8"/>
      <c r="F1284" s="9"/>
      <c r="G1284" s="9"/>
      <c r="H1284" s="9"/>
    </row>
    <row r="1285" spans="1:8">
      <c r="A1285" s="8"/>
      <c r="B1285" s="8"/>
      <c r="C1285" s="8"/>
      <c r="D1285" s="8"/>
      <c r="E1285" s="8"/>
      <c r="F1285" s="9"/>
      <c r="G1285" s="9"/>
      <c r="H1285" s="9"/>
    </row>
    <row r="1286" spans="1:8">
      <c r="A1286" s="7"/>
      <c r="B1286" s="8"/>
      <c r="C1286" s="8"/>
      <c r="D1286" s="8"/>
      <c r="E1286" s="8"/>
      <c r="F1286" s="9"/>
      <c r="G1286" s="9"/>
      <c r="H1286" s="9"/>
    </row>
    <row r="1287" spans="1:8">
      <c r="A1287" s="7"/>
      <c r="B1287" s="8"/>
      <c r="C1287" s="8"/>
      <c r="D1287" s="8"/>
      <c r="E1287" s="8"/>
      <c r="F1287" s="9"/>
      <c r="G1287" s="9"/>
      <c r="H1287" s="9"/>
    </row>
    <row r="1288" spans="1:8">
      <c r="A1288" s="8"/>
      <c r="B1288" s="8"/>
      <c r="C1288" s="8"/>
      <c r="D1288" s="8"/>
      <c r="E1288" s="8"/>
      <c r="F1288" s="9"/>
      <c r="G1288" s="9"/>
      <c r="H1288" s="9"/>
    </row>
    <row r="1289" spans="1:8">
      <c r="A1289" s="8"/>
      <c r="B1289" s="8"/>
      <c r="C1289" s="8"/>
      <c r="D1289" s="8"/>
      <c r="E1289" s="8"/>
      <c r="F1289" s="9"/>
      <c r="G1289" s="9"/>
      <c r="H1289" s="9"/>
    </row>
    <row r="1290" spans="1:8">
      <c r="A1290" s="7"/>
      <c r="B1290" s="8"/>
      <c r="C1290" s="8"/>
      <c r="D1290" s="8"/>
      <c r="E1290" s="10"/>
      <c r="F1290" s="9"/>
      <c r="G1290" s="9"/>
      <c r="H1290" s="9"/>
    </row>
    <row r="1291" spans="1:8">
      <c r="A1291" s="8"/>
      <c r="B1291" s="8"/>
      <c r="C1291" s="8"/>
      <c r="D1291" s="8"/>
      <c r="E1291" s="8"/>
      <c r="F1291" s="9"/>
      <c r="G1291" s="9"/>
      <c r="H1291" s="9"/>
    </row>
    <row r="1292" spans="1:8">
      <c r="A1292" s="8"/>
      <c r="B1292" s="8"/>
      <c r="C1292" s="8"/>
      <c r="D1292" s="8"/>
      <c r="E1292" s="8"/>
      <c r="F1292" s="9"/>
      <c r="G1292" s="9"/>
      <c r="H1292" s="9"/>
    </row>
    <row r="1293" spans="1:8">
      <c r="A1293" s="8"/>
      <c r="B1293" s="8"/>
      <c r="C1293" s="8"/>
      <c r="D1293" s="8"/>
      <c r="E1293" s="8"/>
      <c r="F1293" s="9"/>
      <c r="G1293" s="9"/>
      <c r="H1293" s="9"/>
    </row>
    <row r="1294" spans="1:8">
      <c r="A1294" s="7"/>
      <c r="B1294" s="8"/>
      <c r="C1294" s="8"/>
      <c r="D1294" s="8"/>
      <c r="E1294" s="8"/>
      <c r="F1294" s="9"/>
      <c r="G1294" s="9"/>
      <c r="H1294" s="9"/>
    </row>
    <row r="1295" spans="1:8">
      <c r="A1295" s="7"/>
      <c r="B1295" s="8"/>
      <c r="C1295" s="8"/>
      <c r="D1295" s="8"/>
      <c r="E1295" s="8"/>
      <c r="F1295" s="9"/>
      <c r="G1295" s="9"/>
      <c r="H1295" s="9"/>
    </row>
    <row r="1296" spans="1:8">
      <c r="A1296" s="7"/>
      <c r="B1296" s="8"/>
      <c r="C1296" s="8"/>
      <c r="D1296" s="8"/>
      <c r="E1296" s="8"/>
      <c r="F1296" s="9"/>
      <c r="G1296" s="9"/>
      <c r="H1296" s="9"/>
    </row>
    <row r="1297" spans="1:8">
      <c r="A1297" s="7"/>
      <c r="B1297" s="8"/>
      <c r="C1297" s="8"/>
      <c r="D1297" s="8"/>
      <c r="E1297" s="8"/>
      <c r="F1297" s="9"/>
      <c r="G1297" s="9"/>
      <c r="H1297" s="9"/>
    </row>
    <row r="1298" spans="1:8">
      <c r="A1298" s="7"/>
      <c r="B1298" s="8"/>
      <c r="C1298" s="8"/>
      <c r="D1298" s="8"/>
      <c r="E1298" s="8"/>
      <c r="F1298" s="9"/>
      <c r="G1298" s="9"/>
      <c r="H1298" s="9"/>
    </row>
    <row r="1299" spans="1:8">
      <c r="A1299" s="8"/>
      <c r="B1299" s="8"/>
      <c r="C1299" s="8"/>
      <c r="D1299" s="8"/>
      <c r="E1299" s="8"/>
      <c r="F1299" s="9"/>
      <c r="G1299" s="9"/>
      <c r="H1299" s="9"/>
    </row>
    <row r="1300" spans="1:8">
      <c r="A1300" s="8"/>
      <c r="B1300" s="8"/>
      <c r="C1300" s="8"/>
      <c r="D1300" s="8"/>
      <c r="E1300" s="8"/>
      <c r="F1300" s="9"/>
      <c r="G1300" s="9"/>
      <c r="H1300" s="9"/>
    </row>
    <row r="1301" spans="1:8">
      <c r="A1301" s="7"/>
      <c r="B1301" s="8"/>
      <c r="C1301" s="8"/>
      <c r="D1301" s="8"/>
      <c r="E1301" s="8"/>
      <c r="F1301" s="9"/>
      <c r="G1301" s="9"/>
      <c r="H1301" s="9"/>
    </row>
    <row r="1302" spans="1:8">
      <c r="A1302" s="7"/>
      <c r="B1302" s="8"/>
      <c r="C1302" s="8"/>
      <c r="D1302" s="8"/>
      <c r="E1302" s="8"/>
      <c r="F1302" s="9"/>
      <c r="G1302" s="9"/>
      <c r="H1302" s="9"/>
    </row>
    <row r="1303" spans="1:8">
      <c r="A1303" s="7"/>
      <c r="B1303" s="8"/>
      <c r="C1303" s="8"/>
      <c r="D1303" s="8"/>
      <c r="E1303" s="8"/>
      <c r="F1303" s="9"/>
      <c r="G1303" s="9"/>
      <c r="H1303" s="9"/>
    </row>
    <row r="1304" spans="1:8">
      <c r="A1304" s="7"/>
      <c r="B1304" s="8"/>
      <c r="C1304" s="8"/>
      <c r="D1304" s="8"/>
      <c r="E1304" s="8"/>
      <c r="F1304" s="9"/>
      <c r="G1304" s="9"/>
      <c r="H1304" s="9"/>
    </row>
    <row r="1305" spans="1:8">
      <c r="A1305" s="8"/>
      <c r="B1305" s="8"/>
      <c r="C1305" s="8"/>
      <c r="D1305" s="8"/>
      <c r="E1305" s="8"/>
      <c r="F1305" s="9"/>
      <c r="G1305" s="9"/>
      <c r="H1305" s="9"/>
    </row>
    <row r="1306" spans="1:8">
      <c r="A1306" s="7"/>
      <c r="B1306" s="8"/>
      <c r="C1306" s="8"/>
      <c r="D1306" s="8"/>
      <c r="E1306" s="8"/>
      <c r="F1306" s="9"/>
      <c r="G1306" s="9"/>
      <c r="H1306" s="9"/>
    </row>
    <row r="1307" spans="1:8">
      <c r="A1307" s="8"/>
      <c r="B1307" s="8"/>
      <c r="C1307" s="8"/>
      <c r="D1307" s="8"/>
      <c r="E1307" s="8"/>
      <c r="F1307" s="9"/>
      <c r="G1307" s="9"/>
      <c r="H1307" s="9"/>
    </row>
    <row r="1308" spans="1:8">
      <c r="A1308" s="8"/>
      <c r="B1308" s="8"/>
      <c r="C1308" s="8"/>
      <c r="D1308" s="8"/>
      <c r="E1308" s="8"/>
      <c r="F1308" s="9"/>
      <c r="G1308" s="9"/>
      <c r="H1308" s="9"/>
    </row>
    <row r="1309" spans="1:8">
      <c r="A1309" s="8"/>
      <c r="B1309" s="8"/>
      <c r="C1309" s="8"/>
      <c r="D1309" s="8"/>
      <c r="E1309" s="8"/>
      <c r="F1309" s="9"/>
      <c r="G1309" s="9"/>
      <c r="H1309" s="9"/>
    </row>
    <row r="1310" spans="1:8">
      <c r="A1310" s="8"/>
      <c r="B1310" s="8"/>
      <c r="C1310" s="8"/>
      <c r="D1310" s="8"/>
      <c r="E1310" s="8"/>
      <c r="F1310" s="9"/>
      <c r="G1310" s="9"/>
      <c r="H1310" s="9"/>
    </row>
    <row r="1311" spans="1:8">
      <c r="A1311" s="7"/>
      <c r="B1311" s="8"/>
      <c r="C1311" s="8"/>
      <c r="D1311" s="8"/>
      <c r="E1311" s="8"/>
      <c r="F1311" s="9"/>
      <c r="G1311" s="9"/>
      <c r="H1311" s="9"/>
    </row>
    <row r="1312" spans="1:8">
      <c r="A1312" s="7"/>
      <c r="B1312" s="8"/>
      <c r="C1312" s="8"/>
      <c r="D1312" s="8"/>
      <c r="E1312" s="10"/>
      <c r="F1312" s="9"/>
      <c r="G1312" s="9"/>
      <c r="H1312" s="9"/>
    </row>
    <row r="1313" spans="1:8">
      <c r="A1313" s="7"/>
      <c r="B1313" s="8"/>
      <c r="C1313" s="8"/>
      <c r="D1313" s="8"/>
      <c r="E1313" s="10"/>
      <c r="F1313" s="9"/>
      <c r="G1313" s="9"/>
      <c r="H1313" s="9"/>
    </row>
    <row r="1314" spans="1:8">
      <c r="A1314" s="7"/>
      <c r="B1314" s="8"/>
      <c r="C1314" s="8"/>
      <c r="D1314" s="8"/>
      <c r="E1314" s="8"/>
      <c r="F1314" s="9"/>
      <c r="G1314" s="9"/>
      <c r="H1314" s="9"/>
    </row>
    <row r="1315" spans="1:8">
      <c r="A1315" s="8"/>
      <c r="B1315" s="8"/>
      <c r="C1315" s="8"/>
      <c r="D1315" s="8"/>
      <c r="E1315" s="8"/>
      <c r="F1315" s="9"/>
      <c r="G1315" s="9"/>
      <c r="H1315" s="9"/>
    </row>
    <row r="1316" spans="1:8">
      <c r="A1316" s="8"/>
      <c r="B1316" s="8"/>
      <c r="C1316" s="8"/>
      <c r="D1316" s="8"/>
      <c r="E1316" s="8"/>
      <c r="F1316" s="9"/>
      <c r="G1316" s="9"/>
      <c r="H1316" s="9"/>
    </row>
    <row r="1317" spans="1:8">
      <c r="A1317" s="8"/>
      <c r="B1317" s="8"/>
      <c r="C1317" s="8"/>
      <c r="D1317" s="8"/>
      <c r="E1317" s="8"/>
      <c r="F1317" s="9"/>
      <c r="G1317" s="9"/>
      <c r="H1317" s="9"/>
    </row>
    <row r="1318" spans="1:8">
      <c r="A1318" s="7"/>
      <c r="B1318" s="8"/>
      <c r="C1318" s="8"/>
      <c r="D1318" s="8"/>
      <c r="E1318" s="8"/>
      <c r="F1318" s="9"/>
      <c r="G1318" s="9"/>
      <c r="H1318" s="9"/>
    </row>
    <row r="1319" spans="1:8">
      <c r="A1319" s="8"/>
      <c r="B1319" s="8"/>
      <c r="C1319" s="8"/>
      <c r="D1319" s="8"/>
      <c r="E1319" s="8"/>
      <c r="F1319" s="9"/>
      <c r="G1319" s="9"/>
      <c r="H1319" s="9"/>
    </row>
    <row r="1320" spans="1:8">
      <c r="A1320" s="7"/>
      <c r="B1320" s="8"/>
      <c r="C1320" s="8"/>
      <c r="D1320" s="8"/>
      <c r="E1320" s="8"/>
      <c r="F1320" s="9"/>
      <c r="G1320" s="9"/>
      <c r="H1320" s="9"/>
    </row>
    <row r="1321" spans="1:8">
      <c r="A1321" s="7"/>
      <c r="B1321" s="8"/>
      <c r="C1321" s="8"/>
      <c r="D1321" s="8"/>
      <c r="E1321" s="8"/>
      <c r="F1321" s="9"/>
      <c r="G1321" s="9"/>
      <c r="H1321" s="9"/>
    </row>
    <row r="1322" spans="1:8">
      <c r="A1322" s="7"/>
      <c r="B1322" s="8"/>
      <c r="C1322" s="8"/>
      <c r="D1322" s="8"/>
      <c r="E1322" s="10"/>
      <c r="F1322" s="9"/>
      <c r="G1322" s="9"/>
      <c r="H1322" s="9"/>
    </row>
    <row r="1323" spans="1:8">
      <c r="A1323" s="7"/>
      <c r="B1323" s="8"/>
      <c r="C1323" s="8"/>
      <c r="D1323" s="8"/>
      <c r="E1323" s="8"/>
      <c r="F1323" s="9"/>
      <c r="G1323" s="9"/>
      <c r="H1323" s="9"/>
    </row>
    <row r="1324" spans="1:8">
      <c r="A1324" s="8"/>
      <c r="B1324" s="8"/>
      <c r="C1324" s="8"/>
      <c r="D1324" s="8"/>
      <c r="E1324" s="8"/>
      <c r="F1324" s="9"/>
      <c r="G1324" s="9"/>
      <c r="H1324" s="9"/>
    </row>
    <row r="1325" spans="1:8">
      <c r="A1325" s="7"/>
      <c r="B1325" s="8"/>
      <c r="C1325" s="8"/>
      <c r="D1325" s="8"/>
      <c r="E1325" s="8"/>
      <c r="F1325" s="9"/>
      <c r="G1325" s="9"/>
      <c r="H1325" s="9"/>
    </row>
    <row r="1326" spans="1:8">
      <c r="A1326" s="8"/>
      <c r="B1326" s="8"/>
      <c r="C1326" s="8"/>
      <c r="D1326" s="8"/>
      <c r="E1326" s="8"/>
      <c r="F1326" s="9"/>
      <c r="G1326" s="9"/>
      <c r="H1326" s="9"/>
    </row>
    <row r="1327" spans="1:8">
      <c r="A1327" s="7"/>
      <c r="B1327" s="7"/>
      <c r="C1327" s="8"/>
      <c r="D1327" s="8"/>
      <c r="E1327" s="8"/>
      <c r="F1327" s="9"/>
      <c r="G1327" s="9"/>
      <c r="H1327" s="9"/>
    </row>
    <row r="1328" spans="1:8">
      <c r="A1328" s="8"/>
      <c r="B1328" s="8"/>
      <c r="C1328" s="8"/>
      <c r="D1328" s="8"/>
      <c r="E1328" s="8"/>
      <c r="F1328" s="9"/>
      <c r="G1328" s="9"/>
      <c r="H1328" s="9"/>
    </row>
    <row r="1329" spans="1:8">
      <c r="A1329" s="7"/>
      <c r="B1329" s="8"/>
      <c r="C1329" s="8"/>
      <c r="D1329" s="8"/>
      <c r="E1329" s="8"/>
      <c r="F1329" s="9"/>
      <c r="G1329" s="9"/>
      <c r="H1329" s="9"/>
    </row>
    <row r="1330" spans="1:8">
      <c r="A1330" s="7"/>
      <c r="B1330" s="8"/>
      <c r="C1330" s="8"/>
      <c r="D1330" s="8"/>
      <c r="E1330" s="10"/>
      <c r="F1330" s="9"/>
      <c r="G1330" s="9"/>
      <c r="H1330" s="9"/>
    </row>
    <row r="1331" spans="1:8">
      <c r="A1331" s="7"/>
      <c r="B1331" s="8"/>
      <c r="C1331" s="8"/>
      <c r="D1331" s="8"/>
      <c r="E1331" s="8"/>
      <c r="F1331" s="9"/>
      <c r="G1331" s="9"/>
      <c r="H1331" s="9"/>
    </row>
    <row r="1332" spans="1:8">
      <c r="A1332" s="7"/>
      <c r="B1332" s="8"/>
      <c r="C1332" s="8"/>
      <c r="D1332" s="8"/>
      <c r="E1332" s="8"/>
      <c r="F1332" s="9"/>
      <c r="G1332" s="9"/>
      <c r="H1332" s="9"/>
    </row>
    <row r="1333" spans="1:8">
      <c r="A1333" s="8"/>
      <c r="B1333" s="8"/>
      <c r="C1333" s="8"/>
      <c r="D1333" s="8"/>
      <c r="E1333" s="8"/>
      <c r="F1333" s="9"/>
      <c r="G1333" s="9"/>
      <c r="H1333" s="9"/>
    </row>
    <row r="1334" spans="1:8">
      <c r="A1334" s="7"/>
      <c r="B1334" s="8"/>
      <c r="C1334" s="8"/>
      <c r="D1334" s="8"/>
      <c r="E1334" s="8"/>
      <c r="F1334" s="9"/>
      <c r="G1334" s="9"/>
      <c r="H1334" s="9"/>
    </row>
    <row r="1335" spans="1:8">
      <c r="A1335" s="7"/>
      <c r="B1335" s="8"/>
      <c r="C1335" s="8"/>
      <c r="D1335" s="8"/>
      <c r="E1335" s="8"/>
      <c r="F1335" s="9"/>
      <c r="G1335" s="9"/>
      <c r="H1335" s="9"/>
    </row>
    <row r="1336" spans="1:8">
      <c r="A1336" s="8"/>
      <c r="B1336" s="8"/>
      <c r="C1336" s="8"/>
      <c r="D1336" s="8"/>
      <c r="E1336" s="8"/>
      <c r="F1336" s="9"/>
      <c r="G1336" s="9"/>
      <c r="H1336" s="9"/>
    </row>
    <row r="1337" spans="1:8">
      <c r="A1337" s="8"/>
      <c r="B1337" s="8"/>
      <c r="C1337" s="8"/>
      <c r="D1337" s="8"/>
      <c r="E1337" s="8"/>
      <c r="F1337" s="9"/>
      <c r="G1337" s="9"/>
      <c r="H1337" s="9"/>
    </row>
    <row r="1338" spans="1:8">
      <c r="A1338" s="7"/>
      <c r="B1338" s="8"/>
      <c r="C1338" s="8"/>
      <c r="D1338" s="8"/>
      <c r="E1338" s="8"/>
      <c r="F1338" s="9"/>
      <c r="G1338" s="9"/>
      <c r="H1338" s="9"/>
    </row>
    <row r="1339" spans="1:8">
      <c r="A1339" s="8"/>
      <c r="B1339" s="8"/>
      <c r="C1339" s="8"/>
      <c r="D1339" s="8"/>
      <c r="E1339" s="8"/>
      <c r="F1339" s="9"/>
      <c r="G1339" s="9"/>
      <c r="H1339" s="9"/>
    </row>
    <row r="1340" spans="1:8">
      <c r="A1340" s="7"/>
      <c r="B1340" s="8"/>
      <c r="C1340" s="8"/>
      <c r="D1340" s="8"/>
      <c r="E1340" s="8"/>
      <c r="F1340" s="9"/>
      <c r="G1340" s="9"/>
      <c r="H1340" s="9"/>
    </row>
    <row r="1341" spans="1:8">
      <c r="A1341" s="7"/>
      <c r="B1341" s="8"/>
      <c r="C1341" s="8"/>
      <c r="D1341" s="8"/>
      <c r="E1341" s="8"/>
      <c r="F1341" s="9"/>
      <c r="G1341" s="9"/>
      <c r="H1341" s="9"/>
    </row>
    <row r="1342" spans="1:8">
      <c r="A1342" s="8"/>
      <c r="B1342" s="8"/>
      <c r="C1342" s="8"/>
      <c r="D1342" s="8"/>
      <c r="E1342" s="8"/>
      <c r="F1342" s="9"/>
      <c r="G1342" s="9"/>
      <c r="H1342" s="9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6084"/>
  <sheetViews>
    <sheetView zoomScale="75" workbookViewId="0">
      <selection activeCell="A2" sqref="A2"/>
    </sheetView>
  </sheetViews>
  <sheetFormatPr defaultRowHeight="12.75"/>
  <cols>
    <col min="1" max="1" width="28" customWidth="1"/>
    <col min="2" max="2" width="36.85546875" customWidth="1"/>
    <col min="8" max="8" width="20.85546875" customWidth="1"/>
    <col min="10" max="10" width="13.28515625" customWidth="1"/>
    <col min="12" max="12" width="26.140625" customWidth="1"/>
  </cols>
  <sheetData>
    <row r="1" spans="1:7">
      <c r="B1" t="s">
        <v>8898</v>
      </c>
      <c r="C1" s="2"/>
      <c r="D1" s="2"/>
      <c r="E1" s="2"/>
      <c r="F1" s="2"/>
      <c r="G1" s="2"/>
    </row>
    <row r="2" spans="1:7">
      <c r="C2" s="2" t="s">
        <v>7937</v>
      </c>
      <c r="D2" s="2" t="s">
        <v>7938</v>
      </c>
      <c r="E2" s="2"/>
      <c r="F2" s="2"/>
      <c r="G2" s="2"/>
    </row>
    <row r="3" spans="1:7">
      <c r="A3" t="str">
        <f>MID(B3,1,LEN(B3)-4)</f>
        <v>(-)-Epigallocatechin_gallate</v>
      </c>
      <c r="B3" t="s">
        <v>10110</v>
      </c>
      <c r="C3">
        <v>8</v>
      </c>
      <c r="D3">
        <v>9</v>
      </c>
    </row>
    <row r="4" spans="1:7">
      <c r="A4" t="str">
        <f t="shared" ref="A4:A67" si="0">MID(B4,1,LEN(B4)-4)</f>
        <v>(-)-riboflavin</v>
      </c>
      <c r="B4" t="s">
        <v>10111</v>
      </c>
      <c r="C4">
        <v>8</v>
      </c>
      <c r="D4">
        <v>10</v>
      </c>
    </row>
    <row r="5" spans="1:7">
      <c r="A5" t="str">
        <f t="shared" si="0"/>
        <v>(+-)-4-(2-chlorophenyl)-2-[2-(4-..e</v>
      </c>
      <c r="B5" t="s">
        <v>10107</v>
      </c>
      <c r="C5">
        <v>8</v>
      </c>
      <c r="D5">
        <v>11</v>
      </c>
    </row>
    <row r="6" spans="1:7">
      <c r="A6" t="str">
        <f t="shared" si="0"/>
        <v>(+-)-4-(2-chlorophenyl)-2-[2-(4-isobutylphenyl)ethyl]-6_9-dimethyl-6H-thieno[3_2-f][1_2_4]triazolo[4_3-a][1_4]diazepine</v>
      </c>
      <c r="B6" t="s">
        <v>13789</v>
      </c>
      <c r="C6">
        <v>8</v>
      </c>
      <c r="D6">
        <v>11</v>
      </c>
    </row>
    <row r="7" spans="1:7">
      <c r="A7" t="str">
        <f t="shared" si="0"/>
        <v>(+-)-4-diethylamino-1_1-dimeth..e</v>
      </c>
      <c r="B7" t="s">
        <v>13790</v>
      </c>
      <c r="C7">
        <v>7</v>
      </c>
      <c r="D7">
        <v>10</v>
      </c>
    </row>
    <row r="8" spans="1:7">
      <c r="A8" t="str">
        <f t="shared" si="0"/>
        <v>(+-)-4-diethylamino-1_1-dimethylbut-2-yn-1-yl_2-cyclohexyl-2-hydroxy-2-phenylacetate.HCl_monohydrate</v>
      </c>
      <c r="B8" t="s">
        <v>13791</v>
      </c>
      <c r="C8">
        <v>7</v>
      </c>
      <c r="D8">
        <v>10</v>
      </c>
    </row>
    <row r="9" spans="1:7">
      <c r="A9" t="str">
        <f t="shared" si="0"/>
        <v>(+-)-4-pentyn-2-ol</v>
      </c>
      <c r="B9" t="s">
        <v>10108</v>
      </c>
      <c r="C9">
        <v>5</v>
      </c>
      <c r="D9">
        <v>6</v>
      </c>
    </row>
    <row r="10" spans="1:7">
      <c r="A10" t="str">
        <f t="shared" si="0"/>
        <v>(+-)-7-(3_5_6-trimethyl-1_4-ben..d</v>
      </c>
      <c r="B10" t="s">
        <v>13792</v>
      </c>
      <c r="C10">
        <v>5</v>
      </c>
      <c r="D10">
        <v>9</v>
      </c>
    </row>
    <row r="11" spans="1:7">
      <c r="A11" t="str">
        <f t="shared" si="0"/>
        <v>(+-)-7-(3_5_6-trimethyl-1_4-benzoquinon-2-yl)-7-phenylheptanoic_acid</v>
      </c>
      <c r="B11" t="s">
        <v>13793</v>
      </c>
      <c r="C11">
        <v>5</v>
      </c>
      <c r="D11">
        <v>9</v>
      </c>
    </row>
    <row r="12" spans="1:7">
      <c r="A12" t="str">
        <f t="shared" si="0"/>
        <v>(+-)-sec-butylamine</v>
      </c>
      <c r="B12" t="s">
        <v>10109</v>
      </c>
      <c r="C12">
        <v>4</v>
      </c>
      <c r="D12">
        <v>5</v>
      </c>
    </row>
    <row r="13" spans="1:7">
      <c r="A13" t="str">
        <f t="shared" si="0"/>
        <v>(1r_2s_5r)-(-)-menthol</v>
      </c>
      <c r="B13" t="s">
        <v>13794</v>
      </c>
      <c r="C13">
        <v>4</v>
      </c>
      <c r="D13">
        <v>5</v>
      </c>
    </row>
    <row r="14" spans="1:7">
      <c r="A14" t="str">
        <f t="shared" si="0"/>
        <v>(1s)-(-)-camphor</v>
      </c>
      <c r="B14" t="s">
        <v>10112</v>
      </c>
      <c r="C14">
        <v>4</v>
      </c>
      <c r="D14">
        <v>6</v>
      </c>
    </row>
    <row r="15" spans="1:7">
      <c r="A15" t="str">
        <f t="shared" si="0"/>
        <v>(4-Chloro-6-(2_3-xylidino)-2..d</v>
      </c>
      <c r="B15" t="s">
        <v>13795</v>
      </c>
      <c r="C15">
        <v>8</v>
      </c>
      <c r="D15">
        <v>10</v>
      </c>
    </row>
    <row r="16" spans="1:7">
      <c r="A16" t="str">
        <f t="shared" si="0"/>
        <v>(4-Chloro-6-(2_3-xylidino)-2-pyrimidinylthio)_acetic_acid_(WY-14643)</v>
      </c>
      <c r="B16" t="s">
        <v>13796</v>
      </c>
      <c r="C16">
        <v>8</v>
      </c>
      <c r="D16">
        <v>10</v>
      </c>
    </row>
    <row r="17" spans="1:4">
      <c r="A17" t="str">
        <f t="shared" si="0"/>
        <v>(E)-7-Phenyl-7-(3-pyridyl)-6-heptenoic_acid</v>
      </c>
      <c r="B17" t="s">
        <v>10113</v>
      </c>
      <c r="C17">
        <v>7</v>
      </c>
      <c r="D17">
        <v>9</v>
      </c>
    </row>
    <row r="18" spans="1:4">
      <c r="A18" t="str">
        <f t="shared" si="0"/>
        <v>(N-6)-(Methylnitroso)adenine</v>
      </c>
      <c r="B18" t="s">
        <v>10114</v>
      </c>
      <c r="C18">
        <v>7</v>
      </c>
      <c r="D18">
        <v>9</v>
      </c>
    </row>
    <row r="19" spans="1:4">
      <c r="A19" t="str">
        <f t="shared" si="0"/>
        <v>(N-6)-(Methylnitroso)adenosine</v>
      </c>
      <c r="B19" t="s">
        <v>10115</v>
      </c>
      <c r="C19">
        <v>8</v>
      </c>
      <c r="D19">
        <v>9</v>
      </c>
    </row>
    <row r="20" spans="1:4">
      <c r="A20" t="str">
        <f t="shared" si="0"/>
        <v>(N-6)-Methyladenine</v>
      </c>
      <c r="B20" t="s">
        <v>10116</v>
      </c>
      <c r="C20">
        <v>7</v>
      </c>
      <c r="D20">
        <v>8</v>
      </c>
    </row>
    <row r="21" spans="1:4">
      <c r="A21" t="str">
        <f t="shared" si="0"/>
        <v>(N-6)-Methyladenosine</v>
      </c>
      <c r="B21" t="s">
        <v>10117</v>
      </c>
      <c r="C21">
        <v>8</v>
      </c>
      <c r="D21">
        <v>9</v>
      </c>
    </row>
    <row r="22" spans="1:4">
      <c r="A22" t="str">
        <f t="shared" si="0"/>
        <v>(R_R)-Dilevalol.HCl</v>
      </c>
      <c r="B22" t="s">
        <v>13797</v>
      </c>
      <c r="C22">
        <v>6</v>
      </c>
      <c r="D22">
        <v>9</v>
      </c>
    </row>
    <row r="23" spans="1:4">
      <c r="A23" t="str">
        <f t="shared" si="0"/>
        <v>[(1s)-endo]-(-)-borneol</v>
      </c>
      <c r="B23" t="s">
        <v>13786</v>
      </c>
      <c r="C23">
        <v>4</v>
      </c>
      <c r="D23">
        <v>6</v>
      </c>
    </row>
    <row r="24" spans="1:4">
      <c r="A24" t="str">
        <f t="shared" si="0"/>
        <v>[1(r)-endo]-(+)-3-bromocamphor</v>
      </c>
      <c r="B24" t="s">
        <v>13787</v>
      </c>
      <c r="C24">
        <v>5</v>
      </c>
      <c r="D24">
        <v>6</v>
      </c>
    </row>
    <row r="25" spans="1:4">
      <c r="A25" t="str">
        <f t="shared" si="0"/>
        <v>_junk</v>
      </c>
      <c r="B25" t="s">
        <v>13788</v>
      </c>
      <c r="C25">
        <v>2</v>
      </c>
      <c r="D25">
        <v>2</v>
      </c>
    </row>
    <row r="26" spans="1:4">
      <c r="A26" t="str">
        <f t="shared" si="0"/>
        <v>1-(1-Naphthyl)-2-thiourea</v>
      </c>
      <c r="B26" t="s">
        <v>10118</v>
      </c>
      <c r="C26">
        <v>6</v>
      </c>
      <c r="D26">
        <v>10</v>
      </c>
    </row>
    <row r="27" spans="1:4">
      <c r="A27" t="str">
        <f t="shared" si="0"/>
        <v>1-(2-aminoethyl)piperazine</v>
      </c>
      <c r="B27" t="s">
        <v>10119</v>
      </c>
      <c r="C27">
        <v>4</v>
      </c>
      <c r="D27">
        <v>9</v>
      </c>
    </row>
    <row r="28" spans="1:4">
      <c r="A28" t="str">
        <f t="shared" si="0"/>
        <v>1-(2-chloroethyl)pyrrolidine.hcl</v>
      </c>
      <c r="B28" t="s">
        <v>10120</v>
      </c>
      <c r="C28">
        <v>5</v>
      </c>
      <c r="D28">
        <v>7</v>
      </c>
    </row>
    <row r="29" spans="1:4">
      <c r="A29" t="str">
        <f t="shared" si="0"/>
        <v>1-(2-hydroxy-4-methoxyphenyl)-Ethanone</v>
      </c>
      <c r="B29" t="s">
        <v>10121</v>
      </c>
      <c r="C29">
        <v>6</v>
      </c>
      <c r="D29">
        <v>8</v>
      </c>
    </row>
    <row r="30" spans="1:4">
      <c r="A30" t="str">
        <f t="shared" si="0"/>
        <v>1-(2-Hydroxyethyl)-1-nitrosourea</v>
      </c>
      <c r="B30" t="s">
        <v>10122</v>
      </c>
      <c r="C30">
        <v>6</v>
      </c>
      <c r="D30">
        <v>7</v>
      </c>
    </row>
    <row r="31" spans="1:4">
      <c r="A31" t="str">
        <f t="shared" si="0"/>
        <v>1-(2-Hydroxyethyl)-3-[(5-nitrof..e</v>
      </c>
      <c r="B31" t="s">
        <v>10123</v>
      </c>
      <c r="C31">
        <v>8</v>
      </c>
      <c r="D31">
        <v>12</v>
      </c>
    </row>
    <row r="32" spans="1:4">
      <c r="A32" t="str">
        <f t="shared" si="0"/>
        <v>1-(2-Hydroxyethyl)-3-[(5-nitrofurfurylidene)amino]-2-imidazolidinone</v>
      </c>
      <c r="B32" t="s">
        <v>10124</v>
      </c>
      <c r="C32">
        <v>8</v>
      </c>
      <c r="D32">
        <v>12</v>
      </c>
    </row>
    <row r="33" spans="1:4">
      <c r="A33" t="str">
        <f t="shared" si="0"/>
        <v>1-(2-Hydroxyethyl)-nitroso-3-ethylurea</v>
      </c>
      <c r="B33" t="s">
        <v>10125</v>
      </c>
      <c r="C33">
        <v>7</v>
      </c>
      <c r="D33">
        <v>8</v>
      </c>
    </row>
    <row r="34" spans="1:4">
      <c r="A34" t="str">
        <f t="shared" si="0"/>
        <v>1-(2-hydroxyethyl)piperazine</v>
      </c>
      <c r="B34" t="s">
        <v>10126</v>
      </c>
      <c r="C34">
        <v>4</v>
      </c>
      <c r="D34">
        <v>8</v>
      </c>
    </row>
    <row r="35" spans="1:4">
      <c r="A35" t="str">
        <f t="shared" si="0"/>
        <v>1-(2-Oxopropyl)nitroso-3-(2-chloroethyl)urea</v>
      </c>
      <c r="B35" t="s">
        <v>10127</v>
      </c>
      <c r="C35">
        <v>7</v>
      </c>
      <c r="D35">
        <v>8</v>
      </c>
    </row>
    <row r="36" spans="1:4">
      <c r="A36" t="str">
        <f t="shared" si="0"/>
        <v>1-(3-Hydroxypropyl)-1-nitrosourea</v>
      </c>
      <c r="B36" t="s">
        <v>10128</v>
      </c>
      <c r="C36">
        <v>6</v>
      </c>
      <c r="D36">
        <v>7</v>
      </c>
    </row>
    <row r="37" spans="1:4">
      <c r="A37" t="str">
        <f t="shared" si="0"/>
        <v>1-(4-Chlorophenyl)-1-phenyl-2-propynyl_carbamate</v>
      </c>
      <c r="B37" t="s">
        <v>10129</v>
      </c>
      <c r="C37">
        <v>7</v>
      </c>
      <c r="D37">
        <v>9</v>
      </c>
    </row>
    <row r="38" spans="1:4">
      <c r="A38" t="str">
        <f t="shared" si="0"/>
        <v>1-(Aminomethyl)cyclohexaneacetic_acid</v>
      </c>
      <c r="B38" t="s">
        <v>10130</v>
      </c>
      <c r="C38">
        <v>4</v>
      </c>
      <c r="D38">
        <v>6</v>
      </c>
    </row>
    <row r="39" spans="1:4">
      <c r="A39" t="str">
        <f t="shared" si="0"/>
        <v>1-(carboxymethyl)pyridinium_chloride</v>
      </c>
      <c r="B39" t="s">
        <v>10131</v>
      </c>
      <c r="C39">
        <v>7</v>
      </c>
      <c r="D39">
        <v>8</v>
      </c>
    </row>
    <row r="40" spans="1:4">
      <c r="A40" t="str">
        <f t="shared" si="0"/>
        <v>1-(p-toluenesulfonyl)imidazole</v>
      </c>
      <c r="B40" t="s">
        <v>10132</v>
      </c>
      <c r="C40">
        <v>8</v>
      </c>
      <c r="D40">
        <v>9</v>
      </c>
    </row>
    <row r="41" spans="1:4">
      <c r="A41" t="str">
        <f t="shared" si="0"/>
        <v>1_1_1_2-Tetrachloroethane</v>
      </c>
      <c r="B41" t="s">
        <v>13798</v>
      </c>
      <c r="C41">
        <v>6</v>
      </c>
      <c r="D41">
        <v>6</v>
      </c>
    </row>
    <row r="42" spans="1:4">
      <c r="A42" t="str">
        <f t="shared" si="0"/>
        <v>1_1_1_3_3_3-hexafluoro-2-propanol</v>
      </c>
      <c r="B42" t="s">
        <v>13799</v>
      </c>
      <c r="C42">
        <v>10</v>
      </c>
      <c r="D42">
        <v>10</v>
      </c>
    </row>
    <row r="43" spans="1:4">
      <c r="A43" t="str">
        <f t="shared" si="0"/>
        <v>1_1_1-Trichloro-2-propanol</v>
      </c>
      <c r="B43" t="s">
        <v>13800</v>
      </c>
      <c r="C43">
        <v>7</v>
      </c>
      <c r="D43">
        <v>7</v>
      </c>
    </row>
    <row r="44" spans="1:4">
      <c r="A44" t="str">
        <f t="shared" si="0"/>
        <v>1_1_1-Trichloroethane__technical_grade</v>
      </c>
      <c r="B44" t="s">
        <v>13801</v>
      </c>
      <c r="C44">
        <v>5</v>
      </c>
      <c r="D44">
        <v>5</v>
      </c>
    </row>
    <row r="45" spans="1:4">
      <c r="A45" t="str">
        <f t="shared" si="0"/>
        <v>1_1_1-trichloroethane</v>
      </c>
      <c r="B45" t="s">
        <v>13802</v>
      </c>
      <c r="C45">
        <v>5</v>
      </c>
      <c r="D45">
        <v>5</v>
      </c>
    </row>
    <row r="46" spans="1:4">
      <c r="A46" t="str">
        <f t="shared" si="0"/>
        <v>1_1_2_2-Tetrachloroethane</v>
      </c>
      <c r="B46" t="s">
        <v>13803</v>
      </c>
      <c r="C46">
        <v>6</v>
      </c>
      <c r="D46">
        <v>6</v>
      </c>
    </row>
    <row r="47" spans="1:4">
      <c r="A47" t="str">
        <f t="shared" si="0"/>
        <v>1_1_2-Trichloro-1_2_2-trifluoroethane</v>
      </c>
      <c r="B47" t="s">
        <v>13804</v>
      </c>
      <c r="C47">
        <v>7</v>
      </c>
      <c r="D47">
        <v>7</v>
      </c>
    </row>
    <row r="48" spans="1:4">
      <c r="A48" t="str">
        <f t="shared" si="0"/>
        <v>1_1_2-Trichloroethane</v>
      </c>
      <c r="B48" t="s">
        <v>13805</v>
      </c>
      <c r="C48">
        <v>5</v>
      </c>
      <c r="D48">
        <v>5</v>
      </c>
    </row>
    <row r="49" spans="1:4">
      <c r="A49" t="str">
        <f t="shared" si="0"/>
        <v>1_1-Bis(tert-butylperoxy)-3_3_5-trimethylcyclohexane</v>
      </c>
      <c r="B49" t="s">
        <v>13806</v>
      </c>
      <c r="C49">
        <v>5</v>
      </c>
      <c r="D49">
        <v>6</v>
      </c>
    </row>
    <row r="50" spans="1:4">
      <c r="A50" t="str">
        <f t="shared" si="0"/>
        <v>1_1-Diallylhydrazine</v>
      </c>
      <c r="B50" t="s">
        <v>13807</v>
      </c>
      <c r="C50">
        <v>6</v>
      </c>
      <c r="D50">
        <v>8</v>
      </c>
    </row>
    <row r="51" spans="1:4">
      <c r="A51" t="str">
        <f t="shared" si="0"/>
        <v>1_1-Dichloroethane</v>
      </c>
      <c r="B51" t="s">
        <v>13808</v>
      </c>
      <c r="C51">
        <v>4</v>
      </c>
      <c r="D51">
        <v>4</v>
      </c>
    </row>
    <row r="52" spans="1:4">
      <c r="A52" t="str">
        <f t="shared" si="0"/>
        <v>1_1-dimethylhydrazine</v>
      </c>
      <c r="B52" t="s">
        <v>13809</v>
      </c>
      <c r="C52">
        <v>4</v>
      </c>
      <c r="D52">
        <v>4</v>
      </c>
    </row>
    <row r="53" spans="1:4">
      <c r="A53" t="str">
        <f t="shared" si="0"/>
        <v>1_1-di-n-Butylhydrazine</v>
      </c>
      <c r="B53" t="s">
        <v>13810</v>
      </c>
      <c r="C53">
        <v>5</v>
      </c>
      <c r="D53">
        <v>6</v>
      </c>
    </row>
    <row r="54" spans="1:4">
      <c r="A54" t="str">
        <f t="shared" si="0"/>
        <v>1_1-diphenyl-2-propyn-1-ol</v>
      </c>
      <c r="B54" t="s">
        <v>13811</v>
      </c>
      <c r="C54">
        <v>7</v>
      </c>
      <c r="D54">
        <v>9</v>
      </c>
    </row>
    <row r="55" spans="1:4">
      <c r="A55" t="str">
        <f t="shared" si="0"/>
        <v>1_2_3_4-Diepoxybutane_DL</v>
      </c>
      <c r="B55" t="s">
        <v>13812</v>
      </c>
      <c r="C55">
        <v>5</v>
      </c>
      <c r="D55">
        <v>6</v>
      </c>
    </row>
    <row r="56" spans="1:4">
      <c r="A56" t="str">
        <f t="shared" si="0"/>
        <v>1_2_3-Benzotriazole</v>
      </c>
      <c r="B56" t="s">
        <v>13813</v>
      </c>
      <c r="C56">
        <v>6</v>
      </c>
      <c r="D56">
        <v>7</v>
      </c>
    </row>
    <row r="57" spans="1:4">
      <c r="A57" t="str">
        <f t="shared" si="0"/>
        <v>1_2_3-Propanetricarboxylic_acid__2-hydroxy-</v>
      </c>
      <c r="B57" t="s">
        <v>13814</v>
      </c>
      <c r="C57">
        <v>4</v>
      </c>
      <c r="D57">
        <v>6</v>
      </c>
    </row>
    <row r="58" spans="1:4">
      <c r="A58" t="str">
        <f t="shared" si="0"/>
        <v>1_2_3-Propanetriol__trinitrate</v>
      </c>
      <c r="B58" t="s">
        <v>13815</v>
      </c>
      <c r="C58">
        <v>6</v>
      </c>
      <c r="D58">
        <v>7</v>
      </c>
    </row>
    <row r="59" spans="1:4">
      <c r="A59" t="str">
        <f t="shared" si="0"/>
        <v>1_2_3-Trichloro-4_6-dinitrobenzene</v>
      </c>
      <c r="B59" t="s">
        <v>13816</v>
      </c>
      <c r="C59">
        <v>7</v>
      </c>
      <c r="D59">
        <v>9</v>
      </c>
    </row>
    <row r="60" spans="1:4">
      <c r="A60" t="str">
        <f t="shared" si="0"/>
        <v>1_2_3-trichloropropane</v>
      </c>
      <c r="B60" t="s">
        <v>13817</v>
      </c>
      <c r="C60">
        <v>6</v>
      </c>
      <c r="D60">
        <v>6</v>
      </c>
    </row>
    <row r="61" spans="1:4">
      <c r="A61" t="str">
        <f t="shared" si="0"/>
        <v>1_2_4-trichlorobenzene</v>
      </c>
      <c r="B61" t="s">
        <v>13818</v>
      </c>
      <c r="C61">
        <v>6</v>
      </c>
      <c r="D61">
        <v>8</v>
      </c>
    </row>
    <row r="62" spans="1:4">
      <c r="A62" t="str">
        <f t="shared" si="0"/>
        <v>1_2_4-trimethylbenzene</v>
      </c>
      <c r="B62" t="s">
        <v>13819</v>
      </c>
      <c r="C62">
        <v>5</v>
      </c>
      <c r="D62">
        <v>6</v>
      </c>
    </row>
    <row r="63" spans="1:4">
      <c r="A63" t="str">
        <f t="shared" si="0"/>
        <v>1_2-bis(4-pyridyl)ethane</v>
      </c>
      <c r="B63" t="s">
        <v>13820</v>
      </c>
      <c r="C63">
        <v>5</v>
      </c>
      <c r="D63">
        <v>11</v>
      </c>
    </row>
    <row r="64" spans="1:4">
      <c r="A64" t="str">
        <f t="shared" si="0"/>
        <v>1_2-Diallylhydrazine.2HCl</v>
      </c>
      <c r="B64" t="s">
        <v>13821</v>
      </c>
      <c r="C64">
        <v>7</v>
      </c>
      <c r="D64">
        <v>7</v>
      </c>
    </row>
    <row r="65" spans="1:4">
      <c r="A65" t="str">
        <f t="shared" si="0"/>
        <v>1_2-diaminopropane</v>
      </c>
      <c r="B65" t="s">
        <v>13822</v>
      </c>
      <c r="C65">
        <v>5</v>
      </c>
      <c r="D65">
        <v>5</v>
      </c>
    </row>
    <row r="66" spans="1:4">
      <c r="A66" t="str">
        <f t="shared" si="0"/>
        <v>1_2-Dibromo-3-chloropropane</v>
      </c>
      <c r="B66" t="s">
        <v>13823</v>
      </c>
      <c r="C66">
        <v>6</v>
      </c>
      <c r="D66">
        <v>6</v>
      </c>
    </row>
    <row r="67" spans="1:4">
      <c r="A67" t="str">
        <f t="shared" si="0"/>
        <v>1_2-dibromobenzene</v>
      </c>
      <c r="B67" t="s">
        <v>13824</v>
      </c>
      <c r="C67">
        <v>5</v>
      </c>
      <c r="D67">
        <v>6</v>
      </c>
    </row>
    <row r="68" spans="1:4">
      <c r="A68" t="str">
        <f t="shared" ref="A68:A131" si="1">MID(B68,1,LEN(B68)-4)</f>
        <v>1_2-Dibromoethane</v>
      </c>
      <c r="B68" t="s">
        <v>13825</v>
      </c>
      <c r="C68">
        <v>4</v>
      </c>
      <c r="D68">
        <v>4</v>
      </c>
    </row>
    <row r="69" spans="1:4">
      <c r="A69" t="str">
        <f t="shared" si="1"/>
        <v>1_2-Dichlorobenzene</v>
      </c>
      <c r="B69" t="s">
        <v>13826</v>
      </c>
      <c r="C69">
        <v>6</v>
      </c>
      <c r="D69">
        <v>7</v>
      </c>
    </row>
    <row r="70" spans="1:4">
      <c r="A70" t="str">
        <f t="shared" si="1"/>
        <v>1_2-Dichlorobenzene_(o-dichlorobenzene)</v>
      </c>
      <c r="B70" t="s">
        <v>13827</v>
      </c>
      <c r="C70">
        <v>6</v>
      </c>
      <c r="D70">
        <v>7</v>
      </c>
    </row>
    <row r="71" spans="1:4">
      <c r="A71" t="str">
        <f t="shared" si="1"/>
        <v>1_2-dichloroethane</v>
      </c>
      <c r="B71" t="s">
        <v>9636</v>
      </c>
      <c r="C71">
        <v>4</v>
      </c>
      <c r="D71">
        <v>4</v>
      </c>
    </row>
    <row r="72" spans="1:4">
      <c r="A72" t="str">
        <f t="shared" si="1"/>
        <v>1_2-Dichloropropane</v>
      </c>
      <c r="B72" t="s">
        <v>13828</v>
      </c>
      <c r="C72">
        <v>5</v>
      </c>
      <c r="D72">
        <v>5</v>
      </c>
    </row>
    <row r="73" spans="1:4">
      <c r="A73" t="str">
        <f t="shared" si="1"/>
        <v>1_2-Dichloropropane_(propylene_dichloride)</v>
      </c>
      <c r="B73" t="s">
        <v>13829</v>
      </c>
      <c r="C73">
        <v>5</v>
      </c>
      <c r="D73">
        <v>5</v>
      </c>
    </row>
    <row r="74" spans="1:4">
      <c r="A74" t="str">
        <f t="shared" si="1"/>
        <v>1_2-Diformylhydrazine</v>
      </c>
      <c r="B74" t="s">
        <v>13830</v>
      </c>
      <c r="C74">
        <v>6</v>
      </c>
      <c r="D74">
        <v>6</v>
      </c>
    </row>
    <row r="75" spans="1:4">
      <c r="A75" t="str">
        <f t="shared" si="1"/>
        <v>1_2-Dihydro-2-(5-nitro-2-thienyl)_quinazolin-4(3H)-one</v>
      </c>
      <c r="B75" t="s">
        <v>13831</v>
      </c>
      <c r="C75">
        <v>8</v>
      </c>
      <c r="D75">
        <v>9</v>
      </c>
    </row>
    <row r="76" spans="1:4">
      <c r="A76" t="str">
        <f t="shared" si="1"/>
        <v>1_2-Dimethyl-5-nitroimidazole</v>
      </c>
      <c r="B76" t="s">
        <v>13832</v>
      </c>
      <c r="C76">
        <v>7</v>
      </c>
      <c r="D76">
        <v>8</v>
      </c>
    </row>
    <row r="77" spans="1:4">
      <c r="A77" t="str">
        <f t="shared" si="1"/>
        <v>1_2-Dimethylhydrazine</v>
      </c>
      <c r="B77" t="s">
        <v>13833</v>
      </c>
      <c r="C77">
        <v>4</v>
      </c>
      <c r="D77">
        <v>4</v>
      </c>
    </row>
    <row r="78" spans="1:4">
      <c r="A78" t="str">
        <f t="shared" si="1"/>
        <v>1_2-Dimethylhydrazine_2HCl</v>
      </c>
      <c r="B78" t="s">
        <v>13834</v>
      </c>
      <c r="C78">
        <v>4</v>
      </c>
      <c r="D78">
        <v>4</v>
      </c>
    </row>
    <row r="79" spans="1:4">
      <c r="A79" t="str">
        <f t="shared" si="1"/>
        <v>1_2-dimethylpropylamine</v>
      </c>
      <c r="B79" t="s">
        <v>13835</v>
      </c>
      <c r="C79">
        <v>4</v>
      </c>
      <c r="D79">
        <v>6</v>
      </c>
    </row>
    <row r="80" spans="1:4">
      <c r="A80" t="str">
        <f t="shared" si="1"/>
        <v>1_2-di-n-Butylhydrazine.2HCl</v>
      </c>
      <c r="B80" t="s">
        <v>13836</v>
      </c>
      <c r="C80">
        <v>7</v>
      </c>
      <c r="D80">
        <v>10</v>
      </c>
    </row>
    <row r="81" spans="1:4">
      <c r="A81" t="str">
        <f t="shared" si="1"/>
        <v>1_2-Epoxy-3_3_3-trichloropropane</v>
      </c>
      <c r="B81" t="s">
        <v>13837</v>
      </c>
      <c r="C81">
        <v>7</v>
      </c>
      <c r="D81">
        <v>7</v>
      </c>
    </row>
    <row r="82" spans="1:4">
      <c r="A82" t="str">
        <f t="shared" si="1"/>
        <v>1_2-Epoxybutane</v>
      </c>
      <c r="B82" t="s">
        <v>13838</v>
      </c>
      <c r="C82">
        <v>5</v>
      </c>
      <c r="D82">
        <v>5</v>
      </c>
    </row>
    <row r="83" spans="1:4">
      <c r="A83" t="str">
        <f t="shared" si="1"/>
        <v>1_2-Propylene_glycol</v>
      </c>
      <c r="B83" t="s">
        <v>13839</v>
      </c>
      <c r="C83">
        <v>4</v>
      </c>
      <c r="D83">
        <v>5</v>
      </c>
    </row>
    <row r="84" spans="1:4">
      <c r="A84" t="str">
        <f t="shared" si="1"/>
        <v>1_2-Propylene_oxide</v>
      </c>
      <c r="B84" t="s">
        <v>13840</v>
      </c>
      <c r="C84">
        <v>4</v>
      </c>
      <c r="D84">
        <v>4</v>
      </c>
    </row>
    <row r="85" spans="1:4">
      <c r="A85" t="str">
        <f t="shared" si="1"/>
        <v>1_3_5-Triazine-2_4-diamine__6-chloro-N_..e</v>
      </c>
      <c r="B85" t="s">
        <v>13841</v>
      </c>
      <c r="C85">
        <v>11</v>
      </c>
      <c r="D85">
        <v>12</v>
      </c>
    </row>
    <row r="86" spans="1:4">
      <c r="A86" t="str">
        <f t="shared" si="1"/>
        <v>1_3_5-Triazine-2_4-diamine__6-chloro-N_N-bis(1-methylethyl)-</v>
      </c>
      <c r="B86" t="s">
        <v>13842</v>
      </c>
      <c r="C86">
        <v>11</v>
      </c>
      <c r="D86">
        <v>12</v>
      </c>
    </row>
    <row r="87" spans="1:4">
      <c r="A87" t="str">
        <f t="shared" si="1"/>
        <v>1_3_5-Triazine-2_4-diamine__6-chloro-N_N-diethyl-</v>
      </c>
      <c r="B87" t="s">
        <v>13843</v>
      </c>
      <c r="C87">
        <v>11</v>
      </c>
      <c r="D87">
        <v>12</v>
      </c>
    </row>
    <row r="88" spans="1:4">
      <c r="A88" t="str">
        <f t="shared" si="1"/>
        <v>1_3_5-Triazine-2_4-diamine__6-phenyl-</v>
      </c>
      <c r="B88" t="s">
        <v>13844</v>
      </c>
      <c r="C88">
        <v>8</v>
      </c>
      <c r="D88">
        <v>10</v>
      </c>
    </row>
    <row r="89" spans="1:4">
      <c r="A89" t="str">
        <f t="shared" si="1"/>
        <v>1_3_5-trichloro-2_4-dinitrobenzene</v>
      </c>
      <c r="B89" t="s">
        <v>10252</v>
      </c>
      <c r="C89">
        <v>7</v>
      </c>
      <c r="D89">
        <v>9</v>
      </c>
    </row>
    <row r="90" spans="1:4">
      <c r="A90" t="str">
        <f t="shared" si="1"/>
        <v>1_3_5-Trichlorobenzene</v>
      </c>
      <c r="B90" t="s">
        <v>13845</v>
      </c>
      <c r="C90">
        <v>6</v>
      </c>
      <c r="D90">
        <v>8</v>
      </c>
    </row>
    <row r="91" spans="1:4">
      <c r="A91" t="str">
        <f t="shared" si="1"/>
        <v>1_3_5-Trinitrobenzene</v>
      </c>
      <c r="B91" t="s">
        <v>13846</v>
      </c>
      <c r="C91">
        <v>7</v>
      </c>
      <c r="D91">
        <v>9</v>
      </c>
    </row>
    <row r="92" spans="1:4">
      <c r="A92" t="str">
        <f t="shared" si="1"/>
        <v>1_3-Butadiene</v>
      </c>
      <c r="B92" t="s">
        <v>13847</v>
      </c>
      <c r="C92">
        <v>4</v>
      </c>
      <c r="D92">
        <v>4</v>
      </c>
    </row>
    <row r="93" spans="1:4">
      <c r="A93" t="str">
        <f t="shared" si="1"/>
        <v>1_3-diaminopropane</v>
      </c>
      <c r="B93" t="s">
        <v>13848</v>
      </c>
      <c r="C93">
        <v>4</v>
      </c>
      <c r="D93">
        <v>5</v>
      </c>
    </row>
    <row r="94" spans="1:4">
      <c r="A94" t="str">
        <f t="shared" si="1"/>
        <v>1_3-dibromopropane</v>
      </c>
      <c r="B94" t="s">
        <v>13849</v>
      </c>
      <c r="C94">
        <v>5</v>
      </c>
      <c r="D94">
        <v>5</v>
      </c>
    </row>
    <row r="95" spans="1:4">
      <c r="A95" t="str">
        <f t="shared" si="1"/>
        <v>1_3-Dibutyl-1-nitrosourea</v>
      </c>
      <c r="B95" t="s">
        <v>13850</v>
      </c>
      <c r="C95">
        <v>7</v>
      </c>
      <c r="D95">
        <v>8</v>
      </c>
    </row>
    <row r="96" spans="1:4">
      <c r="A96" t="str">
        <f t="shared" si="1"/>
        <v>1_3-Dichloro-2-propanol</v>
      </c>
      <c r="B96" t="s">
        <v>13851</v>
      </c>
      <c r="C96">
        <v>6</v>
      </c>
      <c r="D96">
        <v>6</v>
      </c>
    </row>
    <row r="97" spans="1:4">
      <c r="A97" t="str">
        <f t="shared" si="1"/>
        <v>1_3-dichloro-4_6-dinitrobenzene</v>
      </c>
      <c r="B97" t="s">
        <v>13852</v>
      </c>
      <c r="C97">
        <v>7</v>
      </c>
      <c r="D97">
        <v>9</v>
      </c>
    </row>
    <row r="98" spans="1:4">
      <c r="A98" t="str">
        <f t="shared" si="1"/>
        <v>1_3-Dichloro-5_5-dimethylhydantoin</v>
      </c>
      <c r="B98" t="s">
        <v>13853</v>
      </c>
      <c r="C98">
        <v>6</v>
      </c>
      <c r="D98">
        <v>7</v>
      </c>
    </row>
    <row r="99" spans="1:4">
      <c r="A99" t="str">
        <f t="shared" si="1"/>
        <v>1_3-dichlorobenzene</v>
      </c>
      <c r="B99" t="s">
        <v>13854</v>
      </c>
      <c r="C99">
        <v>6</v>
      </c>
      <c r="D99">
        <v>7</v>
      </c>
    </row>
    <row r="100" spans="1:4">
      <c r="A100" t="str">
        <f t="shared" si="1"/>
        <v>1_3-Dichloropropan-2-ol</v>
      </c>
      <c r="B100" t="s">
        <v>7792</v>
      </c>
      <c r="C100">
        <v>6</v>
      </c>
      <c r="D100">
        <v>6</v>
      </c>
    </row>
    <row r="101" spans="1:4">
      <c r="A101" t="str">
        <f t="shared" si="1"/>
        <v>1_3-dichloropropane</v>
      </c>
      <c r="B101" t="s">
        <v>13855</v>
      </c>
      <c r="C101">
        <v>5</v>
      </c>
      <c r="D101">
        <v>5</v>
      </c>
    </row>
    <row r="102" spans="1:4">
      <c r="A102" t="str">
        <f t="shared" si="1"/>
        <v>1_3-Dichloropropene</v>
      </c>
      <c r="B102" t="s">
        <v>13856</v>
      </c>
      <c r="C102">
        <v>5</v>
      </c>
      <c r="D102">
        <v>5</v>
      </c>
    </row>
    <row r="103" spans="1:4">
      <c r="A103" t="str">
        <f t="shared" si="1"/>
        <v>1_3-diethyl-2-thiobarbituric_acid</v>
      </c>
      <c r="B103" t="s">
        <v>13857</v>
      </c>
      <c r="C103">
        <v>7</v>
      </c>
      <c r="D103">
        <v>10</v>
      </c>
    </row>
    <row r="104" spans="1:4">
      <c r="A104" t="str">
        <f t="shared" si="1"/>
        <v>1_3-dimethoxybenzene</v>
      </c>
      <c r="B104" t="s">
        <v>7793</v>
      </c>
      <c r="C104">
        <v>7</v>
      </c>
      <c r="D104">
        <v>7</v>
      </c>
    </row>
    <row r="105" spans="1:4">
      <c r="A105" t="str">
        <f t="shared" si="1"/>
        <v>1_3-Dimethyl-2-imidazolidinone</v>
      </c>
      <c r="B105" t="s">
        <v>13858</v>
      </c>
      <c r="C105">
        <v>7</v>
      </c>
      <c r="D105">
        <v>8</v>
      </c>
    </row>
    <row r="106" spans="1:4">
      <c r="A106" t="str">
        <f t="shared" si="1"/>
        <v>1_3-Dioxane</v>
      </c>
      <c r="B106" t="s">
        <v>13859</v>
      </c>
      <c r="C106">
        <v>6</v>
      </c>
      <c r="D106">
        <v>6</v>
      </c>
    </row>
    <row r="107" spans="1:4">
      <c r="A107" t="str">
        <f t="shared" si="1"/>
        <v>1_4-Benzenediamine</v>
      </c>
      <c r="B107" t="s">
        <v>13860</v>
      </c>
      <c r="C107">
        <v>6</v>
      </c>
      <c r="D107">
        <v>7</v>
      </c>
    </row>
    <row r="108" spans="1:4">
      <c r="A108" t="str">
        <f t="shared" si="1"/>
        <v>1_4-bis(3-aminopropyl)piperazine</v>
      </c>
      <c r="B108" t="s">
        <v>13861</v>
      </c>
      <c r="C108">
        <v>4</v>
      </c>
      <c r="D108">
        <v>10</v>
      </c>
    </row>
    <row r="109" spans="1:4">
      <c r="A109" t="str">
        <f t="shared" si="1"/>
        <v>1_4-Bis[2-(3_5-dichloropyridyloxy)]benzene</v>
      </c>
      <c r="B109" t="s">
        <v>13862</v>
      </c>
      <c r="C109">
        <v>7</v>
      </c>
      <c r="D109">
        <v>7</v>
      </c>
    </row>
    <row r="110" spans="1:4">
      <c r="A110" t="str">
        <f t="shared" si="1"/>
        <v>1_4-Butanediol_diglycidyl_ether</v>
      </c>
      <c r="B110" t="s">
        <v>13863</v>
      </c>
      <c r="C110">
        <v>5</v>
      </c>
      <c r="D110">
        <v>7</v>
      </c>
    </row>
    <row r="111" spans="1:4">
      <c r="A111" t="str">
        <f t="shared" si="1"/>
        <v>1_4-diazabicyclo[2.2.2]octane</v>
      </c>
      <c r="B111" t="s">
        <v>13864</v>
      </c>
      <c r="C111">
        <v>4</v>
      </c>
      <c r="D111">
        <v>8</v>
      </c>
    </row>
    <row r="112" spans="1:4">
      <c r="A112" t="str">
        <f t="shared" si="1"/>
        <v>1_4-Dichlorobenzene_(p-dichlorobenzene)</v>
      </c>
      <c r="B112" t="s">
        <v>13865</v>
      </c>
      <c r="C112">
        <v>5</v>
      </c>
      <c r="D112">
        <v>7</v>
      </c>
    </row>
    <row r="113" spans="1:4">
      <c r="A113" t="str">
        <f t="shared" si="1"/>
        <v>1_4-dichlorobutane</v>
      </c>
      <c r="B113" t="s">
        <v>13866</v>
      </c>
      <c r="C113">
        <v>6</v>
      </c>
      <c r="D113">
        <v>6</v>
      </c>
    </row>
    <row r="114" spans="1:4">
      <c r="A114" t="str">
        <f t="shared" si="1"/>
        <v>1_4-dicyanobutane</v>
      </c>
      <c r="B114" t="s">
        <v>13867</v>
      </c>
      <c r="C114">
        <v>5</v>
      </c>
      <c r="D114">
        <v>6</v>
      </c>
    </row>
    <row r="115" spans="1:4">
      <c r="A115" t="str">
        <f t="shared" si="1"/>
        <v>1_4-diiodobenzene</v>
      </c>
      <c r="B115" t="s">
        <v>13868</v>
      </c>
      <c r="C115">
        <v>4</v>
      </c>
      <c r="D115">
        <v>6</v>
      </c>
    </row>
    <row r="116" spans="1:4">
      <c r="A116" t="str">
        <f t="shared" si="1"/>
        <v>1_4-dimethoxybenzene</v>
      </c>
      <c r="B116" t="s">
        <v>8229</v>
      </c>
      <c r="C116">
        <v>6</v>
      </c>
      <c r="D116">
        <v>7</v>
      </c>
    </row>
    <row r="117" spans="1:4">
      <c r="A117" t="str">
        <f t="shared" si="1"/>
        <v>1_4-dinitrobenzene</v>
      </c>
      <c r="B117" t="s">
        <v>10255</v>
      </c>
      <c r="C117">
        <v>7</v>
      </c>
      <c r="D117">
        <v>9</v>
      </c>
    </row>
    <row r="118" spans="1:4">
      <c r="A118" t="str">
        <f t="shared" si="1"/>
        <v>1_4-Dinitroso-2_6-dimethylpiperazine</v>
      </c>
      <c r="B118" t="s">
        <v>13869</v>
      </c>
      <c r="C118">
        <v>6</v>
      </c>
      <c r="D118">
        <v>9</v>
      </c>
    </row>
    <row r="119" spans="1:4">
      <c r="A119" t="str">
        <f t="shared" si="1"/>
        <v>1_4-Dioxane</v>
      </c>
      <c r="B119" t="s">
        <v>13870</v>
      </c>
      <c r="C119">
        <v>4</v>
      </c>
      <c r="D119">
        <v>6</v>
      </c>
    </row>
    <row r="120" spans="1:4">
      <c r="A120" t="str">
        <f t="shared" si="1"/>
        <v>1_4-diphenyl-1_3-butadiene</v>
      </c>
      <c r="B120" t="s">
        <v>13871</v>
      </c>
      <c r="C120">
        <v>6</v>
      </c>
      <c r="D120">
        <v>8</v>
      </c>
    </row>
    <row r="121" spans="1:4">
      <c r="A121" t="str">
        <f t="shared" si="1"/>
        <v>1_5-dichloropentane</v>
      </c>
      <c r="B121" t="s">
        <v>13872</v>
      </c>
      <c r="C121">
        <v>5</v>
      </c>
      <c r="D121">
        <v>7</v>
      </c>
    </row>
    <row r="122" spans="1:4">
      <c r="A122" t="str">
        <f t="shared" si="1"/>
        <v>1_5-hexadien-3-ol</v>
      </c>
      <c r="B122" t="s">
        <v>13873</v>
      </c>
      <c r="C122">
        <v>5</v>
      </c>
      <c r="D122">
        <v>7</v>
      </c>
    </row>
    <row r="123" spans="1:4">
      <c r="A123" t="str">
        <f t="shared" si="1"/>
        <v>1_5-Naphthalenediamine</v>
      </c>
      <c r="B123" t="s">
        <v>13874</v>
      </c>
      <c r="C123">
        <v>6</v>
      </c>
      <c r="D123">
        <v>10</v>
      </c>
    </row>
    <row r="124" spans="1:4">
      <c r="A124" t="str">
        <f t="shared" si="1"/>
        <v>1_5-Pentanediol</v>
      </c>
      <c r="B124" t="s">
        <v>13875</v>
      </c>
      <c r="C124">
        <v>4</v>
      </c>
      <c r="D124">
        <v>5</v>
      </c>
    </row>
    <row r="125" spans="1:4">
      <c r="A125" t="str">
        <f t="shared" si="1"/>
        <v>1_6-dicyanohexane</v>
      </c>
      <c r="B125" t="s">
        <v>13876</v>
      </c>
      <c r="C125">
        <v>5</v>
      </c>
      <c r="D125">
        <v>6</v>
      </c>
    </row>
    <row r="126" spans="1:4">
      <c r="A126" t="str">
        <f t="shared" si="1"/>
        <v>1_6-dimethylnaphthalene</v>
      </c>
      <c r="B126" t="s">
        <v>13877</v>
      </c>
      <c r="C126">
        <v>5</v>
      </c>
      <c r="D126">
        <v>10</v>
      </c>
    </row>
    <row r="127" spans="1:4">
      <c r="A127" t="str">
        <f t="shared" si="1"/>
        <v>1_8-Cineol</v>
      </c>
      <c r="B127" t="s">
        <v>13878</v>
      </c>
      <c r="C127">
        <v>5</v>
      </c>
      <c r="D127">
        <v>6</v>
      </c>
    </row>
    <row r="128" spans="1:4">
      <c r="A128" t="str">
        <f t="shared" si="1"/>
        <v>1_8-diamino-p-menthane</v>
      </c>
      <c r="B128" t="s">
        <v>13879</v>
      </c>
      <c r="C128">
        <v>5</v>
      </c>
      <c r="D128">
        <v>6</v>
      </c>
    </row>
    <row r="129" spans="1:4">
      <c r="A129" t="str">
        <f t="shared" si="1"/>
        <v>1_8-Dihydroxy-4_5-dinitroanthraquinone</v>
      </c>
      <c r="B129" t="s">
        <v>13880</v>
      </c>
      <c r="C129">
        <v>7</v>
      </c>
      <c r="D129">
        <v>9</v>
      </c>
    </row>
    <row r="130" spans="1:4">
      <c r="A130" t="str">
        <f t="shared" si="1"/>
        <v>1_8-octanediol</v>
      </c>
      <c r="B130" t="s">
        <v>13881</v>
      </c>
      <c r="C130">
        <v>4</v>
      </c>
      <c r="D130">
        <v>5</v>
      </c>
    </row>
    <row r="131" spans="1:4">
      <c r="A131" t="str">
        <f t="shared" si="1"/>
        <v>1_9-decadiene</v>
      </c>
      <c r="B131" t="s">
        <v>13882</v>
      </c>
      <c r="C131">
        <v>4</v>
      </c>
      <c r="D131">
        <v>5</v>
      </c>
    </row>
    <row r="132" spans="1:4">
      <c r="A132" t="str">
        <f t="shared" ref="A132:A195" si="2">MID(B132,1,LEN(B132)-4)</f>
        <v>1-[(5-Nitrofurfurylidene)amino]-2-imidazolidinone</v>
      </c>
      <c r="B132" t="s">
        <v>10240</v>
      </c>
      <c r="C132">
        <v>8</v>
      </c>
      <c r="D132">
        <v>12</v>
      </c>
    </row>
    <row r="133" spans="1:4">
      <c r="A133" t="str">
        <f t="shared" si="2"/>
        <v>1_2_4-trichloro-5-nitrobenzene</v>
      </c>
      <c r="B133" t="s">
        <v>10250</v>
      </c>
      <c r="C133">
        <v>7</v>
      </c>
      <c r="D133">
        <v>9</v>
      </c>
    </row>
    <row r="134" spans="1:4">
      <c r="A134" t="str">
        <f t="shared" si="2"/>
        <v>1_2-dinitrobenzene</v>
      </c>
      <c r="B134" t="s">
        <v>10249</v>
      </c>
      <c r="C134">
        <v>7</v>
      </c>
      <c r="D134">
        <v>9</v>
      </c>
    </row>
    <row r="135" spans="1:4">
      <c r="A135" t="str">
        <f t="shared" si="2"/>
        <v>1_3_5-trichloro-2_4-dinitrobenzene</v>
      </c>
      <c r="B135" t="s">
        <v>10252</v>
      </c>
      <c r="C135">
        <v>7</v>
      </c>
      <c r="D135">
        <v>9</v>
      </c>
    </row>
    <row r="136" spans="1:4">
      <c r="A136" t="str">
        <f t="shared" si="2"/>
        <v>1_3_5-trimethyl-2-nitrobenzene</v>
      </c>
      <c r="B136" t="s">
        <v>10253</v>
      </c>
      <c r="C136">
        <v>7</v>
      </c>
      <c r="D136">
        <v>9</v>
      </c>
    </row>
    <row r="137" spans="1:4">
      <c r="A137" t="str">
        <f t="shared" si="2"/>
        <v>1_3-Butanediol</v>
      </c>
      <c r="B137" t="s">
        <v>10251</v>
      </c>
      <c r="C137">
        <v>4</v>
      </c>
      <c r="D137">
        <v>5</v>
      </c>
    </row>
    <row r="138" spans="1:4">
      <c r="A138" t="str">
        <f t="shared" si="2"/>
        <v>1_4-dichlorobenzene</v>
      </c>
      <c r="B138" t="s">
        <v>10254</v>
      </c>
      <c r="C138">
        <v>5</v>
      </c>
      <c r="D138">
        <v>7</v>
      </c>
    </row>
    <row r="139" spans="1:4">
      <c r="A139" t="str">
        <f t="shared" si="2"/>
        <v>1_4-dinitrobenzene</v>
      </c>
      <c r="B139" t="s">
        <v>10255</v>
      </c>
      <c r="C139">
        <v>7</v>
      </c>
      <c r="D139">
        <v>9</v>
      </c>
    </row>
    <row r="140" spans="1:4">
      <c r="A140" t="str">
        <f t="shared" si="2"/>
        <v>11-Aminoundecanoic_acid</v>
      </c>
      <c r="B140" t="s">
        <v>10241</v>
      </c>
      <c r="C140">
        <v>4</v>
      </c>
      <c r="D140">
        <v>5</v>
      </c>
    </row>
    <row r="141" spans="1:4">
      <c r="A141" t="str">
        <f t="shared" si="2"/>
        <v>1-1-diphenyl-2-propanol</v>
      </c>
      <c r="B141" t="s">
        <v>10133</v>
      </c>
      <c r="C141">
        <v>7</v>
      </c>
      <c r="D141">
        <v>9</v>
      </c>
    </row>
    <row r="142" spans="1:4">
      <c r="A142" t="str">
        <f t="shared" si="2"/>
        <v>1-2-3-trichloro-4-nitrobenzene</v>
      </c>
      <c r="B142" t="s">
        <v>10134</v>
      </c>
      <c r="C142">
        <v>7</v>
      </c>
      <c r="D142">
        <v>9</v>
      </c>
    </row>
    <row r="143" spans="1:4">
      <c r="A143" t="str">
        <f t="shared" si="2"/>
        <v>1-2-3-trifluoro-4-nitrobenzene</v>
      </c>
      <c r="B143" t="s">
        <v>10135</v>
      </c>
      <c r="C143">
        <v>7</v>
      </c>
      <c r="D143">
        <v>9</v>
      </c>
    </row>
    <row r="144" spans="1:4">
      <c r="A144" t="str">
        <f t="shared" si="2"/>
        <v>1-2-4-5-tetrachlorobenzene</v>
      </c>
      <c r="B144" t="s">
        <v>10136</v>
      </c>
      <c r="C144">
        <v>6</v>
      </c>
      <c r="D144">
        <v>9</v>
      </c>
    </row>
    <row r="145" spans="1:4">
      <c r="A145" t="str">
        <f t="shared" si="2"/>
        <v>1-2-4-trichloro-5-nitrobenzene</v>
      </c>
      <c r="B145" t="s">
        <v>10137</v>
      </c>
      <c r="C145">
        <v>7</v>
      </c>
      <c r="D145">
        <v>9</v>
      </c>
    </row>
    <row r="146" spans="1:4">
      <c r="A146" t="str">
        <f t="shared" si="2"/>
        <v>1-2-dichloro-4-5-dinitrobenzene</v>
      </c>
      <c r="B146" t="s">
        <v>10138</v>
      </c>
      <c r="C146">
        <v>7</v>
      </c>
      <c r="D146">
        <v>9</v>
      </c>
    </row>
    <row r="147" spans="1:4">
      <c r="A147" t="str">
        <f t="shared" si="2"/>
        <v>1-2-dimethyl-3-nitrobenzene</v>
      </c>
      <c r="B147" t="s">
        <v>10139</v>
      </c>
      <c r="C147">
        <v>7</v>
      </c>
      <c r="D147">
        <v>9</v>
      </c>
    </row>
    <row r="148" spans="1:4">
      <c r="A148" t="str">
        <f t="shared" si="2"/>
        <v>1-2-dimethyl-4-nitrobenzene</v>
      </c>
      <c r="B148" t="s">
        <v>10140</v>
      </c>
      <c r="C148">
        <v>7</v>
      </c>
      <c r="D148">
        <v>9</v>
      </c>
    </row>
    <row r="149" spans="1:4">
      <c r="A149" t="str">
        <f t="shared" si="2"/>
        <v>1-2-diphenyl-2-propanol</v>
      </c>
      <c r="B149" t="s">
        <v>10141</v>
      </c>
      <c r="C149">
        <v>6</v>
      </c>
      <c r="D149">
        <v>12</v>
      </c>
    </row>
    <row r="150" spans="1:4">
      <c r="A150" t="str">
        <f t="shared" si="2"/>
        <v>1-3-5-trichloro-2-4-dinitrobenzene</v>
      </c>
      <c r="B150" t="s">
        <v>10142</v>
      </c>
      <c r="C150">
        <v>7</v>
      </c>
      <c r="D150">
        <v>9</v>
      </c>
    </row>
    <row r="151" spans="1:4">
      <c r="A151" t="str">
        <f t="shared" si="2"/>
        <v>1-3-5-trichloro-2-nitrobenzene</v>
      </c>
      <c r="B151" t="s">
        <v>10143</v>
      </c>
      <c r="C151">
        <v>7</v>
      </c>
      <c r="D151">
        <v>9</v>
      </c>
    </row>
    <row r="152" spans="1:4">
      <c r="A152" t="str">
        <f t="shared" si="2"/>
        <v>1-3-butanediol_diacrylate</v>
      </c>
      <c r="B152" t="s">
        <v>10144</v>
      </c>
      <c r="C152">
        <v>6</v>
      </c>
      <c r="D152">
        <v>9</v>
      </c>
    </row>
    <row r="153" spans="1:4">
      <c r="A153" t="str">
        <f t="shared" si="2"/>
        <v>1-3-dibromo-2-propanol</v>
      </c>
      <c r="B153" t="s">
        <v>10145</v>
      </c>
      <c r="C153">
        <v>5</v>
      </c>
      <c r="D153">
        <v>5</v>
      </c>
    </row>
    <row r="154" spans="1:4">
      <c r="A154" t="str">
        <f t="shared" si="2"/>
        <v>1-3-dinitro-2-4-5-trichlorobenzene</v>
      </c>
      <c r="B154" t="s">
        <v>10146</v>
      </c>
      <c r="C154">
        <v>7</v>
      </c>
      <c r="D154">
        <v>9</v>
      </c>
    </row>
    <row r="155" spans="1:4">
      <c r="A155" t="str">
        <f t="shared" si="2"/>
        <v>1-3-dinitrobenzene</v>
      </c>
      <c r="B155" t="s">
        <v>10147</v>
      </c>
      <c r="C155">
        <v>7</v>
      </c>
      <c r="D155">
        <v>9</v>
      </c>
    </row>
    <row r="156" spans="1:4">
      <c r="A156" t="str">
        <f t="shared" si="2"/>
        <v>1-4-dibromobenzene</v>
      </c>
      <c r="B156" t="s">
        <v>10148</v>
      </c>
      <c r="C156">
        <v>5</v>
      </c>
      <c r="D156">
        <v>6</v>
      </c>
    </row>
    <row r="157" spans="1:4">
      <c r="A157" t="str">
        <f t="shared" si="2"/>
        <v>1-4-dinitrotetrachlorobenzene</v>
      </c>
      <c r="B157" t="s">
        <v>10149</v>
      </c>
      <c r="C157">
        <v>7</v>
      </c>
      <c r="D157">
        <v>9</v>
      </c>
    </row>
    <row r="158" spans="1:4">
      <c r="A158" t="str">
        <f t="shared" si="2"/>
        <v>1-5-dichloro-2-3-dinitrobenzene</v>
      </c>
      <c r="B158" t="s">
        <v>10150</v>
      </c>
      <c r="C158">
        <v>7</v>
      </c>
      <c r="D158">
        <v>9</v>
      </c>
    </row>
    <row r="159" spans="1:4">
      <c r="A159" t="str">
        <f t="shared" si="2"/>
        <v>1-5-difluoro-2-4-dinitrobenzene</v>
      </c>
      <c r="B159" t="s">
        <v>10151</v>
      </c>
      <c r="C159">
        <v>7</v>
      </c>
      <c r="D159">
        <v>9</v>
      </c>
    </row>
    <row r="160" spans="1:4">
      <c r="A160" t="str">
        <f t="shared" si="2"/>
        <v>16beta-hydroxy-16-methyl-3-methylether-17beta_estradiol</v>
      </c>
      <c r="B160" t="s">
        <v>10242</v>
      </c>
      <c r="C160">
        <v>6</v>
      </c>
      <c r="D160">
        <v>9</v>
      </c>
    </row>
    <row r="161" spans="1:4">
      <c r="A161" t="str">
        <f t="shared" si="2"/>
        <v>17alpha_estradiol</v>
      </c>
      <c r="B161" t="s">
        <v>10245</v>
      </c>
      <c r="C161">
        <v>6</v>
      </c>
      <c r="D161">
        <v>9</v>
      </c>
    </row>
    <row r="162" spans="1:4">
      <c r="A162" t="str">
        <f t="shared" si="2"/>
        <v>17-alpha-estradiol</v>
      </c>
      <c r="B162" t="s">
        <v>10243</v>
      </c>
      <c r="C162">
        <v>6</v>
      </c>
      <c r="D162">
        <v>9</v>
      </c>
    </row>
    <row r="163" spans="1:4">
      <c r="A163" t="str">
        <f t="shared" si="2"/>
        <v>17beta_estradiol_(E2)</v>
      </c>
      <c r="B163" t="s">
        <v>10247</v>
      </c>
      <c r="C163">
        <v>6</v>
      </c>
      <c r="D163">
        <v>9</v>
      </c>
    </row>
    <row r="164" spans="1:4">
      <c r="A164" t="str">
        <f t="shared" si="2"/>
        <v>17beta-estradiol</v>
      </c>
      <c r="B164" t="s">
        <v>10246</v>
      </c>
      <c r="C164">
        <v>6</v>
      </c>
      <c r="D164">
        <v>9</v>
      </c>
    </row>
    <row r="165" spans="1:4">
      <c r="A165" t="str">
        <f t="shared" si="2"/>
        <v>17-deoxyestradiol</v>
      </c>
      <c r="B165" t="s">
        <v>10244</v>
      </c>
      <c r="C165">
        <v>6</v>
      </c>
      <c r="D165">
        <v>9</v>
      </c>
    </row>
    <row r="166" spans="1:4">
      <c r="A166" t="str">
        <f t="shared" si="2"/>
        <v>1-Acetoxysafrole</v>
      </c>
      <c r="B166" t="s">
        <v>10152</v>
      </c>
      <c r="C166">
        <v>7</v>
      </c>
      <c r="D166">
        <v>9</v>
      </c>
    </row>
    <row r="167" spans="1:4">
      <c r="A167" t="str">
        <f t="shared" si="2"/>
        <v>1-ACETYL-2-(2-QUINOXALINYLMETHYLENE)HYDRAZINE 1_4DIOXIDE</v>
      </c>
      <c r="B167" t="s">
        <v>13883</v>
      </c>
      <c r="C167">
        <v>8</v>
      </c>
      <c r="D167">
        <v>9</v>
      </c>
    </row>
    <row r="168" spans="1:4">
      <c r="A168" t="str">
        <f t="shared" si="2"/>
        <v>1-Acetyl-2-isonicotinoylhydrazine</v>
      </c>
      <c r="B168" t="s">
        <v>10153</v>
      </c>
      <c r="C168">
        <v>8</v>
      </c>
      <c r="D168">
        <v>11</v>
      </c>
    </row>
    <row r="169" spans="1:4">
      <c r="A169" t="str">
        <f t="shared" si="2"/>
        <v>1-Acetyl-2-phenyl_hydrazide</v>
      </c>
      <c r="B169" t="s">
        <v>10154</v>
      </c>
      <c r="C169">
        <v>8</v>
      </c>
      <c r="D169">
        <v>8</v>
      </c>
    </row>
    <row r="170" spans="1:4">
      <c r="A170" t="str">
        <f t="shared" si="2"/>
        <v>1-Acetylaminofluorene</v>
      </c>
      <c r="B170" t="s">
        <v>10155</v>
      </c>
      <c r="C170">
        <v>7</v>
      </c>
      <c r="D170">
        <v>10</v>
      </c>
    </row>
    <row r="171" spans="1:4">
      <c r="A171" t="str">
        <f t="shared" si="2"/>
        <v>1-adamantanamine</v>
      </c>
      <c r="B171" t="s">
        <v>10156</v>
      </c>
      <c r="C171">
        <v>5</v>
      </c>
      <c r="D171">
        <v>6</v>
      </c>
    </row>
    <row r="172" spans="1:4">
      <c r="A172" t="str">
        <f t="shared" si="2"/>
        <v>1-Allyl-1-nitrosourea</v>
      </c>
      <c r="B172" t="s">
        <v>10157</v>
      </c>
      <c r="C172">
        <v>7</v>
      </c>
      <c r="D172">
        <v>7</v>
      </c>
    </row>
    <row r="173" spans="1:4">
      <c r="A173" t="str">
        <f t="shared" si="2"/>
        <v>1-Amino-2_4-dibromoanthraquinone</v>
      </c>
      <c r="B173" t="s">
        <v>13884</v>
      </c>
      <c r="C173">
        <v>7</v>
      </c>
      <c r="D173">
        <v>8</v>
      </c>
    </row>
    <row r="174" spans="1:4">
      <c r="A174" t="str">
        <f t="shared" si="2"/>
        <v>1-Amino-2-methylanthraquinone</v>
      </c>
      <c r="B174" t="s">
        <v>10158</v>
      </c>
      <c r="C174">
        <v>7</v>
      </c>
      <c r="D174">
        <v>8</v>
      </c>
    </row>
    <row r="175" spans="1:4">
      <c r="A175" t="str">
        <f t="shared" si="2"/>
        <v>1-amino-2-propanol</v>
      </c>
      <c r="B175" t="s">
        <v>10159</v>
      </c>
      <c r="C175">
        <v>4</v>
      </c>
      <c r="D175">
        <v>5</v>
      </c>
    </row>
    <row r="176" spans="1:4">
      <c r="A176" t="str">
        <f t="shared" si="2"/>
        <v>1-Amyl-1-nitrosourea</v>
      </c>
      <c r="B176" t="s">
        <v>10160</v>
      </c>
      <c r="C176">
        <v>6</v>
      </c>
      <c r="D176">
        <v>7</v>
      </c>
    </row>
    <row r="177" spans="1:4">
      <c r="A177" t="str">
        <f t="shared" si="2"/>
        <v>1-Aziridineethanol</v>
      </c>
      <c r="B177" t="s">
        <v>10161</v>
      </c>
      <c r="C177">
        <v>4</v>
      </c>
      <c r="D177">
        <v>5</v>
      </c>
    </row>
    <row r="178" spans="1:4">
      <c r="A178" t="str">
        <f t="shared" si="2"/>
        <v>1-Aziridinepropionanilide</v>
      </c>
      <c r="B178" t="s">
        <v>10162</v>
      </c>
      <c r="C178">
        <v>5</v>
      </c>
      <c r="D178">
        <v>8</v>
      </c>
    </row>
    <row r="179" spans="1:4">
      <c r="A179" t="str">
        <f t="shared" si="2"/>
        <v>1-Azoxypropane</v>
      </c>
      <c r="B179" t="s">
        <v>10163</v>
      </c>
      <c r="C179">
        <v>8</v>
      </c>
      <c r="D179">
        <v>8</v>
      </c>
    </row>
    <row r="180" spans="1:4">
      <c r="A180" t="str">
        <f t="shared" si="2"/>
        <v>1-benzoylacetone</v>
      </c>
      <c r="B180" t="s">
        <v>10164</v>
      </c>
      <c r="C180">
        <v>6</v>
      </c>
      <c r="D180">
        <v>9</v>
      </c>
    </row>
    <row r="181" spans="1:4">
      <c r="A181" t="str">
        <f t="shared" si="2"/>
        <v>1-benzylpiperazine</v>
      </c>
      <c r="B181" t="s">
        <v>10165</v>
      </c>
      <c r="C181">
        <v>6</v>
      </c>
      <c r="D181">
        <v>12</v>
      </c>
    </row>
    <row r="182" spans="1:4">
      <c r="A182" t="str">
        <f t="shared" si="2"/>
        <v>1-benzylpyridinium_3-sulfonate</v>
      </c>
      <c r="B182" t="s">
        <v>10166</v>
      </c>
      <c r="C182">
        <v>7</v>
      </c>
      <c r="D182">
        <v>9</v>
      </c>
    </row>
    <row r="183" spans="1:4">
      <c r="A183" t="str">
        <f t="shared" si="2"/>
        <v>1-bromo-2-4-dinitrobenzene</v>
      </c>
      <c r="B183" t="s">
        <v>10167</v>
      </c>
      <c r="C183">
        <v>7</v>
      </c>
      <c r="D183">
        <v>9</v>
      </c>
    </row>
    <row r="184" spans="1:4">
      <c r="A184" t="str">
        <f t="shared" si="2"/>
        <v>1-bromo-2-nitrobenzene</v>
      </c>
      <c r="B184" t="s">
        <v>10168</v>
      </c>
      <c r="C184">
        <v>7</v>
      </c>
      <c r="D184">
        <v>9</v>
      </c>
    </row>
    <row r="185" spans="1:4">
      <c r="A185" t="str">
        <f t="shared" si="2"/>
        <v>1-bromo-2-propanol</v>
      </c>
      <c r="B185" t="s">
        <v>10169</v>
      </c>
      <c r="C185">
        <v>4</v>
      </c>
      <c r="D185">
        <v>4</v>
      </c>
    </row>
    <row r="186" spans="1:4">
      <c r="A186" t="str">
        <f t="shared" si="2"/>
        <v>1-bromo-3-nitrobenzene</v>
      </c>
      <c r="B186" t="s">
        <v>10170</v>
      </c>
      <c r="C186">
        <v>7</v>
      </c>
      <c r="D186">
        <v>9</v>
      </c>
    </row>
    <row r="187" spans="1:4">
      <c r="A187" t="str">
        <f t="shared" si="2"/>
        <v>1-bromo-4-ethylbenzene</v>
      </c>
      <c r="B187" t="s">
        <v>10171</v>
      </c>
      <c r="C187">
        <v>5</v>
      </c>
      <c r="D187">
        <v>7</v>
      </c>
    </row>
    <row r="188" spans="1:4">
      <c r="A188" t="str">
        <f t="shared" si="2"/>
        <v>1-bromobutane</v>
      </c>
      <c r="B188" t="s">
        <v>10172</v>
      </c>
      <c r="C188">
        <v>5</v>
      </c>
      <c r="D188">
        <v>5</v>
      </c>
    </row>
    <row r="189" spans="1:4">
      <c r="A189" t="str">
        <f t="shared" si="2"/>
        <v>1-bromoheptane</v>
      </c>
      <c r="B189" t="s">
        <v>10173</v>
      </c>
      <c r="C189">
        <v>5</v>
      </c>
      <c r="D189">
        <v>6</v>
      </c>
    </row>
    <row r="190" spans="1:4">
      <c r="A190" t="str">
        <f t="shared" si="2"/>
        <v>1-bromohexane</v>
      </c>
      <c r="B190" t="s">
        <v>10174</v>
      </c>
      <c r="C190">
        <v>5</v>
      </c>
      <c r="D190">
        <v>6</v>
      </c>
    </row>
    <row r="191" spans="1:4">
      <c r="A191" t="str">
        <f t="shared" si="2"/>
        <v>1-bromooctane</v>
      </c>
      <c r="B191" t="s">
        <v>10175</v>
      </c>
      <c r="C191">
        <v>5</v>
      </c>
      <c r="D191">
        <v>6</v>
      </c>
    </row>
    <row r="192" spans="1:4">
      <c r="A192" t="str">
        <f t="shared" si="2"/>
        <v>1-bromopentane</v>
      </c>
      <c r="B192" t="s">
        <v>10176</v>
      </c>
      <c r="C192">
        <v>5</v>
      </c>
      <c r="D192">
        <v>6</v>
      </c>
    </row>
    <row r="193" spans="1:4">
      <c r="A193" t="str">
        <f t="shared" si="2"/>
        <v>1-bromopropane</v>
      </c>
      <c r="B193" t="s">
        <v>10177</v>
      </c>
      <c r="C193">
        <v>4</v>
      </c>
      <c r="D193">
        <v>4</v>
      </c>
    </row>
    <row r="194" spans="1:4">
      <c r="A194" t="str">
        <f t="shared" si="2"/>
        <v>1-butanol</v>
      </c>
      <c r="B194" t="s">
        <v>10178</v>
      </c>
      <c r="C194">
        <v>4</v>
      </c>
      <c r="D194">
        <v>5</v>
      </c>
    </row>
    <row r="195" spans="1:4">
      <c r="A195" t="str">
        <f t="shared" si="2"/>
        <v>1-Butyl-3-methylimidazolium_bromide</v>
      </c>
      <c r="B195" t="s">
        <v>9827</v>
      </c>
      <c r="C195">
        <v>8</v>
      </c>
      <c r="D195">
        <v>10</v>
      </c>
    </row>
    <row r="196" spans="1:4">
      <c r="A196" t="str">
        <f t="shared" ref="A196:A259" si="3">MID(B196,1,LEN(B196)-4)</f>
        <v>1-Butyl-3-methylpyridinium_bromide</v>
      </c>
      <c r="B196" t="s">
        <v>9831</v>
      </c>
      <c r="C196">
        <v>8</v>
      </c>
      <c r="D196">
        <v>10</v>
      </c>
    </row>
    <row r="197" spans="1:4">
      <c r="A197" t="str">
        <f t="shared" si="3"/>
        <v>1-Carbamyl-2-phenylhydrazine</v>
      </c>
      <c r="B197" t="s">
        <v>10179</v>
      </c>
      <c r="C197">
        <v>8</v>
      </c>
      <c r="D197">
        <v>8</v>
      </c>
    </row>
    <row r="198" spans="1:4">
      <c r="A198" t="str">
        <f t="shared" si="3"/>
        <v>1-Chloro-2_4-dinitrobenzene</v>
      </c>
      <c r="B198" t="s">
        <v>13885</v>
      </c>
      <c r="C198">
        <v>7</v>
      </c>
      <c r="D198">
        <v>9</v>
      </c>
    </row>
    <row r="199" spans="1:4">
      <c r="A199" t="str">
        <f t="shared" si="3"/>
        <v>1-chloro-2-4-dinitrobenzene</v>
      </c>
      <c r="B199" t="s">
        <v>10180</v>
      </c>
      <c r="C199">
        <v>7</v>
      </c>
      <c r="D199">
        <v>9</v>
      </c>
    </row>
    <row r="200" spans="1:4">
      <c r="A200" t="str">
        <f t="shared" si="3"/>
        <v>1-chloro-2-nitrobenzene</v>
      </c>
      <c r="B200" t="s">
        <v>10181</v>
      </c>
      <c r="C200">
        <v>7</v>
      </c>
      <c r="D200">
        <v>9</v>
      </c>
    </row>
    <row r="201" spans="1:4">
      <c r="A201" t="str">
        <f t="shared" si="3"/>
        <v>1-Chloro-2-propanol</v>
      </c>
      <c r="B201" t="s">
        <v>10182</v>
      </c>
      <c r="C201">
        <v>5</v>
      </c>
      <c r="D201">
        <v>5</v>
      </c>
    </row>
    <row r="202" spans="1:4">
      <c r="A202" t="str">
        <f t="shared" si="3"/>
        <v>1-chloro-3-nitrobenzene</v>
      </c>
      <c r="B202" t="s">
        <v>10183</v>
      </c>
      <c r="C202">
        <v>7</v>
      </c>
      <c r="D202">
        <v>9</v>
      </c>
    </row>
    <row r="203" spans="1:4">
      <c r="A203" t="str">
        <f t="shared" si="3"/>
        <v>1-chloro-4-nitrobenzene</v>
      </c>
      <c r="B203" t="s">
        <v>10184</v>
      </c>
      <c r="C203">
        <v>7</v>
      </c>
      <c r="D203">
        <v>9</v>
      </c>
    </row>
    <row r="204" spans="1:4">
      <c r="A204" t="str">
        <f t="shared" si="3"/>
        <v>1-Chloroethylnitroso-3-(2-hydroxypropyl)_urea</v>
      </c>
      <c r="B204" t="s">
        <v>10185</v>
      </c>
      <c r="C204">
        <v>7</v>
      </c>
      <c r="D204">
        <v>8</v>
      </c>
    </row>
    <row r="205" spans="1:4">
      <c r="A205" t="str">
        <f t="shared" si="3"/>
        <v>1-Chloropropene</v>
      </c>
      <c r="B205" t="s">
        <v>10186</v>
      </c>
      <c r="C205">
        <v>4</v>
      </c>
      <c r="D205">
        <v>4</v>
      </c>
    </row>
    <row r="206" spans="1:4">
      <c r="A206" t="str">
        <f t="shared" si="3"/>
        <v>1-cyclohexylethanol</v>
      </c>
      <c r="B206" t="s">
        <v>10187</v>
      </c>
      <c r="C206">
        <v>4</v>
      </c>
      <c r="D206">
        <v>5</v>
      </c>
    </row>
    <row r="207" spans="1:4">
      <c r="A207" t="str">
        <f t="shared" si="3"/>
        <v>1-decanol</v>
      </c>
      <c r="B207" t="s">
        <v>10188</v>
      </c>
      <c r="C207">
        <v>4</v>
      </c>
      <c r="D207">
        <v>5</v>
      </c>
    </row>
    <row r="208" spans="1:4">
      <c r="A208" t="str">
        <f t="shared" si="3"/>
        <v>1DINITROPYRENE</v>
      </c>
      <c r="B208" t="s">
        <v>6772</v>
      </c>
      <c r="C208">
        <v>7</v>
      </c>
      <c r="D208">
        <v>11</v>
      </c>
    </row>
    <row r="209" spans="1:4">
      <c r="A209" t="str">
        <f t="shared" si="3"/>
        <v>1-Dodecanamine__N_N-dimethyl-__N-oxide</v>
      </c>
      <c r="B209" t="s">
        <v>13886</v>
      </c>
      <c r="C209">
        <v>5</v>
      </c>
      <c r="D209">
        <v>7</v>
      </c>
    </row>
    <row r="210" spans="1:4">
      <c r="A210" t="str">
        <f t="shared" si="3"/>
        <v>1-Ethylnitroso-3-(2-hydroxyethyl)-urea</v>
      </c>
      <c r="B210" t="s">
        <v>10189</v>
      </c>
      <c r="C210">
        <v>7</v>
      </c>
      <c r="D210">
        <v>8</v>
      </c>
    </row>
    <row r="211" spans="1:4">
      <c r="A211" t="str">
        <f t="shared" si="3"/>
        <v>1-Ethylnitroso-3-(2-oxopropyl)-urea</v>
      </c>
      <c r="B211" t="s">
        <v>10190</v>
      </c>
      <c r="C211">
        <v>7</v>
      </c>
      <c r="D211">
        <v>8</v>
      </c>
    </row>
    <row r="212" spans="1:4">
      <c r="A212" t="str">
        <f t="shared" si="3"/>
        <v>1-ethynyl-cyclohexanol</v>
      </c>
      <c r="B212" t="s">
        <v>10191</v>
      </c>
      <c r="C212">
        <v>5</v>
      </c>
      <c r="D212">
        <v>6</v>
      </c>
    </row>
    <row r="213" spans="1:4">
      <c r="A213" t="str">
        <f t="shared" si="3"/>
        <v>1-Fluoro-2_4-dinitrobenzene</v>
      </c>
      <c r="B213" t="s">
        <v>13887</v>
      </c>
      <c r="C213">
        <v>7</v>
      </c>
      <c r="D213">
        <v>9</v>
      </c>
    </row>
    <row r="214" spans="1:4">
      <c r="A214" t="str">
        <f t="shared" si="3"/>
        <v>1-fluoro-2-4-dinitrobenzene</v>
      </c>
      <c r="B214" t="s">
        <v>10192</v>
      </c>
      <c r="C214">
        <v>7</v>
      </c>
      <c r="D214">
        <v>9</v>
      </c>
    </row>
    <row r="215" spans="1:4">
      <c r="A215" t="str">
        <f t="shared" si="3"/>
        <v>1-fluoro-3-iodo-5-nitrobenzene</v>
      </c>
      <c r="B215" t="s">
        <v>10193</v>
      </c>
      <c r="C215">
        <v>7</v>
      </c>
      <c r="D215">
        <v>9</v>
      </c>
    </row>
    <row r="216" spans="1:4">
      <c r="A216" t="str">
        <f t="shared" si="3"/>
        <v>1-fluoro-4-nitrobenzene</v>
      </c>
      <c r="B216" t="s">
        <v>10194</v>
      </c>
      <c r="C216">
        <v>7</v>
      </c>
      <c r="D216">
        <v>9</v>
      </c>
    </row>
    <row r="217" spans="1:4">
      <c r="A217" t="str">
        <f t="shared" si="3"/>
        <v>1-Formyl-3-thiosemicarbazide</v>
      </c>
      <c r="B217" t="s">
        <v>10195</v>
      </c>
      <c r="C217">
        <v>7</v>
      </c>
      <c r="D217">
        <v>7</v>
      </c>
    </row>
    <row r="218" spans="1:4">
      <c r="A218" t="str">
        <f t="shared" si="3"/>
        <v>1-heptanol</v>
      </c>
      <c r="B218" t="s">
        <v>10196</v>
      </c>
      <c r="C218">
        <v>4</v>
      </c>
      <c r="D218">
        <v>5</v>
      </c>
    </row>
    <row r="219" spans="1:4">
      <c r="A219" t="str">
        <f t="shared" si="3"/>
        <v>1-heptyn-3-ol</v>
      </c>
      <c r="B219" t="s">
        <v>10197</v>
      </c>
      <c r="C219">
        <v>5</v>
      </c>
      <c r="D219">
        <v>6</v>
      </c>
    </row>
    <row r="220" spans="1:4">
      <c r="A220" t="str">
        <f t="shared" si="3"/>
        <v>1-hexanol</v>
      </c>
      <c r="B220" t="s">
        <v>10198</v>
      </c>
      <c r="C220">
        <v>4</v>
      </c>
      <c r="D220">
        <v>5</v>
      </c>
    </row>
    <row r="221" spans="1:4">
      <c r="A221" t="str">
        <f t="shared" si="3"/>
        <v>1-hexen-3-ol</v>
      </c>
      <c r="B221" t="s">
        <v>10199</v>
      </c>
      <c r="C221">
        <v>5</v>
      </c>
      <c r="D221">
        <v>6</v>
      </c>
    </row>
    <row r="222" spans="1:4">
      <c r="A222" t="str">
        <f t="shared" si="3"/>
        <v>1-hexen-3-one</v>
      </c>
      <c r="B222" t="s">
        <v>10200</v>
      </c>
      <c r="C222">
        <v>5</v>
      </c>
      <c r="D222">
        <v>6</v>
      </c>
    </row>
    <row r="223" spans="1:4">
      <c r="A223" t="str">
        <f t="shared" si="3"/>
        <v>1H-Pyrazole-3-carboxylic_acid__4_5-dihydro-5-oxo-1-(4-sulfophenyl)-4-[(4-sulfophenyl)azo]-__trisodium_salt</v>
      </c>
      <c r="B223" t="s">
        <v>13888</v>
      </c>
      <c r="C223">
        <v>7</v>
      </c>
      <c r="D223">
        <v>9</v>
      </c>
    </row>
    <row r="224" spans="1:4">
      <c r="A224" t="str">
        <f t="shared" si="3"/>
        <v>1H-Pyrazole-3-carboxylic_acid..t</v>
      </c>
      <c r="B224" t="s">
        <v>10248</v>
      </c>
      <c r="C224">
        <v>7</v>
      </c>
      <c r="D224">
        <v>9</v>
      </c>
    </row>
    <row r="225" spans="1:4">
      <c r="A225" t="str">
        <f t="shared" si="3"/>
        <v>1-Hydroxyanthraquinone</v>
      </c>
      <c r="B225" t="s">
        <v>10201</v>
      </c>
      <c r="C225">
        <v>7</v>
      </c>
      <c r="D225">
        <v>8</v>
      </c>
    </row>
    <row r="226" spans="1:4">
      <c r="A226" t="str">
        <f t="shared" si="3"/>
        <v>1-Hydroxyestragole</v>
      </c>
      <c r="B226" t="s">
        <v>10202</v>
      </c>
      <c r="C226">
        <v>6</v>
      </c>
      <c r="D226">
        <v>8</v>
      </c>
    </row>
    <row r="227" spans="1:4">
      <c r="A227" t="str">
        <f t="shared" si="3"/>
        <v>1-hydroxyphenazine</v>
      </c>
      <c r="B227" t="s">
        <v>10203</v>
      </c>
      <c r="C227">
        <v>6</v>
      </c>
      <c r="D227">
        <v>11</v>
      </c>
    </row>
    <row r="228" spans="1:4">
      <c r="A228" t="str">
        <f t="shared" si="3"/>
        <v>1-Hydroxysafrole</v>
      </c>
      <c r="B228" t="s">
        <v>10204</v>
      </c>
      <c r="C228">
        <v>7</v>
      </c>
      <c r="D228">
        <v>8</v>
      </c>
    </row>
    <row r="229" spans="1:4">
      <c r="A229" t="str">
        <f t="shared" si="3"/>
        <v>1-iodo-2-4-dinitrobenzene</v>
      </c>
      <c r="B229" t="s">
        <v>10205</v>
      </c>
      <c r="C229">
        <v>7</v>
      </c>
      <c r="D229">
        <v>9</v>
      </c>
    </row>
    <row r="230" spans="1:4">
      <c r="A230" t="str">
        <f t="shared" si="3"/>
        <v>1-Isopropyl-3-methyl-5-pyrazolyldimethyl_carbamate</v>
      </c>
      <c r="B230" t="s">
        <v>10206</v>
      </c>
      <c r="C230">
        <v>10</v>
      </c>
      <c r="D230">
        <v>10</v>
      </c>
    </row>
    <row r="231" spans="1:4">
      <c r="A231" t="str">
        <f t="shared" si="3"/>
        <v>1-methyl_heptylamine</v>
      </c>
      <c r="B231" t="s">
        <v>10212</v>
      </c>
      <c r="C231">
        <v>4</v>
      </c>
      <c r="D231">
        <v>5</v>
      </c>
    </row>
    <row r="232" spans="1:4">
      <c r="A232" t="str">
        <f t="shared" si="3"/>
        <v>1-Methyl-1_4-dihydro-7-[2-(5-..et</v>
      </c>
      <c r="B232" t="s">
        <v>13889</v>
      </c>
      <c r="C232">
        <v>8</v>
      </c>
      <c r="D232">
        <v>11</v>
      </c>
    </row>
    <row r="233" spans="1:4">
      <c r="A233" t="str">
        <f t="shared" si="3"/>
        <v>1-Methyl-1_4-dihydro-7-[2-(5-nitrofuryl)vinyl]-4-oxo-1_8-naphthyridine-3-carboxylate__potassium_salt</v>
      </c>
      <c r="B233" t="s">
        <v>13890</v>
      </c>
      <c r="C233">
        <v>8</v>
      </c>
      <c r="D233">
        <v>11</v>
      </c>
    </row>
    <row r="234" spans="1:4">
      <c r="A234" t="str">
        <f t="shared" si="3"/>
        <v>1-methyl-2-4-dinitrobenzene</v>
      </c>
      <c r="B234" t="s">
        <v>10207</v>
      </c>
      <c r="C234">
        <v>7</v>
      </c>
      <c r="D234">
        <v>9</v>
      </c>
    </row>
    <row r="235" spans="1:4">
      <c r="A235" t="str">
        <f t="shared" si="3"/>
        <v>1-Methyl-3-nitro-1-nitroso-guanidine</v>
      </c>
      <c r="B235" t="s">
        <v>10208</v>
      </c>
      <c r="C235">
        <v>9</v>
      </c>
      <c r="D235">
        <v>9</v>
      </c>
    </row>
    <row r="236" spans="1:4">
      <c r="A236" t="str">
        <f t="shared" si="3"/>
        <v>1-Methylnaphthalene</v>
      </c>
      <c r="B236" t="s">
        <v>10209</v>
      </c>
      <c r="C236">
        <v>5</v>
      </c>
      <c r="D236">
        <v>10</v>
      </c>
    </row>
    <row r="237" spans="1:4">
      <c r="A237" t="str">
        <f t="shared" si="3"/>
        <v>1-methylpiperazine</v>
      </c>
      <c r="B237" t="s">
        <v>10210</v>
      </c>
      <c r="C237">
        <v>4</v>
      </c>
      <c r="D237">
        <v>7</v>
      </c>
    </row>
    <row r="238" spans="1:4">
      <c r="A238" t="str">
        <f t="shared" si="3"/>
        <v>1-Methylpyrrolidone</v>
      </c>
      <c r="B238" t="s">
        <v>10211</v>
      </c>
      <c r="C238">
        <v>5</v>
      </c>
      <c r="D238">
        <v>6</v>
      </c>
    </row>
    <row r="239" spans="1:4">
      <c r="A239" t="str">
        <f t="shared" si="3"/>
        <v>1-Naphthalene_acetamide</v>
      </c>
      <c r="B239" t="s">
        <v>10214</v>
      </c>
      <c r="C239">
        <v>6</v>
      </c>
      <c r="D239">
        <v>10</v>
      </c>
    </row>
    <row r="240" spans="1:4">
      <c r="A240" t="str">
        <f t="shared" si="3"/>
        <v>1-Naphthalene_acetic_acid</v>
      </c>
      <c r="B240" t="s">
        <v>10215</v>
      </c>
      <c r="C240">
        <v>6</v>
      </c>
      <c r="D240">
        <v>10</v>
      </c>
    </row>
    <row r="241" spans="1:4">
      <c r="A241" t="str">
        <f t="shared" si="3"/>
        <v>1-Naphthaleneacetic_Acid</v>
      </c>
      <c r="B241" t="s">
        <v>10213</v>
      </c>
      <c r="C241">
        <v>6</v>
      </c>
      <c r="D241">
        <v>10</v>
      </c>
    </row>
    <row r="242" spans="1:4">
      <c r="A242" t="str">
        <f t="shared" si="3"/>
        <v>1-Naphthalenesulfonic_acid__2-amino-</v>
      </c>
      <c r="B242" t="s">
        <v>13891</v>
      </c>
      <c r="C242">
        <v>7</v>
      </c>
      <c r="D242">
        <v>10</v>
      </c>
    </row>
    <row r="243" spans="1:4">
      <c r="A243" t="str">
        <f t="shared" si="3"/>
        <v>1-naphthol</v>
      </c>
      <c r="B243" t="s">
        <v>10216</v>
      </c>
      <c r="C243">
        <v>5</v>
      </c>
      <c r="D243">
        <v>10</v>
      </c>
    </row>
    <row r="244" spans="1:4">
      <c r="A244" t="str">
        <f t="shared" si="3"/>
        <v>1-Naphthylamine</v>
      </c>
      <c r="B244" t="s">
        <v>10217</v>
      </c>
      <c r="C244">
        <v>6</v>
      </c>
      <c r="D244">
        <v>10</v>
      </c>
    </row>
    <row r="245" spans="1:4">
      <c r="A245" t="str">
        <f t="shared" si="3"/>
        <v>1-Naphthylisothiocyanate</v>
      </c>
      <c r="B245" t="s">
        <v>10218</v>
      </c>
      <c r="C245">
        <v>6</v>
      </c>
      <c r="D245">
        <v>10</v>
      </c>
    </row>
    <row r="246" spans="1:4">
      <c r="A246" t="str">
        <f t="shared" si="3"/>
        <v>1-Nitrobutane</v>
      </c>
      <c r="B246" t="s">
        <v>10219</v>
      </c>
      <c r="C246">
        <v>6</v>
      </c>
      <c r="D246">
        <v>7</v>
      </c>
    </row>
    <row r="247" spans="1:4">
      <c r="A247" t="str">
        <f t="shared" si="3"/>
        <v>1-Nitronaphthalene</v>
      </c>
      <c r="B247" t="s">
        <v>10220</v>
      </c>
      <c r="C247">
        <v>7</v>
      </c>
      <c r="D247">
        <v>10</v>
      </c>
    </row>
    <row r="248" spans="1:4">
      <c r="A248" t="str">
        <f t="shared" si="3"/>
        <v>1-Nitropropane</v>
      </c>
      <c r="B248" t="s">
        <v>10221</v>
      </c>
      <c r="C248">
        <v>6</v>
      </c>
      <c r="D248">
        <v>6</v>
      </c>
    </row>
    <row r="249" spans="1:4">
      <c r="A249" t="str">
        <f t="shared" si="3"/>
        <v>1-Nitropyrene</v>
      </c>
      <c r="B249" t="s">
        <v>10222</v>
      </c>
      <c r="C249">
        <v>7</v>
      </c>
      <c r="D249">
        <v>11</v>
      </c>
    </row>
    <row r="250" spans="1:4">
      <c r="A250" t="str">
        <f t="shared" si="3"/>
        <v>1-Nitroso-1-(2-hydroxypropyl)-3-chloroethylurea</v>
      </c>
      <c r="B250" t="s">
        <v>10223</v>
      </c>
      <c r="C250">
        <v>7</v>
      </c>
      <c r="D250">
        <v>8</v>
      </c>
    </row>
    <row r="251" spans="1:4">
      <c r="A251" t="str">
        <f t="shared" si="3"/>
        <v>1-Nitroso-1-hydroxyethyl-3-chloroethylurea</v>
      </c>
      <c r="B251" t="s">
        <v>10224</v>
      </c>
      <c r="C251">
        <v>7</v>
      </c>
      <c r="D251">
        <v>8</v>
      </c>
    </row>
    <row r="252" spans="1:4">
      <c r="A252" t="str">
        <f t="shared" si="3"/>
        <v>1-Nitroso-3_4_5-trimethylpiperazine</v>
      </c>
      <c r="B252" t="s">
        <v>13892</v>
      </c>
      <c r="C252">
        <v>6</v>
      </c>
      <c r="D252">
        <v>9</v>
      </c>
    </row>
    <row r="253" spans="1:4">
      <c r="A253" t="str">
        <f t="shared" si="3"/>
        <v>1-Nitroso-3_5-dimethyl-4-benzoylpiperazine</v>
      </c>
      <c r="B253" t="s">
        <v>13893</v>
      </c>
      <c r="C253">
        <v>6</v>
      </c>
      <c r="D253">
        <v>12</v>
      </c>
    </row>
    <row r="254" spans="1:4">
      <c r="A254" t="str">
        <f t="shared" si="3"/>
        <v>1-Nitroso-5_6-dihydrothymine</v>
      </c>
      <c r="B254" t="s">
        <v>13894</v>
      </c>
      <c r="C254">
        <v>7</v>
      </c>
      <c r="D254">
        <v>8</v>
      </c>
    </row>
    <row r="255" spans="1:4">
      <c r="A255" t="str">
        <f t="shared" si="3"/>
        <v>1-Nitroso-5_6-dihydrouracil</v>
      </c>
      <c r="B255" t="s">
        <v>13895</v>
      </c>
      <c r="C255">
        <v>7</v>
      </c>
      <c r="D255">
        <v>8</v>
      </c>
    </row>
    <row r="256" spans="1:4">
      <c r="A256" t="str">
        <f t="shared" si="3"/>
        <v>1-Nitrosohydantoin</v>
      </c>
      <c r="B256" t="s">
        <v>10225</v>
      </c>
      <c r="C256">
        <v>7</v>
      </c>
      <c r="D256">
        <v>8</v>
      </c>
    </row>
    <row r="257" spans="1:4">
      <c r="A257" t="str">
        <f t="shared" si="3"/>
        <v>1-nonanol</v>
      </c>
      <c r="B257" t="s">
        <v>10226</v>
      </c>
      <c r="C257">
        <v>4</v>
      </c>
      <c r="D257">
        <v>5</v>
      </c>
    </row>
    <row r="258" spans="1:4">
      <c r="A258" t="str">
        <f t="shared" si="3"/>
        <v>1-octanol</v>
      </c>
      <c r="B258" t="s">
        <v>10227</v>
      </c>
      <c r="C258">
        <v>4</v>
      </c>
      <c r="D258">
        <v>5</v>
      </c>
    </row>
    <row r="259" spans="1:4">
      <c r="A259" t="str">
        <f t="shared" si="3"/>
        <v>1-octen-3-one</v>
      </c>
      <c r="B259" t="s">
        <v>10228</v>
      </c>
      <c r="C259">
        <v>5</v>
      </c>
      <c r="D259">
        <v>6</v>
      </c>
    </row>
    <row r="260" spans="1:4">
      <c r="A260" t="str">
        <f t="shared" ref="A260:A323" si="4">MID(B260,1,LEN(B260)-4)</f>
        <v>1-Octyl-3-methylimidazolium_bromide</v>
      </c>
      <c r="B260" t="s">
        <v>9833</v>
      </c>
      <c r="C260">
        <v>8</v>
      </c>
      <c r="D260">
        <v>10</v>
      </c>
    </row>
    <row r="261" spans="1:4">
      <c r="A261" t="str">
        <f t="shared" si="4"/>
        <v>1-octyn-3-ol</v>
      </c>
      <c r="B261" t="s">
        <v>10229</v>
      </c>
      <c r="C261">
        <v>5</v>
      </c>
      <c r="D261">
        <v>6</v>
      </c>
    </row>
    <row r="262" spans="1:4">
      <c r="A262" t="str">
        <f t="shared" si="4"/>
        <v>1-O-Hexyl-2_3_5-trimethylhydroquinone</v>
      </c>
      <c r="B262" t="s">
        <v>13896</v>
      </c>
      <c r="C262">
        <v>8</v>
      </c>
      <c r="D262">
        <v>8</v>
      </c>
    </row>
    <row r="263" spans="1:4">
      <c r="A263" t="str">
        <f t="shared" si="4"/>
        <v>1-Oxosafrole</v>
      </c>
      <c r="B263" t="s">
        <v>10230</v>
      </c>
      <c r="C263">
        <v>7</v>
      </c>
      <c r="D263">
        <v>8</v>
      </c>
    </row>
    <row r="264" spans="1:4">
      <c r="A264" t="str">
        <f t="shared" si="4"/>
        <v>1-pentanol</v>
      </c>
      <c r="B264" t="s">
        <v>10231</v>
      </c>
      <c r="C264">
        <v>4</v>
      </c>
      <c r="D264">
        <v>5</v>
      </c>
    </row>
    <row r="265" spans="1:4">
      <c r="A265" t="str">
        <f t="shared" si="4"/>
        <v>1-penten-3-one</v>
      </c>
      <c r="B265" t="s">
        <v>10232</v>
      </c>
      <c r="C265">
        <v>5</v>
      </c>
      <c r="D265">
        <v>6</v>
      </c>
    </row>
    <row r="266" spans="1:4">
      <c r="A266" t="str">
        <f t="shared" si="4"/>
        <v>1-phenyl-1-butanol</v>
      </c>
      <c r="B266" t="s">
        <v>10233</v>
      </c>
      <c r="C266">
        <v>5</v>
      </c>
      <c r="D266">
        <v>9</v>
      </c>
    </row>
    <row r="267" spans="1:4">
      <c r="A267" t="str">
        <f t="shared" si="4"/>
        <v>1-phenyl-2-butanol</v>
      </c>
      <c r="B267" t="s">
        <v>10234</v>
      </c>
      <c r="C267">
        <v>6</v>
      </c>
      <c r="D267">
        <v>9</v>
      </c>
    </row>
    <row r="268" spans="1:4">
      <c r="A268" t="str">
        <f t="shared" si="4"/>
        <v>1-Phenyl-2-thiourea</v>
      </c>
      <c r="B268" t="s">
        <v>10235</v>
      </c>
      <c r="C268">
        <v>5</v>
      </c>
      <c r="D268">
        <v>8</v>
      </c>
    </row>
    <row r="269" spans="1:4">
      <c r="A269" t="str">
        <f t="shared" si="4"/>
        <v>1-Phenyl-3_3-dimethyltriazene</v>
      </c>
      <c r="B269" t="s">
        <v>13897</v>
      </c>
      <c r="C269">
        <v>6</v>
      </c>
      <c r="D269">
        <v>7</v>
      </c>
    </row>
    <row r="270" spans="1:4">
      <c r="A270" t="str">
        <f t="shared" si="4"/>
        <v>1-Phenyl-3-methyl-5-pyrazolone</v>
      </c>
      <c r="B270" t="s">
        <v>10236</v>
      </c>
      <c r="C270">
        <v>7</v>
      </c>
      <c r="D270">
        <v>8</v>
      </c>
    </row>
    <row r="271" spans="1:4">
      <c r="A271" t="str">
        <f t="shared" si="4"/>
        <v>1-propanol</v>
      </c>
      <c r="B271" t="s">
        <v>10237</v>
      </c>
      <c r="C271">
        <v>4</v>
      </c>
      <c r="D271">
        <v>4</v>
      </c>
    </row>
    <row r="272" spans="1:4">
      <c r="A272" t="str">
        <f t="shared" si="4"/>
        <v>1-trans-delta-9-Tetrahydrocannabinol</v>
      </c>
      <c r="B272" t="s">
        <v>10238</v>
      </c>
      <c r="C272">
        <v>8</v>
      </c>
      <c r="D272">
        <v>9</v>
      </c>
    </row>
    <row r="273" spans="1:4">
      <c r="A273" t="str">
        <f t="shared" si="4"/>
        <v>1-tridecanol</v>
      </c>
      <c r="B273" t="s">
        <v>10239</v>
      </c>
      <c r="C273">
        <v>4</v>
      </c>
      <c r="D273">
        <v>5</v>
      </c>
    </row>
    <row r="274" spans="1:4">
      <c r="A274" t="str">
        <f t="shared" si="4"/>
        <v>2-(1-Methylethoxy)phenol methylcarbamate</v>
      </c>
      <c r="B274" t="s">
        <v>10258</v>
      </c>
      <c r="C274">
        <v>6</v>
      </c>
      <c r="D274">
        <v>7</v>
      </c>
    </row>
    <row r="275" spans="1:4">
      <c r="A275" t="str">
        <f t="shared" si="4"/>
        <v>2-(2_2-Dimethylhydrazino)-4-(5-nitro-2-furyl)thiazole</v>
      </c>
      <c r="B275" t="s">
        <v>13898</v>
      </c>
      <c r="C275">
        <v>8</v>
      </c>
      <c r="D275">
        <v>12</v>
      </c>
    </row>
    <row r="276" spans="1:4">
      <c r="A276" t="str">
        <f t="shared" si="4"/>
        <v>2-(2_4_5-Trichlorophenoxy)propionic_acid</v>
      </c>
      <c r="B276" t="s">
        <v>13899</v>
      </c>
      <c r="C276">
        <v>7</v>
      </c>
      <c r="D276">
        <v>8</v>
      </c>
    </row>
    <row r="277" spans="1:4">
      <c r="A277" t="str">
        <f t="shared" si="4"/>
        <v>2-(2-aminoethyl)pyridine</v>
      </c>
      <c r="B277" t="s">
        <v>10259</v>
      </c>
      <c r="C277">
        <v>5</v>
      </c>
      <c r="D277">
        <v>7</v>
      </c>
    </row>
    <row r="278" spans="1:4">
      <c r="A278" t="str">
        <f t="shared" si="4"/>
        <v>2-(2-ethoxyethoxy)ethanol</v>
      </c>
      <c r="B278" t="s">
        <v>10260</v>
      </c>
      <c r="C278">
        <v>4</v>
      </c>
      <c r="D278">
        <v>9</v>
      </c>
    </row>
    <row r="279" spans="1:4">
      <c r="A279" t="str">
        <f t="shared" si="4"/>
        <v>2-(bromomethyl)tetrahydro-2h-pyran</v>
      </c>
      <c r="B279" t="s">
        <v>10261</v>
      </c>
      <c r="C279">
        <v>5</v>
      </c>
      <c r="D279">
        <v>6</v>
      </c>
    </row>
    <row r="280" spans="1:4">
      <c r="A280" t="str">
        <f t="shared" si="4"/>
        <v>2-(Difluoromethyl)-dl-ornithine</v>
      </c>
      <c r="B280" t="s">
        <v>10262</v>
      </c>
      <c r="C280">
        <v>6</v>
      </c>
      <c r="D280">
        <v>7</v>
      </c>
    </row>
    <row r="281" spans="1:4">
      <c r="A281" t="str">
        <f t="shared" si="4"/>
        <v>2-(diisopropylamino)ethanol</v>
      </c>
      <c r="B281" t="s">
        <v>10263</v>
      </c>
      <c r="C281">
        <v>4</v>
      </c>
      <c r="D281">
        <v>7</v>
      </c>
    </row>
    <row r="282" spans="1:4">
      <c r="A282" t="str">
        <f t="shared" si="4"/>
        <v>2-(ethylamino)ethanol</v>
      </c>
      <c r="B282" t="s">
        <v>10264</v>
      </c>
      <c r="C282">
        <v>4</v>
      </c>
      <c r="D282">
        <v>5</v>
      </c>
    </row>
    <row r="283" spans="1:4">
      <c r="A283" t="str">
        <f t="shared" si="4"/>
        <v>2-(methylamino)ethanol</v>
      </c>
      <c r="B283" t="s">
        <v>10265</v>
      </c>
      <c r="C283">
        <v>4</v>
      </c>
      <c r="D283">
        <v>5</v>
      </c>
    </row>
    <row r="284" spans="1:4">
      <c r="A284" t="str">
        <f t="shared" si="4"/>
        <v>2-(N-ethyl-m-toluidino)ethanol</v>
      </c>
      <c r="B284" t="s">
        <v>10266</v>
      </c>
      <c r="C284">
        <v>5</v>
      </c>
      <c r="D284">
        <v>9</v>
      </c>
    </row>
    <row r="285" spans="1:4">
      <c r="A285" t="str">
        <f t="shared" si="4"/>
        <v>2'-(octyloxy)-acetanilide</v>
      </c>
      <c r="B285" t="s">
        <v>10256</v>
      </c>
      <c r="C285">
        <v>8</v>
      </c>
      <c r="D285">
        <v>8</v>
      </c>
    </row>
    <row r="286" spans="1:4">
      <c r="A286" t="str">
        <f t="shared" si="4"/>
        <v>2-(propylamino)ethanol</v>
      </c>
      <c r="B286" t="s">
        <v>10267</v>
      </c>
      <c r="C286">
        <v>4</v>
      </c>
      <c r="D286">
        <v>5</v>
      </c>
    </row>
    <row r="287" spans="1:4">
      <c r="A287" t="str">
        <f t="shared" si="4"/>
        <v>2-(tert-butylamino)ethanol</v>
      </c>
      <c r="B287" t="s">
        <v>10268</v>
      </c>
      <c r="C287">
        <v>5</v>
      </c>
      <c r="D287">
        <v>6</v>
      </c>
    </row>
    <row r="288" spans="1:4">
      <c r="A288" t="str">
        <f t="shared" si="4"/>
        <v>2_2_2-trichloroethanol</v>
      </c>
      <c r="B288" t="s">
        <v>13900</v>
      </c>
      <c r="C288">
        <v>6</v>
      </c>
      <c r="D288">
        <v>6</v>
      </c>
    </row>
    <row r="289" spans="1:4">
      <c r="A289" t="str">
        <f t="shared" si="4"/>
        <v>2_2_2-trifluoroethanol</v>
      </c>
      <c r="B289" t="s">
        <v>13901</v>
      </c>
      <c r="C289">
        <v>6</v>
      </c>
      <c r="D289">
        <v>6</v>
      </c>
    </row>
    <row r="290" spans="1:4">
      <c r="A290" t="str">
        <f t="shared" si="4"/>
        <v>2_2_2-Trifluoro-N-[4-(5-nitro-2..e</v>
      </c>
      <c r="B290" t="s">
        <v>13902</v>
      </c>
      <c r="C290">
        <v>8</v>
      </c>
      <c r="D290">
        <v>12</v>
      </c>
    </row>
    <row r="291" spans="1:4">
      <c r="A291" t="str">
        <f t="shared" si="4"/>
        <v>2_2_2-Trifluoro-N-[4-(5-nitro-2-furyl)-2-thiazolyl]acetamide</v>
      </c>
      <c r="B291" t="s">
        <v>13903</v>
      </c>
      <c r="C291">
        <v>8</v>
      </c>
      <c r="D291">
        <v>12</v>
      </c>
    </row>
    <row r="292" spans="1:4">
      <c r="A292" t="str">
        <f t="shared" si="4"/>
        <v>2_2'_4_4'-tetrachlorobiphenyl</v>
      </c>
      <c r="B292" t="s">
        <v>13904</v>
      </c>
      <c r="C292">
        <v>6</v>
      </c>
      <c r="D292">
        <v>10</v>
      </c>
    </row>
    <row r="293" spans="1:4">
      <c r="A293" t="str">
        <f t="shared" si="4"/>
        <v>2_2'_4_4'-tetrahydroxybenzil</v>
      </c>
      <c r="B293" t="s">
        <v>13905</v>
      </c>
      <c r="C293">
        <v>6</v>
      </c>
      <c r="D293">
        <v>11</v>
      </c>
    </row>
    <row r="294" spans="1:4">
      <c r="A294" t="str">
        <f t="shared" si="4"/>
        <v>2_2_5_5-Tetrachlorobenzidine</v>
      </c>
      <c r="B294" t="s">
        <v>13906</v>
      </c>
      <c r="C294">
        <v>6</v>
      </c>
      <c r="D294">
        <v>10</v>
      </c>
    </row>
    <row r="295" spans="1:4">
      <c r="A295" t="str">
        <f t="shared" si="4"/>
        <v>2_2_5_5-tetramethyltetrahydrofuran</v>
      </c>
      <c r="B295" t="s">
        <v>13907</v>
      </c>
      <c r="C295">
        <v>5</v>
      </c>
      <c r="D295">
        <v>6</v>
      </c>
    </row>
    <row r="296" spans="1:4">
      <c r="A296" t="str">
        <f t="shared" si="4"/>
        <v>2_2-[(4-Aminophenyl)imino]bisethanol_sulfate</v>
      </c>
      <c r="B296" t="s">
        <v>13908</v>
      </c>
      <c r="C296">
        <v>6</v>
      </c>
      <c r="D296">
        <v>10</v>
      </c>
    </row>
    <row r="297" spans="1:4">
      <c r="A297" t="str">
        <f t="shared" si="4"/>
        <v>2_2-Bis(bromomethyl)-1_3-propanediol__technical_grade</v>
      </c>
      <c r="B297" t="s">
        <v>13909</v>
      </c>
      <c r="C297">
        <v>5</v>
      </c>
      <c r="D297">
        <v>6</v>
      </c>
    </row>
    <row r="298" spans="1:4">
      <c r="A298" t="str">
        <f t="shared" si="4"/>
        <v>2_2-dichloroacetamide</v>
      </c>
      <c r="B298" t="s">
        <v>13910</v>
      </c>
      <c r="C298">
        <v>6</v>
      </c>
      <c r="D298">
        <v>6</v>
      </c>
    </row>
    <row r="299" spans="1:4">
      <c r="A299" t="str">
        <f t="shared" si="4"/>
        <v>2_2-Dichloroacetyl_Chloride</v>
      </c>
      <c r="B299" t="s">
        <v>13911</v>
      </c>
      <c r="C299">
        <v>6</v>
      </c>
      <c r="D299">
        <v>6</v>
      </c>
    </row>
    <row r="300" spans="1:4">
      <c r="A300" t="str">
        <f t="shared" si="4"/>
        <v>2_2'-dihydroxy_benzophenone</v>
      </c>
      <c r="B300" t="s">
        <v>13912</v>
      </c>
      <c r="C300">
        <v>7</v>
      </c>
      <c r="D300">
        <v>8</v>
      </c>
    </row>
    <row r="301" spans="1:4">
      <c r="A301" t="str">
        <f t="shared" si="4"/>
        <v>2_2'-dihydroxy-4-methoxy_benzophenone</v>
      </c>
      <c r="B301" t="s">
        <v>13913</v>
      </c>
      <c r="C301">
        <v>7</v>
      </c>
      <c r="D301">
        <v>8</v>
      </c>
    </row>
    <row r="302" spans="1:4">
      <c r="A302" t="str">
        <f t="shared" si="4"/>
        <v>2_2-dimethyl-1-propylamine</v>
      </c>
      <c r="B302" t="s">
        <v>13914</v>
      </c>
      <c r="C302">
        <v>4</v>
      </c>
      <c r="D302">
        <v>6</v>
      </c>
    </row>
    <row r="303" spans="1:4">
      <c r="A303" t="str">
        <f t="shared" si="4"/>
        <v>2_2-Dithiobis-benzothiazole</v>
      </c>
      <c r="B303" t="s">
        <v>13915</v>
      </c>
      <c r="C303">
        <v>8</v>
      </c>
      <c r="D303">
        <v>9</v>
      </c>
    </row>
    <row r="304" spans="1:4">
      <c r="A304" t="str">
        <f t="shared" si="4"/>
        <v>2_2'-methylene_bis(3_4_6-trichlorophenol)</v>
      </c>
      <c r="B304" t="s">
        <v>13916</v>
      </c>
      <c r="C304">
        <v>7</v>
      </c>
      <c r="D304">
        <v>8</v>
      </c>
    </row>
    <row r="305" spans="1:4">
      <c r="A305" t="str">
        <f t="shared" si="4"/>
        <v>2_2'-methylenebis(4-chlorophenol)</v>
      </c>
      <c r="B305" t="s">
        <v>13917</v>
      </c>
      <c r="C305">
        <v>7</v>
      </c>
      <c r="D305">
        <v>8</v>
      </c>
    </row>
    <row r="306" spans="1:4">
      <c r="A306" t="str">
        <f t="shared" si="4"/>
        <v>2_2-Thiobis(4_6-dichlorophenol)</v>
      </c>
      <c r="B306" t="s">
        <v>13918</v>
      </c>
      <c r="C306">
        <v>6</v>
      </c>
      <c r="D306">
        <v>8</v>
      </c>
    </row>
    <row r="307" spans="1:4">
      <c r="A307" t="str">
        <f t="shared" si="4"/>
        <v>2_3_4_5_6-pentabromoethylbenzene</v>
      </c>
      <c r="B307" t="s">
        <v>13919</v>
      </c>
      <c r="C307">
        <v>5</v>
      </c>
      <c r="D307">
        <v>7</v>
      </c>
    </row>
    <row r="308" spans="1:4">
      <c r="A308" t="str">
        <f t="shared" si="4"/>
        <v>2_3_4_5_6-pentafluoroaniline</v>
      </c>
      <c r="B308" t="s">
        <v>13920</v>
      </c>
      <c r="C308">
        <v>5</v>
      </c>
      <c r="D308">
        <v>7</v>
      </c>
    </row>
    <row r="309" spans="1:4">
      <c r="A309" t="str">
        <f t="shared" si="4"/>
        <v>2_3_4_5-tetrachloro-4'-biphenylol</v>
      </c>
      <c r="B309" t="s">
        <v>13921</v>
      </c>
      <c r="C309">
        <v>6</v>
      </c>
      <c r="D309">
        <v>10</v>
      </c>
    </row>
    <row r="310" spans="1:4">
      <c r="A310" t="str">
        <f t="shared" si="4"/>
        <v>2_3_4_5-tetrachlorophenol</v>
      </c>
      <c r="B310" t="s">
        <v>13922</v>
      </c>
      <c r="C310">
        <v>6</v>
      </c>
      <c r="D310">
        <v>9</v>
      </c>
    </row>
    <row r="311" spans="1:4">
      <c r="A311" t="str">
        <f t="shared" si="4"/>
        <v>2_3_4_6-tetrachlorophenol</v>
      </c>
      <c r="B311" t="s">
        <v>7550</v>
      </c>
      <c r="C311">
        <v>6</v>
      </c>
      <c r="D311">
        <v>9</v>
      </c>
    </row>
    <row r="312" spans="1:4">
      <c r="A312" t="str">
        <f t="shared" si="4"/>
        <v>2'_3'_4'-trichloroacetophenone</v>
      </c>
      <c r="B312" t="s">
        <v>13923</v>
      </c>
      <c r="C312">
        <v>6</v>
      </c>
      <c r="D312">
        <v>8</v>
      </c>
    </row>
    <row r="313" spans="1:4">
      <c r="A313" t="str">
        <f t="shared" si="4"/>
        <v>2_3_4-trichloroaniline</v>
      </c>
      <c r="B313" t="s">
        <v>13924</v>
      </c>
      <c r="C313">
        <v>6</v>
      </c>
      <c r="D313">
        <v>8</v>
      </c>
    </row>
    <row r="314" spans="1:4">
      <c r="A314" t="str">
        <f t="shared" si="4"/>
        <v>2'_3'_4'-trimethoxyacetophenone</v>
      </c>
      <c r="B314" t="s">
        <v>13925</v>
      </c>
      <c r="C314">
        <v>7</v>
      </c>
      <c r="D314">
        <v>8</v>
      </c>
    </row>
    <row r="315" spans="1:4">
      <c r="A315" t="str">
        <f t="shared" si="4"/>
        <v>2_3_5_6-Tetrachloro-4-nitroanisole</v>
      </c>
      <c r="B315" t="s">
        <v>13926</v>
      </c>
      <c r="C315">
        <v>7</v>
      </c>
      <c r="D315">
        <v>9</v>
      </c>
    </row>
    <row r="316" spans="1:4">
      <c r="A316" t="str">
        <f t="shared" si="4"/>
        <v>2_3_5_6-tetrachloroaniline</v>
      </c>
      <c r="B316" t="s">
        <v>13927</v>
      </c>
      <c r="C316">
        <v>6</v>
      </c>
      <c r="D316">
        <v>9</v>
      </c>
    </row>
    <row r="317" spans="1:4">
      <c r="A317" t="str">
        <f t="shared" si="4"/>
        <v>2_3_5_6-Tetrachloronitrobenzene</v>
      </c>
      <c r="B317" t="s">
        <v>13928</v>
      </c>
      <c r="C317">
        <v>7</v>
      </c>
      <c r="D317">
        <v>9</v>
      </c>
    </row>
    <row r="318" spans="1:4">
      <c r="A318" t="str">
        <f t="shared" si="4"/>
        <v>2_3_6-trimethylphenol</v>
      </c>
      <c r="B318" t="s">
        <v>13929</v>
      </c>
      <c r="C318">
        <v>6</v>
      </c>
      <c r="D318">
        <v>6</v>
      </c>
    </row>
    <row r="319" spans="1:4">
      <c r="A319" t="str">
        <f t="shared" si="4"/>
        <v>2_3_7_8-Tetrachlorodibenzo-p-dioxin</v>
      </c>
      <c r="B319" t="s">
        <v>13930</v>
      </c>
      <c r="C319">
        <v>7</v>
      </c>
      <c r="D319">
        <v>7</v>
      </c>
    </row>
    <row r="320" spans="1:4">
      <c r="A320" t="str">
        <f t="shared" si="4"/>
        <v>2_3-benzofluorene</v>
      </c>
      <c r="B320" t="s">
        <v>13931</v>
      </c>
      <c r="C320">
        <v>7</v>
      </c>
      <c r="D320">
        <v>10</v>
      </c>
    </row>
    <row r="321" spans="1:4">
      <c r="A321" t="str">
        <f t="shared" si="4"/>
        <v>2_3-benzofuran</v>
      </c>
      <c r="B321" t="s">
        <v>13932</v>
      </c>
      <c r="C321">
        <v>5</v>
      </c>
      <c r="D321">
        <v>8</v>
      </c>
    </row>
    <row r="322" spans="1:4">
      <c r="A322" t="str">
        <f t="shared" si="4"/>
        <v>2_3-Dibromo-1-propanol</v>
      </c>
      <c r="B322" t="s">
        <v>13933</v>
      </c>
      <c r="C322">
        <v>6</v>
      </c>
      <c r="D322">
        <v>6</v>
      </c>
    </row>
    <row r="323" spans="1:4">
      <c r="A323" t="str">
        <f t="shared" si="4"/>
        <v>2_3-Dibromo-2-butene-1_4-diol</v>
      </c>
      <c r="B323" t="s">
        <v>13934</v>
      </c>
      <c r="C323">
        <v>5</v>
      </c>
      <c r="D323">
        <v>7</v>
      </c>
    </row>
    <row r="324" spans="1:4">
      <c r="A324" t="str">
        <f t="shared" ref="A324:A387" si="5">MID(B324,1,LEN(B324)-4)</f>
        <v>2_3-dibromopropanol</v>
      </c>
      <c r="B324" t="s">
        <v>13935</v>
      </c>
      <c r="C324">
        <v>6</v>
      </c>
      <c r="D324">
        <v>6</v>
      </c>
    </row>
    <row r="325" spans="1:4">
      <c r="A325" t="str">
        <f t="shared" si="5"/>
        <v>2_3-Dichloro-1_4-naphthoquinone</v>
      </c>
      <c r="B325" t="s">
        <v>13936</v>
      </c>
      <c r="C325">
        <v>6</v>
      </c>
      <c r="D325">
        <v>8</v>
      </c>
    </row>
    <row r="326" spans="1:4">
      <c r="A326" t="str">
        <f t="shared" si="5"/>
        <v>2_3-Dichloronitrobenzene</v>
      </c>
      <c r="B326" t="s">
        <v>13937</v>
      </c>
      <c r="C326">
        <v>7</v>
      </c>
      <c r="D326">
        <v>9</v>
      </c>
    </row>
    <row r="327" spans="1:4">
      <c r="A327" t="str">
        <f t="shared" si="5"/>
        <v>2_3-Dichloro-p-dioxane</v>
      </c>
      <c r="B327" t="s">
        <v>13938</v>
      </c>
      <c r="C327">
        <v>5</v>
      </c>
      <c r="D327">
        <v>7</v>
      </c>
    </row>
    <row r="328" spans="1:4">
      <c r="A328" t="str">
        <f t="shared" si="5"/>
        <v>2_3-dihydrobenzofuran</v>
      </c>
      <c r="B328" t="s">
        <v>13939</v>
      </c>
      <c r="C328">
        <v>8</v>
      </c>
      <c r="D328">
        <v>8</v>
      </c>
    </row>
    <row r="329" spans="1:4">
      <c r="A329" t="str">
        <f t="shared" si="5"/>
        <v>2_3-dimethyl-1_3-butadiene</v>
      </c>
      <c r="B329" t="s">
        <v>13940</v>
      </c>
      <c r="C329">
        <v>5</v>
      </c>
      <c r="D329">
        <v>6</v>
      </c>
    </row>
    <row r="330" spans="1:4">
      <c r="A330" t="str">
        <f t="shared" si="5"/>
        <v>2_3-dimethylvaleraldehyde</v>
      </c>
      <c r="B330" t="s">
        <v>13941</v>
      </c>
      <c r="C330">
        <v>4</v>
      </c>
      <c r="D330">
        <v>5</v>
      </c>
    </row>
    <row r="331" spans="1:4">
      <c r="A331" t="str">
        <f t="shared" si="5"/>
        <v>2'_4_4'-trihydroxychalcone</v>
      </c>
      <c r="B331" t="s">
        <v>13942</v>
      </c>
      <c r="C331">
        <v>6</v>
      </c>
      <c r="D331">
        <v>8</v>
      </c>
    </row>
    <row r="332" spans="1:4">
      <c r="A332" t="str">
        <f t="shared" si="5"/>
        <v>2_4_5_4-Tetrachlorodiphenyl_sulfone</v>
      </c>
      <c r="B332" t="s">
        <v>13943</v>
      </c>
      <c r="C332">
        <v>7</v>
      </c>
      <c r="D332">
        <v>9</v>
      </c>
    </row>
    <row r="333" spans="1:4">
      <c r="A333" t="str">
        <f t="shared" si="5"/>
        <v>2_4_5-T</v>
      </c>
      <c r="B333" t="s">
        <v>13944</v>
      </c>
      <c r="C333">
        <v>7</v>
      </c>
      <c r="D333">
        <v>8</v>
      </c>
    </row>
    <row r="334" spans="1:4">
      <c r="A334" t="str">
        <f t="shared" si="5"/>
        <v>2_4_5-tribromoimidazole_(nominal)</v>
      </c>
      <c r="B334" t="s">
        <v>13945</v>
      </c>
      <c r="C334">
        <v>5</v>
      </c>
      <c r="D334">
        <v>7</v>
      </c>
    </row>
    <row r="335" spans="1:4">
      <c r="A335" t="str">
        <f t="shared" si="5"/>
        <v>2_4_5-Trichlorophenoxyacetic_acid</v>
      </c>
      <c r="B335" t="s">
        <v>13946</v>
      </c>
      <c r="C335">
        <v>7</v>
      </c>
      <c r="D335">
        <v>8</v>
      </c>
    </row>
    <row r="336" spans="1:4">
      <c r="A336" t="str">
        <f t="shared" si="5"/>
        <v>2_4_5-trichlorophenyl_disulfide</v>
      </c>
      <c r="B336" t="s">
        <v>13947</v>
      </c>
      <c r="C336">
        <v>7</v>
      </c>
      <c r="D336">
        <v>9</v>
      </c>
    </row>
    <row r="337" spans="1:4">
      <c r="A337" t="str">
        <f t="shared" si="5"/>
        <v>2_4_5-Trihydroxybutyrophenone</v>
      </c>
      <c r="B337" t="s">
        <v>13948</v>
      </c>
      <c r="C337">
        <v>6</v>
      </c>
      <c r="D337">
        <v>9</v>
      </c>
    </row>
    <row r="338" spans="1:4">
      <c r="A338" t="str">
        <f t="shared" si="5"/>
        <v>2_4_5-trimethoxybenzaldehyde</v>
      </c>
      <c r="B338" t="s">
        <v>13949</v>
      </c>
      <c r="C338">
        <v>7</v>
      </c>
      <c r="D338">
        <v>7</v>
      </c>
    </row>
    <row r="339" spans="1:4">
      <c r="A339" t="str">
        <f t="shared" si="5"/>
        <v>2_4_5-Trimethylaniline.HCl</v>
      </c>
      <c r="B339" t="s">
        <v>13950</v>
      </c>
      <c r="C339">
        <v>5</v>
      </c>
      <c r="D339">
        <v>7</v>
      </c>
    </row>
    <row r="340" spans="1:4">
      <c r="A340" t="str">
        <f t="shared" si="5"/>
        <v>2_4_5-Trimethylaniline</v>
      </c>
      <c r="B340" t="s">
        <v>13951</v>
      </c>
      <c r="C340">
        <v>5</v>
      </c>
      <c r="D340">
        <v>7</v>
      </c>
    </row>
    <row r="341" spans="1:4">
      <c r="A341" t="str">
        <f t="shared" si="5"/>
        <v>2_4_5-trimethyloxazole</v>
      </c>
      <c r="B341" t="s">
        <v>13952</v>
      </c>
      <c r="C341">
        <v>6</v>
      </c>
      <c r="D341">
        <v>6</v>
      </c>
    </row>
    <row r="342" spans="1:4">
      <c r="A342" t="str">
        <f t="shared" si="5"/>
        <v>2_4_5-triphenylimidazole</v>
      </c>
      <c r="B342" t="s">
        <v>13953</v>
      </c>
      <c r="C342">
        <v>7</v>
      </c>
      <c r="D342">
        <v>9</v>
      </c>
    </row>
    <row r="343" spans="1:4">
      <c r="A343" t="str">
        <f t="shared" si="5"/>
        <v>2_4_6-tribromophenol</v>
      </c>
      <c r="B343" t="s">
        <v>13954</v>
      </c>
      <c r="C343">
        <v>5</v>
      </c>
      <c r="D343">
        <v>6</v>
      </c>
    </row>
    <row r="344" spans="1:4">
      <c r="A344" t="str">
        <f t="shared" si="5"/>
        <v>2_4_6-Trichloroaniline</v>
      </c>
      <c r="B344" t="s">
        <v>13955</v>
      </c>
      <c r="C344">
        <v>6</v>
      </c>
      <c r="D344">
        <v>8</v>
      </c>
    </row>
    <row r="345" spans="1:4">
      <c r="A345" t="str">
        <f t="shared" si="5"/>
        <v>2_4_6-Trichlorophenol</v>
      </c>
      <c r="B345" t="s">
        <v>7551</v>
      </c>
      <c r="C345">
        <v>6</v>
      </c>
      <c r="D345">
        <v>8</v>
      </c>
    </row>
    <row r="346" spans="1:4">
      <c r="A346" t="str">
        <f t="shared" si="5"/>
        <v>2_4_6-triiodophenol</v>
      </c>
      <c r="B346" t="s">
        <v>13956</v>
      </c>
      <c r="C346">
        <v>5</v>
      </c>
      <c r="D346">
        <v>6</v>
      </c>
    </row>
    <row r="347" spans="1:4">
      <c r="A347" t="str">
        <f t="shared" si="5"/>
        <v>2_4_6-Trimethylaniline.HCl</v>
      </c>
      <c r="B347" t="s">
        <v>13957</v>
      </c>
      <c r="C347">
        <v>5</v>
      </c>
      <c r="D347">
        <v>7</v>
      </c>
    </row>
    <row r="348" spans="1:4">
      <c r="A348" t="str">
        <f t="shared" si="5"/>
        <v>2_4_6-trimethylphenol</v>
      </c>
      <c r="B348" t="s">
        <v>13958</v>
      </c>
      <c r="C348">
        <v>5</v>
      </c>
      <c r="D348">
        <v>6</v>
      </c>
    </row>
    <row r="349" spans="1:4">
      <c r="A349" t="str">
        <f t="shared" si="5"/>
        <v>2_4_6-Trinitro-1_3-dimethyl-5-tert-butylbenzene</v>
      </c>
      <c r="B349" t="s">
        <v>13959</v>
      </c>
      <c r="C349">
        <v>7</v>
      </c>
      <c r="D349">
        <v>9</v>
      </c>
    </row>
    <row r="350" spans="1:4">
      <c r="A350" t="str">
        <f t="shared" si="5"/>
        <v>2_4_6-tri-tert-butylphenol</v>
      </c>
      <c r="B350" t="s">
        <v>13960</v>
      </c>
      <c r="C350">
        <v>6</v>
      </c>
      <c r="D350">
        <v>8</v>
      </c>
    </row>
    <row r="351" spans="1:4">
      <c r="A351" t="str">
        <f t="shared" si="5"/>
        <v>2_4-D_(2_4-dichlorophenoxyacetic_acid)</v>
      </c>
      <c r="B351" t="s">
        <v>9094</v>
      </c>
      <c r="C351">
        <v>7</v>
      </c>
      <c r="D351">
        <v>8</v>
      </c>
    </row>
    <row r="352" spans="1:4">
      <c r="A352" t="str">
        <f t="shared" si="5"/>
        <v>2_4-D_2-ethylhexyl_ester</v>
      </c>
      <c r="B352" t="s">
        <v>9093</v>
      </c>
      <c r="C352">
        <v>7</v>
      </c>
      <c r="D352">
        <v>8</v>
      </c>
    </row>
    <row r="353" spans="1:4">
      <c r="A353" t="str">
        <f t="shared" si="5"/>
        <v>2_4-D_Butoxyethanol_Ester</v>
      </c>
      <c r="B353" t="s">
        <v>9095</v>
      </c>
      <c r="C353">
        <v>7</v>
      </c>
      <c r="D353">
        <v>10</v>
      </c>
    </row>
    <row r="354" spans="1:4">
      <c r="A354" t="str">
        <f t="shared" si="5"/>
        <v>2_4-D_isooctyl_ester</v>
      </c>
      <c r="B354" t="s">
        <v>13961</v>
      </c>
      <c r="C354">
        <v>7</v>
      </c>
      <c r="D354">
        <v>8</v>
      </c>
    </row>
    <row r="355" spans="1:4">
      <c r="A355" t="str">
        <f t="shared" si="5"/>
        <v>2_4-Diaminoanisole</v>
      </c>
      <c r="B355" t="s">
        <v>13962</v>
      </c>
      <c r="C355">
        <v>7</v>
      </c>
      <c r="D355">
        <v>7</v>
      </c>
    </row>
    <row r="356" spans="1:4">
      <c r="A356" t="str">
        <f t="shared" si="5"/>
        <v>2_4-Diaminoanisole_sulfate</v>
      </c>
      <c r="B356" t="s">
        <v>13963</v>
      </c>
      <c r="C356">
        <v>7</v>
      </c>
      <c r="D356">
        <v>7</v>
      </c>
    </row>
    <row r="357" spans="1:4">
      <c r="A357" t="str">
        <f t="shared" si="5"/>
        <v>2_4-Diaminophenol_dihydrochloride</v>
      </c>
      <c r="B357" t="s">
        <v>13964</v>
      </c>
      <c r="C357">
        <v>6</v>
      </c>
      <c r="D357">
        <v>7</v>
      </c>
    </row>
    <row r="358" spans="1:4">
      <c r="A358" t="str">
        <f t="shared" si="5"/>
        <v>2_4-Diaminotoluene.2HCl</v>
      </c>
      <c r="B358" t="s">
        <v>13965</v>
      </c>
      <c r="C358">
        <v>5</v>
      </c>
      <c r="D358">
        <v>7</v>
      </c>
    </row>
    <row r="359" spans="1:4">
      <c r="A359" t="str">
        <f t="shared" si="5"/>
        <v>2_4-Diaminotoluene_(2_4-toluene_diamine)</v>
      </c>
      <c r="B359" t="s">
        <v>13966</v>
      </c>
      <c r="C359">
        <v>5</v>
      </c>
      <c r="D359">
        <v>7</v>
      </c>
    </row>
    <row r="360" spans="1:4">
      <c r="A360" t="str">
        <f t="shared" si="5"/>
        <v>2'_4'-dichloroacetophenone</v>
      </c>
      <c r="B360" t="s">
        <v>13967</v>
      </c>
      <c r="C360">
        <v>6</v>
      </c>
      <c r="D360">
        <v>8</v>
      </c>
    </row>
    <row r="361" spans="1:4">
      <c r="A361" t="str">
        <f t="shared" si="5"/>
        <v>2_4-dichlorobenzaldehyde</v>
      </c>
      <c r="B361" t="s">
        <v>13968</v>
      </c>
      <c r="C361">
        <v>6</v>
      </c>
      <c r="D361">
        <v>7</v>
      </c>
    </row>
    <row r="362" spans="1:4">
      <c r="A362" t="str">
        <f t="shared" si="5"/>
        <v>2_4-dichlorobenzamide</v>
      </c>
      <c r="B362" t="s">
        <v>13969</v>
      </c>
      <c r="C362">
        <v>6</v>
      </c>
      <c r="D362">
        <v>8</v>
      </c>
    </row>
    <row r="363" spans="1:4">
      <c r="A363" t="str">
        <f t="shared" si="5"/>
        <v>2_4'-dichlorobiphenyl</v>
      </c>
      <c r="B363" t="s">
        <v>13970</v>
      </c>
      <c r="C363">
        <v>6</v>
      </c>
      <c r="D363">
        <v>10</v>
      </c>
    </row>
    <row r="364" spans="1:4">
      <c r="A364" t="str">
        <f t="shared" si="5"/>
        <v>2_4-Dichloronitrobenzene</v>
      </c>
      <c r="B364" t="s">
        <v>13971</v>
      </c>
      <c r="C364">
        <v>7</v>
      </c>
      <c r="D364">
        <v>9</v>
      </c>
    </row>
    <row r="365" spans="1:4">
      <c r="A365" t="str">
        <f t="shared" si="5"/>
        <v>2_4-dichlorophenol</v>
      </c>
      <c r="B365" t="s">
        <v>13972</v>
      </c>
      <c r="C365">
        <v>6</v>
      </c>
      <c r="D365">
        <v>7</v>
      </c>
    </row>
    <row r="366" spans="1:4">
      <c r="A366" t="str">
        <f t="shared" si="5"/>
        <v>2_4-Dichlorophenoxyacetic_ acid</v>
      </c>
      <c r="B366" t="s">
        <v>13973</v>
      </c>
      <c r="C366">
        <v>7</v>
      </c>
      <c r="D366">
        <v>8</v>
      </c>
    </row>
    <row r="367" spans="1:4">
      <c r="A367" t="str">
        <f t="shared" si="5"/>
        <v>2_4-Dichlorophenoxyacetic_acid__isopropyl_ester</v>
      </c>
      <c r="B367" t="s">
        <v>13974</v>
      </c>
      <c r="C367">
        <v>7</v>
      </c>
      <c r="D367">
        <v>8</v>
      </c>
    </row>
    <row r="368" spans="1:4">
      <c r="A368" t="str">
        <f t="shared" si="5"/>
        <v>2_4-Dichlorophenoxyacetic_acid</v>
      </c>
      <c r="B368" t="s">
        <v>13975</v>
      </c>
      <c r="C368">
        <v>7</v>
      </c>
      <c r="D368">
        <v>8</v>
      </c>
    </row>
    <row r="369" spans="1:4">
      <c r="A369" t="str">
        <f t="shared" si="5"/>
        <v>2_4-Dichlorophenylbenzene_sulfonate</v>
      </c>
      <c r="B369" t="s">
        <v>13976</v>
      </c>
      <c r="C369">
        <v>7</v>
      </c>
      <c r="D369">
        <v>9</v>
      </c>
    </row>
    <row r="370" spans="1:4">
      <c r="A370" t="str">
        <f t="shared" si="5"/>
        <v>2_4-DIHYDROBENZOPHENONE</v>
      </c>
      <c r="B370" t="s">
        <v>10473</v>
      </c>
      <c r="C370">
        <v>6</v>
      </c>
      <c r="D370">
        <v>9</v>
      </c>
    </row>
    <row r="371" spans="1:4">
      <c r="A371" t="str">
        <f t="shared" si="5"/>
        <v>2_4-dihydroxy_benzophenone</v>
      </c>
      <c r="B371" t="s">
        <v>13977</v>
      </c>
      <c r="C371">
        <v>7</v>
      </c>
      <c r="D371">
        <v>8</v>
      </c>
    </row>
    <row r="372" spans="1:4">
      <c r="A372" t="str">
        <f t="shared" si="5"/>
        <v>2_4-dihydroxybenzaldehyde</v>
      </c>
      <c r="B372" t="s">
        <v>13978</v>
      </c>
      <c r="C372">
        <v>5</v>
      </c>
      <c r="D372">
        <v>7</v>
      </c>
    </row>
    <row r="373" spans="1:4">
      <c r="A373" t="str">
        <f t="shared" si="5"/>
        <v>2_4-Dimethoxyaniline_hydrochloride</v>
      </c>
      <c r="B373" t="s">
        <v>13979</v>
      </c>
      <c r="C373">
        <v>7</v>
      </c>
      <c r="D373">
        <v>7</v>
      </c>
    </row>
    <row r="374" spans="1:4">
      <c r="A374" t="str">
        <f t="shared" si="5"/>
        <v>2_4-dimethoxybenzaldehyde</v>
      </c>
      <c r="B374" t="s">
        <v>13980</v>
      </c>
      <c r="C374">
        <v>7</v>
      </c>
      <c r="D374">
        <v>7</v>
      </c>
    </row>
    <row r="375" spans="1:4">
      <c r="A375" t="str">
        <f t="shared" si="5"/>
        <v>2_4-dimethyl-3-pentanol</v>
      </c>
      <c r="B375" t="s">
        <v>13981</v>
      </c>
      <c r="C375">
        <v>4</v>
      </c>
      <c r="D375">
        <v>5</v>
      </c>
    </row>
    <row r="376" spans="1:4">
      <c r="A376" t="str">
        <f t="shared" si="5"/>
        <v>2_4-dimethylphenol</v>
      </c>
      <c r="B376" t="s">
        <v>13982</v>
      </c>
      <c r="C376">
        <v>5</v>
      </c>
      <c r="D376">
        <v>6</v>
      </c>
    </row>
    <row r="377" spans="1:4">
      <c r="A377" t="str">
        <f t="shared" si="5"/>
        <v>2_4-dinitro-1-naphthol_sodium_salt_dihydrate_(martius_yellow)</v>
      </c>
      <c r="B377" t="s">
        <v>13983</v>
      </c>
      <c r="C377">
        <v>7</v>
      </c>
      <c r="D377">
        <v>10</v>
      </c>
    </row>
    <row r="378" spans="1:4">
      <c r="A378" t="str">
        <f t="shared" si="5"/>
        <v>2_4-Dinitro-6-tert-buty..e</v>
      </c>
      <c r="B378" t="s">
        <v>13984</v>
      </c>
      <c r="C378">
        <v>8</v>
      </c>
      <c r="D378">
        <v>9</v>
      </c>
    </row>
    <row r="379" spans="1:4">
      <c r="A379" t="str">
        <f t="shared" si="5"/>
        <v>2_4-Dinitro-6-tert-butylphenylmethanesulfonate</v>
      </c>
      <c r="B379" t="s">
        <v>13985</v>
      </c>
      <c r="C379">
        <v>8</v>
      </c>
      <c r="D379">
        <v>9</v>
      </c>
    </row>
    <row r="380" spans="1:4">
      <c r="A380" t="str">
        <f t="shared" si="5"/>
        <v>2_4-Dinitroaniline</v>
      </c>
      <c r="B380" t="s">
        <v>13986</v>
      </c>
      <c r="C380">
        <v>7</v>
      </c>
      <c r="D380">
        <v>9</v>
      </c>
    </row>
    <row r="381" spans="1:4">
      <c r="A381" t="str">
        <f t="shared" si="5"/>
        <v>2_4-Dinitrophenol__sodium</v>
      </c>
      <c r="B381" t="s">
        <v>13987</v>
      </c>
      <c r="C381">
        <v>7</v>
      </c>
      <c r="D381">
        <v>9</v>
      </c>
    </row>
    <row r="382" spans="1:4">
      <c r="A382" t="str">
        <f t="shared" si="5"/>
        <v>2_4-dinitrophenol</v>
      </c>
      <c r="B382" t="s">
        <v>10474</v>
      </c>
      <c r="C382">
        <v>7</v>
      </c>
      <c r="D382">
        <v>9</v>
      </c>
    </row>
    <row r="383" spans="1:4">
      <c r="A383" t="str">
        <f t="shared" si="5"/>
        <v>2_4-Dinitrotoluene__practical_grade</v>
      </c>
      <c r="B383" t="s">
        <v>13988</v>
      </c>
      <c r="C383">
        <v>7</v>
      </c>
      <c r="D383">
        <v>9</v>
      </c>
    </row>
    <row r="384" spans="1:4">
      <c r="A384" t="str">
        <f t="shared" si="5"/>
        <v>2_4-Dinitrotoluene</v>
      </c>
      <c r="B384" t="s">
        <v>13989</v>
      </c>
      <c r="C384">
        <v>7</v>
      </c>
      <c r="D384">
        <v>9</v>
      </c>
    </row>
    <row r="385" spans="1:4">
      <c r="A385" t="str">
        <f t="shared" si="5"/>
        <v>2_4-Dinitrotoluene_(containing_0.5%_2_6-dinitrotoluene)</v>
      </c>
      <c r="B385" t="s">
        <v>13990</v>
      </c>
      <c r="C385">
        <v>7</v>
      </c>
      <c r="D385">
        <v>9</v>
      </c>
    </row>
    <row r="386" spans="1:4">
      <c r="A386" t="str">
        <f t="shared" si="5"/>
        <v>2_4-Dinitrotoluene_(containing_1.0-1.5%_2_6-dinitrotoluene)</v>
      </c>
      <c r="B386" t="s">
        <v>13991</v>
      </c>
      <c r="C386">
        <v>7</v>
      </c>
      <c r="D386">
        <v>9</v>
      </c>
    </row>
    <row r="387" spans="1:4">
      <c r="A387" t="str">
        <f t="shared" si="5"/>
        <v>2_4-Dinitrotoluene_1</v>
      </c>
      <c r="B387" t="s">
        <v>13992</v>
      </c>
      <c r="C387">
        <v>7</v>
      </c>
      <c r="D387">
        <v>9</v>
      </c>
    </row>
    <row r="388" spans="1:4">
      <c r="A388" t="str">
        <f t="shared" ref="A388:A451" si="6">MID(B388,1,LEN(B388)-4)</f>
        <v>2_4-Dinitrotoluene_2</v>
      </c>
      <c r="B388" t="s">
        <v>13993</v>
      </c>
      <c r="C388">
        <v>7</v>
      </c>
      <c r="D388">
        <v>9</v>
      </c>
    </row>
    <row r="389" spans="1:4">
      <c r="A389" t="str">
        <f t="shared" si="6"/>
        <v>2_4-hexadiene</v>
      </c>
      <c r="B389" t="s">
        <v>13994</v>
      </c>
      <c r="C389">
        <v>6</v>
      </c>
      <c r="D389">
        <v>5</v>
      </c>
    </row>
    <row r="390" spans="1:4">
      <c r="A390" t="str">
        <f t="shared" si="6"/>
        <v>2_4-pentanedione</v>
      </c>
      <c r="B390" t="s">
        <v>13995</v>
      </c>
      <c r="C390">
        <v>4</v>
      </c>
      <c r="D390">
        <v>5</v>
      </c>
    </row>
    <row r="391" spans="1:4">
      <c r="A391" t="str">
        <f t="shared" si="6"/>
        <v>2_4-Xylidine.HCl</v>
      </c>
      <c r="B391" t="s">
        <v>13996</v>
      </c>
      <c r="C391">
        <v>5</v>
      </c>
      <c r="D391">
        <v>7</v>
      </c>
    </row>
    <row r="392" spans="1:4">
      <c r="A392" t="str">
        <f t="shared" si="6"/>
        <v>2_5-dichloro-4'-biphenylol</v>
      </c>
      <c r="B392" t="s">
        <v>13997</v>
      </c>
      <c r="C392">
        <v>6</v>
      </c>
      <c r="D392">
        <v>10</v>
      </c>
    </row>
    <row r="393" spans="1:4">
      <c r="A393" t="str">
        <f t="shared" si="6"/>
        <v>2_5-Dimethoxy-4-aminostilbene</v>
      </c>
      <c r="B393" t="s">
        <v>13998</v>
      </c>
      <c r="C393">
        <v>7</v>
      </c>
      <c r="D393">
        <v>8</v>
      </c>
    </row>
    <row r="394" spans="1:4">
      <c r="A394" t="str">
        <f t="shared" si="6"/>
        <v>2_5-dimethyl-2_4-hexadiene</v>
      </c>
      <c r="B394" t="s">
        <v>13999</v>
      </c>
      <c r="C394">
        <v>6</v>
      </c>
      <c r="D394">
        <v>6</v>
      </c>
    </row>
    <row r="395" spans="1:4">
      <c r="A395" t="str">
        <f t="shared" si="6"/>
        <v>2_5-dimethylfuran</v>
      </c>
      <c r="B395" t="s">
        <v>14000</v>
      </c>
      <c r="C395">
        <v>6</v>
      </c>
      <c r="D395">
        <v>7</v>
      </c>
    </row>
    <row r="396" spans="1:4">
      <c r="A396" t="str">
        <f t="shared" si="6"/>
        <v>2_5-dinitrophenol</v>
      </c>
      <c r="B396" t="s">
        <v>14001</v>
      </c>
      <c r="C396">
        <v>7</v>
      </c>
      <c r="D396">
        <v>9</v>
      </c>
    </row>
    <row r="397" spans="1:4">
      <c r="A397" t="str">
        <f t="shared" si="6"/>
        <v>2_5-diphenylfuran</v>
      </c>
      <c r="B397" t="s">
        <v>14002</v>
      </c>
      <c r="C397">
        <v>6</v>
      </c>
      <c r="D397">
        <v>9</v>
      </c>
    </row>
    <row r="398" spans="1:4">
      <c r="A398" t="str">
        <f t="shared" si="6"/>
        <v>2_5-Dithiobiurea</v>
      </c>
      <c r="B398" t="s">
        <v>14003</v>
      </c>
      <c r="C398">
        <v>7</v>
      </c>
      <c r="D398">
        <v>7</v>
      </c>
    </row>
    <row r="399" spans="1:4">
      <c r="A399" t="str">
        <f t="shared" si="6"/>
        <v>2_5-Toluenediamine_sulfate</v>
      </c>
      <c r="B399" t="s">
        <v>14004</v>
      </c>
      <c r="C399">
        <v>6</v>
      </c>
      <c r="D399">
        <v>7</v>
      </c>
    </row>
    <row r="400" spans="1:4">
      <c r="A400" t="str">
        <f t="shared" si="6"/>
        <v>2_5-Xylidine.HCl</v>
      </c>
      <c r="B400" t="s">
        <v>14005</v>
      </c>
      <c r="C400">
        <v>5</v>
      </c>
      <c r="D400">
        <v>7</v>
      </c>
    </row>
    <row r="401" spans="1:4">
      <c r="A401" t="str">
        <f t="shared" si="6"/>
        <v>2_6-dichlorobenzamide</v>
      </c>
      <c r="B401" t="s">
        <v>14006</v>
      </c>
      <c r="C401">
        <v>6</v>
      </c>
      <c r="D401">
        <v>8</v>
      </c>
    </row>
    <row r="402" spans="1:4">
      <c r="A402" t="str">
        <f t="shared" si="6"/>
        <v>2_6-Dichloro-p-phenylenediamine</v>
      </c>
      <c r="B402" t="s">
        <v>14007</v>
      </c>
      <c r="C402">
        <v>6</v>
      </c>
      <c r="D402">
        <v>8</v>
      </c>
    </row>
    <row r="403" spans="1:4">
      <c r="A403" t="str">
        <f t="shared" si="6"/>
        <v>2_6-diisopropylaniline</v>
      </c>
      <c r="B403" t="s">
        <v>14008</v>
      </c>
      <c r="C403">
        <v>5</v>
      </c>
      <c r="D403">
        <v>8</v>
      </c>
    </row>
    <row r="404" spans="1:4">
      <c r="A404" t="str">
        <f t="shared" si="6"/>
        <v>2_6-dimethoxytoluene</v>
      </c>
      <c r="B404" t="s">
        <v>14009</v>
      </c>
      <c r="C404">
        <v>7</v>
      </c>
      <c r="D404">
        <v>7</v>
      </c>
    </row>
    <row r="405" spans="1:4">
      <c r="A405" t="str">
        <f t="shared" si="6"/>
        <v>2_6-dimethyl_hexestrol</v>
      </c>
      <c r="B405" t="s">
        <v>14010</v>
      </c>
      <c r="C405">
        <v>5</v>
      </c>
      <c r="D405">
        <v>12</v>
      </c>
    </row>
    <row r="406" spans="1:4">
      <c r="A406" t="str">
        <f t="shared" si="6"/>
        <v>2_6-Dimethyl_morpholine</v>
      </c>
      <c r="B406" t="s">
        <v>14011</v>
      </c>
      <c r="C406">
        <v>5</v>
      </c>
      <c r="D406">
        <v>7</v>
      </c>
    </row>
    <row r="407" spans="1:4">
      <c r="A407" t="str">
        <f t="shared" si="6"/>
        <v>2_6-dimethylmorpholine</v>
      </c>
      <c r="B407" t="s">
        <v>14012</v>
      </c>
      <c r="C407">
        <v>5</v>
      </c>
      <c r="D407">
        <v>7</v>
      </c>
    </row>
    <row r="408" spans="1:4">
      <c r="A408" t="str">
        <f t="shared" si="6"/>
        <v>2_6-dinitrophenol</v>
      </c>
      <c r="B408" t="s">
        <v>14013</v>
      </c>
      <c r="C408">
        <v>7</v>
      </c>
      <c r="D408">
        <v>9</v>
      </c>
    </row>
    <row r="409" spans="1:4">
      <c r="A409" t="str">
        <f t="shared" si="6"/>
        <v>2_6-Dinitrotoluene</v>
      </c>
      <c r="B409" t="s">
        <v>14014</v>
      </c>
      <c r="C409">
        <v>7</v>
      </c>
      <c r="D409">
        <v>9</v>
      </c>
    </row>
    <row r="410" spans="1:4">
      <c r="A410" t="str">
        <f t="shared" si="6"/>
        <v>2_6-diphenylpyridine</v>
      </c>
      <c r="B410" t="s">
        <v>14015</v>
      </c>
      <c r="C410">
        <v>7</v>
      </c>
      <c r="D410">
        <v>9</v>
      </c>
    </row>
    <row r="411" spans="1:4">
      <c r="A411" t="str">
        <f t="shared" si="6"/>
        <v>2_6-di-tert-butyl-4-methylphenol</v>
      </c>
      <c r="B411" t="s">
        <v>14016</v>
      </c>
      <c r="C411">
        <v>6</v>
      </c>
      <c r="D411">
        <v>8</v>
      </c>
    </row>
    <row r="412" spans="1:4">
      <c r="A412" t="str">
        <f t="shared" si="6"/>
        <v>2_6-pyridinedicarboxylic_acid</v>
      </c>
      <c r="B412" t="s">
        <v>14017</v>
      </c>
      <c r="C412">
        <v>5</v>
      </c>
      <c r="D412">
        <v>7</v>
      </c>
    </row>
    <row r="413" spans="1:4">
      <c r="A413" t="str">
        <f t="shared" si="6"/>
        <v>2_6-Toluenediamine_dihydrochlori..e</v>
      </c>
      <c r="B413" t="s">
        <v>14018</v>
      </c>
      <c r="C413">
        <v>5</v>
      </c>
      <c r="D413">
        <v>7</v>
      </c>
    </row>
    <row r="414" spans="1:4">
      <c r="A414" t="str">
        <f t="shared" si="6"/>
        <v>2_6-Toluenediamine_dihydrochloride</v>
      </c>
      <c r="B414" t="s">
        <v>14019</v>
      </c>
      <c r="C414">
        <v>5</v>
      </c>
      <c r="D414">
        <v>7</v>
      </c>
    </row>
    <row r="415" spans="1:4">
      <c r="A415" t="str">
        <f t="shared" si="6"/>
        <v>2_6-Toluenediamine_dihydrochloride_(2_6-diaminotoluene_dihydrochloride)</v>
      </c>
      <c r="B415" t="s">
        <v>14020</v>
      </c>
      <c r="C415">
        <v>5</v>
      </c>
      <c r="D415">
        <v>7</v>
      </c>
    </row>
    <row r="416" spans="1:4">
      <c r="A416" t="str">
        <f t="shared" si="6"/>
        <v>2_6-Xylidine</v>
      </c>
      <c r="B416" t="s">
        <v>14021</v>
      </c>
      <c r="C416">
        <v>5</v>
      </c>
      <c r="D416">
        <v>7</v>
      </c>
    </row>
    <row r="417" spans="1:4">
      <c r="A417" t="str">
        <f t="shared" si="6"/>
        <v>2_7-Acetylaminofluorene</v>
      </c>
      <c r="B417" t="s">
        <v>14022</v>
      </c>
      <c r="C417">
        <v>7</v>
      </c>
      <c r="D417">
        <v>10</v>
      </c>
    </row>
    <row r="418" spans="1:4">
      <c r="A418" t="str">
        <f t="shared" si="6"/>
        <v>2_7-Dichlorodibenzo-p-dioxin</v>
      </c>
      <c r="B418" t="s">
        <v>14023</v>
      </c>
      <c r="C418">
        <v>7</v>
      </c>
      <c r="D418">
        <v>7</v>
      </c>
    </row>
    <row r="419" spans="1:4">
      <c r="A419" t="str">
        <f t="shared" si="6"/>
        <v>2_9-dithiadecane</v>
      </c>
      <c r="B419" t="s">
        <v>14024</v>
      </c>
      <c r="C419">
        <v>4</v>
      </c>
      <c r="D419">
        <v>5</v>
      </c>
    </row>
    <row r="420" spans="1:4">
      <c r="A420" t="str">
        <f t="shared" si="6"/>
        <v>2_2_5-trimethylnaphthalene</v>
      </c>
      <c r="B420" t="s">
        <v>10464</v>
      </c>
      <c r="C420">
        <v>5</v>
      </c>
      <c r="D420">
        <v>10</v>
      </c>
    </row>
    <row r="421" spans="1:4">
      <c r="A421" t="str">
        <f t="shared" si="6"/>
        <v>2_2_6-trimethylnaphthalene</v>
      </c>
      <c r="B421" t="s">
        <v>10465</v>
      </c>
      <c r="C421">
        <v>5</v>
      </c>
      <c r="D421">
        <v>10</v>
      </c>
    </row>
    <row r="422" spans="1:4">
      <c r="A422" t="str">
        <f t="shared" si="6"/>
        <v>2_2-sulfonylbis(4-chloro-Phenol)</v>
      </c>
      <c r="B422" t="s">
        <v>10463</v>
      </c>
      <c r="C422">
        <v>7</v>
      </c>
      <c r="D422">
        <v>9</v>
      </c>
    </row>
    <row r="423" spans="1:4">
      <c r="A423" t="str">
        <f t="shared" si="6"/>
        <v>2_3_6-trichlorobenzoic_acid</v>
      </c>
      <c r="B423" t="s">
        <v>10466</v>
      </c>
      <c r="C423">
        <v>6</v>
      </c>
      <c r="D423">
        <v>8</v>
      </c>
    </row>
    <row r="424" spans="1:4">
      <c r="A424" t="str">
        <f t="shared" si="6"/>
        <v>2_4_5_T-butoxyethanol_ester</v>
      </c>
      <c r="B424" t="s">
        <v>10477</v>
      </c>
      <c r="C424">
        <v>7</v>
      </c>
      <c r="D424">
        <v>9</v>
      </c>
    </row>
    <row r="425" spans="1:4">
      <c r="A425" t="str">
        <f t="shared" si="6"/>
        <v>2_4_5-T_butyric_acid</v>
      </c>
      <c r="B425" t="s">
        <v>10476</v>
      </c>
      <c r="C425">
        <v>8</v>
      </c>
      <c r="D425">
        <v>8</v>
      </c>
    </row>
    <row r="426" spans="1:4">
      <c r="A426" t="str">
        <f t="shared" si="6"/>
        <v>2_4_6-Trichloro-3_5-dimethylphenol</v>
      </c>
      <c r="B426" t="s">
        <v>10479</v>
      </c>
      <c r="C426">
        <v>6</v>
      </c>
      <c r="D426">
        <v>8</v>
      </c>
    </row>
    <row r="427" spans="1:4">
      <c r="A427" t="str">
        <f t="shared" si="6"/>
        <v>2_4_6-trichloro-3-ethyl-5-methylphenol</v>
      </c>
      <c r="B427" t="s">
        <v>10478</v>
      </c>
      <c r="C427">
        <v>6</v>
      </c>
      <c r="D427">
        <v>8</v>
      </c>
    </row>
    <row r="428" spans="1:4">
      <c r="A428" t="str">
        <f t="shared" si="6"/>
        <v>2_4-D-butoxyethanol_ester</v>
      </c>
      <c r="B428" t="s">
        <v>10467</v>
      </c>
      <c r="C428">
        <v>7</v>
      </c>
      <c r="D428">
        <v>10</v>
      </c>
    </row>
    <row r="429" spans="1:4">
      <c r="A429" t="str">
        <f t="shared" si="6"/>
        <v>2_4-D-butyl_ester</v>
      </c>
      <c r="B429" t="s">
        <v>10468</v>
      </c>
      <c r="C429">
        <v>7</v>
      </c>
      <c r="D429">
        <v>8</v>
      </c>
    </row>
    <row r="430" spans="1:4">
      <c r="A430" t="str">
        <f t="shared" si="6"/>
        <v>2_4-dichloro-6-nitrophenol</v>
      </c>
      <c r="B430" t="s">
        <v>10471</v>
      </c>
      <c r="C430">
        <v>7</v>
      </c>
      <c r="D430">
        <v>9</v>
      </c>
    </row>
    <row r="431" spans="1:4">
      <c r="A431" t="str">
        <f t="shared" si="6"/>
        <v>2_4-dichlorobiphenyl</v>
      </c>
      <c r="B431" t="s">
        <v>10472</v>
      </c>
      <c r="C431">
        <v>6</v>
      </c>
      <c r="D431">
        <v>10</v>
      </c>
    </row>
    <row r="432" spans="1:4">
      <c r="A432" t="str">
        <f t="shared" si="6"/>
        <v>2_4-DIHYDROBENZOPHENONE</v>
      </c>
      <c r="B432" t="s">
        <v>10473</v>
      </c>
      <c r="C432">
        <v>6</v>
      </c>
      <c r="D432">
        <v>9</v>
      </c>
    </row>
    <row r="433" spans="1:4">
      <c r="A433" t="str">
        <f t="shared" si="6"/>
        <v>2_4-dinitrophenol</v>
      </c>
      <c r="B433" t="s">
        <v>10474</v>
      </c>
      <c r="C433">
        <v>7</v>
      </c>
      <c r="D433">
        <v>9</v>
      </c>
    </row>
    <row r="434" spans="1:4">
      <c r="A434" t="str">
        <f t="shared" si="6"/>
        <v>2_4-dinitrotoluene</v>
      </c>
      <c r="B434" t="s">
        <v>10475</v>
      </c>
      <c r="C434">
        <v>7</v>
      </c>
      <c r="D434">
        <v>9</v>
      </c>
    </row>
    <row r="435" spans="1:4">
      <c r="A435" t="str">
        <f t="shared" si="6"/>
        <v>2_4-D-isooctyl_ester</v>
      </c>
      <c r="B435" t="s">
        <v>10469</v>
      </c>
      <c r="C435">
        <v>7</v>
      </c>
      <c r="D435">
        <v>8</v>
      </c>
    </row>
    <row r="436" spans="1:4">
      <c r="A436" t="str">
        <f t="shared" si="6"/>
        <v>2_4-di-tert-butylphenol</v>
      </c>
      <c r="B436" t="s">
        <v>10470</v>
      </c>
      <c r="C436">
        <v>6</v>
      </c>
      <c r="D436">
        <v>8</v>
      </c>
    </row>
    <row r="437" spans="1:4">
      <c r="A437" t="str">
        <f t="shared" si="6"/>
        <v>2_5-dichloronitrobenzene</v>
      </c>
      <c r="B437" t="s">
        <v>10480</v>
      </c>
      <c r="C437">
        <v>7</v>
      </c>
      <c r="D437">
        <v>9</v>
      </c>
    </row>
    <row r="438" spans="1:4">
      <c r="A438" t="str">
        <f t="shared" si="6"/>
        <v>2_6-dibromo-4-nitrophenol</v>
      </c>
      <c r="B438" t="s">
        <v>10482</v>
      </c>
      <c r="C438">
        <v>7</v>
      </c>
      <c r="D438">
        <v>9</v>
      </c>
    </row>
    <row r="439" spans="1:4">
      <c r="A439" t="str">
        <f t="shared" si="6"/>
        <v>2_6-dichloro-4-nitroaniline</v>
      </c>
      <c r="B439" t="s">
        <v>10483</v>
      </c>
      <c r="C439">
        <v>7</v>
      </c>
      <c r="D439">
        <v>9</v>
      </c>
    </row>
    <row r="440" spans="1:4">
      <c r="A440" t="str">
        <f t="shared" si="6"/>
        <v>2_6-dichloroaniline</v>
      </c>
      <c r="B440" t="s">
        <v>10484</v>
      </c>
      <c r="C440">
        <v>6</v>
      </c>
      <c r="D440">
        <v>8</v>
      </c>
    </row>
    <row r="441" spans="1:4">
      <c r="A441" t="str">
        <f t="shared" si="6"/>
        <v>2_6-dichlorobenzaldehyde</v>
      </c>
      <c r="B441" t="s">
        <v>10485</v>
      </c>
      <c r="C441">
        <v>6</v>
      </c>
      <c r="D441">
        <v>7</v>
      </c>
    </row>
    <row r="442" spans="1:4">
      <c r="A442" t="str">
        <f t="shared" si="6"/>
        <v>2_6-dichlorobenzoic_acid</v>
      </c>
      <c r="B442" t="s">
        <v>10486</v>
      </c>
      <c r="C442">
        <v>6</v>
      </c>
      <c r="D442">
        <v>7</v>
      </c>
    </row>
    <row r="443" spans="1:4">
      <c r="A443" t="str">
        <f t="shared" si="6"/>
        <v>2_6-dimethylaniline</v>
      </c>
      <c r="B443" t="s">
        <v>10487</v>
      </c>
      <c r="C443">
        <v>5</v>
      </c>
      <c r="D443">
        <v>7</v>
      </c>
    </row>
    <row r="444" spans="1:4">
      <c r="A444" t="str">
        <f t="shared" si="6"/>
        <v>2_6-dioctadecyl-p-cresol</v>
      </c>
      <c r="B444" t="s">
        <v>10488</v>
      </c>
      <c r="C444">
        <v>6</v>
      </c>
      <c r="D444">
        <v>9</v>
      </c>
    </row>
    <row r="445" spans="1:4">
      <c r="A445" t="str">
        <f t="shared" si="6"/>
        <v>2_6-di-tert-butyl-4-methyl_phenol</v>
      </c>
      <c r="B445" t="s">
        <v>10481</v>
      </c>
      <c r="C445">
        <v>6</v>
      </c>
      <c r="D445">
        <v>8</v>
      </c>
    </row>
    <row r="446" spans="1:4">
      <c r="A446" t="str">
        <f t="shared" si="6"/>
        <v>2-2-2-tribromoethanol</v>
      </c>
      <c r="B446" t="s">
        <v>10269</v>
      </c>
      <c r="C446">
        <v>4</v>
      </c>
      <c r="D446">
        <v>4</v>
      </c>
    </row>
    <row r="447" spans="1:4">
      <c r="A447" t="str">
        <f t="shared" si="6"/>
        <v>2-2-dichloroethanol</v>
      </c>
      <c r="B447" t="s">
        <v>10270</v>
      </c>
      <c r="C447">
        <v>5</v>
      </c>
      <c r="D447">
        <v>5</v>
      </c>
    </row>
    <row r="448" spans="1:4">
      <c r="A448" t="str">
        <f t="shared" si="6"/>
        <v>2-3-4-5-tetrachloroaniline</v>
      </c>
      <c r="B448" t="s">
        <v>10271</v>
      </c>
      <c r="C448">
        <v>6</v>
      </c>
      <c r="D448">
        <v>9</v>
      </c>
    </row>
    <row r="449" spans="1:4">
      <c r="A449" t="str">
        <f t="shared" si="6"/>
        <v>2-3-4-5-tetrachloronitrobenzene</v>
      </c>
      <c r="B449" t="s">
        <v>10272</v>
      </c>
      <c r="C449">
        <v>7</v>
      </c>
      <c r="D449">
        <v>9</v>
      </c>
    </row>
    <row r="450" spans="1:4">
      <c r="A450" t="str">
        <f t="shared" si="6"/>
        <v>2-3-4-6-tetrafluoronitrobenzene</v>
      </c>
      <c r="B450" t="s">
        <v>10273</v>
      </c>
      <c r="C450">
        <v>7</v>
      </c>
      <c r="D450">
        <v>9</v>
      </c>
    </row>
    <row r="451" spans="1:4">
      <c r="A451" t="str">
        <f t="shared" si="6"/>
        <v>2-3-5-trimethylphenol</v>
      </c>
      <c r="B451" t="s">
        <v>10274</v>
      </c>
      <c r="C451">
        <v>6</v>
      </c>
      <c r="D451">
        <v>6</v>
      </c>
    </row>
    <row r="452" spans="1:4">
      <c r="A452" t="str">
        <f t="shared" ref="A452:A515" si="7">MID(B452,1,LEN(B452)-4)</f>
        <v>2-3-6-trimethylphenol</v>
      </c>
      <c r="B452" t="s">
        <v>10275</v>
      </c>
      <c r="C452">
        <v>6</v>
      </c>
      <c r="D452">
        <v>6</v>
      </c>
    </row>
    <row r="453" spans="1:4">
      <c r="A453" t="str">
        <f t="shared" si="7"/>
        <v>2-3-dichloro-1-nitrobenzene</v>
      </c>
      <c r="B453" t="s">
        <v>10276</v>
      </c>
      <c r="C453">
        <v>7</v>
      </c>
      <c r="D453">
        <v>9</v>
      </c>
    </row>
    <row r="454" spans="1:4">
      <c r="A454" t="str">
        <f t="shared" si="7"/>
        <v>2-4-5-trichloroaniline</v>
      </c>
      <c r="B454" t="s">
        <v>10277</v>
      </c>
      <c r="C454">
        <v>6</v>
      </c>
      <c r="D454">
        <v>8</v>
      </c>
    </row>
    <row r="455" spans="1:4">
      <c r="A455" t="str">
        <f t="shared" si="7"/>
        <v>2-4-5-trichlorophenol</v>
      </c>
      <c r="B455" t="s">
        <v>10278</v>
      </c>
      <c r="C455">
        <v>6</v>
      </c>
      <c r="D455">
        <v>8</v>
      </c>
    </row>
    <row r="456" spans="1:4">
      <c r="A456" t="str">
        <f t="shared" si="7"/>
        <v>2-4-6-trimethylphenol</v>
      </c>
      <c r="B456" t="s">
        <v>10279</v>
      </c>
      <c r="C456">
        <v>5</v>
      </c>
      <c r="D456">
        <v>6</v>
      </c>
    </row>
    <row r="457" spans="1:4">
      <c r="A457" t="str">
        <f t="shared" si="7"/>
        <v>2-4-D</v>
      </c>
      <c r="B457" t="s">
        <v>10280</v>
      </c>
      <c r="C457">
        <v>7</v>
      </c>
      <c r="D457">
        <v>8</v>
      </c>
    </row>
    <row r="458" spans="1:4">
      <c r="A458" t="str">
        <f t="shared" si="7"/>
        <v>2-4-dichloro-1-nitrobenzene</v>
      </c>
      <c r="B458" t="s">
        <v>10281</v>
      </c>
      <c r="C458">
        <v>7</v>
      </c>
      <c r="D458">
        <v>9</v>
      </c>
    </row>
    <row r="459" spans="1:4">
      <c r="A459" t="str">
        <f t="shared" si="7"/>
        <v>2-4-dichloro-6-nitroaniline</v>
      </c>
      <c r="B459" t="s">
        <v>10282</v>
      </c>
      <c r="C459">
        <v>7</v>
      </c>
      <c r="D459">
        <v>9</v>
      </c>
    </row>
    <row r="460" spans="1:4">
      <c r="A460" t="str">
        <f t="shared" si="7"/>
        <v>2-4-dimethyl-2-6-heptadienal</v>
      </c>
      <c r="B460" t="s">
        <v>10283</v>
      </c>
      <c r="C460">
        <v>4</v>
      </c>
      <c r="D460">
        <v>6</v>
      </c>
    </row>
    <row r="461" spans="1:4">
      <c r="A461" t="str">
        <f t="shared" si="7"/>
        <v>2-4-dimethylphenol</v>
      </c>
      <c r="B461" t="s">
        <v>10284</v>
      </c>
      <c r="C461">
        <v>5</v>
      </c>
      <c r="D461">
        <v>6</v>
      </c>
    </row>
    <row r="462" spans="1:4">
      <c r="A462" t="str">
        <f t="shared" si="7"/>
        <v>2-4-dinitroaniline</v>
      </c>
      <c r="B462" t="s">
        <v>10285</v>
      </c>
      <c r="C462">
        <v>7</v>
      </c>
      <c r="D462">
        <v>9</v>
      </c>
    </row>
    <row r="463" spans="1:4">
      <c r="A463" t="str">
        <f t="shared" si="7"/>
        <v>2-4-hexadienal</v>
      </c>
      <c r="B463" t="s">
        <v>10286</v>
      </c>
      <c r="C463">
        <v>6</v>
      </c>
      <c r="D463">
        <v>6</v>
      </c>
    </row>
    <row r="464" spans="1:4">
      <c r="A464" t="str">
        <f t="shared" si="7"/>
        <v>2-5-dichloro-1-nitrobenzene</v>
      </c>
      <c r="B464" t="s">
        <v>10287</v>
      </c>
      <c r="C464">
        <v>7</v>
      </c>
      <c r="D464">
        <v>9</v>
      </c>
    </row>
    <row r="465" spans="1:4">
      <c r="A465" t="str">
        <f t="shared" si="7"/>
        <v>2-5-dichloroaniline</v>
      </c>
      <c r="B465" t="s">
        <v>10288</v>
      </c>
      <c r="C465">
        <v>6</v>
      </c>
      <c r="D465">
        <v>8</v>
      </c>
    </row>
    <row r="466" spans="1:4">
      <c r="A466" t="str">
        <f t="shared" si="7"/>
        <v>2-6-diethylaniline</v>
      </c>
      <c r="B466" t="s">
        <v>10289</v>
      </c>
      <c r="C466">
        <v>5</v>
      </c>
      <c r="D466">
        <v>7</v>
      </c>
    </row>
    <row r="467" spans="1:4">
      <c r="A467" t="str">
        <f t="shared" si="7"/>
        <v>2-6-diisopropylaniline</v>
      </c>
      <c r="B467" t="s">
        <v>10290</v>
      </c>
      <c r="C467">
        <v>5</v>
      </c>
      <c r="D467">
        <v>8</v>
      </c>
    </row>
    <row r="468" spans="1:4">
      <c r="A468" t="str">
        <f t="shared" si="7"/>
        <v>2-6-dinitroaniline</v>
      </c>
      <c r="B468" t="s">
        <v>10291</v>
      </c>
      <c r="C468">
        <v>7</v>
      </c>
      <c r="D468">
        <v>9</v>
      </c>
    </row>
    <row r="469" spans="1:4">
      <c r="A469" t="str">
        <f t="shared" si="7"/>
        <v>2-acetamidophenol</v>
      </c>
      <c r="B469" t="s">
        <v>10292</v>
      </c>
      <c r="C469">
        <v>6</v>
      </c>
      <c r="D469">
        <v>8</v>
      </c>
    </row>
    <row r="470" spans="1:4">
      <c r="A470" t="str">
        <f t="shared" si="7"/>
        <v>2-acetyl-1-methylpyrrole</v>
      </c>
      <c r="B470" t="s">
        <v>10293</v>
      </c>
      <c r="C470">
        <v>6</v>
      </c>
      <c r="D470">
        <v>7</v>
      </c>
    </row>
    <row r="471" spans="1:4">
      <c r="A471" t="str">
        <f t="shared" si="7"/>
        <v>2-Acetyl-5-methoxy-phenol</v>
      </c>
      <c r="B471" t="s">
        <v>10294</v>
      </c>
      <c r="C471">
        <v>6</v>
      </c>
      <c r="D471">
        <v>8</v>
      </c>
    </row>
    <row r="472" spans="1:4">
      <c r="A472" t="str">
        <f t="shared" si="7"/>
        <v>2-Acetylaminofluorene</v>
      </c>
      <c r="B472" t="s">
        <v>10295</v>
      </c>
      <c r="C472">
        <v>7</v>
      </c>
      <c r="D472">
        <v>10</v>
      </c>
    </row>
    <row r="473" spans="1:4">
      <c r="A473" t="str">
        <f t="shared" si="7"/>
        <v>2-adamantanone</v>
      </c>
      <c r="B473" t="s">
        <v>10296</v>
      </c>
      <c r="C473">
        <v>4</v>
      </c>
      <c r="D473">
        <v>5</v>
      </c>
    </row>
    <row r="474" spans="1:4">
      <c r="A474" t="str">
        <f t="shared" si="7"/>
        <v>2-allylphenol</v>
      </c>
      <c r="B474" t="s">
        <v>10297</v>
      </c>
      <c r="C474">
        <v>6</v>
      </c>
      <c r="D474">
        <v>7</v>
      </c>
    </row>
    <row r="475" spans="1:4">
      <c r="A475" t="str">
        <f t="shared" si="7"/>
        <v>2-amino-1-hexanol</v>
      </c>
      <c r="B475" t="s">
        <v>10298</v>
      </c>
      <c r="C475">
        <v>4</v>
      </c>
      <c r="D475">
        <v>5</v>
      </c>
    </row>
    <row r="476" spans="1:4">
      <c r="A476" t="str">
        <f t="shared" si="7"/>
        <v>2-amino-1-pentanol</v>
      </c>
      <c r="B476" t="s">
        <v>10299</v>
      </c>
      <c r="C476">
        <v>4</v>
      </c>
      <c r="D476">
        <v>5</v>
      </c>
    </row>
    <row r="477" spans="1:4">
      <c r="A477" t="str">
        <f t="shared" si="7"/>
        <v>2-Amino-2-methyl-1-propanol</v>
      </c>
      <c r="B477" t="s">
        <v>10300</v>
      </c>
      <c r="C477">
        <v>5</v>
      </c>
      <c r="D477">
        <v>6</v>
      </c>
    </row>
    <row r="478" spans="1:4">
      <c r="A478" t="str">
        <f t="shared" si="7"/>
        <v>2-amino-3_3-dimethyl-butanol</v>
      </c>
      <c r="B478" t="s">
        <v>10303</v>
      </c>
      <c r="C478">
        <v>4</v>
      </c>
      <c r="D478">
        <v>6</v>
      </c>
    </row>
    <row r="479" spans="1:4">
      <c r="A479" t="str">
        <f t="shared" si="7"/>
        <v>2-amino-3-methyl-1-butanol</v>
      </c>
      <c r="B479" t="s">
        <v>10301</v>
      </c>
      <c r="C479">
        <v>4</v>
      </c>
      <c r="D479">
        <v>6</v>
      </c>
    </row>
    <row r="480" spans="1:4">
      <c r="A480" t="str">
        <f t="shared" si="7"/>
        <v>2-amino-3-methyl-1-pentanol</v>
      </c>
      <c r="B480" t="s">
        <v>10302</v>
      </c>
      <c r="C480">
        <v>4</v>
      </c>
      <c r="D480">
        <v>6</v>
      </c>
    </row>
    <row r="481" spans="1:4">
      <c r="A481" t="str">
        <f t="shared" si="7"/>
        <v>2-Amino-4-(5-nitro-2-furyl)thiazole</v>
      </c>
      <c r="B481" t="s">
        <v>10305</v>
      </c>
      <c r="C481">
        <v>8</v>
      </c>
      <c r="D481">
        <v>12</v>
      </c>
    </row>
    <row r="482" spans="1:4">
      <c r="A482" t="str">
        <f t="shared" si="7"/>
        <v>2-Amino-4-(p-nitrophenyl)thiazole</v>
      </c>
      <c r="B482" t="s">
        <v>10306</v>
      </c>
      <c r="C482">
        <v>7</v>
      </c>
      <c r="D482">
        <v>9</v>
      </c>
    </row>
    <row r="483" spans="1:4">
      <c r="A483" t="str">
        <f t="shared" si="7"/>
        <v>2-amino-4-chloro-6-methylpyrimidine</v>
      </c>
      <c r="B483" t="s">
        <v>10307</v>
      </c>
      <c r="C483">
        <v>7</v>
      </c>
      <c r="D483">
        <v>7</v>
      </c>
    </row>
    <row r="484" spans="1:4">
      <c r="A484" t="str">
        <f t="shared" si="7"/>
        <v>2-amino-4'-chlorobenzophenone</v>
      </c>
      <c r="B484" t="s">
        <v>10304</v>
      </c>
      <c r="C484">
        <v>7</v>
      </c>
      <c r="D484">
        <v>8</v>
      </c>
    </row>
    <row r="485" spans="1:4">
      <c r="A485" t="str">
        <f t="shared" si="7"/>
        <v>2-amino-4-methyl-pentanol</v>
      </c>
      <c r="B485" t="s">
        <v>10308</v>
      </c>
      <c r="C485">
        <v>4</v>
      </c>
      <c r="D485">
        <v>5</v>
      </c>
    </row>
    <row r="486" spans="1:4">
      <c r="A486" t="str">
        <f t="shared" si="7"/>
        <v>2-Amino-4-nitrophenol</v>
      </c>
      <c r="B486" t="s">
        <v>10309</v>
      </c>
      <c r="C486">
        <v>7</v>
      </c>
      <c r="D486">
        <v>9</v>
      </c>
    </row>
    <row r="487" spans="1:4">
      <c r="A487" t="str">
        <f t="shared" si="7"/>
        <v>2-Amino-5-(5-nitro-2-furyl)-1_3_4-oxadiazole</v>
      </c>
      <c r="B487" t="s">
        <v>14025</v>
      </c>
      <c r="C487">
        <v>8</v>
      </c>
      <c r="D487">
        <v>11</v>
      </c>
    </row>
    <row r="488" spans="1:4">
      <c r="A488" t="str">
        <f t="shared" si="7"/>
        <v>2-Amino-5-(5-nitro-2-furyl)-1_3_4-thiadiazole</v>
      </c>
      <c r="B488" t="s">
        <v>14026</v>
      </c>
      <c r="C488">
        <v>8</v>
      </c>
      <c r="D488">
        <v>11</v>
      </c>
    </row>
    <row r="489" spans="1:4">
      <c r="A489" t="str">
        <f t="shared" si="7"/>
        <v>2-amino-5-bromopyridine</v>
      </c>
      <c r="B489" t="s">
        <v>10310</v>
      </c>
      <c r="C489">
        <v>6</v>
      </c>
      <c r="D489">
        <v>6</v>
      </c>
    </row>
    <row r="490" spans="1:4">
      <c r="A490" t="str">
        <f t="shared" si="7"/>
        <v>2-amino-5-chlorobenzonitrile</v>
      </c>
      <c r="B490" t="s">
        <v>10311</v>
      </c>
      <c r="C490">
        <v>5</v>
      </c>
      <c r="D490">
        <v>7</v>
      </c>
    </row>
    <row r="491" spans="1:4">
      <c r="A491" t="str">
        <f t="shared" si="7"/>
        <v>2-Amino-5-nitrophenol</v>
      </c>
      <c r="B491" t="s">
        <v>10312</v>
      </c>
      <c r="C491">
        <v>7</v>
      </c>
      <c r="D491">
        <v>9</v>
      </c>
    </row>
    <row r="492" spans="1:4">
      <c r="A492" t="str">
        <f t="shared" si="7"/>
        <v>2-Amino-5-nitrothiazole</v>
      </c>
      <c r="B492" t="s">
        <v>10313</v>
      </c>
      <c r="C492">
        <v>9</v>
      </c>
      <c r="D492">
        <v>9</v>
      </c>
    </row>
    <row r="493" spans="1:4">
      <c r="A493" t="str">
        <f t="shared" si="7"/>
        <v>2-Amino-5-phenyl-2-oxazolin-4-one</v>
      </c>
      <c r="B493" t="s">
        <v>10314</v>
      </c>
      <c r="C493">
        <v>6</v>
      </c>
      <c r="D493">
        <v>9</v>
      </c>
    </row>
    <row r="494" spans="1:4">
      <c r="A494" t="str">
        <f t="shared" si="7"/>
        <v>2-Amino-5-phenyl-2-oxazolin-4-one_+_Mg(OH)2_</v>
      </c>
      <c r="B494" t="s">
        <v>10315</v>
      </c>
      <c r="C494">
        <v>6</v>
      </c>
      <c r="D494">
        <v>9</v>
      </c>
    </row>
    <row r="495" spans="1:4">
      <c r="A495" t="str">
        <f t="shared" si="7"/>
        <v>2-Aminoanthracene</v>
      </c>
      <c r="B495" t="s">
        <v>10316</v>
      </c>
      <c r="C495">
        <v>5</v>
      </c>
      <c r="D495">
        <v>11</v>
      </c>
    </row>
    <row r="496" spans="1:4">
      <c r="A496" t="str">
        <f t="shared" si="7"/>
        <v>2-Aminoanthraquinone</v>
      </c>
      <c r="B496" t="s">
        <v>10317</v>
      </c>
      <c r="C496">
        <v>7</v>
      </c>
      <c r="D496">
        <v>8</v>
      </c>
    </row>
    <row r="497" spans="1:4">
      <c r="A497" t="str">
        <f t="shared" si="7"/>
        <v>2-Aminodiphenylene_oxide</v>
      </c>
      <c r="B497" t="s">
        <v>10318</v>
      </c>
      <c r="C497">
        <v>5</v>
      </c>
      <c r="D497">
        <v>11</v>
      </c>
    </row>
    <row r="498" spans="1:4">
      <c r="A498" t="str">
        <f t="shared" si="7"/>
        <v>2-aminoethanol</v>
      </c>
      <c r="B498" t="s">
        <v>10319</v>
      </c>
      <c r="C498">
        <v>4</v>
      </c>
      <c r="D498">
        <v>4</v>
      </c>
    </row>
    <row r="499" spans="1:4">
      <c r="A499" t="str">
        <f t="shared" si="7"/>
        <v>2-Aminothiazole</v>
      </c>
      <c r="B499" t="s">
        <v>10320</v>
      </c>
      <c r="C499">
        <v>6</v>
      </c>
      <c r="D499">
        <v>6</v>
      </c>
    </row>
    <row r="500" spans="1:4">
      <c r="A500" t="str">
        <f t="shared" si="7"/>
        <v>2-Azoxypropane</v>
      </c>
      <c r="B500" t="s">
        <v>10321</v>
      </c>
      <c r="C500">
        <v>9</v>
      </c>
      <c r="D500">
        <v>9</v>
      </c>
    </row>
    <row r="501" spans="1:4">
      <c r="A501" t="str">
        <f t="shared" si="7"/>
        <v>2-Benzothiazolesulfenamide__N-cyclohexyl-</v>
      </c>
      <c r="B501" t="s">
        <v>14027</v>
      </c>
      <c r="C501">
        <v>6</v>
      </c>
      <c r="D501">
        <v>8</v>
      </c>
    </row>
    <row r="502" spans="1:4">
      <c r="A502" t="str">
        <f t="shared" si="7"/>
        <v>2-Biphenylamine</v>
      </c>
      <c r="B502" t="s">
        <v>10322</v>
      </c>
      <c r="C502">
        <v>6</v>
      </c>
      <c r="D502">
        <v>10</v>
      </c>
    </row>
    <row r="503" spans="1:4">
      <c r="A503" t="str">
        <f t="shared" si="7"/>
        <v>2-Biphenylamine_hydrochloride</v>
      </c>
      <c r="B503" t="s">
        <v>10323</v>
      </c>
      <c r="C503">
        <v>6</v>
      </c>
      <c r="D503">
        <v>10</v>
      </c>
    </row>
    <row r="504" spans="1:4">
      <c r="A504" t="str">
        <f t="shared" si="7"/>
        <v>2-Biphenylol__sodium_salt</v>
      </c>
      <c r="B504" t="s">
        <v>14028</v>
      </c>
      <c r="C504">
        <v>6</v>
      </c>
      <c r="D504">
        <v>10</v>
      </c>
    </row>
    <row r="505" spans="1:4">
      <c r="A505" t="str">
        <f t="shared" si="7"/>
        <v>2-Bromo-1_4-naphthoquinone</v>
      </c>
      <c r="B505" t="s">
        <v>10326</v>
      </c>
      <c r="C505">
        <v>6</v>
      </c>
      <c r="D505">
        <v>8</v>
      </c>
    </row>
    <row r="506" spans="1:4">
      <c r="A506" t="str">
        <f t="shared" si="7"/>
        <v>2-Bromo-1-ethanol</v>
      </c>
      <c r="B506" t="s">
        <v>10324</v>
      </c>
      <c r="C506">
        <v>4</v>
      </c>
      <c r="D506">
        <v>4</v>
      </c>
    </row>
    <row r="507" spans="1:4">
      <c r="A507" t="str">
        <f t="shared" si="7"/>
        <v>2-bromo-1-methyl-5-nitrobenzene</v>
      </c>
      <c r="B507" t="s">
        <v>10325</v>
      </c>
      <c r="C507">
        <v>7</v>
      </c>
      <c r="D507">
        <v>9</v>
      </c>
    </row>
    <row r="508" spans="1:4">
      <c r="A508" t="str">
        <f t="shared" si="7"/>
        <v>2-bromo-3-pyridinol</v>
      </c>
      <c r="B508" t="s">
        <v>10327</v>
      </c>
      <c r="C508">
        <v>6</v>
      </c>
      <c r="D508">
        <v>6</v>
      </c>
    </row>
    <row r="509" spans="1:4">
      <c r="A509" t="str">
        <f t="shared" si="7"/>
        <v>2-bromo-4-6-dinitroaniline</v>
      </c>
      <c r="B509" t="s">
        <v>10328</v>
      </c>
      <c r="C509">
        <v>7</v>
      </c>
      <c r="D509">
        <v>9</v>
      </c>
    </row>
    <row r="510" spans="1:4">
      <c r="A510" t="str">
        <f t="shared" si="7"/>
        <v>2-Bromododecane-1_2-diol</v>
      </c>
      <c r="B510" t="s">
        <v>7796</v>
      </c>
      <c r="C510">
        <v>5</v>
      </c>
      <c r="D510">
        <v>6</v>
      </c>
    </row>
    <row r="511" spans="1:4">
      <c r="A511" t="str">
        <f t="shared" si="7"/>
        <v>2-bromoethanol</v>
      </c>
      <c r="B511" t="s">
        <v>10329</v>
      </c>
      <c r="C511">
        <v>4</v>
      </c>
      <c r="D511">
        <v>4</v>
      </c>
    </row>
    <row r="512" spans="1:4">
      <c r="A512" t="str">
        <f t="shared" si="7"/>
        <v>2-bromopropionitrile</v>
      </c>
      <c r="B512" t="s">
        <v>10330</v>
      </c>
      <c r="C512">
        <v>4</v>
      </c>
      <c r="D512">
        <v>4</v>
      </c>
    </row>
    <row r="513" spans="1:4">
      <c r="A513" t="str">
        <f t="shared" si="7"/>
        <v>2-butanol</v>
      </c>
      <c r="B513" t="s">
        <v>10331</v>
      </c>
      <c r="C513">
        <v>4</v>
      </c>
      <c r="D513">
        <v>5</v>
      </c>
    </row>
    <row r="514" spans="1:4">
      <c r="A514" t="str">
        <f t="shared" si="7"/>
        <v>2-butanone</v>
      </c>
      <c r="B514" t="s">
        <v>10332</v>
      </c>
      <c r="C514">
        <v>4</v>
      </c>
      <c r="D514">
        <v>5</v>
      </c>
    </row>
    <row r="515" spans="1:4">
      <c r="A515" t="str">
        <f t="shared" si="7"/>
        <v>2-butanone_oxime</v>
      </c>
      <c r="B515" t="s">
        <v>10333</v>
      </c>
      <c r="C515">
        <v>6</v>
      </c>
      <c r="D515">
        <v>6</v>
      </c>
    </row>
    <row r="516" spans="1:4">
      <c r="A516" t="str">
        <f t="shared" ref="A516:A579" si="8">MID(B516,1,LEN(B516)-4)</f>
        <v>2-Butenoic_acid__2_3-dichloro-4-oxo-__(2Z)-</v>
      </c>
      <c r="B516" t="s">
        <v>14029</v>
      </c>
      <c r="C516">
        <v>5</v>
      </c>
      <c r="D516">
        <v>6</v>
      </c>
    </row>
    <row r="517" spans="1:4">
      <c r="A517" t="str">
        <f t="shared" si="8"/>
        <v>2-butylacrolein</v>
      </c>
      <c r="B517" t="s">
        <v>10334</v>
      </c>
      <c r="C517">
        <v>4</v>
      </c>
      <c r="D517">
        <v>5</v>
      </c>
    </row>
    <row r="518" spans="1:4">
      <c r="A518" t="str">
        <f t="shared" si="8"/>
        <v>2-butyn-1-ol</v>
      </c>
      <c r="B518" t="s">
        <v>10335</v>
      </c>
      <c r="C518">
        <v>5</v>
      </c>
      <c r="D518">
        <v>5</v>
      </c>
    </row>
    <row r="519" spans="1:4">
      <c r="A519" t="str">
        <f t="shared" si="8"/>
        <v>2-butyne-1_4-diol</v>
      </c>
      <c r="B519" t="s">
        <v>14030</v>
      </c>
      <c r="C519">
        <v>6</v>
      </c>
      <c r="D519">
        <v>6</v>
      </c>
    </row>
    <row r="520" spans="1:4">
      <c r="A520" t="str">
        <f t="shared" si="8"/>
        <v>2-Chloro-1_1_1-trifluoroethane</v>
      </c>
      <c r="B520" t="s">
        <v>14031</v>
      </c>
      <c r="C520">
        <v>6</v>
      </c>
      <c r="D520">
        <v>6</v>
      </c>
    </row>
    <row r="521" spans="1:4">
      <c r="A521" t="str">
        <f t="shared" si="8"/>
        <v>2-chloro-1-methyl-pyridinium_iodide</v>
      </c>
      <c r="B521" t="s">
        <v>10336</v>
      </c>
      <c r="C521">
        <v>6</v>
      </c>
      <c r="D521">
        <v>7</v>
      </c>
    </row>
    <row r="522" spans="1:4">
      <c r="A522" t="str">
        <f t="shared" si="8"/>
        <v>2-chloro-3-pyridinol</v>
      </c>
      <c r="B522" t="s">
        <v>10337</v>
      </c>
      <c r="C522">
        <v>6</v>
      </c>
      <c r="D522">
        <v>6</v>
      </c>
    </row>
    <row r="523" spans="1:4">
      <c r="A523" t="str">
        <f t="shared" si="8"/>
        <v>2-chloro-4-biphenylol</v>
      </c>
      <c r="B523" t="s">
        <v>10338</v>
      </c>
      <c r="C523">
        <v>6</v>
      </c>
      <c r="D523">
        <v>10</v>
      </c>
    </row>
    <row r="524" spans="1:4">
      <c r="A524" t="str">
        <f t="shared" si="8"/>
        <v>2-chloro-4-methylaniline</v>
      </c>
      <c r="B524" t="s">
        <v>10339</v>
      </c>
      <c r="C524">
        <v>6</v>
      </c>
      <c r="D524">
        <v>7</v>
      </c>
    </row>
    <row r="525" spans="1:4">
      <c r="A525" t="str">
        <f t="shared" si="8"/>
        <v>2-chloro-4-nitroaniline</v>
      </c>
      <c r="B525" t="s">
        <v>10340</v>
      </c>
      <c r="C525">
        <v>7</v>
      </c>
      <c r="D525">
        <v>9</v>
      </c>
    </row>
    <row r="526" spans="1:4">
      <c r="A526" t="str">
        <f t="shared" si="8"/>
        <v>2-chloro-4-nitrophenol</v>
      </c>
      <c r="B526" t="s">
        <v>10341</v>
      </c>
      <c r="C526">
        <v>7</v>
      </c>
      <c r="D526">
        <v>9</v>
      </c>
    </row>
    <row r="527" spans="1:4">
      <c r="A527" t="str">
        <f t="shared" si="8"/>
        <v>2-Chloro-5-(3_5-dimethylpiperidinosulphonyl)benzoic_acid</v>
      </c>
      <c r="B527" t="s">
        <v>14032</v>
      </c>
      <c r="C527">
        <v>9</v>
      </c>
      <c r="D527">
        <v>10</v>
      </c>
    </row>
    <row r="528" spans="1:4">
      <c r="A528" t="str">
        <f t="shared" si="8"/>
        <v>2-chloro-5-nitrobenzaldehyde</v>
      </c>
      <c r="B528" t="s">
        <v>10342</v>
      </c>
      <c r="C528">
        <v>7</v>
      </c>
      <c r="D528">
        <v>9</v>
      </c>
    </row>
    <row r="529" spans="1:4">
      <c r="A529" t="str">
        <f t="shared" si="8"/>
        <v>2-chloro-6-fluorobenzaldehyde</v>
      </c>
      <c r="B529" t="s">
        <v>10343</v>
      </c>
      <c r="C529">
        <v>5</v>
      </c>
      <c r="D529">
        <v>7</v>
      </c>
    </row>
    <row r="530" spans="1:4">
      <c r="A530" t="str">
        <f t="shared" si="8"/>
        <v>2-chloro-6-methylbenzonitrile</v>
      </c>
      <c r="B530" t="s">
        <v>10344</v>
      </c>
      <c r="C530">
        <v>6</v>
      </c>
      <c r="D530">
        <v>7</v>
      </c>
    </row>
    <row r="531" spans="1:4">
      <c r="A531" t="str">
        <f t="shared" si="8"/>
        <v>2-chloro-6-nitrotoluene</v>
      </c>
      <c r="B531" t="s">
        <v>10345</v>
      </c>
      <c r="C531">
        <v>7</v>
      </c>
      <c r="D531">
        <v>9</v>
      </c>
    </row>
    <row r="532" spans="1:4">
      <c r="A532" t="str">
        <f t="shared" si="8"/>
        <v>2-Chloroacetophenone_(CN)</v>
      </c>
      <c r="B532" t="s">
        <v>10347</v>
      </c>
      <c r="C532">
        <v>6</v>
      </c>
      <c r="D532">
        <v>8</v>
      </c>
    </row>
    <row r="533" spans="1:4">
      <c r="A533" t="str">
        <f t="shared" si="8"/>
        <v>2-chloroaniline</v>
      </c>
      <c r="B533" t="s">
        <v>10348</v>
      </c>
      <c r="C533">
        <v>6</v>
      </c>
      <c r="D533">
        <v>7</v>
      </c>
    </row>
    <row r="534" spans="1:4">
      <c r="A534" t="str">
        <f t="shared" si="8"/>
        <v>2-chlorobenzaldehyde</v>
      </c>
      <c r="B534" t="s">
        <v>10349</v>
      </c>
      <c r="C534">
        <v>5</v>
      </c>
      <c r="D534">
        <v>7</v>
      </c>
    </row>
    <row r="535" spans="1:4">
      <c r="A535" t="str">
        <f t="shared" si="8"/>
        <v>2-chlorobiphenyl</v>
      </c>
      <c r="B535" t="s">
        <v>10350</v>
      </c>
      <c r="C535">
        <v>6</v>
      </c>
      <c r="D535">
        <v>10</v>
      </c>
    </row>
    <row r="536" spans="1:4">
      <c r="A536" t="str">
        <f t="shared" si="8"/>
        <v>2-Chloroethanol</v>
      </c>
      <c r="B536" t="s">
        <v>10351</v>
      </c>
      <c r="C536">
        <v>4</v>
      </c>
      <c r="D536">
        <v>4</v>
      </c>
    </row>
    <row r="537" spans="1:4">
      <c r="A537" t="str">
        <f t="shared" si="8"/>
        <v>2-Chloroethyl_Vinyl_Ether</v>
      </c>
      <c r="B537" t="s">
        <v>10354</v>
      </c>
      <c r="C537">
        <v>6</v>
      </c>
      <c r="D537">
        <v>6</v>
      </c>
    </row>
    <row r="538" spans="1:4">
      <c r="A538" t="str">
        <f t="shared" si="8"/>
        <v>2-chloroethyl-n-cyclohexyl_carbamate</v>
      </c>
      <c r="B538" t="s">
        <v>10352</v>
      </c>
      <c r="C538">
        <v>7</v>
      </c>
      <c r="D538">
        <v>8</v>
      </c>
    </row>
    <row r="539" spans="1:4">
      <c r="A539" t="str">
        <f t="shared" si="8"/>
        <v>2-Chloroethyltrimethylammonium_chloride</v>
      </c>
      <c r="B539" t="s">
        <v>10353</v>
      </c>
      <c r="C539">
        <v>5</v>
      </c>
      <c r="D539">
        <v>6</v>
      </c>
    </row>
    <row r="540" spans="1:4">
      <c r="A540" t="str">
        <f t="shared" si="8"/>
        <v>2-Chloromethylpyridine</v>
      </c>
      <c r="B540" t="s">
        <v>10355</v>
      </c>
      <c r="C540">
        <v>5</v>
      </c>
      <c r="D540">
        <v>7</v>
      </c>
    </row>
    <row r="541" spans="1:4">
      <c r="A541" t="str">
        <f t="shared" si="8"/>
        <v>2-Chloromethylpyridine_hydrochloride</v>
      </c>
      <c r="B541" t="s">
        <v>10356</v>
      </c>
      <c r="C541">
        <v>5</v>
      </c>
      <c r="D541">
        <v>7</v>
      </c>
    </row>
    <row r="542" spans="1:4">
      <c r="A542" t="str">
        <f t="shared" si="8"/>
        <v>2-Chloronitrobenzene</v>
      </c>
      <c r="B542" t="s">
        <v>10357</v>
      </c>
      <c r="C542">
        <v>7</v>
      </c>
      <c r="D542">
        <v>9</v>
      </c>
    </row>
    <row r="543" spans="1:4">
      <c r="A543" t="str">
        <f t="shared" si="8"/>
        <v>2-chlorophenol</v>
      </c>
      <c r="B543" t="s">
        <v>10358</v>
      </c>
      <c r="C543">
        <v>6</v>
      </c>
      <c r="D543">
        <v>7</v>
      </c>
    </row>
    <row r="544" spans="1:4">
      <c r="A544" t="str">
        <f t="shared" si="8"/>
        <v>2-Chloro-p-phenylenediamine_sulfate</v>
      </c>
      <c r="B544" t="s">
        <v>10346</v>
      </c>
      <c r="C544">
        <v>6</v>
      </c>
      <c r="D544">
        <v>7</v>
      </c>
    </row>
    <row r="545" spans="1:4">
      <c r="A545" t="str">
        <f t="shared" si="8"/>
        <v>2-Chloropropanal</v>
      </c>
      <c r="B545" t="s">
        <v>10359</v>
      </c>
      <c r="C545">
        <v>5</v>
      </c>
      <c r="D545">
        <v>5</v>
      </c>
    </row>
    <row r="546" spans="1:4">
      <c r="A546" t="str">
        <f t="shared" si="8"/>
        <v>2-chloropropionitrile</v>
      </c>
      <c r="B546" t="s">
        <v>10360</v>
      </c>
      <c r="C546">
        <v>4</v>
      </c>
      <c r="D546">
        <v>4</v>
      </c>
    </row>
    <row r="547" spans="1:4">
      <c r="A547" t="str">
        <f t="shared" si="8"/>
        <v>2-cholor-4-methyl-phenol</v>
      </c>
      <c r="B547" t="s">
        <v>10361</v>
      </c>
      <c r="C547">
        <v>6</v>
      </c>
      <c r="D547">
        <v>7</v>
      </c>
    </row>
    <row r="548" spans="1:4">
      <c r="A548" t="str">
        <f t="shared" si="8"/>
        <v>2-cyanopyridine</v>
      </c>
      <c r="B548" t="s">
        <v>10362</v>
      </c>
      <c r="C548">
        <v>5</v>
      </c>
      <c r="D548">
        <v>7</v>
      </c>
    </row>
    <row r="549" spans="1:4">
      <c r="A549" t="str">
        <f t="shared" si="8"/>
        <v>2-cyclopenten-1-one</v>
      </c>
      <c r="B549" t="s">
        <v>10363</v>
      </c>
      <c r="C549">
        <v>5</v>
      </c>
      <c r="D549">
        <v>6</v>
      </c>
    </row>
    <row r="550" spans="1:4">
      <c r="A550" t="str">
        <f t="shared" si="8"/>
        <v>2-decanone</v>
      </c>
      <c r="B550" t="s">
        <v>10364</v>
      </c>
      <c r="C550">
        <v>4</v>
      </c>
      <c r="D550">
        <v>5</v>
      </c>
    </row>
    <row r="551" spans="1:4">
      <c r="A551" t="str">
        <f t="shared" si="8"/>
        <v>2-decyn-1-ol</v>
      </c>
      <c r="B551" t="s">
        <v>10365</v>
      </c>
      <c r="C551">
        <v>5</v>
      </c>
      <c r="D551">
        <v>7</v>
      </c>
    </row>
    <row r="552" spans="1:4">
      <c r="A552" t="str">
        <f t="shared" si="8"/>
        <v>2-dimethylaminopyridine</v>
      </c>
      <c r="B552" t="s">
        <v>10366</v>
      </c>
      <c r="C552">
        <v>7</v>
      </c>
      <c r="D552">
        <v>8</v>
      </c>
    </row>
    <row r="553" spans="1:4">
      <c r="A553" t="str">
        <f t="shared" si="8"/>
        <v>2-dodecanone</v>
      </c>
      <c r="B553" t="s">
        <v>10367</v>
      </c>
      <c r="C553">
        <v>4</v>
      </c>
      <c r="D553">
        <v>5</v>
      </c>
    </row>
    <row r="554" spans="1:4">
      <c r="A554" t="str">
        <f t="shared" si="8"/>
        <v>2-Eethoxybenzamide</v>
      </c>
      <c r="B554" t="s">
        <v>10368</v>
      </c>
      <c r="C554">
        <v>7</v>
      </c>
      <c r="D554">
        <v>8</v>
      </c>
    </row>
    <row r="555" spans="1:4">
      <c r="A555" t="str">
        <f t="shared" si="8"/>
        <v>2-ethoxyacridin-9-amine</v>
      </c>
      <c r="B555" t="s">
        <v>10369</v>
      </c>
      <c r="C555">
        <v>7</v>
      </c>
      <c r="D555">
        <v>11</v>
      </c>
    </row>
    <row r="556" spans="1:4">
      <c r="A556" t="str">
        <f t="shared" si="8"/>
        <v>2-Ethoxyethanol</v>
      </c>
      <c r="B556" t="s">
        <v>10370</v>
      </c>
      <c r="C556">
        <v>4</v>
      </c>
      <c r="D556">
        <v>6</v>
      </c>
    </row>
    <row r="557" spans="1:4">
      <c r="A557" t="str">
        <f t="shared" si="8"/>
        <v>2-ethoxyethyl_acetate</v>
      </c>
      <c r="B557" t="s">
        <v>10371</v>
      </c>
      <c r="C557">
        <v>5</v>
      </c>
      <c r="D557">
        <v>8</v>
      </c>
    </row>
    <row r="558" spans="1:4">
      <c r="A558" t="str">
        <f t="shared" si="8"/>
        <v>2-ethoxyethyl_methacrylate</v>
      </c>
      <c r="B558" t="s">
        <v>10372</v>
      </c>
      <c r="C558">
        <v>6</v>
      </c>
      <c r="D558">
        <v>8</v>
      </c>
    </row>
    <row r="559" spans="1:4">
      <c r="A559" t="str">
        <f t="shared" si="8"/>
        <v>2-ethoxyphenol</v>
      </c>
      <c r="B559" t="s">
        <v>10373</v>
      </c>
      <c r="C559">
        <v>7</v>
      </c>
      <c r="D559">
        <v>7</v>
      </c>
    </row>
    <row r="560" spans="1:4">
      <c r="A560" t="str">
        <f t="shared" si="8"/>
        <v>2-ethyl-1-hexanol</v>
      </c>
      <c r="B560" t="s">
        <v>10374</v>
      </c>
      <c r="C560">
        <v>4</v>
      </c>
      <c r="D560">
        <v>5</v>
      </c>
    </row>
    <row r="561" spans="1:36">
      <c r="A561" t="str">
        <f t="shared" si="8"/>
        <v>2-ethylacrolein</v>
      </c>
      <c r="B561" t="s">
        <v>10375</v>
      </c>
      <c r="C561">
        <v>4</v>
      </c>
      <c r="D561">
        <v>5</v>
      </c>
    </row>
    <row r="562" spans="1:36">
      <c r="A562" t="str">
        <f t="shared" si="8"/>
        <v>2-ethylaniline</v>
      </c>
      <c r="B562" t="s">
        <v>10376</v>
      </c>
      <c r="C562">
        <v>5</v>
      </c>
      <c r="D562">
        <v>7</v>
      </c>
    </row>
    <row r="563" spans="1:36">
      <c r="A563" t="str">
        <f t="shared" si="8"/>
        <v>2-Ethylhexanol</v>
      </c>
      <c r="B563" t="s">
        <v>10377</v>
      </c>
      <c r="C563">
        <v>4</v>
      </c>
      <c r="D563">
        <v>5</v>
      </c>
    </row>
    <row r="564" spans="1:36">
      <c r="A564" t="str">
        <f t="shared" si="8"/>
        <v>2-ethylhexyl_methacrylate</v>
      </c>
      <c r="B564" t="s">
        <v>10379</v>
      </c>
      <c r="C564">
        <v>6</v>
      </c>
      <c r="D564">
        <v>7</v>
      </c>
    </row>
    <row r="565" spans="1:36">
      <c r="A565" t="str">
        <f t="shared" si="8"/>
        <v>2-ethylhexyl-4-hydroxybenzoate</v>
      </c>
      <c r="B565" t="s">
        <v>10378</v>
      </c>
      <c r="C565">
        <v>6</v>
      </c>
      <c r="D565">
        <v>9</v>
      </c>
    </row>
    <row r="566" spans="1:36">
      <c r="A566" t="str">
        <f t="shared" si="8"/>
        <v>2-ethylphenol</v>
      </c>
      <c r="B566" t="s">
        <v>10380</v>
      </c>
      <c r="C566">
        <v>6</v>
      </c>
      <c r="D566">
        <v>7</v>
      </c>
    </row>
    <row r="567" spans="1:36">
      <c r="A567" t="str">
        <f t="shared" si="8"/>
        <v>2-ethylpyridine</v>
      </c>
      <c r="B567" t="s">
        <v>10381</v>
      </c>
      <c r="C567">
        <v>5</v>
      </c>
      <c r="D567">
        <v>7</v>
      </c>
    </row>
    <row r="568" spans="1:36">
      <c r="A568" t="str">
        <f t="shared" si="8"/>
        <v>2-fluoroaniline</v>
      </c>
      <c r="B568" t="s">
        <v>10382</v>
      </c>
      <c r="C568">
        <v>5</v>
      </c>
      <c r="D568">
        <v>7</v>
      </c>
    </row>
    <row r="569" spans="1:36">
      <c r="A569" t="str">
        <f t="shared" si="8"/>
        <v>2-fluorobenzaldehyde</v>
      </c>
      <c r="B569" t="s">
        <v>10383</v>
      </c>
      <c r="C569">
        <v>5</v>
      </c>
      <c r="D569">
        <v>7</v>
      </c>
    </row>
    <row r="570" spans="1:36">
      <c r="A570" t="str">
        <f t="shared" si="8"/>
        <v>2-Fluorobenzoyl_chloride</v>
      </c>
      <c r="B570" t="s">
        <v>10384</v>
      </c>
      <c r="C570">
        <v>5</v>
      </c>
      <c r="D570">
        <v>7</v>
      </c>
    </row>
    <row r="571" spans="1:36">
      <c r="A571" t="str">
        <f t="shared" si="8"/>
        <v>2-Fluoroethyl-nitrosourea</v>
      </c>
      <c r="B571" t="s">
        <v>10385</v>
      </c>
      <c r="C571">
        <v>7</v>
      </c>
      <c r="D571">
        <v>7</v>
      </c>
    </row>
    <row r="572" spans="1:36">
      <c r="A572" t="str">
        <f t="shared" si="8"/>
        <v>2-fluorophenol</v>
      </c>
      <c r="B572" t="s">
        <v>10386</v>
      </c>
      <c r="C572">
        <v>5</v>
      </c>
      <c r="D572">
        <v>6</v>
      </c>
      <c r="AJ572" s="1"/>
    </row>
    <row r="573" spans="1:36">
      <c r="A573" t="str">
        <f t="shared" si="8"/>
        <v>2-fluorotoluene</v>
      </c>
      <c r="B573" t="s">
        <v>10387</v>
      </c>
      <c r="C573">
        <v>5</v>
      </c>
      <c r="D573">
        <v>6</v>
      </c>
    </row>
    <row r="574" spans="1:36">
      <c r="A574" t="str">
        <f t="shared" si="8"/>
        <v>2-furaldehyde</v>
      </c>
      <c r="B574" t="s">
        <v>10388</v>
      </c>
      <c r="C574">
        <v>6</v>
      </c>
      <c r="D574">
        <v>6</v>
      </c>
    </row>
    <row r="575" spans="1:36">
      <c r="A575" t="str">
        <f t="shared" si="8"/>
        <v>2-Furaldehyde_semicarbazone</v>
      </c>
      <c r="B575" t="s">
        <v>10389</v>
      </c>
      <c r="C575">
        <v>7</v>
      </c>
      <c r="D575">
        <v>10</v>
      </c>
    </row>
    <row r="576" spans="1:36">
      <c r="A576" t="str">
        <f t="shared" si="8"/>
        <v>2-heptanone</v>
      </c>
      <c r="B576" t="s">
        <v>10390</v>
      </c>
      <c r="C576">
        <v>4</v>
      </c>
      <c r="D576">
        <v>5</v>
      </c>
    </row>
    <row r="577" spans="1:4">
      <c r="A577" t="str">
        <f t="shared" si="8"/>
        <v>2-hexanone</v>
      </c>
      <c r="B577" t="s">
        <v>10391</v>
      </c>
      <c r="C577">
        <v>4</v>
      </c>
      <c r="D577">
        <v>5</v>
      </c>
    </row>
    <row r="578" spans="1:4">
      <c r="A578" t="str">
        <f t="shared" si="8"/>
        <v>2-hexenal</v>
      </c>
      <c r="B578" t="s">
        <v>10392</v>
      </c>
      <c r="C578">
        <v>4</v>
      </c>
      <c r="D578">
        <v>5</v>
      </c>
    </row>
    <row r="579" spans="1:4">
      <c r="A579" t="str">
        <f t="shared" si="8"/>
        <v>2-Hydrazino-4-(5-nitro-2-furyl)thiazole</v>
      </c>
      <c r="B579" t="s">
        <v>10393</v>
      </c>
      <c r="C579">
        <v>8</v>
      </c>
      <c r="D579">
        <v>12</v>
      </c>
    </row>
    <row r="580" spans="1:4">
      <c r="A580" t="str">
        <f t="shared" ref="A580:A643" si="9">MID(B580,1,LEN(B580)-4)</f>
        <v>2-Hydrazino-4-(p-aminophenyl)_thiazole</v>
      </c>
      <c r="B580" t="s">
        <v>10394</v>
      </c>
      <c r="C580">
        <v>7</v>
      </c>
      <c r="D580">
        <v>9</v>
      </c>
    </row>
    <row r="581" spans="1:4">
      <c r="A581" t="str">
        <f t="shared" si="9"/>
        <v>2-Hydrazino-4-(p-nitrophenyl)_thiazole</v>
      </c>
      <c r="B581" t="s">
        <v>10395</v>
      </c>
      <c r="C581">
        <v>7</v>
      </c>
      <c r="D581">
        <v>9</v>
      </c>
    </row>
    <row r="582" spans="1:4">
      <c r="A582" t="str">
        <f t="shared" si="9"/>
        <v>2-Hydrazino-4-phenylthiazole</v>
      </c>
      <c r="B582" t="s">
        <v>10396</v>
      </c>
      <c r="C582">
        <v>7</v>
      </c>
      <c r="D582">
        <v>9</v>
      </c>
    </row>
    <row r="583" spans="1:4">
      <c r="A583" t="str">
        <f t="shared" si="9"/>
        <v>2-hydroxy_biphenyl</v>
      </c>
      <c r="B583" t="s">
        <v>10408</v>
      </c>
      <c r="C583">
        <v>6</v>
      </c>
      <c r="D583">
        <v>10</v>
      </c>
    </row>
    <row r="584" spans="1:4">
      <c r="A584" t="str">
        <f t="shared" si="9"/>
        <v>2-Hydroxy-1_4-naphthoquinone</v>
      </c>
      <c r="B584" t="s">
        <v>14033</v>
      </c>
      <c r="C584">
        <v>6</v>
      </c>
      <c r="D584">
        <v>8</v>
      </c>
    </row>
    <row r="585" spans="1:4">
      <c r="A585" t="str">
        <f t="shared" si="9"/>
        <v>2-HYDROXY-4-DODECOXYBENZOPHENONE</v>
      </c>
      <c r="B585" t="s">
        <v>10397</v>
      </c>
      <c r="C585">
        <v>8</v>
      </c>
      <c r="D585">
        <v>8</v>
      </c>
    </row>
    <row r="586" spans="1:4">
      <c r="A586" t="str">
        <f t="shared" si="9"/>
        <v>2-hydroxy-4-methoxy_benzophenone</v>
      </c>
      <c r="B586" t="s">
        <v>10398</v>
      </c>
      <c r="C586">
        <v>7</v>
      </c>
      <c r="D586">
        <v>8</v>
      </c>
    </row>
    <row r="587" spans="1:4">
      <c r="A587" t="str">
        <f t="shared" si="9"/>
        <v>2'-hydroxy-4'-methoxyacetophenone</v>
      </c>
      <c r="B587" t="s">
        <v>10257</v>
      </c>
      <c r="C587">
        <v>6</v>
      </c>
      <c r="D587">
        <v>8</v>
      </c>
    </row>
    <row r="588" spans="1:4">
      <c r="A588" t="str">
        <f t="shared" si="9"/>
        <v>2-hydroxyaniline</v>
      </c>
      <c r="B588" t="s">
        <v>10400</v>
      </c>
      <c r="C588">
        <v>6</v>
      </c>
      <c r="D588">
        <v>7</v>
      </c>
    </row>
    <row r="589" spans="1:4">
      <c r="A589" t="str">
        <f t="shared" si="9"/>
        <v>2-hydroxybenzaldehyde</v>
      </c>
      <c r="B589" t="s">
        <v>10401</v>
      </c>
      <c r="C589">
        <v>5</v>
      </c>
      <c r="D589">
        <v>7</v>
      </c>
    </row>
    <row r="590" spans="1:4">
      <c r="A590" t="str">
        <f t="shared" si="9"/>
        <v>2-hydroxybenzamide</v>
      </c>
      <c r="B590" t="s">
        <v>10402</v>
      </c>
      <c r="C590">
        <v>6</v>
      </c>
      <c r="D590">
        <v>8</v>
      </c>
    </row>
    <row r="591" spans="1:4">
      <c r="A591" t="str">
        <f t="shared" si="9"/>
        <v>2-hydroxy-estradiol</v>
      </c>
      <c r="B591" t="s">
        <v>10399</v>
      </c>
      <c r="C591">
        <v>6</v>
      </c>
      <c r="D591">
        <v>9</v>
      </c>
    </row>
    <row r="592" spans="1:4">
      <c r="A592" t="str">
        <f t="shared" si="9"/>
        <v>2-hydroxyethyl_acrylate</v>
      </c>
      <c r="B592" t="s">
        <v>10404</v>
      </c>
      <c r="C592">
        <v>5</v>
      </c>
      <c r="D592">
        <v>7</v>
      </c>
    </row>
    <row r="593" spans="1:4">
      <c r="A593" t="str">
        <f t="shared" si="9"/>
        <v>2-hydroxyethyl_ether</v>
      </c>
      <c r="B593" t="s">
        <v>10405</v>
      </c>
      <c r="C593">
        <v>4</v>
      </c>
      <c r="D593">
        <v>7</v>
      </c>
    </row>
    <row r="594" spans="1:4">
      <c r="A594" t="str">
        <f t="shared" si="9"/>
        <v>2-hydroxyethyl_methacrylate</v>
      </c>
      <c r="B594" t="s">
        <v>10406</v>
      </c>
      <c r="C594">
        <v>6</v>
      </c>
      <c r="D594">
        <v>7</v>
      </c>
    </row>
    <row r="595" spans="1:4">
      <c r="A595" t="str">
        <f t="shared" si="9"/>
        <v>2-Hydroxyethylhydrazine</v>
      </c>
      <c r="B595" t="s">
        <v>10403</v>
      </c>
      <c r="C595">
        <v>5</v>
      </c>
      <c r="D595">
        <v>5</v>
      </c>
    </row>
    <row r="596" spans="1:4">
      <c r="A596" t="str">
        <f t="shared" si="9"/>
        <v>2-hydroxypropyl_acrylate</v>
      </c>
      <c r="B596" t="s">
        <v>10407</v>
      </c>
      <c r="C596">
        <v>6</v>
      </c>
      <c r="D596">
        <v>7</v>
      </c>
    </row>
    <row r="597" spans="1:4">
      <c r="A597" t="str">
        <f t="shared" si="9"/>
        <v>2-Imidazolidinone</v>
      </c>
      <c r="B597" t="s">
        <v>10409</v>
      </c>
      <c r="C597">
        <v>5</v>
      </c>
      <c r="D597">
        <v>6</v>
      </c>
    </row>
    <row r="598" spans="1:4">
      <c r="A598" t="str">
        <f t="shared" si="9"/>
        <v>2-Isopropyl-5-methylphenol</v>
      </c>
      <c r="B598" t="s">
        <v>8755</v>
      </c>
      <c r="C598">
        <v>6</v>
      </c>
      <c r="D598">
        <v>8</v>
      </c>
    </row>
    <row r="599" spans="1:4">
      <c r="A599" t="str">
        <f t="shared" si="9"/>
        <v>2-isopropylphenol</v>
      </c>
      <c r="B599" t="s">
        <v>10410</v>
      </c>
      <c r="C599">
        <v>6</v>
      </c>
      <c r="D599">
        <v>8</v>
      </c>
    </row>
    <row r="600" spans="1:4">
      <c r="A600" t="str">
        <f t="shared" si="9"/>
        <v>2-mercaptobenzathiazole</v>
      </c>
      <c r="B600" t="s">
        <v>10411</v>
      </c>
      <c r="C600">
        <v>6</v>
      </c>
      <c r="D600">
        <v>8</v>
      </c>
    </row>
    <row r="601" spans="1:4">
      <c r="A601" t="str">
        <f t="shared" si="9"/>
        <v>2-Mercaptobenzothiazole</v>
      </c>
      <c r="B601" t="s">
        <v>10412</v>
      </c>
      <c r="C601">
        <v>6</v>
      </c>
      <c r="D601">
        <v>8</v>
      </c>
    </row>
    <row r="602" spans="1:4">
      <c r="A602" t="str">
        <f t="shared" si="9"/>
        <v>2-Mercaptoethanesulfonate__sodium</v>
      </c>
      <c r="B602" t="s">
        <v>14034</v>
      </c>
      <c r="C602">
        <v>5</v>
      </c>
      <c r="D602">
        <v>5</v>
      </c>
    </row>
    <row r="603" spans="1:4">
      <c r="A603" t="str">
        <f t="shared" si="9"/>
        <v>2-Mercaptoethanol</v>
      </c>
      <c r="B603" t="s">
        <v>10413</v>
      </c>
      <c r="C603">
        <v>4</v>
      </c>
      <c r="D603">
        <v>4</v>
      </c>
    </row>
    <row r="604" spans="1:4">
      <c r="A604" t="str">
        <f t="shared" si="9"/>
        <v>2-Methoxy-3-aminodibenzofuran</v>
      </c>
      <c r="B604" t="s">
        <v>10414</v>
      </c>
      <c r="C604">
        <v>6</v>
      </c>
      <c r="D604">
        <v>11</v>
      </c>
    </row>
    <row r="605" spans="1:4">
      <c r="A605" t="str">
        <f t="shared" si="9"/>
        <v>2-Methoxy-4-aminoazobenzene</v>
      </c>
      <c r="B605" t="s">
        <v>10415</v>
      </c>
      <c r="C605">
        <v>7</v>
      </c>
      <c r="D605">
        <v>7</v>
      </c>
    </row>
    <row r="606" spans="1:4">
      <c r="A606" t="str">
        <f t="shared" si="9"/>
        <v>2-methoxyethanol</v>
      </c>
      <c r="B606" t="s">
        <v>10416</v>
      </c>
      <c r="C606">
        <v>4</v>
      </c>
      <c r="D606">
        <v>5</v>
      </c>
    </row>
    <row r="607" spans="1:4">
      <c r="A607" t="str">
        <f t="shared" si="9"/>
        <v>2-methoxyethylamine</v>
      </c>
      <c r="B607" t="s">
        <v>10417</v>
      </c>
      <c r="C607">
        <v>5</v>
      </c>
      <c r="D607">
        <v>5</v>
      </c>
    </row>
    <row r="608" spans="1:4">
      <c r="A608" t="str">
        <f t="shared" si="9"/>
        <v>2-methoxyphenol</v>
      </c>
      <c r="B608" t="s">
        <v>8757</v>
      </c>
      <c r="C608">
        <v>6</v>
      </c>
      <c r="D608">
        <v>7</v>
      </c>
    </row>
    <row r="609" spans="1:4">
      <c r="A609" t="str">
        <f t="shared" si="9"/>
        <v>2-methyl_propan-1-ol</v>
      </c>
      <c r="B609" t="s">
        <v>8733</v>
      </c>
      <c r="C609">
        <v>4</v>
      </c>
      <c r="D609">
        <v>5</v>
      </c>
    </row>
    <row r="610" spans="1:4">
      <c r="A610" t="str">
        <f t="shared" si="9"/>
        <v>2-methyl_propan-2-ol</v>
      </c>
      <c r="B610" t="s">
        <v>8732</v>
      </c>
      <c r="C610">
        <v>4</v>
      </c>
      <c r="D610">
        <v>5</v>
      </c>
    </row>
    <row r="611" spans="1:4">
      <c r="A611" t="str">
        <f t="shared" si="9"/>
        <v>2-methyl-1_4-naphthoquinone</v>
      </c>
      <c r="B611" t="s">
        <v>14035</v>
      </c>
      <c r="C611">
        <v>6</v>
      </c>
      <c r="D611">
        <v>8</v>
      </c>
    </row>
    <row r="612" spans="1:4">
      <c r="A612" t="str">
        <f t="shared" si="9"/>
        <v>2-Methyl-1-butanol</v>
      </c>
      <c r="B612" t="s">
        <v>10418</v>
      </c>
      <c r="C612">
        <v>4</v>
      </c>
      <c r="D612">
        <v>5</v>
      </c>
    </row>
    <row r="613" spans="1:4">
      <c r="A613" t="str">
        <f t="shared" si="9"/>
        <v>2-Methyl-1-nitroanthraquinone</v>
      </c>
      <c r="B613" t="s">
        <v>10419</v>
      </c>
      <c r="C613">
        <v>7</v>
      </c>
      <c r="D613">
        <v>9</v>
      </c>
    </row>
    <row r="614" spans="1:4">
      <c r="A614" t="str">
        <f t="shared" si="9"/>
        <v>2-methyl-1-propanol</v>
      </c>
      <c r="B614" t="s">
        <v>10420</v>
      </c>
      <c r="C614">
        <v>4</v>
      </c>
      <c r="D614">
        <v>5</v>
      </c>
    </row>
    <row r="615" spans="1:4">
      <c r="A615" t="str">
        <f t="shared" si="9"/>
        <v>2-methyl-2_4-pentanediol</v>
      </c>
      <c r="B615" t="s">
        <v>14036</v>
      </c>
      <c r="C615">
        <v>4</v>
      </c>
      <c r="D615">
        <v>5</v>
      </c>
    </row>
    <row r="616" spans="1:4">
      <c r="A616" t="str">
        <f t="shared" si="9"/>
        <v>2-methyl-2-cyclopenten-1-one</v>
      </c>
      <c r="B616" t="s">
        <v>10421</v>
      </c>
      <c r="C616">
        <v>5</v>
      </c>
      <c r="D616">
        <v>6</v>
      </c>
    </row>
    <row r="617" spans="1:4">
      <c r="A617" t="str">
        <f t="shared" si="9"/>
        <v>2-methyl-2-pentenal</v>
      </c>
      <c r="B617" t="s">
        <v>10422</v>
      </c>
      <c r="C617">
        <v>4</v>
      </c>
      <c r="D617">
        <v>6</v>
      </c>
    </row>
    <row r="618" spans="1:4">
      <c r="A618" t="str">
        <f t="shared" si="9"/>
        <v>2-methyl-2-propanol</v>
      </c>
      <c r="B618" t="s">
        <v>10423</v>
      </c>
      <c r="C618">
        <v>4</v>
      </c>
      <c r="D618">
        <v>5</v>
      </c>
    </row>
    <row r="619" spans="1:4">
      <c r="A619" t="str">
        <f t="shared" si="9"/>
        <v>2-methyl-3_3_4_4-tetrafluoro-2-butanol</v>
      </c>
      <c r="B619" t="s">
        <v>14037</v>
      </c>
      <c r="C619">
        <v>8</v>
      </c>
      <c r="D619">
        <v>8</v>
      </c>
    </row>
    <row r="620" spans="1:4">
      <c r="A620" t="str">
        <f t="shared" si="9"/>
        <v>2-methyl-3-butyn-2-ol</v>
      </c>
      <c r="B620" t="s">
        <v>10424</v>
      </c>
      <c r="C620">
        <v>5</v>
      </c>
      <c r="D620">
        <v>6</v>
      </c>
    </row>
    <row r="621" spans="1:4">
      <c r="A621" t="str">
        <f t="shared" si="9"/>
        <v>2-Methylaminoethanol</v>
      </c>
      <c r="B621" t="s">
        <v>10426</v>
      </c>
      <c r="C621">
        <v>4</v>
      </c>
      <c r="D621">
        <v>5</v>
      </c>
    </row>
    <row r="622" spans="1:4">
      <c r="A622" t="str">
        <f t="shared" si="9"/>
        <v>2-methylaniline</v>
      </c>
      <c r="B622" t="s">
        <v>10427</v>
      </c>
      <c r="C622">
        <v>5</v>
      </c>
      <c r="D622">
        <v>7</v>
      </c>
    </row>
    <row r="623" spans="1:4">
      <c r="A623" t="str">
        <f t="shared" si="9"/>
        <v>2-methyl-buta-2-ene</v>
      </c>
      <c r="B623" t="s">
        <v>8901</v>
      </c>
      <c r="C623">
        <v>4</v>
      </c>
      <c r="D623">
        <v>5</v>
      </c>
    </row>
    <row r="624" spans="1:4">
      <c r="A624" t="str">
        <f t="shared" si="9"/>
        <v>2-methylbutyraldehyde</v>
      </c>
      <c r="B624" t="s">
        <v>10428</v>
      </c>
      <c r="C624">
        <v>4</v>
      </c>
      <c r="D624">
        <v>5</v>
      </c>
    </row>
    <row r="625" spans="1:4">
      <c r="A625" t="str">
        <f t="shared" si="9"/>
        <v>2-methylimidazole</v>
      </c>
      <c r="B625" t="s">
        <v>10429</v>
      </c>
      <c r="C625">
        <v>6</v>
      </c>
      <c r="D625">
        <v>6</v>
      </c>
    </row>
    <row r="626" spans="1:4">
      <c r="A626" t="str">
        <f t="shared" si="9"/>
        <v>2-Methylnaphthalene</v>
      </c>
      <c r="B626" t="s">
        <v>10430</v>
      </c>
      <c r="C626">
        <v>5</v>
      </c>
      <c r="D626">
        <v>10</v>
      </c>
    </row>
    <row r="627" spans="1:4">
      <c r="A627" t="str">
        <f t="shared" si="9"/>
        <v>2-methylpiperazine</v>
      </c>
      <c r="B627" t="s">
        <v>10431</v>
      </c>
      <c r="C627">
        <v>5</v>
      </c>
      <c r="D627">
        <v>7</v>
      </c>
    </row>
    <row r="628" spans="1:4">
      <c r="A628" t="str">
        <f t="shared" si="9"/>
        <v>2-methyl-propan-2-ol</v>
      </c>
      <c r="B628" t="s">
        <v>10425</v>
      </c>
      <c r="C628">
        <v>4</v>
      </c>
      <c r="D628">
        <v>5</v>
      </c>
    </row>
    <row r="629" spans="1:4">
      <c r="A629" t="str">
        <f t="shared" si="9"/>
        <v>2-methylvaleraldehyde</v>
      </c>
      <c r="B629" t="s">
        <v>10432</v>
      </c>
      <c r="C629">
        <v>4</v>
      </c>
      <c r="D629">
        <v>5</v>
      </c>
    </row>
    <row r="630" spans="1:4">
      <c r="A630" t="str">
        <f t="shared" si="9"/>
        <v>2-Naphthylamine</v>
      </c>
      <c r="B630" t="s">
        <v>10433</v>
      </c>
      <c r="C630">
        <v>5</v>
      </c>
      <c r="D630">
        <v>10</v>
      </c>
    </row>
    <row r="631" spans="1:4">
      <c r="A631" t="str">
        <f t="shared" si="9"/>
        <v>2-Nitro-1_1-bis(p-chlorophenyl)propane</v>
      </c>
      <c r="B631" t="s">
        <v>14038</v>
      </c>
      <c r="C631">
        <v>7</v>
      </c>
      <c r="D631">
        <v>9</v>
      </c>
    </row>
    <row r="632" spans="1:4">
      <c r="A632" t="str">
        <f t="shared" si="9"/>
        <v>2-nitro-4-chlorophenol</v>
      </c>
      <c r="B632" t="s">
        <v>10434</v>
      </c>
      <c r="C632">
        <v>7</v>
      </c>
      <c r="D632">
        <v>9</v>
      </c>
    </row>
    <row r="633" spans="1:4">
      <c r="A633" t="str">
        <f t="shared" si="9"/>
        <v>2-nitroaniline</v>
      </c>
      <c r="B633" t="s">
        <v>10436</v>
      </c>
      <c r="C633">
        <v>7</v>
      </c>
      <c r="D633">
        <v>9</v>
      </c>
    </row>
    <row r="634" spans="1:4">
      <c r="A634" t="str">
        <f t="shared" si="9"/>
        <v>2-Nitrobutane</v>
      </c>
      <c r="B634" t="s">
        <v>10437</v>
      </c>
      <c r="C634">
        <v>6</v>
      </c>
      <c r="D634">
        <v>7</v>
      </c>
    </row>
    <row r="635" spans="1:4">
      <c r="A635" t="str">
        <f t="shared" si="9"/>
        <v>2-Nitrofluorene</v>
      </c>
      <c r="B635" t="s">
        <v>10438</v>
      </c>
      <c r="C635">
        <v>7</v>
      </c>
      <c r="D635">
        <v>10</v>
      </c>
    </row>
    <row r="636" spans="1:4">
      <c r="A636" t="str">
        <f t="shared" si="9"/>
        <v>2-nitrophenol</v>
      </c>
      <c r="B636" t="s">
        <v>10439</v>
      </c>
      <c r="C636">
        <v>7</v>
      </c>
      <c r="D636">
        <v>9</v>
      </c>
    </row>
    <row r="637" spans="1:4">
      <c r="A637" t="str">
        <f t="shared" si="9"/>
        <v>2-Nitro-p-phenylenediamine</v>
      </c>
      <c r="B637" t="s">
        <v>10435</v>
      </c>
      <c r="C637">
        <v>7</v>
      </c>
      <c r="D637">
        <v>9</v>
      </c>
    </row>
    <row r="638" spans="1:4">
      <c r="A638" t="str">
        <f t="shared" si="9"/>
        <v>2-Nitropropane</v>
      </c>
      <c r="B638" t="s">
        <v>10440</v>
      </c>
      <c r="C638">
        <v>6</v>
      </c>
      <c r="D638">
        <v>6</v>
      </c>
    </row>
    <row r="639" spans="1:4">
      <c r="A639" t="str">
        <f t="shared" si="9"/>
        <v>2-Nitrosomethylaminopyridine</v>
      </c>
      <c r="B639" t="s">
        <v>10441</v>
      </c>
      <c r="C639">
        <v>7</v>
      </c>
      <c r="D639">
        <v>8</v>
      </c>
    </row>
    <row r="640" spans="1:4">
      <c r="A640" t="str">
        <f t="shared" si="9"/>
        <v>2-nitrotoluene</v>
      </c>
      <c r="B640" t="s">
        <v>10442</v>
      </c>
      <c r="C640">
        <v>7</v>
      </c>
      <c r="D640">
        <v>9</v>
      </c>
    </row>
    <row r="641" spans="1:4">
      <c r="A641" t="str">
        <f t="shared" si="9"/>
        <v>2-nonanone</v>
      </c>
      <c r="B641" t="s">
        <v>10443</v>
      </c>
      <c r="C641">
        <v>4</v>
      </c>
      <c r="D641">
        <v>5</v>
      </c>
    </row>
    <row r="642" spans="1:4">
      <c r="A642" t="str">
        <f t="shared" si="9"/>
        <v>2-octanone</v>
      </c>
      <c r="B642" t="s">
        <v>10444</v>
      </c>
      <c r="C642">
        <v>4</v>
      </c>
      <c r="D642">
        <v>5</v>
      </c>
    </row>
    <row r="643" spans="1:4">
      <c r="A643" t="str">
        <f t="shared" si="9"/>
        <v>2-Oxopropylnitrosourea</v>
      </c>
      <c r="B643" t="s">
        <v>10445</v>
      </c>
      <c r="C643">
        <v>6</v>
      </c>
      <c r="D643">
        <v>8</v>
      </c>
    </row>
    <row r="644" spans="1:4">
      <c r="A644" t="str">
        <f t="shared" ref="A644:A707" si="10">MID(B644,1,LEN(B644)-4)</f>
        <v>2-pentanone</v>
      </c>
      <c r="B644" t="s">
        <v>10446</v>
      </c>
      <c r="C644">
        <v>4</v>
      </c>
      <c r="D644">
        <v>5</v>
      </c>
    </row>
    <row r="645" spans="1:4">
      <c r="A645" t="str">
        <f t="shared" si="10"/>
        <v>2-pentenal</v>
      </c>
      <c r="B645" t="s">
        <v>10447</v>
      </c>
      <c r="C645">
        <v>4</v>
      </c>
      <c r="D645">
        <v>5</v>
      </c>
    </row>
    <row r="646" spans="1:4">
      <c r="A646" t="str">
        <f t="shared" si="10"/>
        <v>2-phenoxyethanol</v>
      </c>
      <c r="B646" t="s">
        <v>10448</v>
      </c>
      <c r="C646">
        <v>7</v>
      </c>
      <c r="D646">
        <v>8</v>
      </c>
    </row>
    <row r="647" spans="1:4">
      <c r="A647" t="str">
        <f t="shared" si="10"/>
        <v>2-phenoxyphenol</v>
      </c>
      <c r="B647" t="s">
        <v>10449</v>
      </c>
      <c r="C647">
        <v>6</v>
      </c>
      <c r="D647">
        <v>7</v>
      </c>
    </row>
    <row r="648" spans="1:4">
      <c r="A648" t="str">
        <f t="shared" si="10"/>
        <v>2-phenyl-2-butanol</v>
      </c>
      <c r="B648" t="s">
        <v>10450</v>
      </c>
      <c r="C648">
        <v>5</v>
      </c>
      <c r="D648">
        <v>9</v>
      </c>
    </row>
    <row r="649" spans="1:4">
      <c r="A649" t="str">
        <f t="shared" si="10"/>
        <v>2-phenyl-3-butyn-2-ol</v>
      </c>
      <c r="B649" t="s">
        <v>10451</v>
      </c>
      <c r="C649">
        <v>5</v>
      </c>
      <c r="D649">
        <v>9</v>
      </c>
    </row>
    <row r="650" spans="1:4">
      <c r="A650" t="str">
        <f t="shared" si="10"/>
        <v>2-phenylphenol</v>
      </c>
      <c r="B650" t="s">
        <v>10452</v>
      </c>
      <c r="C650">
        <v>6</v>
      </c>
      <c r="D650">
        <v>10</v>
      </c>
    </row>
    <row r="651" spans="1:4">
      <c r="A651" t="str">
        <f t="shared" si="10"/>
        <v>2-picoline</v>
      </c>
      <c r="B651" t="s">
        <v>10453</v>
      </c>
      <c r="C651">
        <v>5</v>
      </c>
      <c r="D651">
        <v>7</v>
      </c>
    </row>
    <row r="652" spans="1:4">
      <c r="A652" t="str">
        <f t="shared" si="10"/>
        <v>2-propanol</v>
      </c>
      <c r="B652" t="s">
        <v>10454</v>
      </c>
      <c r="C652">
        <v>4</v>
      </c>
      <c r="D652">
        <v>4</v>
      </c>
    </row>
    <row r="653" spans="1:4">
      <c r="A653" t="str">
        <f t="shared" si="10"/>
        <v>2-Propenenitrile</v>
      </c>
      <c r="B653" t="s">
        <v>9835</v>
      </c>
      <c r="C653">
        <v>4</v>
      </c>
      <c r="D653">
        <v>4</v>
      </c>
    </row>
    <row r="654" spans="1:4">
      <c r="A654" t="str">
        <f t="shared" si="10"/>
        <v>2-propyl-heptan-1-ol</v>
      </c>
      <c r="B654" t="s">
        <v>10455</v>
      </c>
      <c r="C654">
        <v>4</v>
      </c>
      <c r="D654">
        <v>5</v>
      </c>
    </row>
    <row r="655" spans="1:4">
      <c r="A655" t="str">
        <f t="shared" si="10"/>
        <v>2-Propylpiperidine</v>
      </c>
      <c r="B655" t="s">
        <v>8819</v>
      </c>
      <c r="C655">
        <v>4</v>
      </c>
      <c r="D655">
        <v>5</v>
      </c>
    </row>
    <row r="656" spans="1:4">
      <c r="A656" t="str">
        <f t="shared" si="10"/>
        <v>2-propyn-1-ol</v>
      </c>
      <c r="B656" t="s">
        <v>10456</v>
      </c>
      <c r="C656">
        <v>4</v>
      </c>
      <c r="D656">
        <v>4</v>
      </c>
    </row>
    <row r="657" spans="1:4">
      <c r="A657" t="str">
        <f t="shared" si="10"/>
        <v>2-Pyrrolidinone__1-ethenyl-</v>
      </c>
      <c r="B657" t="s">
        <v>14039</v>
      </c>
      <c r="C657">
        <v>5</v>
      </c>
      <c r="D657">
        <v>6</v>
      </c>
    </row>
    <row r="658" spans="1:4">
      <c r="A658" t="str">
        <f t="shared" si="10"/>
        <v>2-sec-butyl-4_6-dinitrophenol_(dinoseb)</v>
      </c>
      <c r="B658" t="s">
        <v>14040</v>
      </c>
      <c r="C658">
        <v>7</v>
      </c>
      <c r="D658">
        <v>9</v>
      </c>
    </row>
    <row r="659" spans="1:4">
      <c r="A659" t="str">
        <f t="shared" si="10"/>
        <v>2-sec-butylphenol</v>
      </c>
      <c r="B659" t="s">
        <v>10457</v>
      </c>
      <c r="C659">
        <v>6</v>
      </c>
      <c r="D659">
        <v>9</v>
      </c>
    </row>
    <row r="660" spans="1:4">
      <c r="A660" t="str">
        <f t="shared" si="10"/>
        <v>2-tert-butyl_phenol</v>
      </c>
      <c r="B660" t="s">
        <v>10459</v>
      </c>
      <c r="C660">
        <v>6</v>
      </c>
      <c r="D660">
        <v>8</v>
      </c>
    </row>
    <row r="661" spans="1:4">
      <c r="A661" t="str">
        <f t="shared" si="10"/>
        <v>2-tert-butyl-4-methylphenol</v>
      </c>
      <c r="B661" t="s">
        <v>10458</v>
      </c>
      <c r="C661">
        <v>6</v>
      </c>
      <c r="D661">
        <v>8</v>
      </c>
    </row>
    <row r="662" spans="1:4">
      <c r="A662" t="str">
        <f t="shared" si="10"/>
        <v>2-tolunitrile</v>
      </c>
      <c r="B662" t="s">
        <v>10460</v>
      </c>
      <c r="C662">
        <v>6</v>
      </c>
      <c r="D662">
        <v>7</v>
      </c>
    </row>
    <row r="663" spans="1:4">
      <c r="A663" t="str">
        <f t="shared" si="10"/>
        <v>2-tridecanone</v>
      </c>
      <c r="B663" t="s">
        <v>10461</v>
      </c>
      <c r="C663">
        <v>4</v>
      </c>
      <c r="D663">
        <v>5</v>
      </c>
    </row>
    <row r="664" spans="1:4">
      <c r="A664" t="str">
        <f t="shared" si="10"/>
        <v>2-undecanone</v>
      </c>
      <c r="B664" t="s">
        <v>10462</v>
      </c>
      <c r="C664">
        <v>4</v>
      </c>
      <c r="D664">
        <v>5</v>
      </c>
    </row>
    <row r="665" spans="1:4">
      <c r="A665" t="str">
        <f t="shared" si="10"/>
        <v>3-((Imino((2_2_2-trifluoroethyl)am..de</v>
      </c>
      <c r="B665" t="s">
        <v>14041</v>
      </c>
      <c r="C665">
        <v>7</v>
      </c>
      <c r="D665">
        <v>7</v>
      </c>
    </row>
    <row r="666" spans="1:4">
      <c r="A666" t="str">
        <f t="shared" si="10"/>
        <v>3-((Imino((2_2_2-trifluoroethyl)amino)methyl)amino)1H-pyrazole-1-pentamide</v>
      </c>
      <c r="B666" t="s">
        <v>14042</v>
      </c>
      <c r="C666">
        <v>7</v>
      </c>
      <c r="D666">
        <v>7</v>
      </c>
    </row>
    <row r="667" spans="1:4">
      <c r="A667" t="str">
        <f t="shared" si="10"/>
        <v>3-(3_4-dichlorophenoxy)benzaldehyde</v>
      </c>
      <c r="B667" t="s">
        <v>14043</v>
      </c>
      <c r="C667">
        <v>7</v>
      </c>
      <c r="D667">
        <v>7</v>
      </c>
    </row>
    <row r="668" spans="1:4">
      <c r="A668" t="str">
        <f t="shared" si="10"/>
        <v>3-(3-pyridyl)-1-propanol</v>
      </c>
      <c r="B668" t="s">
        <v>10491</v>
      </c>
      <c r="C668">
        <v>6</v>
      </c>
      <c r="D668">
        <v>8</v>
      </c>
    </row>
    <row r="669" spans="1:4">
      <c r="A669" t="str">
        <f t="shared" si="10"/>
        <v>3-(4-tert-butylphenoxy)benzaldehyde</v>
      </c>
      <c r="B669" t="s">
        <v>10492</v>
      </c>
      <c r="C669">
        <v>6</v>
      </c>
      <c r="D669">
        <v>8</v>
      </c>
    </row>
    <row r="670" spans="1:4">
      <c r="A670" t="str">
        <f t="shared" si="10"/>
        <v>3-(5-Nitro-2-furyl)-imidazo(1_2-alpha)_pyridine</v>
      </c>
      <c r="B670" t="s">
        <v>14044</v>
      </c>
      <c r="C670">
        <v>8</v>
      </c>
      <c r="D670">
        <v>12</v>
      </c>
    </row>
    <row r="671" spans="1:4">
      <c r="A671" t="str">
        <f t="shared" si="10"/>
        <v>3-(Hexahydro-4_7-methanoindan-5-yl)-1_1-dimethylurea</v>
      </c>
      <c r="B671" t="s">
        <v>14045</v>
      </c>
      <c r="C671">
        <v>6</v>
      </c>
      <c r="D671">
        <v>7</v>
      </c>
    </row>
    <row r="672" spans="1:4">
      <c r="A672" t="str">
        <f t="shared" si="10"/>
        <v>3-(trifluoromethyl)-4-nitrophenol</v>
      </c>
      <c r="B672" t="s">
        <v>10493</v>
      </c>
      <c r="C672">
        <v>7</v>
      </c>
      <c r="D672">
        <v>9</v>
      </c>
    </row>
    <row r="673" spans="1:4">
      <c r="A673" t="str">
        <f t="shared" si="10"/>
        <v>3_3_4_4-Tetraaminobiphenyl.4HCl</v>
      </c>
      <c r="B673" t="s">
        <v>14046</v>
      </c>
      <c r="C673">
        <v>7</v>
      </c>
      <c r="D673">
        <v>10</v>
      </c>
    </row>
    <row r="674" spans="1:4">
      <c r="A674" t="str">
        <f t="shared" si="10"/>
        <v>3_3'_4_4'-tetrachlorobiphenyl</v>
      </c>
      <c r="B674" t="s">
        <v>14047</v>
      </c>
      <c r="C674">
        <v>6</v>
      </c>
      <c r="D674">
        <v>10</v>
      </c>
    </row>
    <row r="675" spans="1:4">
      <c r="A675" t="str">
        <f t="shared" si="10"/>
        <v>3_3'_5_5'-tetrachloro-4_4'-biphenyldiol</v>
      </c>
      <c r="B675" t="s">
        <v>14048</v>
      </c>
      <c r="C675">
        <v>6</v>
      </c>
      <c r="D675">
        <v>10</v>
      </c>
    </row>
    <row r="676" spans="1:4">
      <c r="A676" t="str">
        <f t="shared" si="10"/>
        <v>3_3-Dichlorobenzidine</v>
      </c>
      <c r="B676" t="s">
        <v>14049</v>
      </c>
      <c r="C676">
        <v>6</v>
      </c>
      <c r="D676">
        <v>10</v>
      </c>
    </row>
    <row r="677" spans="1:4">
      <c r="A677" t="str">
        <f t="shared" si="10"/>
        <v>3_3-Dichlorobenzidine_dihydrochloride</v>
      </c>
      <c r="B677" t="s">
        <v>14050</v>
      </c>
      <c r="C677">
        <v>6</v>
      </c>
      <c r="D677">
        <v>10</v>
      </c>
    </row>
    <row r="678" spans="1:4">
      <c r="A678" t="str">
        <f t="shared" si="10"/>
        <v>3_3-Dihydroxybenzidine.2HCl</v>
      </c>
      <c r="B678" t="s">
        <v>14051</v>
      </c>
      <c r="C678">
        <v>6</v>
      </c>
      <c r="D678">
        <v>10</v>
      </c>
    </row>
    <row r="679" spans="1:4">
      <c r="A679" t="str">
        <f t="shared" si="10"/>
        <v>3_3'-dihydroxyhexestrol</v>
      </c>
      <c r="B679" t="s">
        <v>14052</v>
      </c>
      <c r="C679">
        <v>5</v>
      </c>
      <c r="D679">
        <v>12</v>
      </c>
    </row>
    <row r="680" spans="1:4">
      <c r="A680" t="str">
        <f t="shared" si="10"/>
        <v>3_3-Dimethoxybenzidine</v>
      </c>
      <c r="B680" t="s">
        <v>14053</v>
      </c>
      <c r="C680">
        <v>6</v>
      </c>
      <c r="D680">
        <v>10</v>
      </c>
    </row>
    <row r="681" spans="1:4">
      <c r="A681" t="str">
        <f t="shared" si="10"/>
        <v>3_3-Dimethoxybenzidine_dihydrochloride</v>
      </c>
      <c r="B681" t="s">
        <v>14054</v>
      </c>
      <c r="C681">
        <v>6</v>
      </c>
      <c r="D681">
        <v>10</v>
      </c>
    </row>
    <row r="682" spans="1:4">
      <c r="A682" t="str">
        <f t="shared" si="10"/>
        <v>3_3-Dimethoxybenzidine-4_4-diisocyanate</v>
      </c>
      <c r="B682" t="s">
        <v>14055</v>
      </c>
      <c r="C682">
        <v>6</v>
      </c>
      <c r="D682">
        <v>10</v>
      </c>
    </row>
    <row r="683" spans="1:4">
      <c r="A683" t="str">
        <f t="shared" si="10"/>
        <v>3_3-dimethyl-2-butanone</v>
      </c>
      <c r="B683" t="s">
        <v>14056</v>
      </c>
      <c r="C683">
        <v>4</v>
      </c>
      <c r="D683">
        <v>6</v>
      </c>
    </row>
    <row r="684" spans="1:4">
      <c r="A684" t="str">
        <f t="shared" si="10"/>
        <v>3_3-Dimethylbenzidine</v>
      </c>
      <c r="B684" t="s">
        <v>14057</v>
      </c>
      <c r="C684">
        <v>7</v>
      </c>
      <c r="D684">
        <v>10</v>
      </c>
    </row>
    <row r="685" spans="1:4">
      <c r="A685" t="str">
        <f t="shared" si="10"/>
        <v>3_3-Dimethylbenzidine_dihydrochloride</v>
      </c>
      <c r="B685" t="s">
        <v>14058</v>
      </c>
      <c r="C685">
        <v>7</v>
      </c>
      <c r="D685">
        <v>10</v>
      </c>
    </row>
    <row r="686" spans="1:4">
      <c r="A686" t="str">
        <f t="shared" si="10"/>
        <v>3_4_4-Triaminodiphenyl_ether</v>
      </c>
      <c r="B686" t="s">
        <v>14059</v>
      </c>
      <c r="C686">
        <v>7</v>
      </c>
      <c r="D686">
        <v>7</v>
      </c>
    </row>
    <row r="687" spans="1:4">
      <c r="A687" t="str">
        <f t="shared" si="10"/>
        <v>3_4_5_6-Tetrahydrouridine</v>
      </c>
      <c r="B687" t="s">
        <v>14060</v>
      </c>
      <c r="C687">
        <v>8</v>
      </c>
      <c r="D687">
        <v>9</v>
      </c>
    </row>
    <row r="688" spans="1:4">
      <c r="A688" t="str">
        <f t="shared" si="10"/>
        <v>3'_4'_7-trihydroxy_isoflavone</v>
      </c>
      <c r="B688" t="s">
        <v>14061</v>
      </c>
      <c r="C688">
        <v>6</v>
      </c>
      <c r="D688">
        <v>9</v>
      </c>
    </row>
    <row r="689" spans="1:4">
      <c r="A689" t="str">
        <f t="shared" si="10"/>
        <v>3_4-dichloro-1-butene</v>
      </c>
      <c r="B689" t="s">
        <v>14062</v>
      </c>
      <c r="C689">
        <v>6</v>
      </c>
      <c r="D689">
        <v>6</v>
      </c>
    </row>
    <row r="690" spans="1:4">
      <c r="A690" t="str">
        <f t="shared" si="10"/>
        <v>3_4-Dichloro-2-methylacrylanilide</v>
      </c>
      <c r="B690" t="s">
        <v>14063</v>
      </c>
      <c r="C690">
        <v>6</v>
      </c>
      <c r="D690">
        <v>9</v>
      </c>
    </row>
    <row r="691" spans="1:4">
      <c r="A691" t="str">
        <f t="shared" si="10"/>
        <v>3_4-dichloroaniline</v>
      </c>
      <c r="B691" t="s">
        <v>14064</v>
      </c>
      <c r="C691">
        <v>6</v>
      </c>
      <c r="D691">
        <v>7</v>
      </c>
    </row>
    <row r="692" spans="1:4">
      <c r="A692" t="str">
        <f t="shared" si="10"/>
        <v>3_4-Dichloronitrobenzene</v>
      </c>
      <c r="B692" t="s">
        <v>14065</v>
      </c>
      <c r="C692">
        <v>7</v>
      </c>
      <c r="D692">
        <v>9</v>
      </c>
    </row>
    <row r="693" spans="1:4">
      <c r="A693" t="str">
        <f t="shared" si="10"/>
        <v>3_4-dichlorotoluene</v>
      </c>
      <c r="B693" t="s">
        <v>14066</v>
      </c>
      <c r="C693">
        <v>6</v>
      </c>
      <c r="D693">
        <v>7</v>
      </c>
    </row>
    <row r="694" spans="1:4">
      <c r="A694" t="str">
        <f t="shared" si="10"/>
        <v>3_4-Dihydrocoumarin</v>
      </c>
      <c r="B694" t="s">
        <v>14067</v>
      </c>
      <c r="C694">
        <v>8</v>
      </c>
      <c r="D694">
        <v>9</v>
      </c>
    </row>
    <row r="695" spans="1:4">
      <c r="A695" t="str">
        <f t="shared" si="10"/>
        <v>3_4-Dihydroxycinnamic_acid</v>
      </c>
      <c r="B695" t="s">
        <v>14068</v>
      </c>
      <c r="C695">
        <v>6</v>
      </c>
      <c r="D695">
        <v>8</v>
      </c>
    </row>
    <row r="696" spans="1:4">
      <c r="A696" t="str">
        <f t="shared" si="10"/>
        <v>3_4-dimethyl-1-pentyn-3-ol</v>
      </c>
      <c r="B696" t="s">
        <v>14069</v>
      </c>
      <c r="C696">
        <v>5</v>
      </c>
      <c r="D696">
        <v>6</v>
      </c>
    </row>
    <row r="697" spans="1:4">
      <c r="A697" t="str">
        <f t="shared" si="10"/>
        <v>3_5-dibromo-4-hydroxybenzonitrile</v>
      </c>
      <c r="B697" t="s">
        <v>14070</v>
      </c>
      <c r="C697">
        <v>5</v>
      </c>
      <c r="D697">
        <v>7</v>
      </c>
    </row>
    <row r="698" spans="1:4">
      <c r="A698" t="str">
        <f t="shared" si="10"/>
        <v>3_5-dibromosalicylaldehyde</v>
      </c>
      <c r="B698" t="s">
        <v>14071</v>
      </c>
      <c r="C698">
        <v>5</v>
      </c>
      <c r="D698">
        <v>7</v>
      </c>
    </row>
    <row r="699" spans="1:4">
      <c r="A699" t="str">
        <f t="shared" si="10"/>
        <v>3_5-Dichloro(N-1_1-dimethyl-2-propynyl)benzamide</v>
      </c>
      <c r="B699" t="s">
        <v>14072</v>
      </c>
      <c r="C699">
        <v>6</v>
      </c>
      <c r="D699">
        <v>9</v>
      </c>
    </row>
    <row r="700" spans="1:4">
      <c r="A700" t="str">
        <f t="shared" si="10"/>
        <v>3_5-dichloro-4-hydroxybenzonitrile</v>
      </c>
      <c r="B700" t="s">
        <v>14073</v>
      </c>
      <c r="C700">
        <v>6</v>
      </c>
      <c r="D700">
        <v>8</v>
      </c>
    </row>
    <row r="701" spans="1:4">
      <c r="A701" t="str">
        <f t="shared" si="10"/>
        <v>3_5-diiodo-4-hydroxybenzonitrile</v>
      </c>
      <c r="B701" t="s">
        <v>14074</v>
      </c>
      <c r="C701">
        <v>5</v>
      </c>
      <c r="D701">
        <v>7</v>
      </c>
    </row>
    <row r="702" spans="1:4">
      <c r="A702" t="str">
        <f t="shared" si="10"/>
        <v>3_6_4'-trihydroxyflavone</v>
      </c>
      <c r="B702" t="s">
        <v>14075</v>
      </c>
      <c r="C702">
        <v>6</v>
      </c>
      <c r="D702">
        <v>10</v>
      </c>
    </row>
    <row r="703" spans="1:4">
      <c r="A703" t="str">
        <f t="shared" si="10"/>
        <v>3_6-Dihydro-2-nitroso-2H-1_2-oxazine</v>
      </c>
      <c r="B703" t="s">
        <v>14076</v>
      </c>
      <c r="C703">
        <v>6</v>
      </c>
      <c r="D703">
        <v>8</v>
      </c>
    </row>
    <row r="704" spans="1:4">
      <c r="A704" t="str">
        <f t="shared" si="10"/>
        <v>3_6-dimethyl-1-heptyn-3-ol</v>
      </c>
      <c r="B704" t="s">
        <v>14077</v>
      </c>
      <c r="C704">
        <v>5</v>
      </c>
      <c r="D704">
        <v>6</v>
      </c>
    </row>
    <row r="705" spans="1:4">
      <c r="A705" t="str">
        <f t="shared" si="10"/>
        <v>3_6-dithiaoctane</v>
      </c>
      <c r="B705" t="s">
        <v>14078</v>
      </c>
      <c r="C705">
        <v>6</v>
      </c>
      <c r="D705">
        <v>7</v>
      </c>
    </row>
    <row r="706" spans="1:4">
      <c r="A706" t="str">
        <f t="shared" si="10"/>
        <v>3_8-dithiadecane</v>
      </c>
      <c r="B706" t="s">
        <v>14079</v>
      </c>
      <c r="C706">
        <v>4</v>
      </c>
      <c r="D706">
        <v>5</v>
      </c>
    </row>
    <row r="707" spans="1:4">
      <c r="A707" t="str">
        <f t="shared" si="10"/>
        <v>3_4-dimethylphenol</v>
      </c>
      <c r="B707" t="s">
        <v>10592</v>
      </c>
      <c r="C707">
        <v>5</v>
      </c>
      <c r="D707">
        <v>6</v>
      </c>
    </row>
    <row r="708" spans="1:4">
      <c r="A708" t="str">
        <f t="shared" ref="A708:A771" si="11">MID(B708,1,LEN(B708)-4)</f>
        <v>3_5-dichloroaniline</v>
      </c>
      <c r="B708" t="s">
        <v>10593</v>
      </c>
      <c r="C708">
        <v>6</v>
      </c>
      <c r="D708">
        <v>7</v>
      </c>
    </row>
    <row r="709" spans="1:4">
      <c r="A709" t="str">
        <f t="shared" si="11"/>
        <v>3_5-dinitroaniline</v>
      </c>
      <c r="B709" t="s">
        <v>10594</v>
      </c>
      <c r="C709">
        <v>7</v>
      </c>
      <c r="D709">
        <v>9</v>
      </c>
    </row>
    <row r="710" spans="1:4">
      <c r="A710" t="str">
        <f t="shared" si="11"/>
        <v>3-4-5-6-tetrabromo-2-methylphenol</v>
      </c>
      <c r="B710" t="s">
        <v>10494</v>
      </c>
      <c r="C710">
        <v>5</v>
      </c>
      <c r="D710">
        <v>6</v>
      </c>
    </row>
    <row r="711" spans="1:4">
      <c r="A711" t="str">
        <f t="shared" si="11"/>
        <v>3-4-5-trimethylphenol</v>
      </c>
      <c r="B711" t="s">
        <v>10495</v>
      </c>
      <c r="C711">
        <v>6</v>
      </c>
      <c r="D711">
        <v>6</v>
      </c>
    </row>
    <row r="712" spans="1:4">
      <c r="A712" t="str">
        <f t="shared" si="11"/>
        <v>3-4-dichloro-1-nitrobenzene</v>
      </c>
      <c r="B712" t="s">
        <v>10496</v>
      </c>
      <c r="C712">
        <v>7</v>
      </c>
      <c r="D712">
        <v>9</v>
      </c>
    </row>
    <row r="713" spans="1:4">
      <c r="A713" t="str">
        <f t="shared" si="11"/>
        <v>3-4-dinitrobenzyl_alcohol</v>
      </c>
      <c r="B713" t="s">
        <v>10497</v>
      </c>
      <c r="C713">
        <v>7</v>
      </c>
      <c r="D713">
        <v>9</v>
      </c>
    </row>
    <row r="714" spans="1:4">
      <c r="A714" t="str">
        <f t="shared" si="11"/>
        <v>3-5-dichloro-1-nitrobenzene</v>
      </c>
      <c r="B714" t="s">
        <v>10498</v>
      </c>
      <c r="C714">
        <v>7</v>
      </c>
      <c r="D714">
        <v>9</v>
      </c>
    </row>
    <row r="715" spans="1:4">
      <c r="A715" t="str">
        <f t="shared" si="11"/>
        <v>3-5-dichloroaniline</v>
      </c>
      <c r="B715" t="s">
        <v>10499</v>
      </c>
      <c r="C715">
        <v>6</v>
      </c>
      <c r="D715">
        <v>7</v>
      </c>
    </row>
    <row r="716" spans="1:4">
      <c r="A716" t="str">
        <f t="shared" si="11"/>
        <v>3-5-dichlorophenol</v>
      </c>
      <c r="B716" t="s">
        <v>10500</v>
      </c>
      <c r="C716">
        <v>6</v>
      </c>
      <c r="D716">
        <v>7</v>
      </c>
    </row>
    <row r="717" spans="1:4">
      <c r="A717" t="str">
        <f t="shared" si="11"/>
        <v>3-acetamidophenol</v>
      </c>
      <c r="B717" t="s">
        <v>10501</v>
      </c>
      <c r="C717">
        <v>6</v>
      </c>
      <c r="D717">
        <v>8</v>
      </c>
    </row>
    <row r="718" spans="1:4">
      <c r="A718" t="str">
        <f t="shared" si="11"/>
        <v>3-Acetyl-6-methyl-2_4-pyrandione</v>
      </c>
      <c r="B718" t="s">
        <v>14080</v>
      </c>
      <c r="C718">
        <v>7</v>
      </c>
      <c r="D718">
        <v>7</v>
      </c>
    </row>
    <row r="719" spans="1:4">
      <c r="A719" t="str">
        <f t="shared" si="11"/>
        <v>3alpha_androstanediol</v>
      </c>
      <c r="B719" t="s">
        <v>10590</v>
      </c>
      <c r="C719">
        <v>4</v>
      </c>
      <c r="D719">
        <v>6</v>
      </c>
    </row>
    <row r="720" spans="1:4">
      <c r="A720" t="str">
        <f t="shared" si="11"/>
        <v>3-alpha-androstanediol</v>
      </c>
      <c r="B720" t="s">
        <v>10502</v>
      </c>
      <c r="C720">
        <v>4</v>
      </c>
      <c r="D720">
        <v>6</v>
      </c>
    </row>
    <row r="721" spans="1:4">
      <c r="A721" t="str">
        <f t="shared" si="11"/>
        <v>3-amino-2_2-dimethyl-1-propanol</v>
      </c>
      <c r="B721" t="s">
        <v>10503</v>
      </c>
      <c r="C721">
        <v>4</v>
      </c>
      <c r="D721">
        <v>6</v>
      </c>
    </row>
    <row r="722" spans="1:4">
      <c r="A722" t="str">
        <f t="shared" si="11"/>
        <v>3-Amino-4-[2-[(2-guanidinoth..e</v>
      </c>
      <c r="B722" t="s">
        <v>10505</v>
      </c>
      <c r="C722">
        <v>8</v>
      </c>
      <c r="D722">
        <v>10</v>
      </c>
    </row>
    <row r="723" spans="1:4">
      <c r="A723" t="str">
        <f t="shared" si="11"/>
        <v>3-Amino-4-[2-[(2-guanidinothiazol-4-yl)methylthio]__ethylamino]-1_2_5-thiadiazole</v>
      </c>
      <c r="B723" t="s">
        <v>14081</v>
      </c>
      <c r="C723">
        <v>8</v>
      </c>
      <c r="D723">
        <v>10</v>
      </c>
    </row>
    <row r="724" spans="1:4">
      <c r="A724" t="str">
        <f t="shared" si="11"/>
        <v>3-Amino-4-ethoxyacetanilide</v>
      </c>
      <c r="B724" t="s">
        <v>10504</v>
      </c>
      <c r="C724">
        <v>7</v>
      </c>
      <c r="D724">
        <v>8</v>
      </c>
    </row>
    <row r="725" spans="1:4">
      <c r="A725" t="str">
        <f t="shared" si="11"/>
        <v>3-amino-5_6-dimethyl-1_2_4-triazine</v>
      </c>
      <c r="B725" t="s">
        <v>14082</v>
      </c>
      <c r="C725">
        <v>7</v>
      </c>
      <c r="D725">
        <v>7</v>
      </c>
    </row>
    <row r="726" spans="1:4">
      <c r="A726" t="str">
        <f t="shared" si="11"/>
        <v>3-Amino-9-ethylcarbazole_HCl</v>
      </c>
      <c r="B726" t="s">
        <v>10506</v>
      </c>
      <c r="C726">
        <v>8</v>
      </c>
      <c r="D726">
        <v>11</v>
      </c>
    </row>
    <row r="727" spans="1:4">
      <c r="A727" t="str">
        <f t="shared" si="11"/>
        <v>3-Amino-9-ethylcarbazole_mixture</v>
      </c>
      <c r="B727" t="s">
        <v>10507</v>
      </c>
      <c r="C727">
        <v>8</v>
      </c>
      <c r="D727">
        <v>11</v>
      </c>
    </row>
    <row r="728" spans="1:4">
      <c r="A728" t="str">
        <f t="shared" si="11"/>
        <v>3-Aminotriazole</v>
      </c>
      <c r="B728" t="s">
        <v>10508</v>
      </c>
      <c r="C728">
        <v>6</v>
      </c>
      <c r="D728">
        <v>6</v>
      </c>
    </row>
    <row r="729" spans="1:4">
      <c r="A729" t="str">
        <f t="shared" si="11"/>
        <v>3-Azido-3-deoxythymidine_(AIDS)</v>
      </c>
      <c r="B729" t="s">
        <v>10509</v>
      </c>
      <c r="C729">
        <v>9</v>
      </c>
      <c r="D729">
        <v>9</v>
      </c>
    </row>
    <row r="730" spans="1:4">
      <c r="A730" t="str">
        <f t="shared" si="11"/>
        <v>3-benzyloxyaniline</v>
      </c>
      <c r="B730" t="s">
        <v>10510</v>
      </c>
      <c r="C730">
        <v>7</v>
      </c>
      <c r="D730">
        <v>8</v>
      </c>
    </row>
    <row r="731" spans="1:4">
      <c r="A731" t="str">
        <f t="shared" si="11"/>
        <v>3-Benzylsydnone-4-acetamide</v>
      </c>
      <c r="B731" t="s">
        <v>10511</v>
      </c>
      <c r="C731">
        <v>6</v>
      </c>
      <c r="D731">
        <v>7</v>
      </c>
    </row>
    <row r="732" spans="1:4">
      <c r="A732" t="str">
        <f t="shared" si="11"/>
        <v>3beta_androstanediol</v>
      </c>
      <c r="B732" t="s">
        <v>10591</v>
      </c>
      <c r="C732">
        <v>4</v>
      </c>
      <c r="D732">
        <v>6</v>
      </c>
    </row>
    <row r="733" spans="1:4">
      <c r="A733" t="str">
        <f t="shared" si="11"/>
        <v>3-beta-androstanediol</v>
      </c>
      <c r="B733" t="s">
        <v>10512</v>
      </c>
      <c r="C733">
        <v>4</v>
      </c>
      <c r="D733">
        <v>6</v>
      </c>
    </row>
    <row r="734" spans="1:4">
      <c r="A734" t="str">
        <f t="shared" si="11"/>
        <v>3-bromo-1-2-propanediol</v>
      </c>
      <c r="B734" t="s">
        <v>10513</v>
      </c>
      <c r="C734">
        <v>5</v>
      </c>
      <c r="D734">
        <v>5</v>
      </c>
    </row>
    <row r="735" spans="1:4">
      <c r="A735" t="str">
        <f t="shared" si="11"/>
        <v>3-bromo-1-propanol</v>
      </c>
      <c r="B735" t="s">
        <v>10514</v>
      </c>
      <c r="C735">
        <v>2</v>
      </c>
      <c r="D735">
        <v>2</v>
      </c>
    </row>
    <row r="736" spans="1:4">
      <c r="A736" t="str">
        <f t="shared" si="11"/>
        <v>3-bromo-2-2-dimethyl-1-propanol</v>
      </c>
      <c r="B736" t="s">
        <v>10515</v>
      </c>
      <c r="C736">
        <v>5</v>
      </c>
      <c r="D736">
        <v>6</v>
      </c>
    </row>
    <row r="737" spans="1:4">
      <c r="A737" t="str">
        <f t="shared" si="11"/>
        <v>3-Bromododecane-1_2-diol</v>
      </c>
      <c r="B737" t="s">
        <v>7797</v>
      </c>
      <c r="C737">
        <v>5</v>
      </c>
      <c r="D737">
        <v>6</v>
      </c>
    </row>
    <row r="738" spans="1:4">
      <c r="A738" t="str">
        <f t="shared" si="11"/>
        <v>3-bromopropionitrile</v>
      </c>
      <c r="B738" t="s">
        <v>10516</v>
      </c>
      <c r="C738">
        <v>4</v>
      </c>
      <c r="D738">
        <v>4</v>
      </c>
    </row>
    <row r="739" spans="1:4">
      <c r="A739" t="str">
        <f t="shared" si="11"/>
        <v>3-bromothiophene</v>
      </c>
      <c r="B739" t="s">
        <v>10517</v>
      </c>
      <c r="C739">
        <v>6</v>
      </c>
      <c r="D739">
        <v>6</v>
      </c>
    </row>
    <row r="740" spans="1:4">
      <c r="A740" t="str">
        <f t="shared" si="11"/>
        <v>3-buten-2-one</v>
      </c>
      <c r="B740" t="s">
        <v>10518</v>
      </c>
      <c r="C740">
        <v>5</v>
      </c>
      <c r="D740">
        <v>5</v>
      </c>
    </row>
    <row r="741" spans="1:4">
      <c r="A741" t="str">
        <f t="shared" si="11"/>
        <v>3-butyn-1-ol</v>
      </c>
      <c r="B741" t="s">
        <v>10519</v>
      </c>
      <c r="C741">
        <v>5</v>
      </c>
      <c r="D741">
        <v>5</v>
      </c>
    </row>
    <row r="742" spans="1:4">
      <c r="A742" t="str">
        <f t="shared" si="11"/>
        <v>3-butyn-2-one</v>
      </c>
      <c r="B742" t="s">
        <v>10520</v>
      </c>
      <c r="C742">
        <v>5</v>
      </c>
      <c r="D742">
        <v>5</v>
      </c>
    </row>
    <row r="743" spans="1:4">
      <c r="A743" t="str">
        <f t="shared" si="11"/>
        <v>3-Chloro-1_2-propanediol</v>
      </c>
      <c r="B743" t="s">
        <v>14083</v>
      </c>
      <c r="C743">
        <v>5</v>
      </c>
      <c r="D743">
        <v>6</v>
      </c>
    </row>
    <row r="744" spans="1:4">
      <c r="A744" t="str">
        <f t="shared" si="11"/>
        <v>3-chloro-1-2-propanediol</v>
      </c>
      <c r="B744" t="s">
        <v>10521</v>
      </c>
      <c r="C744">
        <v>5</v>
      </c>
      <c r="D744">
        <v>6</v>
      </c>
    </row>
    <row r="745" spans="1:4">
      <c r="A745" t="str">
        <f t="shared" si="11"/>
        <v>3-chloro-1-propanol</v>
      </c>
      <c r="B745" t="s">
        <v>10522</v>
      </c>
      <c r="C745">
        <v>4</v>
      </c>
      <c r="D745">
        <v>4</v>
      </c>
    </row>
    <row r="746" spans="1:4">
      <c r="A746" t="str">
        <f t="shared" si="11"/>
        <v>3-chloro-2-2-dimethyl-1-propanol</v>
      </c>
      <c r="B746" t="s">
        <v>10523</v>
      </c>
      <c r="C746">
        <v>5</v>
      </c>
      <c r="D746">
        <v>6</v>
      </c>
    </row>
    <row r="747" spans="1:4">
      <c r="A747" t="str">
        <f t="shared" si="11"/>
        <v>3-chloro-2-chloromethyl-1-propene</v>
      </c>
      <c r="B747" t="s">
        <v>10524</v>
      </c>
      <c r="C747">
        <v>6</v>
      </c>
      <c r="D747">
        <v>6</v>
      </c>
    </row>
    <row r="748" spans="1:4">
      <c r="A748" t="str">
        <f t="shared" si="11"/>
        <v>3-Chloro-2-methylpropene__technical_grade_(containing_5%_dimethylvinyl__chloride)</v>
      </c>
      <c r="B748" t="s">
        <v>14084</v>
      </c>
      <c r="C748">
        <v>5</v>
      </c>
      <c r="D748">
        <v>5</v>
      </c>
    </row>
    <row r="749" spans="1:4">
      <c r="A749" t="str">
        <f t="shared" si="11"/>
        <v>3-Chloro-2-methylpropene</v>
      </c>
      <c r="B749" t="s">
        <v>10525</v>
      </c>
      <c r="C749">
        <v>5</v>
      </c>
      <c r="D749">
        <v>5</v>
      </c>
    </row>
    <row r="750" spans="1:4">
      <c r="A750" t="str">
        <f t="shared" si="11"/>
        <v>3-Chloro-4-(dichloromethyl)-5-hydroxy-2(5H)-furanone(MX)</v>
      </c>
      <c r="B750" t="s">
        <v>10526</v>
      </c>
      <c r="C750">
        <v>6</v>
      </c>
      <c r="D750">
        <v>6</v>
      </c>
    </row>
    <row r="751" spans="1:4">
      <c r="A751" t="str">
        <f t="shared" si="11"/>
        <v>3-chloro-4-fluoro-1-nitrobenzene</v>
      </c>
      <c r="B751" t="s">
        <v>10527</v>
      </c>
      <c r="C751">
        <v>7</v>
      </c>
      <c r="D751">
        <v>9</v>
      </c>
    </row>
    <row r="752" spans="1:4">
      <c r="A752" t="str">
        <f t="shared" si="11"/>
        <v>3-chloro-5-methoxyphenol</v>
      </c>
      <c r="B752" t="s">
        <v>10528</v>
      </c>
      <c r="C752">
        <v>7</v>
      </c>
      <c r="D752">
        <v>7</v>
      </c>
    </row>
    <row r="753" spans="1:4">
      <c r="A753" t="str">
        <f t="shared" si="11"/>
        <v>3-chloroaniline</v>
      </c>
      <c r="B753" t="s">
        <v>10530</v>
      </c>
      <c r="C753">
        <v>5</v>
      </c>
      <c r="D753">
        <v>7</v>
      </c>
    </row>
    <row r="754" spans="1:4">
      <c r="A754" t="str">
        <f t="shared" si="11"/>
        <v>3-chlorobiphenyl</v>
      </c>
      <c r="B754" t="s">
        <v>10531</v>
      </c>
      <c r="C754">
        <v>6</v>
      </c>
      <c r="D754">
        <v>10</v>
      </c>
    </row>
    <row r="755" spans="1:4">
      <c r="A755" t="str">
        <f t="shared" si="11"/>
        <v>3-Chloromethylpyridine</v>
      </c>
      <c r="B755" t="s">
        <v>10532</v>
      </c>
      <c r="C755">
        <v>5</v>
      </c>
      <c r="D755">
        <v>7</v>
      </c>
    </row>
    <row r="756" spans="1:4">
      <c r="A756" t="str">
        <f t="shared" si="11"/>
        <v>3-Chloromethylpyridine_hydrochloride</v>
      </c>
      <c r="B756" t="s">
        <v>10533</v>
      </c>
      <c r="C756">
        <v>5</v>
      </c>
      <c r="D756">
        <v>7</v>
      </c>
    </row>
    <row r="757" spans="1:4">
      <c r="A757" t="str">
        <f t="shared" si="11"/>
        <v>3'-chloro-o-formotoluidide</v>
      </c>
      <c r="B757" t="s">
        <v>10489</v>
      </c>
      <c r="C757">
        <v>5</v>
      </c>
      <c r="D757">
        <v>8</v>
      </c>
    </row>
    <row r="758" spans="1:4">
      <c r="A758" t="str">
        <f t="shared" si="11"/>
        <v>3-chlorophenol</v>
      </c>
      <c r="B758" t="s">
        <v>10534</v>
      </c>
      <c r="C758">
        <v>5</v>
      </c>
      <c r="D758">
        <v>6</v>
      </c>
    </row>
    <row r="759" spans="1:4">
      <c r="A759" t="str">
        <f t="shared" si="11"/>
        <v>3-chloropropan-1_2-diol</v>
      </c>
      <c r="B759" t="s">
        <v>7798</v>
      </c>
      <c r="C759">
        <v>5</v>
      </c>
      <c r="D759">
        <v>6</v>
      </c>
    </row>
    <row r="760" spans="1:4">
      <c r="A760" t="str">
        <f t="shared" si="11"/>
        <v>3-Chloro-p-toluidine</v>
      </c>
      <c r="B760" t="s">
        <v>10529</v>
      </c>
      <c r="C760">
        <v>5</v>
      </c>
      <c r="D760">
        <v>7</v>
      </c>
    </row>
    <row r="761" spans="1:4">
      <c r="A761" t="str">
        <f t="shared" si="11"/>
        <v>3-cyano-4_6-dimethyl-2-hydroxypyridine</v>
      </c>
      <c r="B761" t="s">
        <v>14085</v>
      </c>
      <c r="C761">
        <v>6</v>
      </c>
      <c r="D761">
        <v>7</v>
      </c>
    </row>
    <row r="762" spans="1:4">
      <c r="A762" t="str">
        <f t="shared" si="11"/>
        <v>3-cyanobenzaldehyde</v>
      </c>
      <c r="B762" t="s">
        <v>10535</v>
      </c>
      <c r="C762">
        <v>5</v>
      </c>
      <c r="D762">
        <v>7</v>
      </c>
    </row>
    <row r="763" spans="1:4">
      <c r="A763" t="str">
        <f t="shared" si="11"/>
        <v>3-deoxyestradiol</v>
      </c>
      <c r="B763" t="s">
        <v>10537</v>
      </c>
      <c r="C763">
        <v>6</v>
      </c>
      <c r="D763">
        <v>9</v>
      </c>
    </row>
    <row r="764" spans="1:4">
      <c r="A764" t="str">
        <f t="shared" si="11"/>
        <v>3-deoxy-estrone</v>
      </c>
      <c r="B764" t="s">
        <v>10536</v>
      </c>
      <c r="C764">
        <v>6</v>
      </c>
      <c r="D764">
        <v>9</v>
      </c>
    </row>
    <row r="765" spans="1:4">
      <c r="A765" t="str">
        <f t="shared" si="11"/>
        <v>3-Diazotyramine.HCl</v>
      </c>
      <c r="B765" t="s">
        <v>10538</v>
      </c>
      <c r="C765">
        <v>6</v>
      </c>
      <c r="D765">
        <v>7</v>
      </c>
    </row>
    <row r="766" spans="1:4">
      <c r="A766" t="str">
        <f t="shared" si="11"/>
        <v>3-Dibenzofuranamine</v>
      </c>
      <c r="B766" t="s">
        <v>10539</v>
      </c>
      <c r="C766">
        <v>5</v>
      </c>
      <c r="D766">
        <v>11</v>
      </c>
    </row>
    <row r="767" spans="1:4">
      <c r="A767" t="str">
        <f t="shared" si="11"/>
        <v>3-dimethylaminopropyl_chloride.hcl</v>
      </c>
      <c r="B767" t="s">
        <v>10540</v>
      </c>
      <c r="C767">
        <v>4</v>
      </c>
      <c r="D767">
        <v>7</v>
      </c>
    </row>
    <row r="768" spans="1:4">
      <c r="A768" t="str">
        <f t="shared" si="11"/>
        <v>3-ethoxy-4-hydroxybenzaldehyde</v>
      </c>
      <c r="B768" t="s">
        <v>10541</v>
      </c>
      <c r="C768">
        <v>7</v>
      </c>
      <c r="D768">
        <v>7</v>
      </c>
    </row>
    <row r="769" spans="1:4">
      <c r="A769" t="str">
        <f t="shared" si="11"/>
        <v>3-ethylaniline</v>
      </c>
      <c r="B769" t="s">
        <v>10542</v>
      </c>
      <c r="C769">
        <v>5</v>
      </c>
      <c r="D769">
        <v>7</v>
      </c>
    </row>
    <row r="770" spans="1:4">
      <c r="A770" t="str">
        <f t="shared" si="11"/>
        <v>3-ethylphenol</v>
      </c>
      <c r="B770" t="s">
        <v>10543</v>
      </c>
      <c r="C770">
        <v>5</v>
      </c>
      <c r="D770">
        <v>7</v>
      </c>
    </row>
    <row r="771" spans="1:4">
      <c r="A771" t="str">
        <f t="shared" si="11"/>
        <v>3-hepten-2-one</v>
      </c>
      <c r="B771" t="s">
        <v>10544</v>
      </c>
      <c r="C771">
        <v>5</v>
      </c>
      <c r="D771">
        <v>6</v>
      </c>
    </row>
    <row r="772" spans="1:4">
      <c r="A772" t="str">
        <f t="shared" ref="A772:A835" si="12">MID(B772,1,LEN(B772)-4)</f>
        <v>3-hexyn-2-one</v>
      </c>
      <c r="B772" t="s">
        <v>10545</v>
      </c>
      <c r="C772">
        <v>6</v>
      </c>
      <c r="D772">
        <v>6</v>
      </c>
    </row>
    <row r="773" spans="1:4">
      <c r="A773" t="str">
        <f t="shared" si="12"/>
        <v>3'-hydroxy_flavanone</v>
      </c>
      <c r="B773" t="s">
        <v>10490</v>
      </c>
      <c r="C773">
        <v>8</v>
      </c>
      <c r="D773">
        <v>9</v>
      </c>
    </row>
    <row r="774" spans="1:4">
      <c r="A774" t="str">
        <f t="shared" si="12"/>
        <v>3-hydroxy-2-nitropyridine</v>
      </c>
      <c r="B774" t="s">
        <v>10546</v>
      </c>
      <c r="C774">
        <v>7</v>
      </c>
      <c r="D774">
        <v>7</v>
      </c>
    </row>
    <row r="775" spans="1:4">
      <c r="A775" t="str">
        <f t="shared" si="12"/>
        <v>3-hydroxy-3_7_11-trimethyl-1_6_10-dodecatriene</v>
      </c>
      <c r="B775" t="s">
        <v>14086</v>
      </c>
      <c r="C775">
        <v>5</v>
      </c>
      <c r="D775">
        <v>6</v>
      </c>
    </row>
    <row r="776" spans="1:4">
      <c r="A776" t="str">
        <f t="shared" si="12"/>
        <v>3-Hydroxy-4-acetylaminobiphenyl</v>
      </c>
      <c r="B776" t="s">
        <v>10547</v>
      </c>
      <c r="C776">
        <v>6</v>
      </c>
      <c r="D776">
        <v>10</v>
      </c>
    </row>
    <row r="777" spans="1:4">
      <c r="A777" t="str">
        <f t="shared" si="12"/>
        <v>3-Hydroxy-4-aminobiphenyl</v>
      </c>
      <c r="B777" t="s">
        <v>10548</v>
      </c>
      <c r="C777">
        <v>6</v>
      </c>
      <c r="D777">
        <v>10</v>
      </c>
    </row>
    <row r="778" spans="1:4">
      <c r="A778" t="str">
        <f t="shared" si="12"/>
        <v>3-hydroxy-estra-1_3_5(10)-trien-16-one</v>
      </c>
      <c r="B778" t="s">
        <v>14087</v>
      </c>
      <c r="C778">
        <v>6</v>
      </c>
      <c r="D778">
        <v>9</v>
      </c>
    </row>
    <row r="779" spans="1:4">
      <c r="A779" t="str">
        <f t="shared" si="12"/>
        <v>3-Hydroxy-p-butyrophenetidide</v>
      </c>
      <c r="B779" t="s">
        <v>10549</v>
      </c>
      <c r="C779">
        <v>7</v>
      </c>
      <c r="D779">
        <v>8</v>
      </c>
    </row>
    <row r="780" spans="1:4">
      <c r="A780" t="str">
        <f t="shared" si="12"/>
        <v>3-Iodo-1_2-propanediol</v>
      </c>
      <c r="B780" t="s">
        <v>14088</v>
      </c>
      <c r="C780">
        <v>4</v>
      </c>
      <c r="D780">
        <v>6</v>
      </c>
    </row>
    <row r="781" spans="1:4">
      <c r="A781" t="str">
        <f t="shared" si="12"/>
        <v>3-Methoxy-4-aminoazobenzene</v>
      </c>
      <c r="B781" t="s">
        <v>10550</v>
      </c>
      <c r="C781">
        <v>7</v>
      </c>
      <c r="D781">
        <v>7</v>
      </c>
    </row>
    <row r="782" spans="1:4">
      <c r="A782" t="str">
        <f t="shared" si="12"/>
        <v>3-Methoxycatechol</v>
      </c>
      <c r="B782" t="s">
        <v>10551</v>
      </c>
      <c r="C782">
        <v>6</v>
      </c>
      <c r="D782">
        <v>7</v>
      </c>
    </row>
    <row r="783" spans="1:4">
      <c r="A783" t="str">
        <f t="shared" si="12"/>
        <v>3-methoxyphenol</v>
      </c>
      <c r="B783" t="s">
        <v>10552</v>
      </c>
      <c r="C783">
        <v>6</v>
      </c>
      <c r="D783">
        <v>7</v>
      </c>
    </row>
    <row r="784" spans="1:4">
      <c r="A784" t="str">
        <f t="shared" si="12"/>
        <v>3-methyl-1-pentyn-3-ol</v>
      </c>
      <c r="B784" t="s">
        <v>10553</v>
      </c>
      <c r="C784">
        <v>5</v>
      </c>
      <c r="D784">
        <v>6</v>
      </c>
    </row>
    <row r="785" spans="1:4">
      <c r="A785" t="str">
        <f t="shared" si="12"/>
        <v>3-methyl-2-butanone</v>
      </c>
      <c r="B785" t="s">
        <v>10554</v>
      </c>
      <c r="C785">
        <v>4</v>
      </c>
      <c r="D785">
        <v>5</v>
      </c>
    </row>
    <row r="786" spans="1:4">
      <c r="A786" t="str">
        <f t="shared" si="12"/>
        <v>3-methyl-2-butenal</v>
      </c>
      <c r="B786" t="s">
        <v>10555</v>
      </c>
      <c r="C786">
        <v>4</v>
      </c>
      <c r="D786">
        <v>5</v>
      </c>
    </row>
    <row r="787" spans="1:4">
      <c r="A787" t="str">
        <f t="shared" si="12"/>
        <v>3-methyl-2-cyclopenten-1-one</v>
      </c>
      <c r="B787" t="s">
        <v>10556</v>
      </c>
      <c r="C787">
        <v>5</v>
      </c>
      <c r="D787">
        <v>6</v>
      </c>
    </row>
    <row r="788" spans="1:4">
      <c r="A788" t="str">
        <f t="shared" si="12"/>
        <v>3-methyl-3-pentanol</v>
      </c>
      <c r="B788" t="s">
        <v>10557</v>
      </c>
      <c r="C788">
        <v>4</v>
      </c>
      <c r="D788">
        <v>5</v>
      </c>
    </row>
    <row r="789" spans="1:4">
      <c r="A789" t="str">
        <f t="shared" si="12"/>
        <v>3-methyl-3-penten-2-one</v>
      </c>
      <c r="B789" t="s">
        <v>10558</v>
      </c>
      <c r="C789">
        <v>5</v>
      </c>
      <c r="D789">
        <v>6</v>
      </c>
    </row>
    <row r="790" spans="1:4">
      <c r="A790" t="str">
        <f t="shared" si="12"/>
        <v>3-Methyl-4-dimethylaminoazobenzene</v>
      </c>
      <c r="B790" t="s">
        <v>10559</v>
      </c>
      <c r="C790">
        <v>6</v>
      </c>
      <c r="D790">
        <v>8</v>
      </c>
    </row>
    <row r="791" spans="1:4">
      <c r="A791" t="str">
        <f t="shared" si="12"/>
        <v>3-methylaniline</v>
      </c>
      <c r="B791" t="s">
        <v>10561</v>
      </c>
      <c r="C791">
        <v>5</v>
      </c>
      <c r="D791">
        <v>7</v>
      </c>
    </row>
    <row r="792" spans="1:4">
      <c r="A792" t="str">
        <f t="shared" si="12"/>
        <v>3-methyl-butan-1-ol</v>
      </c>
      <c r="B792" t="s">
        <v>8734</v>
      </c>
      <c r="C792">
        <v>4</v>
      </c>
      <c r="D792">
        <v>5</v>
      </c>
    </row>
    <row r="793" spans="1:4">
      <c r="A793" t="str">
        <f t="shared" si="12"/>
        <v>3-methyl-butan-2-ol</v>
      </c>
      <c r="B793" t="s">
        <v>8735</v>
      </c>
      <c r="C793">
        <v>4</v>
      </c>
      <c r="D793">
        <v>5</v>
      </c>
    </row>
    <row r="794" spans="1:4">
      <c r="A794" t="str">
        <f t="shared" si="12"/>
        <v>3-Methylbutanal_methylformylhydrazone</v>
      </c>
      <c r="B794" t="s">
        <v>10562</v>
      </c>
      <c r="C794">
        <v>8</v>
      </c>
      <c r="D794">
        <v>9</v>
      </c>
    </row>
    <row r="795" spans="1:4">
      <c r="A795" t="str">
        <f t="shared" si="12"/>
        <v>3-Methylcholanthrene</v>
      </c>
      <c r="B795" t="s">
        <v>10563</v>
      </c>
      <c r="C795">
        <v>6</v>
      </c>
      <c r="D795">
        <v>11</v>
      </c>
    </row>
    <row r="796" spans="1:4">
      <c r="A796" t="str">
        <f t="shared" si="12"/>
        <v>3-methyl-estriol</v>
      </c>
      <c r="B796" t="s">
        <v>10560</v>
      </c>
      <c r="C796">
        <v>6</v>
      </c>
      <c r="D796">
        <v>9</v>
      </c>
    </row>
    <row r="797" spans="1:4">
      <c r="A797" t="str">
        <f t="shared" si="12"/>
        <v>3-methylindole</v>
      </c>
      <c r="B797" t="s">
        <v>10564</v>
      </c>
      <c r="C797">
        <v>5</v>
      </c>
      <c r="D797">
        <v>8</v>
      </c>
    </row>
    <row r="798" spans="1:4">
      <c r="A798" t="str">
        <f t="shared" si="12"/>
        <v>3-Nitro-3-hexene</v>
      </c>
      <c r="B798" t="s">
        <v>10565</v>
      </c>
      <c r="C798">
        <v>6</v>
      </c>
      <c r="D798">
        <v>6</v>
      </c>
    </row>
    <row r="799" spans="1:4">
      <c r="A799" t="str">
        <f t="shared" si="12"/>
        <v>3-nitroaniline</v>
      </c>
      <c r="B799" t="s">
        <v>10567</v>
      </c>
      <c r="C799">
        <v>7</v>
      </c>
      <c r="D799">
        <v>9</v>
      </c>
    </row>
    <row r="800" spans="1:4">
      <c r="A800" t="str">
        <f t="shared" si="12"/>
        <v>3-nitroanisole</v>
      </c>
      <c r="B800" t="s">
        <v>10568</v>
      </c>
      <c r="C800">
        <v>7</v>
      </c>
      <c r="D800">
        <v>9</v>
      </c>
    </row>
    <row r="801" spans="1:4">
      <c r="A801" t="str">
        <f t="shared" si="12"/>
        <v>3-nitrobenzaldehyde</v>
      </c>
      <c r="B801" t="s">
        <v>10569</v>
      </c>
      <c r="C801">
        <v>7</v>
      </c>
      <c r="D801">
        <v>9</v>
      </c>
    </row>
    <row r="802" spans="1:4">
      <c r="A802" t="str">
        <f t="shared" si="12"/>
        <v>3-nitrobenzonitrile</v>
      </c>
      <c r="B802" t="s">
        <v>10570</v>
      </c>
      <c r="C802">
        <v>7</v>
      </c>
      <c r="D802">
        <v>9</v>
      </c>
    </row>
    <row r="803" spans="1:4">
      <c r="A803" t="str">
        <f t="shared" si="12"/>
        <v>3-Nitro-p-acetophenetide</v>
      </c>
      <c r="B803" t="s">
        <v>10566</v>
      </c>
      <c r="C803">
        <v>7</v>
      </c>
      <c r="D803">
        <v>9</v>
      </c>
    </row>
    <row r="804" spans="1:4">
      <c r="A804" t="str">
        <f t="shared" si="12"/>
        <v>3-Nitropentane</v>
      </c>
      <c r="B804" t="s">
        <v>10571</v>
      </c>
      <c r="C804">
        <v>6</v>
      </c>
      <c r="D804">
        <v>7</v>
      </c>
    </row>
    <row r="805" spans="1:4">
      <c r="A805" t="str">
        <f t="shared" si="12"/>
        <v>3-Nitropropionic_acid</v>
      </c>
      <c r="B805" t="s">
        <v>10572</v>
      </c>
      <c r="C805">
        <v>6</v>
      </c>
      <c r="D805">
        <v>6</v>
      </c>
    </row>
    <row r="806" spans="1:4">
      <c r="A806" t="str">
        <f t="shared" si="12"/>
        <v>3-Nitroso-2-oxazolidinone</v>
      </c>
      <c r="B806" t="s">
        <v>10573</v>
      </c>
      <c r="C806">
        <v>7</v>
      </c>
      <c r="D806">
        <v>7</v>
      </c>
    </row>
    <row r="807" spans="1:4">
      <c r="A807" t="str">
        <f t="shared" si="12"/>
        <v>3-Nitrosomethylaminopyridine</v>
      </c>
      <c r="B807" t="s">
        <v>10574</v>
      </c>
      <c r="C807">
        <v>7</v>
      </c>
      <c r="D807">
        <v>9</v>
      </c>
    </row>
    <row r="808" spans="1:4">
      <c r="A808" t="str">
        <f t="shared" si="12"/>
        <v>3-nonen-2-one</v>
      </c>
      <c r="B808" t="s">
        <v>10575</v>
      </c>
      <c r="C808">
        <v>5</v>
      </c>
      <c r="D808">
        <v>6</v>
      </c>
    </row>
    <row r="809" spans="1:4">
      <c r="A809" t="str">
        <f t="shared" si="12"/>
        <v>3-octen-2-one</v>
      </c>
      <c r="B809" t="s">
        <v>10578</v>
      </c>
      <c r="C809">
        <v>5</v>
      </c>
      <c r="D809">
        <v>6</v>
      </c>
    </row>
    <row r="810" spans="1:4">
      <c r="A810" t="str">
        <f t="shared" si="12"/>
        <v>3-O-Dodecylcarbomethylascorbic_acid</v>
      </c>
      <c r="B810" t="s">
        <v>10576</v>
      </c>
      <c r="C810">
        <v>6</v>
      </c>
      <c r="D810">
        <v>9</v>
      </c>
    </row>
    <row r="811" spans="1:4">
      <c r="A811" t="str">
        <f t="shared" si="12"/>
        <v>3-O-Ethylascorbic_acid</v>
      </c>
      <c r="B811" t="s">
        <v>10577</v>
      </c>
      <c r="C811">
        <v>6</v>
      </c>
      <c r="D811">
        <v>9</v>
      </c>
    </row>
    <row r="812" spans="1:4">
      <c r="A812" t="str">
        <f t="shared" si="12"/>
        <v>3-Pentanol</v>
      </c>
      <c r="B812" t="s">
        <v>10579</v>
      </c>
      <c r="C812">
        <v>4</v>
      </c>
      <c r="D812">
        <v>5</v>
      </c>
    </row>
    <row r="813" spans="1:4">
      <c r="A813" t="str">
        <f t="shared" si="12"/>
        <v>3-pentanone</v>
      </c>
      <c r="B813" t="s">
        <v>10580</v>
      </c>
      <c r="C813">
        <v>4</v>
      </c>
      <c r="D813">
        <v>5</v>
      </c>
    </row>
    <row r="814" spans="1:4">
      <c r="A814" t="str">
        <f t="shared" si="12"/>
        <v>3-penten-2-one</v>
      </c>
      <c r="B814" t="s">
        <v>10581</v>
      </c>
      <c r="C814">
        <v>5</v>
      </c>
      <c r="D814">
        <v>6</v>
      </c>
    </row>
    <row r="815" spans="1:4">
      <c r="A815" t="str">
        <f t="shared" si="12"/>
        <v>3-phenyl-1-butanol</v>
      </c>
      <c r="B815" t="s">
        <v>10582</v>
      </c>
      <c r="C815">
        <v>5</v>
      </c>
      <c r="D815">
        <v>9</v>
      </c>
    </row>
    <row r="816" spans="1:4">
      <c r="A816" t="str">
        <f t="shared" si="12"/>
        <v>3-phenyl-1-propanol</v>
      </c>
      <c r="B816" t="s">
        <v>10583</v>
      </c>
      <c r="C816">
        <v>5</v>
      </c>
      <c r="D816">
        <v>9</v>
      </c>
    </row>
    <row r="817" spans="1:4">
      <c r="A817" t="str">
        <f t="shared" si="12"/>
        <v>3-phenylphenol</v>
      </c>
      <c r="B817" t="s">
        <v>10584</v>
      </c>
      <c r="C817">
        <v>6</v>
      </c>
      <c r="D817">
        <v>10</v>
      </c>
    </row>
    <row r="818" spans="1:4">
      <c r="A818" t="str">
        <f t="shared" si="12"/>
        <v>3-picoline</v>
      </c>
      <c r="B818" t="s">
        <v>10585</v>
      </c>
      <c r="C818">
        <v>5</v>
      </c>
      <c r="D818">
        <v>7</v>
      </c>
    </row>
    <row r="819" spans="1:4">
      <c r="A819" t="str">
        <f t="shared" si="12"/>
        <v>3-pyridinecarboxaldehyde</v>
      </c>
      <c r="B819" t="s">
        <v>10586</v>
      </c>
      <c r="C819">
        <v>6</v>
      </c>
      <c r="D819">
        <v>7</v>
      </c>
    </row>
    <row r="820" spans="1:4">
      <c r="A820" t="str">
        <f t="shared" si="12"/>
        <v>3-Pyridinecarboxylic_acid</v>
      </c>
      <c r="B820" t="s">
        <v>10587</v>
      </c>
      <c r="C820">
        <v>6</v>
      </c>
      <c r="D820">
        <v>7</v>
      </c>
    </row>
    <row r="821" spans="1:4">
      <c r="A821" t="str">
        <f t="shared" si="12"/>
        <v>3-Sulfolene</v>
      </c>
      <c r="B821" t="s">
        <v>10588</v>
      </c>
      <c r="C821">
        <v>6</v>
      </c>
      <c r="D821">
        <v>7</v>
      </c>
    </row>
    <row r="822" spans="1:4">
      <c r="A822" t="str">
        <f t="shared" si="12"/>
        <v>3-trifluoromethyl-4-nitrophenol</v>
      </c>
      <c r="B822" t="s">
        <v>10589</v>
      </c>
      <c r="C822">
        <v>7</v>
      </c>
      <c r="D822">
        <v>9</v>
      </c>
    </row>
    <row r="823" spans="1:4">
      <c r="A823" t="str">
        <f t="shared" si="12"/>
        <v>4-(2-hydroxyethyl)morpholine</v>
      </c>
      <c r="B823" t="s">
        <v>10599</v>
      </c>
      <c r="C823">
        <v>5</v>
      </c>
      <c r="D823">
        <v>7</v>
      </c>
    </row>
    <row r="824" spans="1:4">
      <c r="A824" t="str">
        <f t="shared" si="12"/>
        <v>4-(2-Hydroxyethylamino)-2-(..e</v>
      </c>
      <c r="B824" t="s">
        <v>10600</v>
      </c>
      <c r="C824">
        <v>8</v>
      </c>
      <c r="D824">
        <v>11</v>
      </c>
    </row>
    <row r="825" spans="1:4">
      <c r="A825" t="str">
        <f t="shared" si="12"/>
        <v>4-(2-Hydroxyethylamino)-2-(5-nitro-2-thienyl)quinazoline</v>
      </c>
      <c r="B825" t="s">
        <v>10601</v>
      </c>
      <c r="C825">
        <v>8</v>
      </c>
      <c r="D825">
        <v>11</v>
      </c>
    </row>
    <row r="826" spans="1:4">
      <c r="A826" t="str">
        <f t="shared" si="12"/>
        <v>4-(4-N-Methyl-N-nitrosaminostyryl)quinoline</v>
      </c>
      <c r="B826" t="s">
        <v>10602</v>
      </c>
      <c r="C826">
        <v>7</v>
      </c>
      <c r="D826">
        <v>10</v>
      </c>
    </row>
    <row r="827" spans="1:4">
      <c r="A827" t="str">
        <f t="shared" si="12"/>
        <v>4-(5-Nitro-2-furyl)thiazole</v>
      </c>
      <c r="B827" t="s">
        <v>10603</v>
      </c>
      <c r="C827">
        <v>8</v>
      </c>
      <c r="D827">
        <v>12</v>
      </c>
    </row>
    <row r="828" spans="1:4">
      <c r="A828" t="str">
        <f t="shared" si="12"/>
        <v>4-(benzyloxyl)phenol</v>
      </c>
      <c r="B828" t="s">
        <v>10604</v>
      </c>
      <c r="C828">
        <v>7</v>
      </c>
      <c r="D828">
        <v>8</v>
      </c>
    </row>
    <row r="829" spans="1:4">
      <c r="A829" t="str">
        <f t="shared" si="12"/>
        <v>4-(Chloroacetyl)acetanilide</v>
      </c>
      <c r="B829" t="s">
        <v>10605</v>
      </c>
      <c r="C829">
        <v>6</v>
      </c>
      <c r="D829">
        <v>8</v>
      </c>
    </row>
    <row r="830" spans="1:4">
      <c r="A830" t="str">
        <f t="shared" si="12"/>
        <v>4-(dibutylamino)benzaldehyde</v>
      </c>
      <c r="B830" t="s">
        <v>10606</v>
      </c>
      <c r="C830">
        <v>5</v>
      </c>
      <c r="D830">
        <v>9</v>
      </c>
    </row>
    <row r="831" spans="1:4">
      <c r="A831" t="str">
        <f t="shared" si="12"/>
        <v>4-(diethylamino)benzaldehyde</v>
      </c>
      <c r="B831" t="s">
        <v>10607</v>
      </c>
      <c r="C831">
        <v>5</v>
      </c>
      <c r="D831">
        <v>9</v>
      </c>
    </row>
    <row r="832" spans="1:4">
      <c r="A832" t="str">
        <f t="shared" si="12"/>
        <v>4-(diethylamino)salicylaldehyde</v>
      </c>
      <c r="B832" t="s">
        <v>10608</v>
      </c>
      <c r="C832">
        <v>6</v>
      </c>
      <c r="D832">
        <v>9</v>
      </c>
    </row>
    <row r="833" spans="1:4">
      <c r="A833" t="str">
        <f t="shared" si="12"/>
        <v>4-(hexyloxy)-m-anisaldehyde</v>
      </c>
      <c r="B833" t="s">
        <v>10609</v>
      </c>
      <c r="C833">
        <v>8</v>
      </c>
      <c r="D833">
        <v>8</v>
      </c>
    </row>
    <row r="834" spans="1:4">
      <c r="A834" t="str">
        <f t="shared" si="12"/>
        <v>4-(Methylnitrosamino)-1-(3-pyridyl)-1-butanol</v>
      </c>
      <c r="B834" t="s">
        <v>10610</v>
      </c>
      <c r="C834">
        <v>6</v>
      </c>
      <c r="D834">
        <v>8</v>
      </c>
    </row>
    <row r="835" spans="1:4">
      <c r="A835" t="str">
        <f t="shared" si="12"/>
        <v>4-(N-Nitroso-N-methylamino)-1-(3-pyridyl)-1-butanone</v>
      </c>
      <c r="B835" t="s">
        <v>10611</v>
      </c>
      <c r="C835">
        <v>7</v>
      </c>
      <c r="D835">
        <v>8</v>
      </c>
    </row>
    <row r="836" spans="1:4">
      <c r="A836" t="str">
        <f t="shared" ref="A836:A899" si="13">MID(B836,1,LEN(B836)-4)</f>
        <v>4_4'-(1_2-ethanediyl)bisphenol</v>
      </c>
      <c r="B836" t="s">
        <v>14089</v>
      </c>
      <c r="C836">
        <v>5</v>
      </c>
      <c r="D836">
        <v>11</v>
      </c>
    </row>
    <row r="837" spans="1:4">
      <c r="A837" t="str">
        <f t="shared" si="13"/>
        <v>4_4-Diamino-2_2-stilbenedisulfonic_acid__disodium_salt</v>
      </c>
      <c r="B837" t="s">
        <v>14090</v>
      </c>
      <c r="C837">
        <v>7</v>
      </c>
      <c r="D837">
        <v>9</v>
      </c>
    </row>
    <row r="838" spans="1:4">
      <c r="A838" t="str">
        <f t="shared" si="13"/>
        <v>4_4-Diamino-2_2-stilbenedisulfonic_acid</v>
      </c>
      <c r="B838" t="s">
        <v>14091</v>
      </c>
      <c r="C838">
        <v>7</v>
      </c>
      <c r="D838">
        <v>9</v>
      </c>
    </row>
    <row r="839" spans="1:4">
      <c r="A839" t="str">
        <f t="shared" si="13"/>
        <v>4_4-Diaminoazobenzene</v>
      </c>
      <c r="B839" t="s">
        <v>14092</v>
      </c>
      <c r="C839">
        <v>6</v>
      </c>
      <c r="D839">
        <v>7</v>
      </c>
    </row>
    <row r="840" spans="1:4">
      <c r="A840" t="str">
        <f t="shared" si="13"/>
        <v>4_4-Diaminobenzanilide</v>
      </c>
      <c r="B840" t="s">
        <v>14093</v>
      </c>
      <c r="C840">
        <v>6</v>
      </c>
      <c r="D840">
        <v>9</v>
      </c>
    </row>
    <row r="841" spans="1:4">
      <c r="A841" t="str">
        <f t="shared" si="13"/>
        <v>4_4'-diaminostilbene</v>
      </c>
      <c r="B841" t="s">
        <v>14094</v>
      </c>
      <c r="C841">
        <v>6</v>
      </c>
      <c r="D841">
        <v>8</v>
      </c>
    </row>
    <row r="842" spans="1:4">
      <c r="A842" t="str">
        <f t="shared" si="13"/>
        <v>4_4'-dichlorobiphenyl</v>
      </c>
      <c r="B842" t="s">
        <v>14095</v>
      </c>
      <c r="C842">
        <v>6</v>
      </c>
      <c r="D842">
        <v>10</v>
      </c>
    </row>
    <row r="843" spans="1:4">
      <c r="A843" t="str">
        <f t="shared" si="13"/>
        <v>4_4'-dihydoxy-benzophenone</v>
      </c>
      <c r="B843" t="s">
        <v>14096</v>
      </c>
      <c r="C843">
        <v>7</v>
      </c>
      <c r="D843">
        <v>8</v>
      </c>
    </row>
    <row r="844" spans="1:4">
      <c r="A844" t="str">
        <f t="shared" si="13"/>
        <v>4_4'-dihydroxy_stibene</v>
      </c>
      <c r="B844" t="s">
        <v>14097</v>
      </c>
      <c r="C844">
        <v>6</v>
      </c>
      <c r="D844">
        <v>8</v>
      </c>
    </row>
    <row r="845" spans="1:4">
      <c r="A845" t="str">
        <f t="shared" si="13"/>
        <v>4_4'-dihydroxydiphenyl_ether</v>
      </c>
      <c r="B845" t="s">
        <v>14098</v>
      </c>
      <c r="C845">
        <v>6</v>
      </c>
      <c r="D845">
        <v>7</v>
      </c>
    </row>
    <row r="846" spans="1:4">
      <c r="A846" t="str">
        <f t="shared" si="13"/>
        <v>4_4'-isopropylidenebis(2_6-dichlorophenol)</v>
      </c>
      <c r="B846" t="s">
        <v>14099</v>
      </c>
      <c r="C846">
        <v>7</v>
      </c>
      <c r="D846">
        <v>8</v>
      </c>
    </row>
    <row r="847" spans="1:4">
      <c r="A847" t="str">
        <f t="shared" si="13"/>
        <v>4_4'-methylenebis(2_6-di-t-butylphenol)</v>
      </c>
      <c r="B847" t="s">
        <v>14100</v>
      </c>
      <c r="C847">
        <v>7</v>
      </c>
      <c r="D847">
        <v>8</v>
      </c>
    </row>
    <row r="848" spans="1:4">
      <c r="A848" t="str">
        <f t="shared" si="13"/>
        <v>4_4-Methylene-bis(2-chloroaniline).2HCl</v>
      </c>
      <c r="B848" t="s">
        <v>14101</v>
      </c>
      <c r="C848">
        <v>7</v>
      </c>
      <c r="D848">
        <v>8</v>
      </c>
    </row>
    <row r="849" spans="1:4">
      <c r="A849" t="str">
        <f t="shared" si="13"/>
        <v>4_4-Methylenebis(2-chloroaniline)</v>
      </c>
      <c r="B849" t="s">
        <v>14102</v>
      </c>
      <c r="C849">
        <v>7</v>
      </c>
      <c r="D849">
        <v>8</v>
      </c>
    </row>
    <row r="850" spans="1:4">
      <c r="A850" t="str">
        <f t="shared" si="13"/>
        <v>4_4-Methylene-bis(2-methylaniline)</v>
      </c>
      <c r="B850" t="s">
        <v>14103</v>
      </c>
      <c r="C850">
        <v>7</v>
      </c>
      <c r="D850">
        <v>8</v>
      </c>
    </row>
    <row r="851" spans="1:4">
      <c r="A851" t="str">
        <f t="shared" si="13"/>
        <v>4_4-Methylenebis(N_N-dimethyl)benzenamine</v>
      </c>
      <c r="B851" t="s">
        <v>14104</v>
      </c>
      <c r="C851">
        <v>7</v>
      </c>
      <c r="D851">
        <v>8</v>
      </c>
    </row>
    <row r="852" spans="1:4">
      <c r="A852" t="str">
        <f t="shared" si="13"/>
        <v>4_4'-methylenebis(N_N-dimethylaniline)</v>
      </c>
      <c r="B852" t="s">
        <v>14105</v>
      </c>
      <c r="C852">
        <v>7</v>
      </c>
      <c r="D852">
        <v>8</v>
      </c>
    </row>
    <row r="853" spans="1:4">
      <c r="A853" t="str">
        <f t="shared" si="13"/>
        <v>4_4'-Methylenebis[2-chloroaniline]</v>
      </c>
      <c r="B853" t="s">
        <v>14106</v>
      </c>
      <c r="C853">
        <v>7</v>
      </c>
      <c r="D853">
        <v>8</v>
      </c>
    </row>
    <row r="854" spans="1:4">
      <c r="A854" t="str">
        <f t="shared" si="13"/>
        <v>4_4'-methylenedianiline</v>
      </c>
      <c r="B854" t="s">
        <v>14107</v>
      </c>
      <c r="C854">
        <v>7</v>
      </c>
      <c r="D854">
        <v>8</v>
      </c>
    </row>
    <row r="855" spans="1:4">
      <c r="A855" t="str">
        <f t="shared" si="13"/>
        <v>4_4-Methylenedianiline</v>
      </c>
      <c r="B855" t="s">
        <v>14108</v>
      </c>
      <c r="C855">
        <v>7</v>
      </c>
      <c r="D855">
        <v>8</v>
      </c>
    </row>
    <row r="856" spans="1:4">
      <c r="A856" t="str">
        <f t="shared" si="13"/>
        <v>4_4-Methylenedianiline_dihydrochloride</v>
      </c>
      <c r="B856" t="s">
        <v>14109</v>
      </c>
      <c r="C856">
        <v>7</v>
      </c>
      <c r="D856">
        <v>8</v>
      </c>
    </row>
    <row r="857" spans="1:4">
      <c r="A857" t="str">
        <f t="shared" si="13"/>
        <v>4_4-Oxydianiline</v>
      </c>
      <c r="B857" t="s">
        <v>14110</v>
      </c>
      <c r="C857">
        <v>7</v>
      </c>
      <c r="D857">
        <v>7</v>
      </c>
    </row>
    <row r="858" spans="1:4">
      <c r="A858" t="str">
        <f t="shared" si="13"/>
        <v>4_4-Sulfonylbisacetanilide</v>
      </c>
      <c r="B858" t="s">
        <v>14111</v>
      </c>
      <c r="C858">
        <v>7</v>
      </c>
      <c r="D858">
        <v>9</v>
      </c>
    </row>
    <row r="859" spans="1:4">
      <c r="A859" t="str">
        <f t="shared" si="13"/>
        <v>4_4-Sulfonyldianiline_(Dapsone)</v>
      </c>
      <c r="B859" t="s">
        <v>14112</v>
      </c>
      <c r="C859">
        <v>7</v>
      </c>
      <c r="D859">
        <v>9</v>
      </c>
    </row>
    <row r="860" spans="1:4">
      <c r="A860" t="str">
        <f t="shared" si="13"/>
        <v>4_4'-sulfonyldiphenol</v>
      </c>
      <c r="B860" t="s">
        <v>14113</v>
      </c>
      <c r="C860">
        <v>7</v>
      </c>
      <c r="D860">
        <v>9</v>
      </c>
    </row>
    <row r="861" spans="1:4">
      <c r="A861" t="str">
        <f t="shared" si="13"/>
        <v>4_4-Thiobis(6-tert-butyl-m-cresol)</v>
      </c>
      <c r="B861" t="s">
        <v>14114</v>
      </c>
      <c r="C861">
        <v>6</v>
      </c>
      <c r="D861">
        <v>8</v>
      </c>
    </row>
    <row r="862" spans="1:4">
      <c r="A862" t="str">
        <f t="shared" si="13"/>
        <v>4_4-Thiodianiline</v>
      </c>
      <c r="B862" t="s">
        <v>14115</v>
      </c>
      <c r="C862">
        <v>6</v>
      </c>
      <c r="D862">
        <v>7</v>
      </c>
    </row>
    <row r="863" spans="1:4">
      <c r="A863" t="str">
        <f t="shared" si="13"/>
        <v>4_5-Dichloro-2-n-octyl-3(2H)-isothiazolone</v>
      </c>
      <c r="B863" t="s">
        <v>7552</v>
      </c>
      <c r="C863">
        <v>7</v>
      </c>
      <c r="D863">
        <v>7</v>
      </c>
    </row>
    <row r="864" spans="1:4">
      <c r="A864" t="str">
        <f t="shared" si="13"/>
        <v>4_5-dichlorocatechol</v>
      </c>
      <c r="B864" t="s">
        <v>14116</v>
      </c>
      <c r="C864">
        <v>6</v>
      </c>
      <c r="D864">
        <v>7</v>
      </c>
    </row>
    <row r="865" spans="1:4">
      <c r="A865" t="str">
        <f t="shared" si="13"/>
        <v>4_5-dichloroguaiacol</v>
      </c>
      <c r="B865" t="s">
        <v>14117</v>
      </c>
      <c r="C865">
        <v>7</v>
      </c>
      <c r="D865">
        <v>7</v>
      </c>
    </row>
    <row r="866" spans="1:4">
      <c r="A866" t="str">
        <f t="shared" si="13"/>
        <v>4'_6_7-trihydroxy_isoflavone</v>
      </c>
      <c r="B866" t="s">
        <v>14118</v>
      </c>
      <c r="C866">
        <v>6</v>
      </c>
      <c r="D866">
        <v>9</v>
      </c>
    </row>
    <row r="867" spans="1:4">
      <c r="A867" t="str">
        <f t="shared" si="13"/>
        <v>4_6-Diamino-2-(5-nitro-2-furyl)-s-triazine</v>
      </c>
      <c r="B867" t="s">
        <v>14119</v>
      </c>
      <c r="C867">
        <v>8</v>
      </c>
      <c r="D867">
        <v>12</v>
      </c>
    </row>
    <row r="868" spans="1:4">
      <c r="A868" t="str">
        <f t="shared" si="13"/>
        <v>4'_6-dihydroxyflavone</v>
      </c>
      <c r="B868" t="s">
        <v>14120</v>
      </c>
      <c r="C868">
        <v>6</v>
      </c>
      <c r="D868">
        <v>9</v>
      </c>
    </row>
    <row r="869" spans="1:4">
      <c r="A869" t="str">
        <f t="shared" si="13"/>
        <v>4_6-dimethoxy-2-hydroxybenzaldehyde</v>
      </c>
      <c r="B869" t="s">
        <v>14121</v>
      </c>
      <c r="C869">
        <v>7</v>
      </c>
      <c r="D869">
        <v>7</v>
      </c>
    </row>
    <row r="870" spans="1:4">
      <c r="A870" t="str">
        <f t="shared" si="13"/>
        <v>4_6-Dimethyl-2-(5-nitro-2-furyl)_pyrimidine</v>
      </c>
      <c r="B870" t="s">
        <v>14122</v>
      </c>
      <c r="C870">
        <v>8</v>
      </c>
      <c r="D870">
        <v>12</v>
      </c>
    </row>
    <row r="871" spans="1:4">
      <c r="A871" t="str">
        <f t="shared" si="13"/>
        <v>4_6-dinitro-o-cresol</v>
      </c>
      <c r="B871" t="s">
        <v>14123</v>
      </c>
      <c r="C871">
        <v>7</v>
      </c>
      <c r="D871">
        <v>9</v>
      </c>
    </row>
    <row r="872" spans="1:4">
      <c r="A872" t="str">
        <f t="shared" si="13"/>
        <v>4_7-dithiadecane</v>
      </c>
      <c r="B872" t="s">
        <v>14124</v>
      </c>
      <c r="C872">
        <v>6</v>
      </c>
      <c r="D872">
        <v>7</v>
      </c>
    </row>
    <row r="873" spans="1:4">
      <c r="A873" t="str">
        <f t="shared" si="13"/>
        <v>4_9-dithiadodecane</v>
      </c>
      <c r="B873" t="s">
        <v>14125</v>
      </c>
      <c r="C873">
        <v>4</v>
      </c>
      <c r="D873">
        <v>5</v>
      </c>
    </row>
    <row r="874" spans="1:4">
      <c r="A874" t="str">
        <f t="shared" si="13"/>
        <v>4_4_4-triphenylbutanoic_acid</v>
      </c>
      <c r="B874" t="s">
        <v>10736</v>
      </c>
      <c r="C874">
        <v>7</v>
      </c>
      <c r="D874">
        <v>9</v>
      </c>
    </row>
    <row r="875" spans="1:4">
      <c r="A875" t="str">
        <f t="shared" si="13"/>
        <v>4_5-Diazaphenanthrene</v>
      </c>
      <c r="B875" t="s">
        <v>10737</v>
      </c>
      <c r="C875">
        <v>6</v>
      </c>
      <c r="D875">
        <v>11</v>
      </c>
    </row>
    <row r="876" spans="1:4">
      <c r="A876" t="str">
        <f t="shared" si="13"/>
        <v>4-4-prime-sulfonyldiphenol</v>
      </c>
      <c r="B876" t="s">
        <v>10612</v>
      </c>
      <c r="C876">
        <v>7</v>
      </c>
      <c r="D876">
        <v>9</v>
      </c>
    </row>
    <row r="877" spans="1:4">
      <c r="A877" t="str">
        <f t="shared" si="13"/>
        <v>4-5-dichloro-2-nitroaniline</v>
      </c>
      <c r="B877" t="s">
        <v>10613</v>
      </c>
      <c r="C877">
        <v>7</v>
      </c>
      <c r="D877">
        <v>9</v>
      </c>
    </row>
    <row r="878" spans="1:4">
      <c r="A878" t="str">
        <f t="shared" si="13"/>
        <v>4-6-dinitro-2-methylphenol</v>
      </c>
      <c r="B878" t="s">
        <v>10614</v>
      </c>
      <c r="C878">
        <v>7</v>
      </c>
      <c r="D878">
        <v>9</v>
      </c>
    </row>
    <row r="879" spans="1:4">
      <c r="A879" t="str">
        <f t="shared" si="13"/>
        <v>4-acetamidophenol</v>
      </c>
      <c r="B879" t="s">
        <v>10615</v>
      </c>
      <c r="C879">
        <v>6</v>
      </c>
      <c r="D879">
        <v>8</v>
      </c>
    </row>
    <row r="880" spans="1:4">
      <c r="A880" t="str">
        <f t="shared" si="13"/>
        <v>4-Acetylaminobiphenyl</v>
      </c>
      <c r="B880" t="s">
        <v>10616</v>
      </c>
      <c r="C880">
        <v>6</v>
      </c>
      <c r="D880">
        <v>10</v>
      </c>
    </row>
    <row r="881" spans="1:4">
      <c r="A881" t="str">
        <f t="shared" si="13"/>
        <v>4-Acetylaminofluorene</v>
      </c>
      <c r="B881" t="s">
        <v>10617</v>
      </c>
      <c r="C881">
        <v>7</v>
      </c>
      <c r="D881">
        <v>10</v>
      </c>
    </row>
    <row r="882" spans="1:4">
      <c r="A882" t="str">
        <f t="shared" si="13"/>
        <v>4-Acetylaminophenylacetic_acid</v>
      </c>
      <c r="B882" t="s">
        <v>10618</v>
      </c>
      <c r="C882">
        <v>6</v>
      </c>
      <c r="D882">
        <v>9</v>
      </c>
    </row>
    <row r="883" spans="1:4">
      <c r="A883" t="str">
        <f t="shared" si="13"/>
        <v>4-acetylpyridine</v>
      </c>
      <c r="B883" t="s">
        <v>10619</v>
      </c>
      <c r="C883">
        <v>6</v>
      </c>
      <c r="D883">
        <v>8</v>
      </c>
    </row>
    <row r="884" spans="1:4">
      <c r="A884" t="str">
        <f t="shared" si="13"/>
        <v>4-amino_butylbenzoate</v>
      </c>
      <c r="B884" t="s">
        <v>10623</v>
      </c>
      <c r="C884">
        <v>6</v>
      </c>
      <c r="D884">
        <v>9</v>
      </c>
    </row>
    <row r="885" spans="1:4">
      <c r="A885" t="str">
        <f t="shared" si="13"/>
        <v>4-amino-2-nitrophenol</v>
      </c>
      <c r="B885" t="s">
        <v>10620</v>
      </c>
      <c r="C885">
        <v>7</v>
      </c>
      <c r="D885">
        <v>9</v>
      </c>
    </row>
    <row r="886" spans="1:4">
      <c r="A886" t="str">
        <f t="shared" si="13"/>
        <v>4-Aminodiphenyl.HCl</v>
      </c>
      <c r="B886" t="s">
        <v>10621</v>
      </c>
      <c r="C886">
        <v>6</v>
      </c>
      <c r="D886">
        <v>10</v>
      </c>
    </row>
    <row r="887" spans="1:4">
      <c r="A887" t="str">
        <f t="shared" si="13"/>
        <v>4-aminophenyl_ether</v>
      </c>
      <c r="B887" t="s">
        <v>10622</v>
      </c>
      <c r="C887">
        <v>7</v>
      </c>
      <c r="D887">
        <v>7</v>
      </c>
    </row>
    <row r="888" spans="1:4">
      <c r="A888" t="str">
        <f t="shared" si="13"/>
        <v>4'-aminopropiophenone</v>
      </c>
      <c r="B888" t="s">
        <v>10595</v>
      </c>
      <c r="C888">
        <v>6</v>
      </c>
      <c r="D888">
        <v>8</v>
      </c>
    </row>
    <row r="889" spans="1:4">
      <c r="A889" t="str">
        <f t="shared" si="13"/>
        <v>4-benzoylpyridine</v>
      </c>
      <c r="B889" t="s">
        <v>10624</v>
      </c>
      <c r="C889">
        <v>7</v>
      </c>
      <c r="D889">
        <v>8</v>
      </c>
    </row>
    <row r="890" spans="1:4">
      <c r="A890" t="str">
        <f t="shared" si="13"/>
        <v>4-Biphenylamine</v>
      </c>
      <c r="B890" t="s">
        <v>10625</v>
      </c>
      <c r="C890">
        <v>6</v>
      </c>
      <c r="D890">
        <v>10</v>
      </c>
    </row>
    <row r="891" spans="1:4">
      <c r="A891" t="str">
        <f t="shared" si="13"/>
        <v>4-biphenylmethanol</v>
      </c>
      <c r="B891" t="s">
        <v>10626</v>
      </c>
      <c r="C891">
        <v>6</v>
      </c>
      <c r="D891">
        <v>10</v>
      </c>
    </row>
    <row r="892" spans="1:4">
      <c r="A892" t="str">
        <f t="shared" si="13"/>
        <v>4-Bis(2-hydroxyethyl)amino-2-(2-thienyl)quinazoline</v>
      </c>
      <c r="B892" t="s">
        <v>10627</v>
      </c>
      <c r="C892">
        <v>8</v>
      </c>
      <c r="D892">
        <v>12</v>
      </c>
    </row>
    <row r="893" spans="1:4">
      <c r="A893" t="str">
        <f t="shared" si="13"/>
        <v>4-Bis(2-hydroxyethyl)amino-2-(5-nitro-2-thienyl)quinazoline</v>
      </c>
      <c r="B893" t="s">
        <v>10628</v>
      </c>
      <c r="C893">
        <v>8</v>
      </c>
      <c r="D893">
        <v>12</v>
      </c>
    </row>
    <row r="894" spans="1:4">
      <c r="A894" t="str">
        <f t="shared" si="13"/>
        <v>4-Bis(2-hydroxyethyl)amino-2..</v>
      </c>
      <c r="B894" t="s">
        <v>10629</v>
      </c>
      <c r="C894">
        <v>8</v>
      </c>
      <c r="D894">
        <v>12</v>
      </c>
    </row>
    <row r="895" spans="1:4">
      <c r="A895" t="str">
        <f t="shared" si="13"/>
        <v>4-bromo-2'_4'-dinitrodiphenyl_ether</v>
      </c>
      <c r="B895" t="s">
        <v>14126</v>
      </c>
      <c r="C895">
        <v>7</v>
      </c>
      <c r="D895">
        <v>9</v>
      </c>
    </row>
    <row r="896" spans="1:4">
      <c r="A896" t="str">
        <f t="shared" si="13"/>
        <v>4-bromobutyronitrile</v>
      </c>
      <c r="B896" t="s">
        <v>10630</v>
      </c>
      <c r="C896">
        <v>5</v>
      </c>
      <c r="D896">
        <v>5</v>
      </c>
    </row>
    <row r="897" spans="1:4">
      <c r="A897" t="str">
        <f t="shared" si="13"/>
        <v>4-bromophenol</v>
      </c>
      <c r="B897" t="s">
        <v>10631</v>
      </c>
      <c r="C897">
        <v>5</v>
      </c>
      <c r="D897">
        <v>6</v>
      </c>
    </row>
    <row r="898" spans="1:4">
      <c r="A898" t="str">
        <f t="shared" si="13"/>
        <v>4-bromophenyl_3-pyridyl_ketone</v>
      </c>
      <c r="B898" t="s">
        <v>10632</v>
      </c>
      <c r="C898">
        <v>7</v>
      </c>
      <c r="D898">
        <v>9</v>
      </c>
    </row>
    <row r="899" spans="1:4">
      <c r="A899" t="str">
        <f t="shared" si="13"/>
        <v>4-bromotoluene</v>
      </c>
      <c r="B899" t="s">
        <v>10633</v>
      </c>
      <c r="C899">
        <v>5</v>
      </c>
      <c r="D899">
        <v>6</v>
      </c>
    </row>
    <row r="900" spans="1:4">
      <c r="A900" t="str">
        <f t="shared" ref="A900:A963" si="14">MID(B900,1,LEN(B900)-4)</f>
        <v>4-butoxyaniline</v>
      </c>
      <c r="B900" t="s">
        <v>10634</v>
      </c>
      <c r="C900">
        <v>8</v>
      </c>
      <c r="D900">
        <v>8</v>
      </c>
    </row>
    <row r="901" spans="1:4">
      <c r="A901" t="str">
        <f t="shared" si="14"/>
        <v>4-butylaniline</v>
      </c>
      <c r="B901" t="s">
        <v>10635</v>
      </c>
      <c r="C901">
        <v>5</v>
      </c>
      <c r="D901">
        <v>9</v>
      </c>
    </row>
    <row r="902" spans="1:4">
      <c r="A902" t="str">
        <f t="shared" si="14"/>
        <v>4-chloro-1-butanol</v>
      </c>
      <c r="B902" t="s">
        <v>10636</v>
      </c>
      <c r="C902">
        <v>5</v>
      </c>
      <c r="D902">
        <v>6</v>
      </c>
    </row>
    <row r="903" spans="1:4">
      <c r="A903" t="str">
        <f t="shared" si="14"/>
        <v>4-chloro-2_6-dinitroaniline</v>
      </c>
      <c r="B903" t="s">
        <v>10639</v>
      </c>
      <c r="C903">
        <v>7</v>
      </c>
      <c r="D903">
        <v>9</v>
      </c>
    </row>
    <row r="904" spans="1:4">
      <c r="A904" t="str">
        <f t="shared" si="14"/>
        <v>4-chloro-2-methyl_phenol</v>
      </c>
      <c r="B904" t="s">
        <v>10637</v>
      </c>
      <c r="C904">
        <v>5</v>
      </c>
      <c r="D904">
        <v>6</v>
      </c>
    </row>
    <row r="905" spans="1:4">
      <c r="A905" t="str">
        <f t="shared" si="14"/>
        <v>4-chloro-2-nitrotoluene</v>
      </c>
      <c r="B905" t="s">
        <v>10638</v>
      </c>
      <c r="C905">
        <v>7</v>
      </c>
      <c r="D905">
        <v>9</v>
      </c>
    </row>
    <row r="906" spans="1:4">
      <c r="A906" t="str">
        <f t="shared" si="14"/>
        <v>4-chloro-3-5-dimethylphenol</v>
      </c>
      <c r="B906" t="s">
        <v>10640</v>
      </c>
      <c r="C906">
        <v>5</v>
      </c>
      <c r="D906">
        <v>6</v>
      </c>
    </row>
    <row r="907" spans="1:4">
      <c r="A907" t="str">
        <f t="shared" si="14"/>
        <v>4-chloro-3-5-dinitrobenzonitrile</v>
      </c>
      <c r="B907" t="s">
        <v>10641</v>
      </c>
      <c r="C907">
        <v>7</v>
      </c>
      <c r="D907">
        <v>9</v>
      </c>
    </row>
    <row r="908" spans="1:4">
      <c r="A908" t="str">
        <f t="shared" si="14"/>
        <v>4-chloro-3-methyl_phenol</v>
      </c>
      <c r="B908" t="s">
        <v>10643</v>
      </c>
      <c r="C908">
        <v>5</v>
      </c>
      <c r="D908">
        <v>6</v>
      </c>
    </row>
    <row r="909" spans="1:4">
      <c r="A909" t="str">
        <f t="shared" si="14"/>
        <v>4-chloro-3-methylphenol</v>
      </c>
      <c r="B909" t="s">
        <v>10642</v>
      </c>
      <c r="C909">
        <v>5</v>
      </c>
      <c r="D909">
        <v>6</v>
      </c>
    </row>
    <row r="910" spans="1:4">
      <c r="A910" t="str">
        <f t="shared" si="14"/>
        <v>4'-chloro-3'-nitroacetophenone</v>
      </c>
      <c r="B910" t="s">
        <v>10596</v>
      </c>
      <c r="C910">
        <v>7</v>
      </c>
      <c r="D910">
        <v>9</v>
      </c>
    </row>
    <row r="911" spans="1:4">
      <c r="A911" t="str">
        <f t="shared" si="14"/>
        <v>4-chloro-3-nitrophenol</v>
      </c>
      <c r="B911" t="s">
        <v>10644</v>
      </c>
      <c r="C911">
        <v>7</v>
      </c>
      <c r="D911">
        <v>9</v>
      </c>
    </row>
    <row r="912" spans="1:4">
      <c r="A912" t="str">
        <f t="shared" si="14"/>
        <v>4-Chloro-4-aminodiphenylether</v>
      </c>
      <c r="B912" t="s">
        <v>10646</v>
      </c>
      <c r="C912">
        <v>7</v>
      </c>
      <c r="D912">
        <v>7</v>
      </c>
    </row>
    <row r="913" spans="1:4">
      <c r="A913" t="str">
        <f t="shared" si="14"/>
        <v>4-chloro-4'-biphenylol</v>
      </c>
      <c r="B913" t="s">
        <v>10645</v>
      </c>
      <c r="C913">
        <v>6</v>
      </c>
      <c r="D913">
        <v>10</v>
      </c>
    </row>
    <row r="914" spans="1:4">
      <c r="A914" t="str">
        <f t="shared" si="14"/>
        <v>4-Chloro-6-(2_3-xylidino)-2-..e</v>
      </c>
      <c r="B914" t="s">
        <v>14127</v>
      </c>
      <c r="C914">
        <v>8</v>
      </c>
      <c r="D914">
        <v>10</v>
      </c>
    </row>
    <row r="915" spans="1:4">
      <c r="A915" t="str">
        <f t="shared" si="14"/>
        <v>4-Chloro-6-(2_3-xylidino)-2-pyrimidinylthio(N-beta-hydroxyethyl)acetamide</v>
      </c>
      <c r="B915" t="s">
        <v>14128</v>
      </c>
      <c r="C915">
        <v>8</v>
      </c>
      <c r="D915">
        <v>10</v>
      </c>
    </row>
    <row r="916" spans="1:4">
      <c r="A916" t="str">
        <f t="shared" si="14"/>
        <v>4-chloroaniline</v>
      </c>
      <c r="B916" t="s">
        <v>10651</v>
      </c>
      <c r="C916">
        <v>5</v>
      </c>
      <c r="D916">
        <v>7</v>
      </c>
    </row>
    <row r="917" spans="1:4">
      <c r="A917" t="str">
        <f t="shared" si="14"/>
        <v>4-chloroanisole</v>
      </c>
      <c r="B917" t="s">
        <v>10652</v>
      </c>
      <c r="C917">
        <v>6</v>
      </c>
      <c r="D917">
        <v>7</v>
      </c>
    </row>
    <row r="918" spans="1:4">
      <c r="A918" t="str">
        <f t="shared" si="14"/>
        <v>4-chlorobenzaldehyde</v>
      </c>
      <c r="B918" t="s">
        <v>10653</v>
      </c>
      <c r="C918">
        <v>5</v>
      </c>
      <c r="D918">
        <v>7</v>
      </c>
    </row>
    <row r="919" spans="1:4">
      <c r="A919" t="str">
        <f t="shared" si="14"/>
        <v>4-chlorobenzamide</v>
      </c>
      <c r="B919" t="s">
        <v>10654</v>
      </c>
      <c r="C919">
        <v>6</v>
      </c>
      <c r="D919">
        <v>8</v>
      </c>
    </row>
    <row r="920" spans="1:4">
      <c r="A920" t="str">
        <f t="shared" si="14"/>
        <v>4-chlorobenzophenone</v>
      </c>
      <c r="B920" t="s">
        <v>10655</v>
      </c>
      <c r="C920">
        <v>7</v>
      </c>
      <c r="D920">
        <v>8</v>
      </c>
    </row>
    <row r="921" spans="1:4">
      <c r="A921" t="str">
        <f t="shared" si="14"/>
        <v>4-chlorobiphenyl</v>
      </c>
      <c r="B921" t="s">
        <v>10656</v>
      </c>
      <c r="C921">
        <v>6</v>
      </c>
      <c r="D921">
        <v>10</v>
      </c>
    </row>
    <row r="922" spans="1:4">
      <c r="A922" t="str">
        <f t="shared" si="14"/>
        <v>4-chlorobutyronitrile</v>
      </c>
      <c r="B922" t="s">
        <v>10657</v>
      </c>
      <c r="C922">
        <v>5</v>
      </c>
      <c r="D922">
        <v>5</v>
      </c>
    </row>
    <row r="923" spans="1:4">
      <c r="A923" t="str">
        <f t="shared" si="14"/>
        <v>4-chlorocatechol</v>
      </c>
      <c r="B923" t="s">
        <v>10658</v>
      </c>
      <c r="C923">
        <v>5</v>
      </c>
      <c r="D923">
        <v>6</v>
      </c>
    </row>
    <row r="924" spans="1:4">
      <c r="A924" t="str">
        <f t="shared" si="14"/>
        <v>4-Chloro-m-phenylenediamine</v>
      </c>
      <c r="B924" t="s">
        <v>10647</v>
      </c>
      <c r="C924">
        <v>6</v>
      </c>
      <c r="D924">
        <v>7</v>
      </c>
    </row>
    <row r="925" spans="1:4">
      <c r="A925" t="str">
        <f t="shared" si="14"/>
        <v>4-chloro-m-tolyl-p-nitrophenyl_ether</v>
      </c>
      <c r="B925" t="s">
        <v>10648</v>
      </c>
      <c r="C925">
        <v>7</v>
      </c>
      <c r="D925">
        <v>9</v>
      </c>
    </row>
    <row r="926" spans="1:4">
      <c r="A926" t="str">
        <f t="shared" si="14"/>
        <v>4-Chloronitrobenzene</v>
      </c>
      <c r="B926" t="s">
        <v>10659</v>
      </c>
      <c r="C926">
        <v>7</v>
      </c>
      <c r="D926">
        <v>9</v>
      </c>
    </row>
    <row r="927" spans="1:4">
      <c r="A927" t="str">
        <f t="shared" si="14"/>
        <v>4-Chloro-o-phenylenediamine</v>
      </c>
      <c r="B927" t="s">
        <v>10649</v>
      </c>
      <c r="C927">
        <v>5</v>
      </c>
      <c r="D927">
        <v>7</v>
      </c>
    </row>
    <row r="928" spans="1:4">
      <c r="A928" t="str">
        <f t="shared" si="14"/>
        <v>4-Chloro-o-toluidine_hydrochloride</v>
      </c>
      <c r="B928" t="s">
        <v>10650</v>
      </c>
      <c r="C928">
        <v>5</v>
      </c>
      <c r="D928">
        <v>7</v>
      </c>
    </row>
    <row r="929" spans="1:4">
      <c r="A929" t="str">
        <f t="shared" si="14"/>
        <v>4-chlorophenol</v>
      </c>
      <c r="B929" t="s">
        <v>9853</v>
      </c>
      <c r="C929">
        <v>5</v>
      </c>
      <c r="D929">
        <v>6</v>
      </c>
    </row>
    <row r="930" spans="1:4">
      <c r="A930" t="str">
        <f t="shared" si="14"/>
        <v>4-chlorophenyl_sulfoxide</v>
      </c>
      <c r="B930" t="s">
        <v>10660</v>
      </c>
      <c r="C930">
        <v>7</v>
      </c>
      <c r="D930">
        <v>8</v>
      </c>
    </row>
    <row r="931" spans="1:4">
      <c r="A931" t="str">
        <f t="shared" si="14"/>
        <v>4-decylaniline</v>
      </c>
      <c r="B931" t="s">
        <v>10661</v>
      </c>
      <c r="C931">
        <v>5</v>
      </c>
      <c r="D931">
        <v>9</v>
      </c>
    </row>
    <row r="932" spans="1:4">
      <c r="A932" t="str">
        <f t="shared" si="14"/>
        <v>4-Dimethylamino-3_5-xylenol</v>
      </c>
      <c r="B932" t="s">
        <v>14129</v>
      </c>
      <c r="C932">
        <v>6</v>
      </c>
      <c r="D932">
        <v>8</v>
      </c>
    </row>
    <row r="933" spans="1:4">
      <c r="A933" t="str">
        <f t="shared" si="14"/>
        <v>4-dimethylamino-3-methyl-2-butanone</v>
      </c>
      <c r="B933" t="s">
        <v>10662</v>
      </c>
      <c r="C933">
        <v>4</v>
      </c>
      <c r="D933">
        <v>6</v>
      </c>
    </row>
    <row r="934" spans="1:4">
      <c r="A934" t="str">
        <f t="shared" si="14"/>
        <v>4-Dimethylaminoantipyrine</v>
      </c>
      <c r="B934" t="s">
        <v>10663</v>
      </c>
      <c r="C934">
        <v>7</v>
      </c>
      <c r="D934">
        <v>7</v>
      </c>
    </row>
    <row r="935" spans="1:4">
      <c r="A935" t="str">
        <f t="shared" si="14"/>
        <v>4-Dimethylaminoazobenzene</v>
      </c>
      <c r="B935" t="s">
        <v>10664</v>
      </c>
      <c r="C935">
        <v>6</v>
      </c>
      <c r="D935">
        <v>8</v>
      </c>
    </row>
    <row r="936" spans="1:4">
      <c r="A936" t="str">
        <f t="shared" si="14"/>
        <v>4-dimethylaminocinnamaldehyde</v>
      </c>
      <c r="B936" t="s">
        <v>10665</v>
      </c>
      <c r="C936">
        <v>6</v>
      </c>
      <c r="D936">
        <v>8</v>
      </c>
    </row>
    <row r="937" spans="1:4">
      <c r="A937" t="str">
        <f t="shared" si="14"/>
        <v>4-dodecylaniline</v>
      </c>
      <c r="B937" t="s">
        <v>10666</v>
      </c>
      <c r="C937">
        <v>5</v>
      </c>
      <c r="D937">
        <v>9</v>
      </c>
    </row>
    <row r="938" spans="1:4">
      <c r="A938" t="str">
        <f t="shared" si="14"/>
        <v>4-dodecylphenol</v>
      </c>
      <c r="B938" t="s">
        <v>10667</v>
      </c>
      <c r="C938">
        <v>5</v>
      </c>
      <c r="D938">
        <v>9</v>
      </c>
    </row>
    <row r="939" spans="1:4">
      <c r="A939" t="str">
        <f t="shared" si="14"/>
        <v>4-Epiadriamycin</v>
      </c>
      <c r="B939" t="s">
        <v>10668</v>
      </c>
      <c r="C939">
        <v>8</v>
      </c>
      <c r="D939">
        <v>9</v>
      </c>
    </row>
    <row r="940" spans="1:4">
      <c r="A940" t="str">
        <f t="shared" si="14"/>
        <v>4-ethoxy-2-nitroaniline</v>
      </c>
      <c r="B940" t="s">
        <v>10669</v>
      </c>
      <c r="C940">
        <v>7</v>
      </c>
      <c r="D940">
        <v>9</v>
      </c>
    </row>
    <row r="941" spans="1:4">
      <c r="A941" t="str">
        <f t="shared" si="14"/>
        <v>4-ethyl-7-OH-3-(p-methoxyphenyl)-dihydro-1-benzopyran-2-one</v>
      </c>
      <c r="B941" t="s">
        <v>10670</v>
      </c>
      <c r="C941">
        <v>6</v>
      </c>
      <c r="D941">
        <v>10</v>
      </c>
    </row>
    <row r="942" spans="1:4">
      <c r="A942" t="str">
        <f t="shared" si="14"/>
        <v>4-ethylaniline</v>
      </c>
      <c r="B942" t="s">
        <v>10671</v>
      </c>
      <c r="C942">
        <v>5</v>
      </c>
      <c r="D942">
        <v>7</v>
      </c>
    </row>
    <row r="943" spans="1:4">
      <c r="A943" t="str">
        <f t="shared" si="14"/>
        <v>4-ethylbenzaldehyde</v>
      </c>
      <c r="B943" t="s">
        <v>10672</v>
      </c>
      <c r="C943">
        <v>5</v>
      </c>
      <c r="D943">
        <v>7</v>
      </c>
    </row>
    <row r="944" spans="1:4">
      <c r="A944" t="str">
        <f t="shared" si="14"/>
        <v>4-ethylbenzyl_alcohol</v>
      </c>
      <c r="B944" t="s">
        <v>10673</v>
      </c>
      <c r="C944">
        <v>5</v>
      </c>
      <c r="D944">
        <v>7</v>
      </c>
    </row>
    <row r="945" spans="1:4">
      <c r="A945" t="str">
        <f t="shared" si="14"/>
        <v>4-ethylbiphenyl</v>
      </c>
      <c r="B945" t="s">
        <v>10674</v>
      </c>
      <c r="C945">
        <v>6</v>
      </c>
      <c r="D945">
        <v>10</v>
      </c>
    </row>
    <row r="946" spans="1:4">
      <c r="A946" t="str">
        <f t="shared" si="14"/>
        <v>4-ethylphenol</v>
      </c>
      <c r="B946" t="s">
        <v>10675</v>
      </c>
      <c r="C946">
        <v>5</v>
      </c>
      <c r="D946">
        <v>7</v>
      </c>
    </row>
    <row r="947" spans="1:4">
      <c r="A947" t="str">
        <f t="shared" si="14"/>
        <v>4-Ethylsulphonylnaphthalene-1-sulfonamide</v>
      </c>
      <c r="B947" t="s">
        <v>10676</v>
      </c>
      <c r="C947">
        <v>8</v>
      </c>
      <c r="D947">
        <v>10</v>
      </c>
    </row>
    <row r="948" spans="1:4">
      <c r="A948" t="str">
        <f t="shared" si="14"/>
        <v>4-Fluoro-4-aminodiphenyl</v>
      </c>
      <c r="B948" t="s">
        <v>10677</v>
      </c>
      <c r="C948">
        <v>6</v>
      </c>
      <c r="D948">
        <v>10</v>
      </c>
    </row>
    <row r="949" spans="1:4">
      <c r="A949" t="str">
        <f t="shared" si="14"/>
        <v>4-fluoroaniline</v>
      </c>
      <c r="B949" t="s">
        <v>10679</v>
      </c>
      <c r="C949">
        <v>5</v>
      </c>
      <c r="D949">
        <v>7</v>
      </c>
    </row>
    <row r="950" spans="1:4">
      <c r="A950" t="str">
        <f t="shared" si="14"/>
        <v>4-fluoro-n-methylaniline</v>
      </c>
      <c r="B950" t="s">
        <v>10678</v>
      </c>
      <c r="C950">
        <v>5</v>
      </c>
      <c r="D950">
        <v>7</v>
      </c>
    </row>
    <row r="951" spans="1:4">
      <c r="A951" t="str">
        <f t="shared" si="14"/>
        <v>4-heptyloxyphenol</v>
      </c>
      <c r="B951" t="s">
        <v>10680</v>
      </c>
      <c r="C951">
        <v>8</v>
      </c>
      <c r="D951">
        <v>8</v>
      </c>
    </row>
    <row r="952" spans="1:4">
      <c r="A952" t="str">
        <f t="shared" si="14"/>
        <v>4-hexen-3-one</v>
      </c>
      <c r="B952" t="s">
        <v>10681</v>
      </c>
      <c r="C952">
        <v>5</v>
      </c>
      <c r="D952">
        <v>6</v>
      </c>
    </row>
    <row r="953" spans="1:4">
      <c r="A953" t="str">
        <f t="shared" si="14"/>
        <v>4-hexyloxyaniline</v>
      </c>
      <c r="B953" t="s">
        <v>10682</v>
      </c>
      <c r="C953">
        <v>8</v>
      </c>
      <c r="D953">
        <v>8</v>
      </c>
    </row>
    <row r="954" spans="1:4">
      <c r="A954" t="str">
        <f t="shared" si="14"/>
        <v>4-hexyloxyaniline__(Nominal_conc.)</v>
      </c>
      <c r="B954" t="s">
        <v>10683</v>
      </c>
      <c r="C954">
        <v>8</v>
      </c>
      <c r="D954">
        <v>8</v>
      </c>
    </row>
    <row r="955" spans="1:4">
      <c r="A955" t="str">
        <f t="shared" si="14"/>
        <v>4-Hexylresorcinol</v>
      </c>
      <c r="B955" t="s">
        <v>10684</v>
      </c>
      <c r="C955">
        <v>6</v>
      </c>
      <c r="D955">
        <v>9</v>
      </c>
    </row>
    <row r="956" spans="1:4">
      <c r="A956" t="str">
        <f t="shared" si="14"/>
        <v>4-hydroxy_chalcone</v>
      </c>
      <c r="B956" t="s">
        <v>10688</v>
      </c>
      <c r="C956">
        <v>6</v>
      </c>
      <c r="D956">
        <v>8</v>
      </c>
    </row>
    <row r="957" spans="1:4">
      <c r="A957" t="str">
        <f t="shared" si="14"/>
        <v>4'-hydroxy_flavanone</v>
      </c>
      <c r="B957" t="s">
        <v>10598</v>
      </c>
      <c r="C957">
        <v>8</v>
      </c>
      <c r="D957">
        <v>9</v>
      </c>
    </row>
    <row r="958" spans="1:4">
      <c r="A958" t="str">
        <f t="shared" si="14"/>
        <v>4-hydroxybiphenyl</v>
      </c>
      <c r="B958" t="s">
        <v>10687</v>
      </c>
      <c r="C958">
        <v>6</v>
      </c>
      <c r="D958">
        <v>10</v>
      </c>
    </row>
    <row r="959" spans="1:4">
      <c r="A959" t="str">
        <f t="shared" si="14"/>
        <v>4'-hydroxychalcone</v>
      </c>
      <c r="B959" t="s">
        <v>10597</v>
      </c>
      <c r="C959">
        <v>6</v>
      </c>
      <c r="D959">
        <v>8</v>
      </c>
    </row>
    <row r="960" spans="1:4">
      <c r="A960" t="str">
        <f t="shared" si="14"/>
        <v>4-hydroxy-estradiol</v>
      </c>
      <c r="B960" t="s">
        <v>10685</v>
      </c>
      <c r="C960">
        <v>7</v>
      </c>
      <c r="D960">
        <v>9</v>
      </c>
    </row>
    <row r="961" spans="1:4">
      <c r="A961" t="str">
        <f t="shared" si="14"/>
        <v>4-hydroxy-tamoxifen</v>
      </c>
      <c r="B961" t="s">
        <v>10686</v>
      </c>
      <c r="C961">
        <v>7</v>
      </c>
      <c r="D961">
        <v>9</v>
      </c>
    </row>
    <row r="962" spans="1:4">
      <c r="A962" t="str">
        <f t="shared" si="14"/>
        <v>4-iodophenol</v>
      </c>
      <c r="B962" t="s">
        <v>10690</v>
      </c>
      <c r="C962">
        <v>5</v>
      </c>
      <c r="D962">
        <v>6</v>
      </c>
    </row>
    <row r="963" spans="1:4">
      <c r="A963" t="str">
        <f t="shared" si="14"/>
        <v>4-i-Propyl-N-(3_4_5-trimethoxybenzyl)aniline</v>
      </c>
      <c r="B963" t="s">
        <v>10689</v>
      </c>
      <c r="C963">
        <v>7</v>
      </c>
      <c r="D963">
        <v>8</v>
      </c>
    </row>
    <row r="964" spans="1:4">
      <c r="A964" t="str">
        <f t="shared" ref="A964:A1027" si="15">MID(B964,1,LEN(B964)-4)</f>
        <v>4-isopropylbenzaldehyde</v>
      </c>
      <c r="B964" t="s">
        <v>10691</v>
      </c>
      <c r="C964">
        <v>5</v>
      </c>
      <c r="D964">
        <v>8</v>
      </c>
    </row>
    <row r="965" spans="1:4">
      <c r="A965" t="str">
        <f t="shared" si="15"/>
        <v>4-methoxyphenol</v>
      </c>
      <c r="B965" t="s">
        <v>10692</v>
      </c>
      <c r="C965">
        <v>6</v>
      </c>
      <c r="D965">
        <v>7</v>
      </c>
    </row>
    <row r="966" spans="1:4">
      <c r="A966" t="str">
        <f t="shared" si="15"/>
        <v>4-Methyl-1-[(5-nitrofurfurylidene)a..e</v>
      </c>
      <c r="B966" t="s">
        <v>10693</v>
      </c>
      <c r="C966">
        <v>8</v>
      </c>
      <c r="D966">
        <v>12</v>
      </c>
    </row>
    <row r="967" spans="1:4">
      <c r="A967" t="str">
        <f t="shared" si="15"/>
        <v>4-Methyl-1-[(5-nitrofurfurylidene)amino]-2-imidazolidinone</v>
      </c>
      <c r="B967" t="s">
        <v>10694</v>
      </c>
      <c r="C967">
        <v>8</v>
      </c>
      <c r="D967">
        <v>12</v>
      </c>
    </row>
    <row r="968" spans="1:4">
      <c r="A968" t="str">
        <f t="shared" si="15"/>
        <v>4-methyl-2-pentanone</v>
      </c>
      <c r="B968" t="s">
        <v>10695</v>
      </c>
      <c r="C968">
        <v>4</v>
      </c>
      <c r="D968">
        <v>5</v>
      </c>
    </row>
    <row r="969" spans="1:4">
      <c r="A969" t="str">
        <f t="shared" si="15"/>
        <v>4-methyl-2-pentenal</v>
      </c>
      <c r="B969" t="s">
        <v>10696</v>
      </c>
      <c r="C969">
        <v>4</v>
      </c>
      <c r="D969">
        <v>5</v>
      </c>
    </row>
    <row r="970" spans="1:4">
      <c r="A970" t="str">
        <f t="shared" si="15"/>
        <v>4-methyl-3-penten-2-one</v>
      </c>
      <c r="B970" t="s">
        <v>10697</v>
      </c>
      <c r="C970">
        <v>5</v>
      </c>
      <c r="D970">
        <v>6</v>
      </c>
    </row>
    <row r="971" spans="1:4">
      <c r="A971" t="str">
        <f t="shared" si="15"/>
        <v>4-methylaniline</v>
      </c>
      <c r="B971" t="s">
        <v>10698</v>
      </c>
      <c r="C971">
        <v>5</v>
      </c>
      <c r="D971">
        <v>7</v>
      </c>
    </row>
    <row r="972" spans="1:4">
      <c r="A972" t="str">
        <f t="shared" si="15"/>
        <v>4-methylanisole</v>
      </c>
      <c r="B972" t="s">
        <v>10699</v>
      </c>
      <c r="C972">
        <v>6</v>
      </c>
      <c r="D972">
        <v>7</v>
      </c>
    </row>
    <row r="973" spans="1:4">
      <c r="A973" t="str">
        <f t="shared" si="15"/>
        <v>4-methyloxazole</v>
      </c>
      <c r="B973" t="s">
        <v>10700</v>
      </c>
      <c r="C973">
        <v>5</v>
      </c>
      <c r="D973">
        <v>6</v>
      </c>
    </row>
    <row r="974" spans="1:4">
      <c r="A974" t="str">
        <f t="shared" si="15"/>
        <v>4-methylphenol</v>
      </c>
      <c r="B974" t="s">
        <v>10701</v>
      </c>
      <c r="C974">
        <v>5</v>
      </c>
      <c r="D974">
        <v>6</v>
      </c>
    </row>
    <row r="975" spans="1:4">
      <c r="A975" t="str">
        <f t="shared" si="15"/>
        <v>4-methylphenol_(p-cresol)</v>
      </c>
      <c r="B975" t="s">
        <v>10702</v>
      </c>
      <c r="C975">
        <v>5</v>
      </c>
      <c r="D975">
        <v>6</v>
      </c>
    </row>
    <row r="976" spans="1:4">
      <c r="A976" t="str">
        <f t="shared" si="15"/>
        <v>4-Morpholino-2-(5-nitro-2-thienyl)quinazoline</v>
      </c>
      <c r="B976" t="s">
        <v>10703</v>
      </c>
      <c r="C976">
        <v>8</v>
      </c>
      <c r="D976">
        <v>12</v>
      </c>
    </row>
    <row r="977" spans="1:4">
      <c r="A977" t="str">
        <f t="shared" si="15"/>
        <v>4-Nitroanthranilic_acid</v>
      </c>
      <c r="B977" t="s">
        <v>10706</v>
      </c>
      <c r="C977">
        <v>7</v>
      </c>
      <c r="D977">
        <v>9</v>
      </c>
    </row>
    <row r="978" spans="1:4">
      <c r="A978" t="str">
        <f t="shared" si="15"/>
        <v>4-nitrobenzaldehyde</v>
      </c>
      <c r="B978" t="s">
        <v>10707</v>
      </c>
      <c r="C978">
        <v>7</v>
      </c>
      <c r="D978">
        <v>9</v>
      </c>
    </row>
    <row r="979" spans="1:4">
      <c r="A979" t="str">
        <f t="shared" si="15"/>
        <v>4-nitrobenzamide</v>
      </c>
      <c r="B979" t="s">
        <v>10708</v>
      </c>
      <c r="C979">
        <v>7</v>
      </c>
      <c r="D979">
        <v>9</v>
      </c>
    </row>
    <row r="980" spans="1:4">
      <c r="A980" t="str">
        <f t="shared" si="15"/>
        <v>4-NITROBIPHENYL</v>
      </c>
      <c r="B980" t="s">
        <v>6773</v>
      </c>
      <c r="C980">
        <v>7</v>
      </c>
      <c r="D980">
        <v>10</v>
      </c>
    </row>
    <row r="981" spans="1:4">
      <c r="A981" t="str">
        <f t="shared" si="15"/>
        <v>4-Nitro-o-phenylenediamine</v>
      </c>
      <c r="B981" t="s">
        <v>10705</v>
      </c>
      <c r="C981">
        <v>7</v>
      </c>
      <c r="D981">
        <v>9</v>
      </c>
    </row>
    <row r="982" spans="1:4">
      <c r="A982" t="str">
        <f t="shared" si="15"/>
        <v>4-nitrophenetole</v>
      </c>
      <c r="B982" t="s">
        <v>10709</v>
      </c>
      <c r="C982">
        <v>7</v>
      </c>
      <c r="D982">
        <v>9</v>
      </c>
    </row>
    <row r="983" spans="1:4">
      <c r="A983" t="str">
        <f t="shared" si="15"/>
        <v>4-nitrophenol</v>
      </c>
      <c r="B983" t="s">
        <v>10710</v>
      </c>
      <c r="C983">
        <v>7</v>
      </c>
      <c r="D983">
        <v>9</v>
      </c>
    </row>
    <row r="984" spans="1:4">
      <c r="A984" t="str">
        <f t="shared" si="15"/>
        <v>4-nitrophenyl_phenyl_ether</v>
      </c>
      <c r="B984" t="s">
        <v>10711</v>
      </c>
      <c r="C984">
        <v>7</v>
      </c>
      <c r="D984">
        <v>9</v>
      </c>
    </row>
    <row r="985" spans="1:4">
      <c r="A985" t="str">
        <f t="shared" si="15"/>
        <v>4-Nitrosomethylaminopyridine</v>
      </c>
      <c r="B985" t="s">
        <v>10712</v>
      </c>
      <c r="C985">
        <v>7</v>
      </c>
      <c r="D985">
        <v>9</v>
      </c>
    </row>
    <row r="986" spans="1:4">
      <c r="A986" t="str">
        <f t="shared" si="15"/>
        <v>4-nitrotoluene</v>
      </c>
      <c r="B986" t="s">
        <v>10713</v>
      </c>
      <c r="C986">
        <v>7</v>
      </c>
      <c r="D986">
        <v>9</v>
      </c>
    </row>
    <row r="987" spans="1:4">
      <c r="A987" t="str">
        <f t="shared" si="15"/>
        <v>4-n-octylphenol</v>
      </c>
      <c r="B987" t="s">
        <v>10704</v>
      </c>
      <c r="C987">
        <v>5</v>
      </c>
      <c r="D987">
        <v>9</v>
      </c>
    </row>
    <row r="988" spans="1:4">
      <c r="A988" t="str">
        <f t="shared" si="15"/>
        <v>4-nonylphenol</v>
      </c>
      <c r="B988" t="s">
        <v>10714</v>
      </c>
      <c r="C988">
        <v>5</v>
      </c>
      <c r="D988">
        <v>9</v>
      </c>
    </row>
    <row r="989" spans="1:4">
      <c r="A989" t="str">
        <f t="shared" si="15"/>
        <v>4-octylaniline</v>
      </c>
      <c r="B989" t="s">
        <v>10715</v>
      </c>
      <c r="C989">
        <v>5</v>
      </c>
      <c r="D989">
        <v>9</v>
      </c>
    </row>
    <row r="990" spans="1:4">
      <c r="A990" t="str">
        <f t="shared" si="15"/>
        <v>4-pentyloxyaniline</v>
      </c>
      <c r="B990" t="s">
        <v>10716</v>
      </c>
      <c r="C990">
        <v>8</v>
      </c>
      <c r="D990">
        <v>8</v>
      </c>
    </row>
    <row r="991" spans="1:4">
      <c r="A991" t="str">
        <f t="shared" si="15"/>
        <v>4-pentyloxybenzaldehyde</v>
      </c>
      <c r="B991" t="s">
        <v>10717</v>
      </c>
      <c r="C991">
        <v>8</v>
      </c>
      <c r="D991">
        <v>8</v>
      </c>
    </row>
    <row r="992" spans="1:4">
      <c r="A992" t="str">
        <f t="shared" si="15"/>
        <v>4-phenethylphenol</v>
      </c>
      <c r="B992" t="s">
        <v>10718</v>
      </c>
      <c r="C992">
        <v>5</v>
      </c>
      <c r="D992">
        <v>11</v>
      </c>
    </row>
    <row r="993" spans="1:4">
      <c r="A993" t="str">
        <f t="shared" si="15"/>
        <v>4-phenyl-1-butanol</v>
      </c>
      <c r="B993" t="s">
        <v>10719</v>
      </c>
      <c r="C993">
        <v>5</v>
      </c>
      <c r="D993">
        <v>9</v>
      </c>
    </row>
    <row r="994" spans="1:4">
      <c r="A994" t="str">
        <f t="shared" si="15"/>
        <v>4-phenylpyridine</v>
      </c>
      <c r="B994" t="s">
        <v>10720</v>
      </c>
      <c r="C994">
        <v>6</v>
      </c>
      <c r="D994">
        <v>10</v>
      </c>
    </row>
    <row r="995" spans="1:4">
      <c r="A995" t="str">
        <f t="shared" si="15"/>
        <v>4-picoline</v>
      </c>
      <c r="B995" t="s">
        <v>10721</v>
      </c>
      <c r="C995">
        <v>5</v>
      </c>
      <c r="D995">
        <v>7</v>
      </c>
    </row>
    <row r="996" spans="1:4">
      <c r="A996" t="str">
        <f t="shared" si="15"/>
        <v>4-propylphenol</v>
      </c>
      <c r="B996" t="s">
        <v>10722</v>
      </c>
      <c r="C996">
        <v>5</v>
      </c>
      <c r="D996">
        <v>8</v>
      </c>
    </row>
    <row r="997" spans="1:4">
      <c r="A997" t="str">
        <f t="shared" si="15"/>
        <v>4-sec-butylphenol</v>
      </c>
      <c r="B997" t="s">
        <v>10723</v>
      </c>
      <c r="C997">
        <v>5</v>
      </c>
      <c r="D997">
        <v>9</v>
      </c>
    </row>
    <row r="998" spans="1:4">
      <c r="A998" t="str">
        <f t="shared" si="15"/>
        <v>4-tert_pentylphenol</v>
      </c>
      <c r="B998" t="s">
        <v>8756</v>
      </c>
      <c r="C998">
        <v>5</v>
      </c>
      <c r="D998">
        <v>9</v>
      </c>
    </row>
    <row r="999" spans="1:4">
      <c r="A999" t="str">
        <f t="shared" si="15"/>
        <v>4-tert-amylcyclohexanol</v>
      </c>
      <c r="B999" t="s">
        <v>10725</v>
      </c>
      <c r="C999">
        <v>4</v>
      </c>
      <c r="D999">
        <v>5</v>
      </c>
    </row>
    <row r="1000" spans="1:4">
      <c r="A1000" t="str">
        <f t="shared" si="15"/>
        <v>4-tert-amylphenol</v>
      </c>
      <c r="B1000" t="s">
        <v>10726</v>
      </c>
      <c r="C1000">
        <v>5</v>
      </c>
      <c r="D1000">
        <v>9</v>
      </c>
    </row>
    <row r="1001" spans="1:4">
      <c r="A1001" t="str">
        <f t="shared" si="15"/>
        <v>4-tert-butyl-2-6-dinitrophenol</v>
      </c>
      <c r="B1001" t="s">
        <v>10727</v>
      </c>
      <c r="C1001">
        <v>7</v>
      </c>
      <c r="D1001">
        <v>9</v>
      </c>
    </row>
    <row r="1002" spans="1:4">
      <c r="A1002" t="str">
        <f t="shared" si="15"/>
        <v>4-tert-butylbenzaldehyde</v>
      </c>
      <c r="B1002" t="s">
        <v>10728</v>
      </c>
      <c r="C1002">
        <v>5</v>
      </c>
      <c r="D1002">
        <v>8</v>
      </c>
    </row>
    <row r="1003" spans="1:4">
      <c r="A1003" t="str">
        <f t="shared" si="15"/>
        <v>4-tert-butylphenol</v>
      </c>
      <c r="B1003" t="s">
        <v>10729</v>
      </c>
      <c r="C1003">
        <v>5</v>
      </c>
      <c r="D1003">
        <v>8</v>
      </c>
    </row>
    <row r="1004" spans="1:4">
      <c r="A1004" t="str">
        <f t="shared" si="15"/>
        <v>4-tert-pentylphenol</v>
      </c>
      <c r="B1004" t="s">
        <v>10730</v>
      </c>
      <c r="C1004">
        <v>5</v>
      </c>
      <c r="D1004">
        <v>9</v>
      </c>
    </row>
    <row r="1005" spans="1:4">
      <c r="A1005" t="str">
        <f t="shared" si="15"/>
        <v>4-tetradecanolide</v>
      </c>
      <c r="B1005" t="s">
        <v>10731</v>
      </c>
      <c r="C1005">
        <v>6</v>
      </c>
      <c r="D1005">
        <v>7</v>
      </c>
    </row>
    <row r="1006" spans="1:4">
      <c r="A1006" t="str">
        <f t="shared" si="15"/>
        <v>4-t-octylphenol</v>
      </c>
      <c r="B1006" t="s">
        <v>10724</v>
      </c>
      <c r="C1006">
        <v>5</v>
      </c>
      <c r="D1006">
        <v>9</v>
      </c>
    </row>
    <row r="1007" spans="1:4">
      <c r="A1007" t="str">
        <f t="shared" si="15"/>
        <v>4-tolualdehyde</v>
      </c>
      <c r="B1007" t="s">
        <v>10732</v>
      </c>
      <c r="C1007">
        <v>5</v>
      </c>
      <c r="D1007">
        <v>7</v>
      </c>
    </row>
    <row r="1008" spans="1:4">
      <c r="A1008" t="str">
        <f t="shared" si="15"/>
        <v>4-toluidine</v>
      </c>
      <c r="B1008" t="s">
        <v>10733</v>
      </c>
      <c r="C1008">
        <v>5</v>
      </c>
      <c r="D1008">
        <v>7</v>
      </c>
    </row>
    <row r="1009" spans="1:4">
      <c r="A1009" t="str">
        <f t="shared" si="15"/>
        <v>4-Vinyl-1-cyclohexene_diepoxide</v>
      </c>
      <c r="B1009" t="s">
        <v>10734</v>
      </c>
      <c r="C1009">
        <v>5</v>
      </c>
      <c r="D1009">
        <v>6</v>
      </c>
    </row>
    <row r="1010" spans="1:4">
      <c r="A1010" t="str">
        <f t="shared" si="15"/>
        <v>4-Vinylcyclohexene</v>
      </c>
      <c r="B1010" t="s">
        <v>10735</v>
      </c>
      <c r="C1010">
        <v>4</v>
      </c>
      <c r="D1010">
        <v>6</v>
      </c>
    </row>
    <row r="1011" spans="1:4">
      <c r="A1011" t="str">
        <f t="shared" si="15"/>
        <v>5-(5-Nitro-2-furyl)-1_3_4-oxadiazole-2-ol</v>
      </c>
      <c r="B1011" t="s">
        <v>14130</v>
      </c>
      <c r="C1011">
        <v>8</v>
      </c>
      <c r="D1011">
        <v>11</v>
      </c>
    </row>
    <row r="1012" spans="1:4">
      <c r="A1012" t="str">
        <f t="shared" si="15"/>
        <v>5_5-(1_1-Biphenyl)-2_5-dylbis(oxy)(2_2-dimethylpentanoic_acid)</v>
      </c>
      <c r="B1012" t="s">
        <v>14131</v>
      </c>
      <c r="C1012">
        <v>8</v>
      </c>
      <c r="D1012">
        <v>10</v>
      </c>
    </row>
    <row r="1013" spans="1:4">
      <c r="A1013" t="str">
        <f t="shared" si="15"/>
        <v>5_5-(1_1-Biphenyl)-2_5-dylbis(oxy)..d</v>
      </c>
      <c r="B1013" t="s">
        <v>14132</v>
      </c>
      <c r="C1013">
        <v>8</v>
      </c>
      <c r="D1013">
        <v>10</v>
      </c>
    </row>
    <row r="1014" spans="1:4">
      <c r="A1014" t="str">
        <f t="shared" si="15"/>
        <v>5_5-dimethyl-1_3-cyclohexanedione</v>
      </c>
      <c r="B1014" t="s">
        <v>14133</v>
      </c>
      <c r="C1014">
        <v>4</v>
      </c>
      <c r="D1014">
        <v>5</v>
      </c>
    </row>
    <row r="1015" spans="1:4">
      <c r="A1015" t="str">
        <f t="shared" si="15"/>
        <v>5_5-Dimethylbarbituric_acid</v>
      </c>
      <c r="B1015" t="s">
        <v>14134</v>
      </c>
      <c r="C1015">
        <v>7</v>
      </c>
      <c r="D1015">
        <v>7</v>
      </c>
    </row>
    <row r="1016" spans="1:4">
      <c r="A1016" t="str">
        <f t="shared" si="15"/>
        <v>5_5-dimethylhydantoin</v>
      </c>
      <c r="B1016" t="s">
        <v>14135</v>
      </c>
      <c r="C1016">
        <v>6</v>
      </c>
      <c r="D1016">
        <v>7</v>
      </c>
    </row>
    <row r="1017" spans="1:4">
      <c r="A1017" t="str">
        <f t="shared" si="15"/>
        <v>5_5-Diphenylhydantoin</v>
      </c>
      <c r="B1017" t="s">
        <v>14136</v>
      </c>
      <c r="C1017">
        <v>7</v>
      </c>
      <c r="D1017">
        <v>9</v>
      </c>
    </row>
    <row r="1018" spans="1:4">
      <c r="A1018" t="str">
        <f t="shared" si="15"/>
        <v>5_5-Diphenylhydantoin_(phenytoin)</v>
      </c>
      <c r="B1018" t="s">
        <v>14137</v>
      </c>
      <c r="C1018">
        <v>7</v>
      </c>
      <c r="D1018">
        <v>9</v>
      </c>
    </row>
    <row r="1019" spans="1:4">
      <c r="A1019" t="str">
        <f t="shared" si="15"/>
        <v>5_6-Dihydro-5-azacytidine</v>
      </c>
      <c r="B1019" t="s">
        <v>14138</v>
      </c>
      <c r="C1019">
        <v>8</v>
      </c>
      <c r="D1019">
        <v>8</v>
      </c>
    </row>
    <row r="1020" spans="1:4">
      <c r="A1020" t="str">
        <f t="shared" si="15"/>
        <v>5_6-Dimethoxysterigmatocystin</v>
      </c>
      <c r="B1020" t="s">
        <v>14139</v>
      </c>
      <c r="C1020">
        <v>8</v>
      </c>
      <c r="D1020">
        <v>11</v>
      </c>
    </row>
    <row r="1021" spans="1:4">
      <c r="A1021" t="str">
        <f t="shared" si="15"/>
        <v>5_7-Dibromoquinoline</v>
      </c>
      <c r="B1021" t="s">
        <v>14140</v>
      </c>
      <c r="C1021">
        <v>6</v>
      </c>
      <c r="D1021">
        <v>10</v>
      </c>
    </row>
    <row r="1022" spans="1:4">
      <c r="A1022" t="str">
        <f t="shared" si="15"/>
        <v>5_7-Dimethoxycyclopentene[c]coumarin</v>
      </c>
      <c r="B1022" t="s">
        <v>14141</v>
      </c>
      <c r="C1022">
        <v>7</v>
      </c>
      <c r="D1022">
        <v>10</v>
      </c>
    </row>
    <row r="1023" spans="1:4">
      <c r="A1023" t="str">
        <f t="shared" si="15"/>
        <v>5_7-Dimethoxycyclopentenone[2_3-c]coumarin</v>
      </c>
      <c r="B1023" t="s">
        <v>14142</v>
      </c>
      <c r="C1023">
        <v>7</v>
      </c>
      <c r="D1023">
        <v>10</v>
      </c>
    </row>
    <row r="1024" spans="1:4">
      <c r="A1024" t="str">
        <f t="shared" si="15"/>
        <v>5_7-Dimethoxycyclopentenone[3_2-c]_coumarin</v>
      </c>
      <c r="B1024" t="s">
        <v>14143</v>
      </c>
      <c r="C1024">
        <v>7</v>
      </c>
      <c r="D1024">
        <v>10</v>
      </c>
    </row>
    <row r="1025" spans="1:36">
      <c r="A1025" t="str">
        <f t="shared" si="15"/>
        <v>5alpha_dihydrotestosterone</v>
      </c>
      <c r="B1025" t="s">
        <v>10763</v>
      </c>
      <c r="C1025">
        <v>4</v>
      </c>
      <c r="D1025">
        <v>6</v>
      </c>
    </row>
    <row r="1026" spans="1:36">
      <c r="A1026" t="str">
        <f t="shared" si="15"/>
        <v>5alpha-dihydrotestosterone</v>
      </c>
      <c r="B1026" t="s">
        <v>10762</v>
      </c>
      <c r="C1026">
        <v>4</v>
      </c>
      <c r="D1026">
        <v>6</v>
      </c>
    </row>
    <row r="1027" spans="1:36">
      <c r="A1027" t="str">
        <f t="shared" si="15"/>
        <v>5-amino-1-pentanol</v>
      </c>
      <c r="B1027" t="s">
        <v>10738</v>
      </c>
      <c r="C1027">
        <v>4</v>
      </c>
      <c r="D1027">
        <v>5</v>
      </c>
      <c r="AJ1027" s="1"/>
    </row>
    <row r="1028" spans="1:36">
      <c r="A1028" t="str">
        <f t="shared" ref="A1028:A1091" si="16">MID(B1028,1,LEN(B1028)-4)</f>
        <v>5-Azacytidine</v>
      </c>
      <c r="B1028" t="s">
        <v>10739</v>
      </c>
      <c r="C1028">
        <v>8</v>
      </c>
      <c r="D1028">
        <v>9</v>
      </c>
    </row>
    <row r="1029" spans="1:36">
      <c r="A1029" t="str">
        <f t="shared" si="16"/>
        <v>5-bromo-2-nitrovanillin</v>
      </c>
      <c r="B1029" t="s">
        <v>10740</v>
      </c>
      <c r="C1029">
        <v>7</v>
      </c>
      <c r="D1029">
        <v>9</v>
      </c>
    </row>
    <row r="1030" spans="1:36">
      <c r="A1030" t="str">
        <f t="shared" si="16"/>
        <v>5-bromododecane-1_12-diol</v>
      </c>
      <c r="B1030" t="s">
        <v>7934</v>
      </c>
      <c r="C1030">
        <v>5</v>
      </c>
      <c r="D1030">
        <v>6</v>
      </c>
    </row>
    <row r="1031" spans="1:36">
      <c r="A1031" t="str">
        <f t="shared" si="16"/>
        <v>5-bromosalicylaldehyde</v>
      </c>
      <c r="B1031" t="s">
        <v>10741</v>
      </c>
      <c r="C1031">
        <v>5</v>
      </c>
      <c r="D1031">
        <v>7</v>
      </c>
    </row>
    <row r="1032" spans="1:36">
      <c r="A1032" t="str">
        <f t="shared" si="16"/>
        <v>5-bromovaleronitrile</v>
      </c>
      <c r="B1032" t="s">
        <v>10742</v>
      </c>
      <c r="C1032">
        <v>5</v>
      </c>
      <c r="D1032">
        <v>6</v>
      </c>
    </row>
    <row r="1033" spans="1:36">
      <c r="A1033" t="str">
        <f t="shared" si="16"/>
        <v>5-bromovanillin</v>
      </c>
      <c r="B1033" t="s">
        <v>10743</v>
      </c>
      <c r="C1033">
        <v>6</v>
      </c>
      <c r="D1033">
        <v>7</v>
      </c>
    </row>
    <row r="1034" spans="1:36">
      <c r="A1034" t="str">
        <f t="shared" si="16"/>
        <v>5-chloro-2-mercaptobenzothiazole</v>
      </c>
      <c r="B1034" t="s">
        <v>10744</v>
      </c>
      <c r="C1034">
        <v>6</v>
      </c>
      <c r="D1034">
        <v>8</v>
      </c>
    </row>
    <row r="1035" spans="1:36">
      <c r="A1035" t="str">
        <f t="shared" si="16"/>
        <v>5-chloro-2-pyridinol</v>
      </c>
      <c r="B1035" t="s">
        <v>10745</v>
      </c>
      <c r="C1035">
        <v>6</v>
      </c>
      <c r="D1035">
        <v>6</v>
      </c>
    </row>
    <row r="1036" spans="1:36">
      <c r="A1036" t="str">
        <f t="shared" si="16"/>
        <v>5-Chloro-o-toluidine</v>
      </c>
      <c r="B1036" t="s">
        <v>10746</v>
      </c>
      <c r="C1036">
        <v>5</v>
      </c>
      <c r="D1036">
        <v>7</v>
      </c>
    </row>
    <row r="1037" spans="1:36">
      <c r="A1037" t="str">
        <f t="shared" si="16"/>
        <v>5-chlorosalicylaldehyde</v>
      </c>
      <c r="B1037" t="s">
        <v>10747</v>
      </c>
      <c r="C1037">
        <v>5</v>
      </c>
      <c r="D1037">
        <v>7</v>
      </c>
    </row>
    <row r="1038" spans="1:36">
      <c r="A1038" t="str">
        <f t="shared" si="16"/>
        <v>5-chlorovaleronitrile</v>
      </c>
      <c r="B1038" t="s">
        <v>10748</v>
      </c>
      <c r="C1038">
        <v>5</v>
      </c>
      <c r="D1038">
        <v>6</v>
      </c>
    </row>
    <row r="1039" spans="1:36">
      <c r="A1039" t="str">
        <f t="shared" si="16"/>
        <v>5-diethylamino-2-pentanone</v>
      </c>
      <c r="B1039" t="s">
        <v>10749</v>
      </c>
      <c r="C1039">
        <v>4</v>
      </c>
      <c r="D1039">
        <v>7</v>
      </c>
    </row>
    <row r="1040" spans="1:36">
      <c r="A1040" t="str">
        <f t="shared" si="16"/>
        <v>5-ethyl-2-methylpyridine</v>
      </c>
      <c r="B1040" t="s">
        <v>10750</v>
      </c>
      <c r="C1040">
        <v>6</v>
      </c>
      <c r="D1040">
        <v>7</v>
      </c>
    </row>
    <row r="1041" spans="1:4">
      <c r="A1041" t="str">
        <f t="shared" si="16"/>
        <v>5-Fluorouracil</v>
      </c>
      <c r="B1041" t="s">
        <v>10751</v>
      </c>
      <c r="C1041">
        <v>7</v>
      </c>
      <c r="D1041">
        <v>7</v>
      </c>
    </row>
    <row r="1042" spans="1:4">
      <c r="A1042" t="str">
        <f t="shared" si="16"/>
        <v>5-hydroxy-2-nitrobenzaldehyde</v>
      </c>
      <c r="B1042" t="s">
        <v>10752</v>
      </c>
      <c r="C1042">
        <v>7</v>
      </c>
      <c r="D1042">
        <v>9</v>
      </c>
    </row>
    <row r="1043" spans="1:4">
      <c r="A1043" t="str">
        <f t="shared" si="16"/>
        <v>5-methyl-2-hexanone</v>
      </c>
      <c r="B1043" t="s">
        <v>10753</v>
      </c>
      <c r="C1043">
        <v>4</v>
      </c>
      <c r="D1043">
        <v>5</v>
      </c>
    </row>
    <row r="1044" spans="1:4">
      <c r="A1044" t="str">
        <f t="shared" si="16"/>
        <v>5-Nitro-2-furamidoxime</v>
      </c>
      <c r="B1044" t="s">
        <v>10754</v>
      </c>
      <c r="C1044">
        <v>8</v>
      </c>
      <c r="D1044">
        <v>10</v>
      </c>
    </row>
    <row r="1045" spans="1:4">
      <c r="A1045" t="str">
        <f t="shared" si="16"/>
        <v>5-Nitro-2-furanmethanediol_diacetate</v>
      </c>
      <c r="B1045" t="s">
        <v>10755</v>
      </c>
      <c r="C1045">
        <v>8</v>
      </c>
      <c r="D1045">
        <v>9</v>
      </c>
    </row>
    <row r="1046" spans="1:4">
      <c r="A1046" t="str">
        <f t="shared" si="16"/>
        <v>5-Nitroacenaphthene</v>
      </c>
      <c r="B1046" t="s">
        <v>10758</v>
      </c>
      <c r="C1046">
        <v>7</v>
      </c>
      <c r="D1046">
        <v>10</v>
      </c>
    </row>
    <row r="1047" spans="1:4">
      <c r="A1047" t="str">
        <f t="shared" si="16"/>
        <v>5-Nitro-o-anisidine</v>
      </c>
      <c r="B1047" t="s">
        <v>10756</v>
      </c>
      <c r="C1047">
        <v>7</v>
      </c>
      <c r="D1047">
        <v>9</v>
      </c>
    </row>
    <row r="1048" spans="1:4">
      <c r="A1048" t="str">
        <f t="shared" si="16"/>
        <v>5-Nitro-o-toluidine</v>
      </c>
      <c r="B1048" t="s">
        <v>10757</v>
      </c>
      <c r="C1048">
        <v>7</v>
      </c>
      <c r="D1048">
        <v>9</v>
      </c>
    </row>
    <row r="1049" spans="1:4">
      <c r="A1049" t="str">
        <f t="shared" si="16"/>
        <v>5-nonanone</v>
      </c>
      <c r="B1049" t="s">
        <v>10759</v>
      </c>
      <c r="C1049">
        <v>4</v>
      </c>
      <c r="D1049">
        <v>5</v>
      </c>
    </row>
    <row r="1050" spans="1:4">
      <c r="A1050" t="str">
        <f t="shared" si="16"/>
        <v>5-phenyl-1-pentanol</v>
      </c>
      <c r="B1050" t="s">
        <v>10760</v>
      </c>
      <c r="C1050">
        <v>5</v>
      </c>
      <c r="D1050">
        <v>9</v>
      </c>
    </row>
    <row r="1051" spans="1:4">
      <c r="A1051" t="str">
        <f t="shared" si="16"/>
        <v>5-Thio-D-glucose</v>
      </c>
      <c r="B1051" t="s">
        <v>10761</v>
      </c>
      <c r="C1051">
        <v>5</v>
      </c>
      <c r="D1051">
        <v>6</v>
      </c>
    </row>
    <row r="1052" spans="1:4">
      <c r="A1052" t="str">
        <f t="shared" si="16"/>
        <v>6alpha-hydroxy-estradiol</v>
      </c>
      <c r="B1052" t="s">
        <v>10786</v>
      </c>
      <c r="C1052">
        <v>6</v>
      </c>
      <c r="D1052">
        <v>9</v>
      </c>
    </row>
    <row r="1053" spans="1:4">
      <c r="A1053" t="str">
        <f t="shared" si="16"/>
        <v>6-amino-1-hexanol</v>
      </c>
      <c r="B1053" t="s">
        <v>10764</v>
      </c>
      <c r="C1053">
        <v>4</v>
      </c>
      <c r="D1053">
        <v>5</v>
      </c>
    </row>
    <row r="1054" spans="1:4">
      <c r="A1054" t="str">
        <f t="shared" si="16"/>
        <v>6-Aminocaproic_acid</v>
      </c>
      <c r="B1054" t="s">
        <v>10765</v>
      </c>
      <c r="C1054">
        <v>4</v>
      </c>
      <c r="D1054">
        <v>5</v>
      </c>
    </row>
    <row r="1055" spans="1:4">
      <c r="A1055" t="str">
        <f t="shared" si="16"/>
        <v>6-Azacytidine</v>
      </c>
      <c r="B1055" t="s">
        <v>10766</v>
      </c>
      <c r="C1055">
        <v>8</v>
      </c>
      <c r="D1055">
        <v>8</v>
      </c>
    </row>
    <row r="1056" spans="1:4">
      <c r="A1056" t="str">
        <f t="shared" si="16"/>
        <v>6-bromo-1-hexanol</v>
      </c>
      <c r="B1056" t="s">
        <v>10767</v>
      </c>
      <c r="C1056">
        <v>5</v>
      </c>
      <c r="D1056">
        <v>6</v>
      </c>
    </row>
    <row r="1057" spans="1:4">
      <c r="A1057" t="str">
        <f t="shared" si="16"/>
        <v>6-bromododecane-1_12-diol</v>
      </c>
      <c r="B1057" t="s">
        <v>7935</v>
      </c>
      <c r="C1057">
        <v>5</v>
      </c>
      <c r="D1057">
        <v>6</v>
      </c>
    </row>
    <row r="1058" spans="1:4">
      <c r="A1058" t="str">
        <f t="shared" si="16"/>
        <v>6-chloro-1-hexanol</v>
      </c>
      <c r="B1058" t="s">
        <v>10768</v>
      </c>
      <c r="C1058">
        <v>5</v>
      </c>
      <c r="D1058">
        <v>6</v>
      </c>
    </row>
    <row r="1059" spans="1:4">
      <c r="A1059" t="str">
        <f t="shared" si="16"/>
        <v>6-chloro-2_4-dinitroaniline</v>
      </c>
      <c r="B1059" t="s">
        <v>10773</v>
      </c>
      <c r="C1059">
        <v>7</v>
      </c>
      <c r="D1059">
        <v>9</v>
      </c>
    </row>
    <row r="1060" spans="1:4">
      <c r="A1060" t="str">
        <f t="shared" si="16"/>
        <v>6-chloro-2-4-dinitroaniline</v>
      </c>
      <c r="B1060" t="s">
        <v>10769</v>
      </c>
      <c r="C1060">
        <v>7</v>
      </c>
      <c r="D1060">
        <v>9</v>
      </c>
    </row>
    <row r="1061" spans="1:4">
      <c r="A1061" t="str">
        <f t="shared" si="16"/>
        <v>6-chloro-2-picoline</v>
      </c>
      <c r="B1061" t="s">
        <v>10770</v>
      </c>
      <c r="C1061">
        <v>6</v>
      </c>
      <c r="D1061">
        <v>7</v>
      </c>
    </row>
    <row r="1062" spans="1:4">
      <c r="A1062" t="str">
        <f t="shared" si="16"/>
        <v>6-chloro-2-picolinic_acid</v>
      </c>
      <c r="B1062" t="s">
        <v>10771</v>
      </c>
      <c r="C1062">
        <v>6</v>
      </c>
      <c r="D1062">
        <v>7</v>
      </c>
    </row>
    <row r="1063" spans="1:4">
      <c r="A1063" t="str">
        <f t="shared" si="16"/>
        <v>6-chloro-2-pyridinol</v>
      </c>
      <c r="B1063" t="s">
        <v>10772</v>
      </c>
      <c r="C1063">
        <v>6</v>
      </c>
      <c r="D1063">
        <v>6</v>
      </c>
    </row>
    <row r="1064" spans="1:4">
      <c r="A1064" t="str">
        <f t="shared" si="16"/>
        <v>6-Dimethylamino-4_4-diphenyl-3-heptanolacetate.HCl</v>
      </c>
      <c r="B1064" t="s">
        <v>14144</v>
      </c>
      <c r="C1064">
        <v>7</v>
      </c>
      <c r="D1064">
        <v>9</v>
      </c>
    </row>
    <row r="1065" spans="1:4">
      <c r="A1065" t="str">
        <f t="shared" si="16"/>
        <v>6-Dimethylamino-4_4-diphenyl-3-heptanolacetate</v>
      </c>
      <c r="B1065" t="s">
        <v>14145</v>
      </c>
      <c r="C1065">
        <v>7</v>
      </c>
      <c r="D1065">
        <v>9</v>
      </c>
    </row>
    <row r="1066" spans="1:4">
      <c r="A1066" t="str">
        <f t="shared" si="16"/>
        <v>6-hydroxy-2'-methoxy_flavone</v>
      </c>
      <c r="B1066" t="s">
        <v>10774</v>
      </c>
      <c r="C1066">
        <v>6</v>
      </c>
      <c r="D1066">
        <v>9</v>
      </c>
    </row>
    <row r="1067" spans="1:4">
      <c r="A1067" t="str">
        <f t="shared" si="16"/>
        <v>6-hydroxyflavanone_</v>
      </c>
      <c r="B1067" t="s">
        <v>10775</v>
      </c>
      <c r="C1067">
        <v>8</v>
      </c>
      <c r="D1067">
        <v>9</v>
      </c>
    </row>
    <row r="1068" spans="1:4">
      <c r="A1068" t="str">
        <f t="shared" si="16"/>
        <v>6-hydroxyflavone</v>
      </c>
      <c r="B1068" t="s">
        <v>10776</v>
      </c>
      <c r="C1068">
        <v>6</v>
      </c>
      <c r="D1068">
        <v>9</v>
      </c>
    </row>
    <row r="1069" spans="1:4">
      <c r="A1069" t="str">
        <f t="shared" si="16"/>
        <v>6-Mercaptopurine</v>
      </c>
      <c r="B1069" t="s">
        <v>10777</v>
      </c>
      <c r="C1069">
        <v>7</v>
      </c>
      <c r="D1069">
        <v>8</v>
      </c>
    </row>
    <row r="1070" spans="1:4">
      <c r="A1070" t="str">
        <f t="shared" si="16"/>
        <v>6-Methyl-2-thiouracil</v>
      </c>
      <c r="B1070" t="s">
        <v>10778</v>
      </c>
      <c r="C1070">
        <v>6</v>
      </c>
      <c r="D1070">
        <v>7</v>
      </c>
    </row>
    <row r="1071" spans="1:4">
      <c r="A1071" t="str">
        <f t="shared" si="16"/>
        <v>6-methyl-5-hepten-2-one</v>
      </c>
      <c r="B1071" t="s">
        <v>10779</v>
      </c>
      <c r="C1071">
        <v>4</v>
      </c>
      <c r="D1071">
        <v>6</v>
      </c>
    </row>
    <row r="1072" spans="1:4">
      <c r="A1072" t="str">
        <f t="shared" si="16"/>
        <v>6-Methylquinoline</v>
      </c>
      <c r="B1072" t="s">
        <v>10780</v>
      </c>
      <c r="C1072">
        <v>6</v>
      </c>
      <c r="D1072">
        <v>10</v>
      </c>
    </row>
    <row r="1073" spans="1:4">
      <c r="A1073" t="str">
        <f t="shared" si="16"/>
        <v>6-Nitrobenzimidazole</v>
      </c>
      <c r="B1073" t="s">
        <v>10781</v>
      </c>
      <c r="C1073">
        <v>7</v>
      </c>
      <c r="D1073">
        <v>9</v>
      </c>
    </row>
    <row r="1074" spans="1:4">
      <c r="A1074" t="str">
        <f t="shared" si="16"/>
        <v>6-Nitroquinoline</v>
      </c>
      <c r="B1074" t="s">
        <v>10782</v>
      </c>
      <c r="C1074">
        <v>7</v>
      </c>
      <c r="D1074">
        <v>10</v>
      </c>
    </row>
    <row r="1075" spans="1:4">
      <c r="A1075" t="str">
        <f t="shared" si="16"/>
        <v>6-phenyl-1-hexanol</v>
      </c>
      <c r="B1075" t="s">
        <v>10783</v>
      </c>
      <c r="C1075">
        <v>5</v>
      </c>
      <c r="D1075">
        <v>9</v>
      </c>
    </row>
    <row r="1076" spans="1:4">
      <c r="A1076" t="str">
        <f t="shared" si="16"/>
        <v>6-Phenylhexyl_isothiocyanate</v>
      </c>
      <c r="B1076" t="s">
        <v>10784</v>
      </c>
      <c r="C1076">
        <v>5</v>
      </c>
      <c r="D1076">
        <v>9</v>
      </c>
    </row>
    <row r="1077" spans="1:4">
      <c r="A1077" t="str">
        <f t="shared" si="16"/>
        <v>6-Propyl-2-thiouracil</v>
      </c>
      <c r="B1077" t="s">
        <v>10785</v>
      </c>
      <c r="C1077">
        <v>6</v>
      </c>
      <c r="D1077">
        <v>8</v>
      </c>
    </row>
    <row r="1078" spans="1:4">
      <c r="A1078" t="str">
        <f t="shared" si="16"/>
        <v>7_12-Dimethylbenzanthracene</v>
      </c>
      <c r="B1078" t="s">
        <v>14146</v>
      </c>
      <c r="C1078">
        <v>5</v>
      </c>
      <c r="D1078">
        <v>11</v>
      </c>
    </row>
    <row r="1079" spans="1:4">
      <c r="A1079" t="str">
        <f t="shared" si="16"/>
        <v>7-Benzofuranol__2_3-dihydro-2_2-..e</v>
      </c>
      <c r="B1079" t="s">
        <v>14147</v>
      </c>
      <c r="C1079">
        <v>9</v>
      </c>
      <c r="D1079">
        <v>9</v>
      </c>
    </row>
    <row r="1080" spans="1:4">
      <c r="A1080" t="str">
        <f t="shared" si="16"/>
        <v>7-Benzofuranol__2_3-dihydro-2_2-dimethyl-__methylcarbamate</v>
      </c>
      <c r="B1080" t="s">
        <v>14148</v>
      </c>
      <c r="C1080">
        <v>9</v>
      </c>
      <c r="D1080">
        <v>9</v>
      </c>
    </row>
    <row r="1081" spans="1:4">
      <c r="A1081" t="str">
        <f t="shared" si="16"/>
        <v>7-bromoheptanonitrile</v>
      </c>
      <c r="B1081" t="s">
        <v>10787</v>
      </c>
      <c r="C1081">
        <v>5</v>
      </c>
      <c r="D1081">
        <v>6</v>
      </c>
    </row>
    <row r="1082" spans="1:4">
      <c r="A1082" t="str">
        <f t="shared" si="16"/>
        <v>7-chloroheptanonitrile</v>
      </c>
      <c r="B1082" t="s">
        <v>10788</v>
      </c>
      <c r="C1082">
        <v>5</v>
      </c>
      <c r="D1082">
        <v>6</v>
      </c>
    </row>
    <row r="1083" spans="1:4">
      <c r="A1083" t="str">
        <f t="shared" si="16"/>
        <v>7-Deoxynogalarol</v>
      </c>
      <c r="B1083" t="s">
        <v>10789</v>
      </c>
      <c r="C1083">
        <v>10</v>
      </c>
      <c r="D1083">
        <v>10</v>
      </c>
    </row>
    <row r="1084" spans="1:4">
      <c r="A1084" t="str">
        <f t="shared" si="16"/>
        <v>7-hydroxyflavanone</v>
      </c>
      <c r="B1084" t="s">
        <v>10790</v>
      </c>
      <c r="C1084">
        <v>8</v>
      </c>
      <c r="D1084">
        <v>9</v>
      </c>
    </row>
    <row r="1085" spans="1:4">
      <c r="A1085" t="str">
        <f t="shared" si="16"/>
        <v>7-hydroxyflavone</v>
      </c>
      <c r="B1085" t="s">
        <v>10791</v>
      </c>
      <c r="C1085">
        <v>6</v>
      </c>
      <c r="D1085">
        <v>9</v>
      </c>
    </row>
    <row r="1086" spans="1:4">
      <c r="A1086" t="str">
        <f t="shared" si="16"/>
        <v>7-methyl-2-Naphthalenol</v>
      </c>
      <c r="B1086" t="s">
        <v>10792</v>
      </c>
      <c r="C1086">
        <v>5</v>
      </c>
      <c r="D1086">
        <v>10</v>
      </c>
    </row>
    <row r="1087" spans="1:4">
      <c r="A1087" t="str">
        <f t="shared" si="16"/>
        <v>7-Methylguanine</v>
      </c>
      <c r="B1087" t="s">
        <v>10793</v>
      </c>
      <c r="C1087">
        <v>7</v>
      </c>
      <c r="D1087">
        <v>8</v>
      </c>
    </row>
    <row r="1088" spans="1:4">
      <c r="A1088" t="str">
        <f t="shared" si="16"/>
        <v>7-tridecanone</v>
      </c>
      <c r="B1088" t="s">
        <v>10794</v>
      </c>
      <c r="C1088">
        <v>4</v>
      </c>
      <c r="D1088">
        <v>5</v>
      </c>
    </row>
    <row r="1089" spans="1:4">
      <c r="A1089" t="str">
        <f t="shared" si="16"/>
        <v>8-bromo-1-octanol</v>
      </c>
      <c r="B1089" t="s">
        <v>10795</v>
      </c>
      <c r="C1089">
        <v>5</v>
      </c>
      <c r="D1089">
        <v>6</v>
      </c>
    </row>
    <row r="1090" spans="1:4">
      <c r="A1090" t="str">
        <f t="shared" si="16"/>
        <v>8-chloro-1-octanol</v>
      </c>
      <c r="B1090" t="s">
        <v>10796</v>
      </c>
      <c r="C1090">
        <v>5</v>
      </c>
      <c r="D1090">
        <v>6</v>
      </c>
    </row>
    <row r="1091" spans="1:4">
      <c r="A1091" t="str">
        <f t="shared" si="16"/>
        <v>8-Hydroxyquinoline</v>
      </c>
      <c r="B1091" t="s">
        <v>10797</v>
      </c>
      <c r="C1091">
        <v>6</v>
      </c>
      <c r="D1091">
        <v>10</v>
      </c>
    </row>
    <row r="1092" spans="1:4">
      <c r="A1092" t="str">
        <f t="shared" ref="A1092:A1155" si="17">MID(B1092,1,LEN(B1092)-4)</f>
        <v>8-Methoxypsoralen</v>
      </c>
      <c r="B1092" t="s">
        <v>10798</v>
      </c>
      <c r="C1092">
        <v>6</v>
      </c>
      <c r="D1092">
        <v>11</v>
      </c>
    </row>
    <row r="1093" spans="1:4">
      <c r="A1093" t="str">
        <f t="shared" si="17"/>
        <v>8-Methylquinoline</v>
      </c>
      <c r="B1093" t="s">
        <v>10799</v>
      </c>
      <c r="C1093">
        <v>6</v>
      </c>
      <c r="D1093">
        <v>10</v>
      </c>
    </row>
    <row r="1094" spans="1:4">
      <c r="A1094" t="str">
        <f t="shared" si="17"/>
        <v>8-Nitroquinoline</v>
      </c>
      <c r="B1094" t="s">
        <v>10800</v>
      </c>
      <c r="C1094">
        <v>7</v>
      </c>
      <c r="D1094">
        <v>10</v>
      </c>
    </row>
    <row r="1095" spans="1:4">
      <c r="A1095" t="str">
        <f t="shared" si="17"/>
        <v>8-p-Tosylaminoquinoline</v>
      </c>
      <c r="B1095" t="s">
        <v>10801</v>
      </c>
      <c r="C1095">
        <v>9</v>
      </c>
      <c r="D1095">
        <v>12</v>
      </c>
    </row>
    <row r="1096" spans="1:4">
      <c r="A1096" t="str">
        <f t="shared" si="17"/>
        <v>9-Aminoacridine</v>
      </c>
      <c r="B1096" t="s">
        <v>10802</v>
      </c>
      <c r="C1096">
        <v>6</v>
      </c>
      <c r="D1096">
        <v>11</v>
      </c>
    </row>
    <row r="1097" spans="1:4">
      <c r="A1097" t="str">
        <f t="shared" si="17"/>
        <v>9-Octadecen-1-amine</v>
      </c>
      <c r="B1097" t="s">
        <v>10803</v>
      </c>
      <c r="C1097">
        <v>4</v>
      </c>
      <c r="D1097">
        <v>5</v>
      </c>
    </row>
    <row r="1098" spans="1:4">
      <c r="A1098" t="str">
        <f t="shared" si="17"/>
        <v>a_a_a'_a'-tetrabromo-o-xylene</v>
      </c>
      <c r="B1098" t="s">
        <v>14149</v>
      </c>
      <c r="C1098">
        <v>5</v>
      </c>
      <c r="D1098">
        <v>6</v>
      </c>
    </row>
    <row r="1099" spans="1:4">
      <c r="A1099" t="str">
        <f t="shared" si="17"/>
        <v>a_a_a-4-tetrafluoro-m-toluidine</v>
      </c>
      <c r="B1099" t="s">
        <v>14150</v>
      </c>
      <c r="C1099">
        <v>7</v>
      </c>
      <c r="D1099">
        <v>9</v>
      </c>
    </row>
    <row r="1100" spans="1:4">
      <c r="A1100" t="str">
        <f t="shared" si="17"/>
        <v>a_a_a-4-tetrafluoro-o-toluidine</v>
      </c>
      <c r="B1100" t="s">
        <v>14151</v>
      </c>
      <c r="C1100">
        <v>7</v>
      </c>
      <c r="D1100">
        <v>9</v>
      </c>
    </row>
    <row r="1101" spans="1:4">
      <c r="A1101" t="str">
        <f t="shared" si="17"/>
        <v>a_a_a-trifluoro-m-tolualdehyde</v>
      </c>
      <c r="B1101" t="s">
        <v>14152</v>
      </c>
      <c r="C1101">
        <v>7</v>
      </c>
      <c r="D1101">
        <v>9</v>
      </c>
    </row>
    <row r="1102" spans="1:4">
      <c r="A1102" t="str">
        <f t="shared" si="17"/>
        <v>a_a_a-trifluoro-m-tolunitrile</v>
      </c>
      <c r="B1102" t="s">
        <v>14153</v>
      </c>
      <c r="C1102">
        <v>7</v>
      </c>
      <c r="D1102">
        <v>9</v>
      </c>
    </row>
    <row r="1103" spans="1:4">
      <c r="A1103" t="str">
        <f t="shared" si="17"/>
        <v>a_a_a-trifluoro-o-tolunitrile</v>
      </c>
      <c r="B1103" t="s">
        <v>14154</v>
      </c>
      <c r="C1103">
        <v>7</v>
      </c>
      <c r="D1103">
        <v>9</v>
      </c>
    </row>
    <row r="1104" spans="1:4">
      <c r="A1104" t="str">
        <f t="shared" si="17"/>
        <v>a_a-2_6-tetrachlorotoluene</v>
      </c>
      <c r="B1104" t="s">
        <v>14155</v>
      </c>
      <c r="C1104">
        <v>6</v>
      </c>
      <c r="D1104">
        <v>7</v>
      </c>
    </row>
    <row r="1105" spans="1:4">
      <c r="A1105" t="str">
        <f t="shared" si="17"/>
        <v>a_a'-dichloro-p-xylene</v>
      </c>
      <c r="B1105" t="s">
        <v>14156</v>
      </c>
      <c r="C1105">
        <v>4</v>
      </c>
      <c r="D1105">
        <v>6</v>
      </c>
    </row>
    <row r="1106" spans="1:4">
      <c r="A1106" t="str">
        <f t="shared" si="17"/>
        <v>a_a-Dipyridyl</v>
      </c>
      <c r="B1106" t="s">
        <v>14157</v>
      </c>
      <c r="C1106">
        <v>6</v>
      </c>
      <c r="D1106">
        <v>8</v>
      </c>
    </row>
    <row r="1107" spans="1:4">
      <c r="A1107" t="str">
        <f t="shared" si="17"/>
        <v>A-155564</v>
      </c>
      <c r="B1107" t="s">
        <v>10804</v>
      </c>
      <c r="C1107">
        <v>8</v>
      </c>
      <c r="D1107">
        <v>9</v>
      </c>
    </row>
    <row r="1108" spans="1:4">
      <c r="A1108" t="str">
        <f t="shared" si="17"/>
        <v>A-155704</v>
      </c>
      <c r="B1108" t="s">
        <v>10805</v>
      </c>
      <c r="C1108">
        <v>8</v>
      </c>
      <c r="D1108">
        <v>9</v>
      </c>
    </row>
    <row r="1109" spans="1:4">
      <c r="A1109" t="str">
        <f t="shared" si="17"/>
        <v>A-77003</v>
      </c>
      <c r="B1109" t="s">
        <v>10806</v>
      </c>
      <c r="C1109">
        <v>7</v>
      </c>
      <c r="D1109">
        <v>9</v>
      </c>
    </row>
    <row r="1110" spans="1:4">
      <c r="A1110" t="str">
        <f t="shared" si="17"/>
        <v>A-80987</v>
      </c>
      <c r="B1110" t="s">
        <v>10807</v>
      </c>
      <c r="C1110">
        <v>8</v>
      </c>
      <c r="D1110">
        <v>9</v>
      </c>
    </row>
    <row r="1111" spans="1:4">
      <c r="A1111" t="str">
        <f t="shared" si="17"/>
        <v>a-a-a-4-tetrafluoro-m-toluidine</v>
      </c>
      <c r="B1111" t="s">
        <v>10808</v>
      </c>
      <c r="C1111">
        <v>7</v>
      </c>
      <c r="D1111">
        <v>9</v>
      </c>
    </row>
    <row r="1112" spans="1:4">
      <c r="A1112" t="str">
        <f t="shared" si="17"/>
        <v>a-a-dimethylbenzenepropanol</v>
      </c>
      <c r="B1112" t="s">
        <v>10809</v>
      </c>
      <c r="C1112">
        <v>5</v>
      </c>
      <c r="D1112">
        <v>9</v>
      </c>
    </row>
    <row r="1113" spans="1:4">
      <c r="A1113" t="str">
        <f t="shared" si="17"/>
        <v>A-alpha-C</v>
      </c>
      <c r="B1113" t="s">
        <v>10810</v>
      </c>
      <c r="C1113">
        <v>7</v>
      </c>
      <c r="D1113">
        <v>11</v>
      </c>
    </row>
    <row r="1114" spans="1:4">
      <c r="A1114" t="str">
        <f t="shared" si="17"/>
        <v>Abamectin</v>
      </c>
      <c r="B1114" t="s">
        <v>9707</v>
      </c>
      <c r="C1114">
        <v>8</v>
      </c>
      <c r="D1114">
        <v>9</v>
      </c>
    </row>
    <row r="1115" spans="1:4">
      <c r="A1115" t="str">
        <f t="shared" si="17"/>
        <v>Abietic_acid</v>
      </c>
      <c r="B1115" t="s">
        <v>10817</v>
      </c>
      <c r="C1115">
        <v>6</v>
      </c>
      <c r="D1115">
        <v>7</v>
      </c>
    </row>
    <row r="1116" spans="1:4">
      <c r="A1116" t="str">
        <f t="shared" si="17"/>
        <v>a-bromo-2'_5'-dimethoxyacetophenone</v>
      </c>
      <c r="B1116" t="s">
        <v>14158</v>
      </c>
      <c r="C1116">
        <v>6</v>
      </c>
      <c r="D1116">
        <v>8</v>
      </c>
    </row>
    <row r="1117" spans="1:4">
      <c r="A1117" t="str">
        <f t="shared" si="17"/>
        <v>a-Bromobutyric_Acid</v>
      </c>
      <c r="B1117" t="s">
        <v>10811</v>
      </c>
      <c r="C1117">
        <v>5</v>
      </c>
      <c r="D1117">
        <v>6</v>
      </c>
    </row>
    <row r="1118" spans="1:4">
      <c r="A1118" t="str">
        <f t="shared" si="17"/>
        <v>ABT-378</v>
      </c>
      <c r="B1118" t="s">
        <v>10818</v>
      </c>
      <c r="C1118">
        <v>8</v>
      </c>
      <c r="D1118">
        <v>9</v>
      </c>
    </row>
    <row r="1119" spans="1:4">
      <c r="A1119" t="str">
        <f t="shared" si="17"/>
        <v>ABT-538</v>
      </c>
      <c r="B1119" t="s">
        <v>10819</v>
      </c>
      <c r="C1119">
        <v>8</v>
      </c>
      <c r="D1119">
        <v>9</v>
      </c>
    </row>
    <row r="1120" spans="1:4">
      <c r="A1120" t="str">
        <f t="shared" si="17"/>
        <v>Acamprosate</v>
      </c>
      <c r="B1120" t="s">
        <v>10820</v>
      </c>
      <c r="C1120">
        <v>6</v>
      </c>
      <c r="D1120">
        <v>6</v>
      </c>
    </row>
    <row r="1121" spans="1:4">
      <c r="A1121" t="str">
        <f t="shared" si="17"/>
        <v>acebutolol</v>
      </c>
      <c r="B1121" t="s">
        <v>10841</v>
      </c>
      <c r="C1121">
        <v>8</v>
      </c>
      <c r="D1121">
        <v>9</v>
      </c>
    </row>
    <row r="1122" spans="1:4">
      <c r="A1122" t="str">
        <f t="shared" si="17"/>
        <v>Acemetacin</v>
      </c>
      <c r="B1122" t="s">
        <v>10842</v>
      </c>
      <c r="C1122">
        <v>8</v>
      </c>
      <c r="D1122">
        <v>10</v>
      </c>
    </row>
    <row r="1123" spans="1:4">
      <c r="A1123" t="str">
        <f t="shared" si="17"/>
        <v>ACE-mol-101</v>
      </c>
      <c r="B1123" t="s">
        <v>10821</v>
      </c>
      <c r="C1123">
        <v>5</v>
      </c>
      <c r="D1123">
        <v>10</v>
      </c>
    </row>
    <row r="1124" spans="1:4">
      <c r="A1124" t="str">
        <f t="shared" si="17"/>
        <v>ACE-mol-104</v>
      </c>
      <c r="B1124" t="s">
        <v>10822</v>
      </c>
      <c r="C1124">
        <v>5</v>
      </c>
      <c r="D1124">
        <v>10</v>
      </c>
    </row>
    <row r="1125" spans="1:4">
      <c r="A1125" t="str">
        <f t="shared" si="17"/>
        <v>ACE-mol-112</v>
      </c>
      <c r="B1125" t="s">
        <v>10823</v>
      </c>
      <c r="C1125">
        <v>6</v>
      </c>
      <c r="D1125">
        <v>9</v>
      </c>
    </row>
    <row r="1126" spans="1:4">
      <c r="A1126" t="str">
        <f t="shared" si="17"/>
        <v>ACE-mol-118</v>
      </c>
      <c r="B1126" t="s">
        <v>10824</v>
      </c>
      <c r="C1126">
        <v>5</v>
      </c>
      <c r="D1126">
        <v>10</v>
      </c>
    </row>
    <row r="1127" spans="1:4">
      <c r="A1127" t="str">
        <f t="shared" si="17"/>
        <v>ACE-mol-121</v>
      </c>
      <c r="B1127" t="s">
        <v>10825</v>
      </c>
      <c r="C1127">
        <v>7</v>
      </c>
      <c r="D1127">
        <v>10</v>
      </c>
    </row>
    <row r="1128" spans="1:4">
      <c r="A1128" t="str">
        <f t="shared" si="17"/>
        <v>ACE-mol-129</v>
      </c>
      <c r="B1128" t="s">
        <v>10826</v>
      </c>
      <c r="C1128">
        <v>5</v>
      </c>
      <c r="D1128">
        <v>7</v>
      </c>
    </row>
    <row r="1129" spans="1:4">
      <c r="A1129" t="str">
        <f t="shared" si="17"/>
        <v>ACE-mol-131</v>
      </c>
      <c r="B1129" t="s">
        <v>10827</v>
      </c>
      <c r="C1129">
        <v>8</v>
      </c>
      <c r="D1129">
        <v>10</v>
      </c>
    </row>
    <row r="1130" spans="1:4">
      <c r="A1130" t="str">
        <f t="shared" si="17"/>
        <v>ACE-mol-134</v>
      </c>
      <c r="B1130" t="s">
        <v>10828</v>
      </c>
      <c r="C1130">
        <v>5</v>
      </c>
      <c r="D1130">
        <v>10</v>
      </c>
    </row>
    <row r="1131" spans="1:4">
      <c r="A1131" t="str">
        <f t="shared" si="17"/>
        <v>ACE-mol-143</v>
      </c>
      <c r="B1131" t="s">
        <v>10829</v>
      </c>
      <c r="C1131">
        <v>6</v>
      </c>
      <c r="D1131">
        <v>8</v>
      </c>
    </row>
    <row r="1132" spans="1:4">
      <c r="A1132" t="str">
        <f t="shared" si="17"/>
        <v>ACE-mol-147</v>
      </c>
      <c r="B1132" t="s">
        <v>10830</v>
      </c>
      <c r="C1132">
        <v>7</v>
      </c>
      <c r="D1132">
        <v>10</v>
      </c>
    </row>
    <row r="1133" spans="1:4">
      <c r="A1133" t="str">
        <f t="shared" si="17"/>
        <v>ACE-mol-154</v>
      </c>
      <c r="B1133" t="s">
        <v>10831</v>
      </c>
      <c r="C1133">
        <v>7</v>
      </c>
      <c r="D1133">
        <v>9</v>
      </c>
    </row>
    <row r="1134" spans="1:4">
      <c r="A1134" t="str">
        <f t="shared" si="17"/>
        <v>ACE-mol-69</v>
      </c>
      <c r="B1134" t="s">
        <v>10832</v>
      </c>
      <c r="C1134">
        <v>6</v>
      </c>
      <c r="D1134">
        <v>9</v>
      </c>
    </row>
    <row r="1135" spans="1:4">
      <c r="A1135" t="str">
        <f t="shared" si="17"/>
        <v>ACE-mol-71</v>
      </c>
      <c r="B1135" t="s">
        <v>10833</v>
      </c>
      <c r="C1135">
        <v>6</v>
      </c>
      <c r="D1135">
        <v>9</v>
      </c>
    </row>
    <row r="1136" spans="1:4">
      <c r="A1136" t="str">
        <f t="shared" si="17"/>
        <v>ACE-mol-75</v>
      </c>
      <c r="B1136" t="s">
        <v>10834</v>
      </c>
      <c r="C1136">
        <v>5</v>
      </c>
      <c r="D1136">
        <v>8</v>
      </c>
    </row>
    <row r="1137" spans="1:4">
      <c r="A1137" t="str">
        <f t="shared" si="17"/>
        <v>ACE-mol-80</v>
      </c>
      <c r="B1137" t="s">
        <v>10835</v>
      </c>
      <c r="C1137">
        <v>5</v>
      </c>
      <c r="D1137">
        <v>10</v>
      </c>
    </row>
    <row r="1138" spans="1:4">
      <c r="A1138" t="str">
        <f t="shared" si="17"/>
        <v>ACE-mol-82</v>
      </c>
      <c r="B1138" t="s">
        <v>10836</v>
      </c>
      <c r="C1138">
        <v>5</v>
      </c>
      <c r="D1138">
        <v>10</v>
      </c>
    </row>
    <row r="1139" spans="1:4">
      <c r="A1139" t="str">
        <f t="shared" si="17"/>
        <v>ACE-mol-83</v>
      </c>
      <c r="B1139" t="s">
        <v>10837</v>
      </c>
      <c r="C1139">
        <v>5</v>
      </c>
      <c r="D1139">
        <v>10</v>
      </c>
    </row>
    <row r="1140" spans="1:4">
      <c r="A1140" t="str">
        <f t="shared" si="17"/>
        <v>ACE-mol-85</v>
      </c>
      <c r="B1140" t="s">
        <v>10838</v>
      </c>
      <c r="C1140">
        <v>6</v>
      </c>
      <c r="D1140">
        <v>10</v>
      </c>
    </row>
    <row r="1141" spans="1:4">
      <c r="A1141" t="str">
        <f t="shared" si="17"/>
        <v>ACE-mol-91</v>
      </c>
      <c r="B1141" t="s">
        <v>10839</v>
      </c>
      <c r="C1141">
        <v>5</v>
      </c>
      <c r="D1141">
        <v>10</v>
      </c>
    </row>
    <row r="1142" spans="1:4">
      <c r="A1142" t="str">
        <f t="shared" si="17"/>
        <v>ACE-mol-99</v>
      </c>
      <c r="B1142" t="s">
        <v>10840</v>
      </c>
      <c r="C1142">
        <v>6</v>
      </c>
      <c r="D1142">
        <v>9</v>
      </c>
    </row>
    <row r="1143" spans="1:4">
      <c r="A1143" t="str">
        <f t="shared" si="17"/>
        <v>Acenaphthene</v>
      </c>
      <c r="B1143" t="s">
        <v>10843</v>
      </c>
      <c r="C1143">
        <v>5</v>
      </c>
      <c r="D1143">
        <v>10</v>
      </c>
    </row>
    <row r="1144" spans="1:4">
      <c r="A1144" t="str">
        <f t="shared" si="17"/>
        <v>Acenocoumarol</v>
      </c>
      <c r="B1144" t="s">
        <v>10844</v>
      </c>
      <c r="C1144">
        <v>8</v>
      </c>
      <c r="D1144">
        <v>10</v>
      </c>
    </row>
    <row r="1145" spans="1:4">
      <c r="A1145" t="str">
        <f t="shared" si="17"/>
        <v>Acephate</v>
      </c>
      <c r="B1145" t="s">
        <v>10845</v>
      </c>
      <c r="C1145">
        <v>8</v>
      </c>
      <c r="D1145">
        <v>8</v>
      </c>
    </row>
    <row r="1146" spans="1:4">
      <c r="A1146" t="str">
        <f t="shared" si="17"/>
        <v>Acetal</v>
      </c>
      <c r="B1146" t="s">
        <v>10846</v>
      </c>
      <c r="C1146">
        <v>7</v>
      </c>
      <c r="D1146">
        <v>8</v>
      </c>
    </row>
    <row r="1147" spans="1:4">
      <c r="A1147" t="str">
        <f t="shared" si="17"/>
        <v>acetaldehyde</v>
      </c>
      <c r="B1147" t="s">
        <v>10847</v>
      </c>
      <c r="C1147">
        <v>3</v>
      </c>
      <c r="D1147">
        <v>3</v>
      </c>
    </row>
    <row r="1148" spans="1:4">
      <c r="A1148" t="str">
        <f t="shared" si="17"/>
        <v>Acetaldehyde_methylformylhydrazone</v>
      </c>
      <c r="B1148" t="s">
        <v>10848</v>
      </c>
      <c r="C1148">
        <v>7</v>
      </c>
      <c r="D1148">
        <v>7</v>
      </c>
    </row>
    <row r="1149" spans="1:4">
      <c r="A1149" t="str">
        <f t="shared" si="17"/>
        <v>Acetaldehyde_oxime</v>
      </c>
      <c r="B1149" t="s">
        <v>10849</v>
      </c>
      <c r="C1149">
        <v>4</v>
      </c>
      <c r="D1149">
        <v>4</v>
      </c>
    </row>
    <row r="1150" spans="1:4">
      <c r="A1150" t="str">
        <f t="shared" si="17"/>
        <v>acetaldoxime</v>
      </c>
      <c r="B1150" t="s">
        <v>8778</v>
      </c>
      <c r="C1150">
        <v>4</v>
      </c>
      <c r="D1150">
        <v>4</v>
      </c>
    </row>
    <row r="1151" spans="1:4">
      <c r="A1151" t="str">
        <f t="shared" si="17"/>
        <v>Acetamide</v>
      </c>
      <c r="B1151" t="s">
        <v>8774</v>
      </c>
      <c r="C1151">
        <v>4</v>
      </c>
      <c r="D1151">
        <v>4</v>
      </c>
    </row>
    <row r="1152" spans="1:4">
      <c r="A1152" t="str">
        <f t="shared" si="17"/>
        <v>ACETAMIDOPYRENOL(c)</v>
      </c>
      <c r="B1152" t="s">
        <v>6774</v>
      </c>
      <c r="C1152">
        <v>6</v>
      </c>
      <c r="D1152">
        <v>11</v>
      </c>
    </row>
    <row r="1153" spans="1:4">
      <c r="A1153" t="str">
        <f t="shared" si="17"/>
        <v>Acetaminophen</v>
      </c>
      <c r="B1153" t="s">
        <v>10850</v>
      </c>
      <c r="C1153">
        <v>6</v>
      </c>
      <c r="D1153">
        <v>8</v>
      </c>
    </row>
    <row r="1154" spans="1:4">
      <c r="A1154" t="str">
        <f t="shared" si="17"/>
        <v>Acetaminophen_(4-hydroxyacetanilide)</v>
      </c>
      <c r="B1154" t="s">
        <v>10851</v>
      </c>
      <c r="C1154">
        <v>6</v>
      </c>
      <c r="D1154">
        <v>8</v>
      </c>
    </row>
    <row r="1155" spans="1:4">
      <c r="A1155" t="str">
        <f t="shared" si="17"/>
        <v>Acetamiprid</v>
      </c>
      <c r="B1155" t="s">
        <v>9714</v>
      </c>
      <c r="C1155">
        <v>6</v>
      </c>
      <c r="D1155">
        <v>9</v>
      </c>
    </row>
    <row r="1156" spans="1:4">
      <c r="A1156" t="str">
        <f t="shared" ref="A1156:A1219" si="18">MID(B1156,1,LEN(B1156)-4)</f>
        <v>ACETANILIDE</v>
      </c>
      <c r="B1156" t="s">
        <v>8748</v>
      </c>
      <c r="C1156">
        <v>5</v>
      </c>
      <c r="D1156">
        <v>8</v>
      </c>
    </row>
    <row r="1157" spans="1:4">
      <c r="A1157" t="str">
        <f t="shared" si="18"/>
        <v>Acetate</v>
      </c>
      <c r="B1157" t="s">
        <v>10852</v>
      </c>
      <c r="C1157">
        <v>4</v>
      </c>
      <c r="D1157">
        <v>4</v>
      </c>
    </row>
    <row r="1158" spans="1:4">
      <c r="A1158" t="str">
        <f t="shared" si="18"/>
        <v>Acetic_acid</v>
      </c>
      <c r="B1158" t="s">
        <v>10853</v>
      </c>
      <c r="C1158">
        <v>4</v>
      </c>
      <c r="D1158">
        <v>4</v>
      </c>
    </row>
    <row r="1159" spans="1:4">
      <c r="A1159" t="str">
        <f t="shared" si="18"/>
        <v>Acetic_Anhydride</v>
      </c>
      <c r="B1159" t="s">
        <v>10854</v>
      </c>
      <c r="C1159">
        <v>5</v>
      </c>
      <c r="D1159">
        <v>6</v>
      </c>
    </row>
    <row r="1160" spans="1:4">
      <c r="A1160" t="str">
        <f t="shared" si="18"/>
        <v>Acetimidoquinone</v>
      </c>
      <c r="B1160" t="s">
        <v>10855</v>
      </c>
      <c r="C1160">
        <v>5</v>
      </c>
      <c r="D1160">
        <v>6</v>
      </c>
    </row>
    <row r="1161" spans="1:4">
      <c r="A1161" t="str">
        <f t="shared" si="18"/>
        <v>Acetin</v>
      </c>
      <c r="B1161" t="s">
        <v>10856</v>
      </c>
      <c r="C1161">
        <v>6</v>
      </c>
      <c r="D1161">
        <v>9</v>
      </c>
    </row>
    <row r="1162" spans="1:4">
      <c r="A1162" t="str">
        <f t="shared" si="18"/>
        <v>Acetochlor</v>
      </c>
      <c r="B1162" t="s">
        <v>7562</v>
      </c>
      <c r="C1162">
        <v>7</v>
      </c>
      <c r="D1162">
        <v>10</v>
      </c>
    </row>
    <row r="1163" spans="1:4">
      <c r="A1163" t="str">
        <f t="shared" si="18"/>
        <v>Acetohexamide</v>
      </c>
      <c r="B1163" t="s">
        <v>10857</v>
      </c>
      <c r="C1163">
        <v>9</v>
      </c>
      <c r="D1163">
        <v>12</v>
      </c>
    </row>
    <row r="1164" spans="1:4">
      <c r="A1164" t="str">
        <f t="shared" si="18"/>
        <v>Acetone</v>
      </c>
      <c r="B1164" t="s">
        <v>8908</v>
      </c>
      <c r="C1164">
        <v>4</v>
      </c>
      <c r="D1164">
        <v>4</v>
      </c>
    </row>
    <row r="1165" spans="1:4">
      <c r="A1165" t="str">
        <f t="shared" si="18"/>
        <v>Acetone[4-(5-nitro-2-furyl)-2-thiazolyl]_hydrazone</v>
      </c>
      <c r="B1165" t="s">
        <v>10858</v>
      </c>
      <c r="C1165">
        <v>8</v>
      </c>
      <c r="D1165">
        <v>11</v>
      </c>
    </row>
    <row r="1166" spans="1:4">
      <c r="A1166" t="str">
        <f t="shared" si="18"/>
        <v>Acetone_Cyanohydrin</v>
      </c>
      <c r="B1166" t="s">
        <v>10859</v>
      </c>
      <c r="C1166">
        <v>5</v>
      </c>
      <c r="D1166">
        <v>6</v>
      </c>
    </row>
    <row r="1167" spans="1:4">
      <c r="A1167" t="str">
        <f t="shared" si="18"/>
        <v>ACETONITRILE</v>
      </c>
      <c r="B1167" t="s">
        <v>8923</v>
      </c>
      <c r="C1167">
        <v>3</v>
      </c>
      <c r="D1167">
        <v>3</v>
      </c>
    </row>
    <row r="1168" spans="1:4">
      <c r="A1168" t="str">
        <f t="shared" si="18"/>
        <v>Acetonylacetone</v>
      </c>
      <c r="B1168" t="s">
        <v>10860</v>
      </c>
      <c r="C1168">
        <v>4</v>
      </c>
      <c r="D1168">
        <v>5</v>
      </c>
    </row>
    <row r="1169" spans="1:4">
      <c r="A1169" t="str">
        <f t="shared" si="18"/>
        <v>acetophenone</v>
      </c>
      <c r="B1169" t="s">
        <v>8746</v>
      </c>
      <c r="C1169">
        <v>6</v>
      </c>
      <c r="D1169">
        <v>8</v>
      </c>
    </row>
    <row r="1170" spans="1:4">
      <c r="A1170" t="str">
        <f t="shared" si="18"/>
        <v>Acetoxime</v>
      </c>
      <c r="B1170" t="s">
        <v>10861</v>
      </c>
      <c r="C1170">
        <v>5</v>
      </c>
      <c r="D1170">
        <v>5</v>
      </c>
    </row>
    <row r="1171" spans="1:4">
      <c r="A1171" t="str">
        <f t="shared" si="18"/>
        <v>Acetylcholine</v>
      </c>
      <c r="B1171" t="s">
        <v>10862</v>
      </c>
      <c r="C1171">
        <v>6</v>
      </c>
      <c r="D1171">
        <v>7</v>
      </c>
    </row>
    <row r="1172" spans="1:4">
      <c r="A1172" t="str">
        <f t="shared" si="18"/>
        <v>Acetylcysteine</v>
      </c>
      <c r="B1172" t="s">
        <v>10863</v>
      </c>
      <c r="C1172">
        <v>5</v>
      </c>
      <c r="D1172">
        <v>6</v>
      </c>
    </row>
    <row r="1173" spans="1:4">
      <c r="A1173" t="str">
        <f t="shared" si="18"/>
        <v>Acetylene_Dichloride</v>
      </c>
      <c r="B1173" t="s">
        <v>10864</v>
      </c>
      <c r="C1173">
        <v>4</v>
      </c>
      <c r="D1173">
        <v>4</v>
      </c>
    </row>
    <row r="1174" spans="1:4">
      <c r="A1174" t="str">
        <f t="shared" si="18"/>
        <v>acetylmethadol</v>
      </c>
      <c r="B1174" t="s">
        <v>4631</v>
      </c>
      <c r="C1174">
        <v>7</v>
      </c>
      <c r="D1174">
        <v>9</v>
      </c>
    </row>
    <row r="1175" spans="1:4">
      <c r="A1175" t="str">
        <f t="shared" si="18"/>
        <v>Acetylpheneturide</v>
      </c>
      <c r="B1175" t="s">
        <v>10865</v>
      </c>
      <c r="C1175">
        <v>7</v>
      </c>
      <c r="D1175">
        <v>9</v>
      </c>
    </row>
    <row r="1176" spans="1:4">
      <c r="A1176" t="str">
        <f t="shared" si="18"/>
        <v>Acetylsalicylic_acid</v>
      </c>
      <c r="B1176" t="s">
        <v>10866</v>
      </c>
      <c r="C1176">
        <v>7</v>
      </c>
      <c r="D1176">
        <v>7</v>
      </c>
    </row>
    <row r="1177" spans="1:4">
      <c r="A1177" t="str">
        <f t="shared" si="18"/>
        <v>a-Chloralose</v>
      </c>
      <c r="B1177" t="s">
        <v>10812</v>
      </c>
      <c r="C1177">
        <v>8</v>
      </c>
      <c r="D1177">
        <v>9</v>
      </c>
    </row>
    <row r="1178" spans="1:4">
      <c r="A1178" t="str">
        <f t="shared" si="18"/>
        <v>a-Chlorohydrin</v>
      </c>
      <c r="B1178" t="s">
        <v>10813</v>
      </c>
      <c r="C1178">
        <v>5</v>
      </c>
      <c r="D1178">
        <v>6</v>
      </c>
    </row>
    <row r="1179" spans="1:4">
      <c r="A1179" t="str">
        <f t="shared" si="18"/>
        <v>Acibenzolar-s-methyl</v>
      </c>
      <c r="B1179" t="s">
        <v>9718</v>
      </c>
      <c r="C1179">
        <v>6</v>
      </c>
      <c r="D1179">
        <v>8</v>
      </c>
    </row>
    <row r="1180" spans="1:4">
      <c r="A1180" t="str">
        <f t="shared" si="18"/>
        <v>Acifluorfen</v>
      </c>
      <c r="B1180" t="s">
        <v>7563</v>
      </c>
      <c r="C1180">
        <v>7</v>
      </c>
      <c r="D1180">
        <v>9</v>
      </c>
    </row>
    <row r="1181" spans="1:4">
      <c r="A1181" t="str">
        <f t="shared" si="18"/>
        <v>Acifran</v>
      </c>
      <c r="B1181" t="s">
        <v>10867</v>
      </c>
      <c r="C1181">
        <v>6</v>
      </c>
      <c r="D1181">
        <v>10</v>
      </c>
    </row>
    <row r="1182" spans="1:4">
      <c r="A1182" t="str">
        <f t="shared" si="18"/>
        <v>Acipimox</v>
      </c>
      <c r="B1182" t="s">
        <v>10868</v>
      </c>
      <c r="C1182">
        <v>6</v>
      </c>
      <c r="D1182">
        <v>8</v>
      </c>
    </row>
    <row r="1183" spans="1:4">
      <c r="A1183" t="str">
        <f t="shared" si="18"/>
        <v>Acitretin</v>
      </c>
      <c r="B1183" t="s">
        <v>10869</v>
      </c>
      <c r="C1183">
        <v>10</v>
      </c>
      <c r="D1183">
        <v>8</v>
      </c>
    </row>
    <row r="1184" spans="1:4">
      <c r="A1184" t="str">
        <f t="shared" si="18"/>
        <v>Aconitine</v>
      </c>
      <c r="B1184" t="s">
        <v>10870</v>
      </c>
      <c r="C1184">
        <v>6</v>
      </c>
      <c r="D1184">
        <v>9</v>
      </c>
    </row>
    <row r="1185" spans="1:36">
      <c r="A1185" t="str">
        <f t="shared" si="18"/>
        <v>Acridine</v>
      </c>
      <c r="B1185" t="s">
        <v>10871</v>
      </c>
      <c r="C1185">
        <v>6</v>
      </c>
      <c r="D1185">
        <v>11</v>
      </c>
    </row>
    <row r="1186" spans="1:36">
      <c r="A1186" t="str">
        <f t="shared" si="18"/>
        <v>Acridine_Yellow_G</v>
      </c>
      <c r="B1186" t="s">
        <v>10872</v>
      </c>
      <c r="C1186">
        <v>6</v>
      </c>
      <c r="D1186">
        <v>11</v>
      </c>
    </row>
    <row r="1187" spans="1:36">
      <c r="A1187" t="str">
        <f t="shared" si="18"/>
        <v>Acrivastine</v>
      </c>
      <c r="B1187" t="s">
        <v>10873</v>
      </c>
      <c r="C1187">
        <v>6</v>
      </c>
      <c r="D1187">
        <v>10</v>
      </c>
    </row>
    <row r="1188" spans="1:36">
      <c r="A1188" t="str">
        <f t="shared" si="18"/>
        <v>Acrolein</v>
      </c>
      <c r="B1188" t="s">
        <v>7564</v>
      </c>
      <c r="C1188">
        <v>4</v>
      </c>
      <c r="D1188">
        <v>4</v>
      </c>
    </row>
    <row r="1189" spans="1:36">
      <c r="A1189" t="str">
        <f t="shared" si="18"/>
        <v>Acrolein_diethylacetal</v>
      </c>
      <c r="B1189" t="s">
        <v>10874</v>
      </c>
      <c r="C1189">
        <v>7</v>
      </c>
      <c r="D1189">
        <v>9</v>
      </c>
    </row>
    <row r="1190" spans="1:36">
      <c r="A1190" t="str">
        <f t="shared" si="18"/>
        <v>Acrolein_oxime</v>
      </c>
      <c r="B1190" t="s">
        <v>10875</v>
      </c>
      <c r="C1190">
        <v>5</v>
      </c>
      <c r="D1190">
        <v>5</v>
      </c>
    </row>
    <row r="1191" spans="1:36">
      <c r="A1191" t="str">
        <f t="shared" si="18"/>
        <v>Acronycine</v>
      </c>
      <c r="B1191" t="s">
        <v>10876</v>
      </c>
      <c r="C1191">
        <v>7</v>
      </c>
      <c r="D1191">
        <v>11</v>
      </c>
      <c r="AJ1191" s="1"/>
    </row>
    <row r="1192" spans="1:36">
      <c r="A1192" t="str">
        <f t="shared" si="18"/>
        <v>Acrylamide</v>
      </c>
      <c r="B1192" t="s">
        <v>10877</v>
      </c>
      <c r="C1192">
        <v>5</v>
      </c>
      <c r="D1192">
        <v>5</v>
      </c>
    </row>
    <row r="1193" spans="1:36">
      <c r="A1193" t="str">
        <f t="shared" si="18"/>
        <v>Acrylic_acid</v>
      </c>
      <c r="B1193" t="s">
        <v>10878</v>
      </c>
      <c r="C1193">
        <v>4</v>
      </c>
      <c r="D1193">
        <v>5</v>
      </c>
    </row>
    <row r="1194" spans="1:36">
      <c r="A1194" t="str">
        <f t="shared" si="18"/>
        <v>Acrylonitrile</v>
      </c>
      <c r="B1194" t="s">
        <v>10879</v>
      </c>
      <c r="C1194">
        <v>4</v>
      </c>
      <c r="D1194">
        <v>4</v>
      </c>
    </row>
    <row r="1195" spans="1:36">
      <c r="A1195" t="str">
        <f t="shared" si="18"/>
        <v>Actarit</v>
      </c>
      <c r="B1195" t="s">
        <v>10880</v>
      </c>
      <c r="C1195">
        <v>6</v>
      </c>
      <c r="D1195">
        <v>9</v>
      </c>
    </row>
    <row r="1196" spans="1:36">
      <c r="A1196" t="str">
        <f t="shared" si="18"/>
        <v>Actinobolin</v>
      </c>
      <c r="B1196" t="s">
        <v>10881</v>
      </c>
      <c r="C1196">
        <v>6</v>
      </c>
      <c r="D1196">
        <v>8</v>
      </c>
    </row>
    <row r="1197" spans="1:36">
      <c r="A1197" t="str">
        <f t="shared" si="18"/>
        <v>acyclovir</v>
      </c>
      <c r="B1197" t="s">
        <v>10882</v>
      </c>
      <c r="C1197">
        <v>7</v>
      </c>
      <c r="D1197">
        <v>9</v>
      </c>
    </row>
    <row r="1198" spans="1:36">
      <c r="A1198" t="str">
        <f t="shared" si="18"/>
        <v>Adamantane</v>
      </c>
      <c r="B1198" t="s">
        <v>10883</v>
      </c>
      <c r="C1198">
        <v>4</v>
      </c>
      <c r="D1198">
        <v>5</v>
      </c>
    </row>
    <row r="1199" spans="1:36">
      <c r="A1199" t="str">
        <f t="shared" si="18"/>
        <v>a-decanolactone</v>
      </c>
      <c r="B1199" t="s">
        <v>10814</v>
      </c>
      <c r="C1199">
        <v>6</v>
      </c>
      <c r="D1199">
        <v>7</v>
      </c>
    </row>
    <row r="1200" spans="1:36">
      <c r="A1200" t="str">
        <f t="shared" si="18"/>
        <v>Adenine</v>
      </c>
      <c r="B1200" t="s">
        <v>10884</v>
      </c>
      <c r="C1200">
        <v>7</v>
      </c>
      <c r="D1200">
        <v>9</v>
      </c>
    </row>
    <row r="1201" spans="1:4">
      <c r="A1201" t="str">
        <f t="shared" si="18"/>
        <v>Adipamide</v>
      </c>
      <c r="B1201" t="s">
        <v>10885</v>
      </c>
      <c r="C1201">
        <v>4</v>
      </c>
      <c r="D1201">
        <v>5</v>
      </c>
    </row>
    <row r="1202" spans="1:4">
      <c r="A1202" t="str">
        <f t="shared" si="18"/>
        <v>Adriamycin</v>
      </c>
      <c r="B1202" t="s">
        <v>10886</v>
      </c>
      <c r="C1202">
        <v>8</v>
      </c>
      <c r="D1202">
        <v>9</v>
      </c>
    </row>
    <row r="1203" spans="1:4">
      <c r="A1203" t="str">
        <f t="shared" si="18"/>
        <v>AET</v>
      </c>
      <c r="B1203" t="s">
        <v>10887</v>
      </c>
      <c r="C1203">
        <v>5</v>
      </c>
      <c r="D1203">
        <v>6</v>
      </c>
    </row>
    <row r="1204" spans="1:4">
      <c r="A1204" t="str">
        <f t="shared" si="18"/>
        <v>a-Ethylbenzyl_Alcohol</v>
      </c>
      <c r="B1204" t="s">
        <v>10815</v>
      </c>
      <c r="C1204">
        <v>5</v>
      </c>
      <c r="D1204">
        <v>9</v>
      </c>
    </row>
    <row r="1205" spans="1:4">
      <c r="A1205" t="str">
        <f t="shared" si="18"/>
        <v>AF-2</v>
      </c>
      <c r="B1205" t="s">
        <v>10888</v>
      </c>
      <c r="C1205">
        <v>8</v>
      </c>
      <c r="D1205">
        <v>11</v>
      </c>
    </row>
    <row r="1206" spans="1:4">
      <c r="A1206" t="str">
        <f t="shared" si="18"/>
        <v>AF3013</v>
      </c>
      <c r="B1206" t="s">
        <v>3354</v>
      </c>
      <c r="C1206">
        <v>6</v>
      </c>
      <c r="D1206">
        <v>11</v>
      </c>
    </row>
    <row r="1207" spans="1:4">
      <c r="A1207" t="str">
        <f t="shared" si="18"/>
        <v>Aflatoxicol</v>
      </c>
      <c r="B1207" t="s">
        <v>10889</v>
      </c>
      <c r="C1207">
        <v>8</v>
      </c>
      <c r="D1207">
        <v>10</v>
      </c>
    </row>
    <row r="1208" spans="1:4">
      <c r="A1208" t="str">
        <f t="shared" si="18"/>
        <v>aflatoxin_B1</v>
      </c>
      <c r="B1208" t="s">
        <v>10890</v>
      </c>
      <c r="C1208">
        <v>7</v>
      </c>
      <c r="D1208">
        <v>9</v>
      </c>
    </row>
    <row r="1209" spans="1:4">
      <c r="A1209" t="str">
        <f t="shared" si="18"/>
        <v>Afloqualone</v>
      </c>
      <c r="B1209" t="s">
        <v>10891</v>
      </c>
      <c r="C1209">
        <v>7</v>
      </c>
      <c r="D1209">
        <v>10</v>
      </c>
    </row>
    <row r="1210" spans="1:4">
      <c r="A1210" t="str">
        <f t="shared" si="18"/>
        <v>AG-1343</v>
      </c>
      <c r="B1210" t="s">
        <v>10892</v>
      </c>
      <c r="C1210">
        <v>7</v>
      </c>
      <c r="D1210">
        <v>10</v>
      </c>
    </row>
    <row r="1211" spans="1:4">
      <c r="A1211" t="str">
        <f t="shared" si="18"/>
        <v>AG1365</v>
      </c>
      <c r="B1211" t="s">
        <v>10893</v>
      </c>
      <c r="C1211">
        <v>7</v>
      </c>
      <c r="D1211">
        <v>10</v>
      </c>
    </row>
    <row r="1212" spans="1:4">
      <c r="A1212" t="str">
        <f t="shared" si="18"/>
        <v>AG1402</v>
      </c>
      <c r="B1212" t="s">
        <v>10894</v>
      </c>
      <c r="C1212">
        <v>7</v>
      </c>
      <c r="D1212">
        <v>10</v>
      </c>
    </row>
    <row r="1213" spans="1:4">
      <c r="A1213" t="str">
        <f t="shared" si="18"/>
        <v>Agaritine</v>
      </c>
      <c r="B1213" t="s">
        <v>10895</v>
      </c>
      <c r="C1213">
        <v>8</v>
      </c>
      <c r="D1213">
        <v>8</v>
      </c>
    </row>
    <row r="1214" spans="1:4">
      <c r="A1214" t="str">
        <f t="shared" si="18"/>
        <v>alachlor</v>
      </c>
      <c r="B1214" t="s">
        <v>10896</v>
      </c>
      <c r="C1214">
        <v>6</v>
      </c>
      <c r="D1214">
        <v>9</v>
      </c>
    </row>
    <row r="1215" spans="1:4">
      <c r="A1215" t="str">
        <f t="shared" si="18"/>
        <v>Alclofenac</v>
      </c>
      <c r="B1215" t="s">
        <v>10897</v>
      </c>
      <c r="C1215">
        <v>7</v>
      </c>
      <c r="D1215">
        <v>9</v>
      </c>
    </row>
    <row r="1216" spans="1:4">
      <c r="A1216" t="str">
        <f t="shared" si="18"/>
        <v>Aldicarb</v>
      </c>
      <c r="B1216" t="s">
        <v>10898</v>
      </c>
      <c r="C1216">
        <v>8</v>
      </c>
      <c r="D1216">
        <v>8</v>
      </c>
    </row>
    <row r="1217" spans="1:36">
      <c r="A1217" t="str">
        <f t="shared" si="18"/>
        <v>Aldol</v>
      </c>
      <c r="B1217" t="s">
        <v>10899</v>
      </c>
      <c r="C1217">
        <v>4</v>
      </c>
      <c r="D1217">
        <v>5</v>
      </c>
    </row>
    <row r="1218" spans="1:36">
      <c r="A1218" t="str">
        <f t="shared" si="18"/>
        <v>aldosterone</v>
      </c>
      <c r="B1218" t="s">
        <v>10900</v>
      </c>
      <c r="C1218">
        <v>5</v>
      </c>
      <c r="D1218">
        <v>6</v>
      </c>
    </row>
    <row r="1219" spans="1:36">
      <c r="A1219" t="str">
        <f t="shared" si="18"/>
        <v>aldrin</v>
      </c>
      <c r="B1219" t="s">
        <v>10901</v>
      </c>
      <c r="C1219">
        <v>8</v>
      </c>
      <c r="D1219">
        <v>11</v>
      </c>
    </row>
    <row r="1220" spans="1:36">
      <c r="A1220" t="str">
        <f t="shared" ref="A1220:A1283" si="19">MID(B1220,1,LEN(B1220)-4)</f>
        <v>Alfaxalone</v>
      </c>
      <c r="B1220" t="s">
        <v>10902</v>
      </c>
      <c r="C1220">
        <v>4</v>
      </c>
      <c r="D1220">
        <v>5</v>
      </c>
    </row>
    <row r="1221" spans="1:36">
      <c r="A1221" t="str">
        <f t="shared" si="19"/>
        <v>alfuzosin</v>
      </c>
      <c r="B1221" t="s">
        <v>3357</v>
      </c>
      <c r="C1221">
        <v>9</v>
      </c>
      <c r="D1221">
        <v>10</v>
      </c>
    </row>
    <row r="1222" spans="1:36">
      <c r="A1222" t="str">
        <f t="shared" si="19"/>
        <v>Alibendol</v>
      </c>
      <c r="B1222" t="s">
        <v>10903</v>
      </c>
      <c r="C1222">
        <v>7</v>
      </c>
      <c r="D1222">
        <v>9</v>
      </c>
    </row>
    <row r="1223" spans="1:36">
      <c r="A1223" t="str">
        <f t="shared" si="19"/>
        <v>Alimemazine</v>
      </c>
      <c r="B1223" t="s">
        <v>8106</v>
      </c>
      <c r="C1223">
        <v>6</v>
      </c>
      <c r="D1223">
        <v>11</v>
      </c>
    </row>
    <row r="1224" spans="1:36">
      <c r="A1224" t="str">
        <f t="shared" si="19"/>
        <v>Alkannin</v>
      </c>
      <c r="B1224" t="s">
        <v>10904</v>
      </c>
      <c r="C1224">
        <v>7</v>
      </c>
      <c r="D1224">
        <v>9</v>
      </c>
    </row>
    <row r="1225" spans="1:36">
      <c r="A1225" t="str">
        <f t="shared" si="19"/>
        <v>Alkylbenzenesulfonate__linear</v>
      </c>
      <c r="B1225" t="s">
        <v>14159</v>
      </c>
      <c r="C1225">
        <v>7</v>
      </c>
      <c r="D1225">
        <v>9</v>
      </c>
    </row>
    <row r="1226" spans="1:36">
      <c r="A1226" t="str">
        <f t="shared" si="19"/>
        <v>Alkyldimethylamine_oxides__commercial_grade</v>
      </c>
      <c r="B1226" t="s">
        <v>14160</v>
      </c>
      <c r="C1226">
        <v>5</v>
      </c>
      <c r="D1226">
        <v>7</v>
      </c>
    </row>
    <row r="1227" spans="1:36">
      <c r="A1227" t="str">
        <f t="shared" si="19"/>
        <v>Alkyldimethylamine_oxides</v>
      </c>
      <c r="B1227" t="s">
        <v>10905</v>
      </c>
      <c r="C1227">
        <v>5</v>
      </c>
      <c r="D1227">
        <v>7</v>
      </c>
    </row>
    <row r="1228" spans="1:36">
      <c r="A1228" t="str">
        <f t="shared" si="19"/>
        <v>Allantoin</v>
      </c>
      <c r="B1228" t="s">
        <v>10907</v>
      </c>
      <c r="C1228">
        <v>7</v>
      </c>
      <c r="D1228">
        <v>7</v>
      </c>
    </row>
    <row r="1229" spans="1:36">
      <c r="A1229" t="str">
        <f t="shared" si="19"/>
        <v>Allicin</v>
      </c>
      <c r="B1229" t="s">
        <v>10908</v>
      </c>
      <c r="C1229">
        <v>7</v>
      </c>
      <c r="D1229">
        <v>7</v>
      </c>
    </row>
    <row r="1230" spans="1:36">
      <c r="A1230" t="str">
        <f t="shared" si="19"/>
        <v>Allidochlor</v>
      </c>
      <c r="B1230" t="s">
        <v>10909</v>
      </c>
      <c r="C1230">
        <v>5</v>
      </c>
      <c r="D1230">
        <v>8</v>
      </c>
      <c r="AJ1230" s="1"/>
    </row>
    <row r="1231" spans="1:36">
      <c r="A1231" t="str">
        <f t="shared" si="19"/>
        <v>Allobarbital</v>
      </c>
      <c r="B1231" t="s">
        <v>10910</v>
      </c>
      <c r="C1231">
        <v>7</v>
      </c>
      <c r="D1231">
        <v>7</v>
      </c>
      <c r="AJ1231" s="1"/>
    </row>
    <row r="1232" spans="1:36">
      <c r="A1232" t="str">
        <f t="shared" si="19"/>
        <v>Alloxan</v>
      </c>
      <c r="B1232" t="s">
        <v>10911</v>
      </c>
      <c r="C1232">
        <v>7</v>
      </c>
      <c r="D1232">
        <v>7</v>
      </c>
    </row>
    <row r="1233" spans="1:4">
      <c r="A1233" t="str">
        <f t="shared" si="19"/>
        <v>All-trans-retinyl_palmitate</v>
      </c>
      <c r="B1233" t="s">
        <v>10906</v>
      </c>
      <c r="C1233">
        <v>9</v>
      </c>
      <c r="D1233">
        <v>7</v>
      </c>
    </row>
    <row r="1234" spans="1:4">
      <c r="A1234" t="str">
        <f t="shared" si="19"/>
        <v>Allyl_acetate</v>
      </c>
      <c r="B1234" t="s">
        <v>10914</v>
      </c>
      <c r="C1234">
        <v>6</v>
      </c>
      <c r="D1234">
        <v>6</v>
      </c>
    </row>
    <row r="1235" spans="1:4">
      <c r="A1235" t="str">
        <f t="shared" si="19"/>
        <v>allyl_acrylate</v>
      </c>
      <c r="B1235" t="s">
        <v>10915</v>
      </c>
      <c r="C1235">
        <v>6</v>
      </c>
      <c r="D1235">
        <v>7</v>
      </c>
    </row>
    <row r="1236" spans="1:4">
      <c r="A1236" t="str">
        <f t="shared" si="19"/>
        <v>Allyl_alcohol</v>
      </c>
      <c r="B1236" t="s">
        <v>10916</v>
      </c>
      <c r="C1236">
        <v>4</v>
      </c>
      <c r="D1236">
        <v>4</v>
      </c>
    </row>
    <row r="1237" spans="1:4">
      <c r="A1237" t="str">
        <f t="shared" si="19"/>
        <v>Allyl_chloride</v>
      </c>
      <c r="B1237" t="s">
        <v>10917</v>
      </c>
      <c r="C1237">
        <v>4</v>
      </c>
      <c r="D1237">
        <v>4</v>
      </c>
    </row>
    <row r="1238" spans="1:4">
      <c r="A1238" t="str">
        <f t="shared" si="19"/>
        <v>allyl_crotonate</v>
      </c>
      <c r="B1238" t="s">
        <v>10918</v>
      </c>
      <c r="C1238">
        <v>6</v>
      </c>
      <c r="D1238">
        <v>7</v>
      </c>
    </row>
    <row r="1239" spans="1:4">
      <c r="A1239" t="str">
        <f t="shared" si="19"/>
        <v>Allyl_cyanide</v>
      </c>
      <c r="B1239" t="s">
        <v>10919</v>
      </c>
      <c r="C1239">
        <v>5</v>
      </c>
      <c r="D1239">
        <v>5</v>
      </c>
    </row>
    <row r="1240" spans="1:4">
      <c r="A1240" t="str">
        <f t="shared" si="19"/>
        <v>Allyl_Ether</v>
      </c>
      <c r="B1240" t="s">
        <v>10920</v>
      </c>
      <c r="C1240">
        <v>5</v>
      </c>
      <c r="D1240">
        <v>7</v>
      </c>
    </row>
    <row r="1241" spans="1:4">
      <c r="A1241" t="str">
        <f t="shared" si="19"/>
        <v>Allyl_glycidyl_ether</v>
      </c>
      <c r="B1241" t="s">
        <v>10921</v>
      </c>
      <c r="C1241">
        <v>5</v>
      </c>
      <c r="D1241">
        <v>7</v>
      </c>
    </row>
    <row r="1242" spans="1:4">
      <c r="A1242" t="str">
        <f t="shared" si="19"/>
        <v>Allyl_isothiocyanate</v>
      </c>
      <c r="B1242" t="s">
        <v>10922</v>
      </c>
      <c r="C1242">
        <v>6</v>
      </c>
      <c r="D1242">
        <v>6</v>
      </c>
    </row>
    <row r="1243" spans="1:4">
      <c r="A1243" t="str">
        <f t="shared" si="19"/>
        <v>Allyl_isovalerate</v>
      </c>
      <c r="B1243" t="s">
        <v>10923</v>
      </c>
      <c r="C1243">
        <v>6</v>
      </c>
      <c r="D1243">
        <v>6</v>
      </c>
    </row>
    <row r="1244" spans="1:4">
      <c r="A1244" t="str">
        <f t="shared" si="19"/>
        <v>Allyl_methacrylate</v>
      </c>
      <c r="B1244" t="s">
        <v>10924</v>
      </c>
      <c r="C1244">
        <v>6</v>
      </c>
      <c r="D1244">
        <v>7</v>
      </c>
    </row>
    <row r="1245" spans="1:4">
      <c r="A1245" t="str">
        <f t="shared" si="19"/>
        <v>Allylamine</v>
      </c>
      <c r="B1245" t="s">
        <v>10912</v>
      </c>
      <c r="C1245">
        <v>4</v>
      </c>
      <c r="D1245">
        <v>4</v>
      </c>
    </row>
    <row r="1246" spans="1:4">
      <c r="A1246" t="str">
        <f t="shared" si="19"/>
        <v>Allylhydrazine.HCl</v>
      </c>
      <c r="B1246" t="s">
        <v>10913</v>
      </c>
      <c r="C1246">
        <v>5</v>
      </c>
      <c r="D1246">
        <v>5</v>
      </c>
    </row>
    <row r="1247" spans="1:4">
      <c r="A1247" t="str">
        <f t="shared" si="19"/>
        <v>Alminoprofen</v>
      </c>
      <c r="B1247" t="s">
        <v>10925</v>
      </c>
      <c r="C1247">
        <v>6</v>
      </c>
      <c r="D1247">
        <v>9</v>
      </c>
    </row>
    <row r="1248" spans="1:4">
      <c r="A1248" t="str">
        <f t="shared" si="19"/>
        <v>Almokalant</v>
      </c>
      <c r="B1248" t="s">
        <v>3359</v>
      </c>
      <c r="C1248">
        <v>8</v>
      </c>
      <c r="D1248">
        <v>9</v>
      </c>
    </row>
    <row r="1249" spans="1:36">
      <c r="A1249" t="str">
        <f t="shared" si="19"/>
        <v>alpha-(2_4-Dichlorophenoxy)propionic_acid</v>
      </c>
      <c r="B1249" t="s">
        <v>14161</v>
      </c>
      <c r="C1249">
        <v>7</v>
      </c>
      <c r="D1249">
        <v>8</v>
      </c>
    </row>
    <row r="1250" spans="1:36">
      <c r="A1250" t="str">
        <f t="shared" si="19"/>
        <v>alpha-(2_5-Dichlorophenoxy)propionic_acid</v>
      </c>
      <c r="B1250" t="s">
        <v>14162</v>
      </c>
      <c r="C1250">
        <v>7</v>
      </c>
      <c r="D1250">
        <v>8</v>
      </c>
    </row>
    <row r="1251" spans="1:36">
      <c r="A1251" t="str">
        <f t="shared" si="19"/>
        <v>alpha_alpha-dimethyl-beta-ethyl_allenolic_acid</v>
      </c>
      <c r="B1251" t="s">
        <v>14163</v>
      </c>
      <c r="C1251">
        <v>5</v>
      </c>
      <c r="D1251">
        <v>10</v>
      </c>
    </row>
    <row r="1252" spans="1:36">
      <c r="A1252" t="str">
        <f t="shared" si="19"/>
        <v>alpha_omega-butylene_..e</v>
      </c>
      <c r="B1252" t="s">
        <v>14164</v>
      </c>
      <c r="C1252">
        <v>6</v>
      </c>
      <c r="D1252">
        <v>9</v>
      </c>
    </row>
    <row r="1253" spans="1:36">
      <c r="A1253" t="str">
        <f t="shared" si="19"/>
        <v>alpha_epitestosterone</v>
      </c>
      <c r="B1253" t="s">
        <v>10929</v>
      </c>
      <c r="C1253">
        <v>5</v>
      </c>
      <c r="D1253">
        <v>6</v>
      </c>
    </row>
    <row r="1254" spans="1:36">
      <c r="A1254" t="str">
        <f t="shared" si="19"/>
        <v>alpha_zearalanol</v>
      </c>
      <c r="B1254" t="s">
        <v>10930</v>
      </c>
      <c r="C1254">
        <v>6</v>
      </c>
      <c r="D1254">
        <v>9</v>
      </c>
    </row>
    <row r="1255" spans="1:36">
      <c r="A1255" t="str">
        <f t="shared" si="19"/>
        <v>alpha_zearalenol</v>
      </c>
      <c r="B1255" t="s">
        <v>10931</v>
      </c>
      <c r="C1255">
        <v>7</v>
      </c>
      <c r="D1255">
        <v>9</v>
      </c>
    </row>
    <row r="1256" spans="1:36">
      <c r="A1256" t="str">
        <f t="shared" si="19"/>
        <v>alpha-1_2_3_4_5_6-Hexachlorocyclohexane</v>
      </c>
      <c r="B1256" t="s">
        <v>14165</v>
      </c>
      <c r="C1256">
        <v>8</v>
      </c>
      <c r="D1256">
        <v>10</v>
      </c>
    </row>
    <row r="1257" spans="1:36">
      <c r="A1257" t="str">
        <f t="shared" si="19"/>
        <v>alpha-Ecdysone</v>
      </c>
      <c r="B1257" t="s">
        <v>10926</v>
      </c>
      <c r="C1257">
        <v>5</v>
      </c>
      <c r="D1257">
        <v>7</v>
      </c>
    </row>
    <row r="1258" spans="1:36">
      <c r="A1258" t="str">
        <f t="shared" si="19"/>
        <v>alpha-epitestosterone</v>
      </c>
      <c r="B1258" t="s">
        <v>10927</v>
      </c>
      <c r="C1258">
        <v>5</v>
      </c>
      <c r="D1258">
        <v>6</v>
      </c>
    </row>
    <row r="1259" spans="1:36">
      <c r="A1259" t="str">
        <f t="shared" si="19"/>
        <v>alpha-Methylbenzyl_alcohol</v>
      </c>
      <c r="B1259" t="s">
        <v>10928</v>
      </c>
      <c r="C1259">
        <v>5</v>
      </c>
      <c r="D1259">
        <v>8</v>
      </c>
    </row>
    <row r="1260" spans="1:36">
      <c r="A1260" t="str">
        <f t="shared" si="19"/>
        <v>Alpiropride</v>
      </c>
      <c r="B1260" t="s">
        <v>10932</v>
      </c>
      <c r="C1260">
        <v>9</v>
      </c>
      <c r="D1260">
        <v>12</v>
      </c>
    </row>
    <row r="1261" spans="1:36">
      <c r="A1261" t="str">
        <f t="shared" si="19"/>
        <v>alprazolam</v>
      </c>
      <c r="B1261" t="s">
        <v>10933</v>
      </c>
      <c r="C1261">
        <v>8</v>
      </c>
      <c r="D1261">
        <v>8</v>
      </c>
    </row>
    <row r="1262" spans="1:36">
      <c r="A1262" t="str">
        <f t="shared" si="19"/>
        <v>Altretamine</v>
      </c>
      <c r="B1262" t="s">
        <v>10934</v>
      </c>
      <c r="C1262">
        <v>11</v>
      </c>
      <c r="D1262">
        <v>11</v>
      </c>
    </row>
    <row r="1263" spans="1:36">
      <c r="A1263" t="str">
        <f t="shared" si="19"/>
        <v>amaranth_(FD&amp;C_red_no._2)</v>
      </c>
      <c r="B1263" t="s">
        <v>10935</v>
      </c>
      <c r="C1263">
        <v>7</v>
      </c>
      <c r="D1263">
        <v>10</v>
      </c>
    </row>
    <row r="1264" spans="1:36">
      <c r="A1264" t="str">
        <f t="shared" si="19"/>
        <v>AMBASILIDE</v>
      </c>
      <c r="B1264" t="s">
        <v>3362</v>
      </c>
      <c r="C1264">
        <v>6</v>
      </c>
      <c r="D1264">
        <v>9</v>
      </c>
      <c r="AJ1264" s="1"/>
    </row>
    <row r="1265" spans="1:4">
      <c r="A1265" t="str">
        <f t="shared" si="19"/>
        <v>Amdinocillin</v>
      </c>
      <c r="B1265" t="s">
        <v>10936</v>
      </c>
      <c r="C1265">
        <v>7</v>
      </c>
      <c r="D1265">
        <v>9</v>
      </c>
    </row>
    <row r="1266" spans="1:4">
      <c r="A1266" t="str">
        <f t="shared" si="19"/>
        <v>Ametryn</v>
      </c>
      <c r="B1266" t="s">
        <v>7565</v>
      </c>
      <c r="C1266">
        <v>11</v>
      </c>
      <c r="D1266">
        <v>12</v>
      </c>
    </row>
    <row r="1267" spans="1:4">
      <c r="A1267" t="str">
        <f t="shared" si="19"/>
        <v>Amezinium</v>
      </c>
      <c r="B1267" t="s">
        <v>10937</v>
      </c>
      <c r="C1267">
        <v>8</v>
      </c>
      <c r="D1267">
        <v>8</v>
      </c>
    </row>
    <row r="1268" spans="1:4">
      <c r="A1268" t="str">
        <f t="shared" si="19"/>
        <v>Amfenac</v>
      </c>
      <c r="B1268" t="s">
        <v>10938</v>
      </c>
      <c r="C1268">
        <v>7</v>
      </c>
      <c r="D1268">
        <v>9</v>
      </c>
    </row>
    <row r="1269" spans="1:4">
      <c r="A1269" t="str">
        <f t="shared" si="19"/>
        <v>Amicarbazone</v>
      </c>
      <c r="B1269" t="s">
        <v>7566</v>
      </c>
      <c r="C1269">
        <v>9</v>
      </c>
      <c r="D1269">
        <v>10</v>
      </c>
    </row>
    <row r="1270" spans="1:4">
      <c r="A1270" t="str">
        <f t="shared" si="19"/>
        <v>aminoacridine(1)</v>
      </c>
      <c r="B1270" t="s">
        <v>6779</v>
      </c>
      <c r="C1270">
        <v>6</v>
      </c>
      <c r="D1270">
        <v>11</v>
      </c>
    </row>
    <row r="1271" spans="1:4">
      <c r="A1271" t="str">
        <f t="shared" si="19"/>
        <v>aminoacridine</v>
      </c>
      <c r="B1271" t="s">
        <v>6780</v>
      </c>
      <c r="C1271">
        <v>6</v>
      </c>
      <c r="D1271">
        <v>11</v>
      </c>
    </row>
    <row r="1272" spans="1:4">
      <c r="A1272" t="str">
        <f t="shared" si="19"/>
        <v>Aminoanthraquinone</v>
      </c>
      <c r="B1272" t="s">
        <v>10939</v>
      </c>
      <c r="C1272">
        <v>7</v>
      </c>
      <c r="D1272">
        <v>8</v>
      </c>
    </row>
    <row r="1273" spans="1:4">
      <c r="A1273" t="str">
        <f t="shared" si="19"/>
        <v>Aminocarb</v>
      </c>
      <c r="B1273" t="s">
        <v>10940</v>
      </c>
      <c r="C1273">
        <v>9</v>
      </c>
      <c r="D1273">
        <v>9</v>
      </c>
    </row>
    <row r="1274" spans="1:4">
      <c r="A1274" t="str">
        <f t="shared" si="19"/>
        <v>AMINODINITROTOLUENE</v>
      </c>
      <c r="B1274" t="s">
        <v>6782</v>
      </c>
      <c r="C1274">
        <v>7</v>
      </c>
      <c r="D1274">
        <v>9</v>
      </c>
    </row>
    <row r="1275" spans="1:4">
      <c r="A1275" t="str">
        <f t="shared" si="19"/>
        <v>aminofluorene</v>
      </c>
      <c r="B1275" t="s">
        <v>6783</v>
      </c>
      <c r="C1275">
        <v>7</v>
      </c>
      <c r="D1275">
        <v>10</v>
      </c>
    </row>
    <row r="1276" spans="1:4">
      <c r="A1276" t="str">
        <f t="shared" si="19"/>
        <v>aminohydroxyadenine</v>
      </c>
      <c r="B1276" t="s">
        <v>6784</v>
      </c>
      <c r="C1276">
        <v>7</v>
      </c>
      <c r="D1276">
        <v>8</v>
      </c>
    </row>
    <row r="1277" spans="1:4">
      <c r="A1277" t="str">
        <f t="shared" si="19"/>
        <v>Aminopyralid</v>
      </c>
      <c r="B1277" t="s">
        <v>7567</v>
      </c>
      <c r="C1277">
        <v>7</v>
      </c>
      <c r="D1277">
        <v>8</v>
      </c>
    </row>
    <row r="1278" spans="1:4">
      <c r="A1278" t="str">
        <f t="shared" si="19"/>
        <v>aminopyridine</v>
      </c>
      <c r="B1278" t="s">
        <v>3348</v>
      </c>
      <c r="C1278">
        <v>6</v>
      </c>
      <c r="D1278">
        <v>7</v>
      </c>
    </row>
    <row r="1279" spans="1:4">
      <c r="A1279" t="str">
        <f t="shared" si="19"/>
        <v>Aminopyrine</v>
      </c>
      <c r="B1279" t="s">
        <v>10941</v>
      </c>
      <c r="C1279">
        <v>7</v>
      </c>
      <c r="D1279">
        <v>7</v>
      </c>
    </row>
    <row r="1280" spans="1:4">
      <c r="A1280" t="str">
        <f t="shared" si="19"/>
        <v>amiodarone</v>
      </c>
      <c r="B1280" t="s">
        <v>10942</v>
      </c>
      <c r="C1280">
        <v>7</v>
      </c>
      <c r="D1280">
        <v>8</v>
      </c>
    </row>
    <row r="1281" spans="1:4">
      <c r="A1281" t="str">
        <f t="shared" si="19"/>
        <v>Amisulpride</v>
      </c>
      <c r="B1281" t="s">
        <v>10943</v>
      </c>
      <c r="C1281">
        <v>8</v>
      </c>
      <c r="D1281">
        <v>12</v>
      </c>
    </row>
    <row r="1282" spans="1:4">
      <c r="A1282" t="str">
        <f t="shared" si="19"/>
        <v>Amitraz</v>
      </c>
      <c r="B1282" t="s">
        <v>10944</v>
      </c>
      <c r="C1282">
        <v>5</v>
      </c>
      <c r="D1282">
        <v>7</v>
      </c>
    </row>
    <row r="1283" spans="1:4">
      <c r="A1283" t="str">
        <f t="shared" si="19"/>
        <v>amitriptyline</v>
      </c>
      <c r="B1283" t="s">
        <v>10092</v>
      </c>
      <c r="C1283">
        <v>7</v>
      </c>
      <c r="D1283">
        <v>11</v>
      </c>
    </row>
    <row r="1284" spans="1:4">
      <c r="A1284" t="str">
        <f t="shared" ref="A1284:A1347" si="20">MID(B1284,1,LEN(B1284)-4)</f>
        <v>Amitriptylinoxide</v>
      </c>
      <c r="B1284" t="s">
        <v>10945</v>
      </c>
      <c r="C1284">
        <v>7</v>
      </c>
      <c r="D1284">
        <v>11</v>
      </c>
    </row>
    <row r="1285" spans="1:4">
      <c r="A1285" t="str">
        <f t="shared" si="20"/>
        <v>Amitrole</v>
      </c>
      <c r="B1285" t="s">
        <v>7569</v>
      </c>
      <c r="C1285">
        <v>6</v>
      </c>
      <c r="D1285">
        <v>6</v>
      </c>
    </row>
    <row r="1286" spans="1:4">
      <c r="A1286" t="str">
        <f t="shared" si="20"/>
        <v>amlodipine</v>
      </c>
      <c r="B1286" t="s">
        <v>9510</v>
      </c>
      <c r="C1286">
        <v>6</v>
      </c>
      <c r="D1286">
        <v>9</v>
      </c>
    </row>
    <row r="1287" spans="1:4">
      <c r="A1287" t="str">
        <f t="shared" si="20"/>
        <v>Ammonium_Chloride</v>
      </c>
      <c r="B1287" t="s">
        <v>10946</v>
      </c>
      <c r="C1287">
        <v>2</v>
      </c>
      <c r="D1287">
        <v>2</v>
      </c>
    </row>
    <row r="1288" spans="1:4">
      <c r="A1288" t="str">
        <f t="shared" si="20"/>
        <v>Ammonium_citrate</v>
      </c>
      <c r="B1288" t="s">
        <v>10947</v>
      </c>
      <c r="C1288">
        <v>4</v>
      </c>
      <c r="D1288">
        <v>6</v>
      </c>
    </row>
    <row r="1289" spans="1:4">
      <c r="A1289" t="str">
        <f t="shared" si="20"/>
        <v>Amobarbital</v>
      </c>
      <c r="B1289" t="s">
        <v>10948</v>
      </c>
      <c r="C1289">
        <v>7</v>
      </c>
      <c r="D1289">
        <v>7</v>
      </c>
    </row>
    <row r="1290" spans="1:4">
      <c r="A1290" t="str">
        <f t="shared" si="20"/>
        <v>Amoxapine</v>
      </c>
      <c r="B1290" t="s">
        <v>10949</v>
      </c>
      <c r="C1290">
        <v>7</v>
      </c>
      <c r="D1290">
        <v>12</v>
      </c>
    </row>
    <row r="1291" spans="1:4">
      <c r="A1291" t="str">
        <f t="shared" si="20"/>
        <v>amoxicillin</v>
      </c>
      <c r="B1291" t="s">
        <v>10950</v>
      </c>
      <c r="C1291">
        <v>7</v>
      </c>
      <c r="D1291">
        <v>9</v>
      </c>
    </row>
    <row r="1292" spans="1:4">
      <c r="A1292" t="str">
        <f t="shared" si="20"/>
        <v>Amphetamine_sulfate</v>
      </c>
      <c r="B1292" t="s">
        <v>10951</v>
      </c>
      <c r="C1292">
        <v>5</v>
      </c>
      <c r="D1292">
        <v>8</v>
      </c>
    </row>
    <row r="1293" spans="1:4">
      <c r="A1293" t="str">
        <f t="shared" si="20"/>
        <v>Amphotericin_B</v>
      </c>
      <c r="B1293" t="s">
        <v>10952</v>
      </c>
      <c r="C1293">
        <v>10</v>
      </c>
      <c r="D1293">
        <v>8</v>
      </c>
    </row>
    <row r="1294" spans="1:4">
      <c r="A1294" t="str">
        <f t="shared" si="20"/>
        <v>ampicillin</v>
      </c>
      <c r="B1294" t="s">
        <v>10953</v>
      </c>
      <c r="C1294">
        <v>7</v>
      </c>
      <c r="D1294">
        <v>9</v>
      </c>
    </row>
    <row r="1295" spans="1:4">
      <c r="A1295" t="str">
        <f t="shared" si="20"/>
        <v>Ampicillin_trihydrate</v>
      </c>
      <c r="B1295" t="s">
        <v>10954</v>
      </c>
      <c r="C1295">
        <v>7</v>
      </c>
      <c r="D1295">
        <v>9</v>
      </c>
    </row>
    <row r="1296" spans="1:4">
      <c r="A1296" t="str">
        <f t="shared" si="20"/>
        <v>Ampiroxicam</v>
      </c>
      <c r="B1296" t="s">
        <v>10955</v>
      </c>
      <c r="C1296">
        <v>9</v>
      </c>
      <c r="D1296">
        <v>11</v>
      </c>
    </row>
    <row r="1297" spans="1:4">
      <c r="A1297" t="str">
        <f t="shared" si="20"/>
        <v>amrinone</v>
      </c>
      <c r="B1297" t="s">
        <v>10956</v>
      </c>
      <c r="C1297">
        <v>7</v>
      </c>
      <c r="D1297">
        <v>10</v>
      </c>
    </row>
    <row r="1298" spans="1:4">
      <c r="A1298" t="str">
        <f t="shared" si="20"/>
        <v>Amsacrine</v>
      </c>
      <c r="B1298" t="s">
        <v>10957</v>
      </c>
      <c r="C1298">
        <v>9</v>
      </c>
      <c r="D1298">
        <v>11</v>
      </c>
    </row>
    <row r="1299" spans="1:4">
      <c r="A1299" t="str">
        <f t="shared" si="20"/>
        <v>Amtolmetin_Guacil</v>
      </c>
      <c r="B1299" t="s">
        <v>10958</v>
      </c>
      <c r="C1299">
        <v>7</v>
      </c>
      <c r="D1299">
        <v>9</v>
      </c>
    </row>
    <row r="1300" spans="1:4">
      <c r="A1300" t="str">
        <f t="shared" si="20"/>
        <v>Amylamine</v>
      </c>
      <c r="B1300" t="s">
        <v>10959</v>
      </c>
      <c r="C1300">
        <v>4</v>
      </c>
      <c r="D1300">
        <v>5</v>
      </c>
    </row>
    <row r="1301" spans="1:4">
      <c r="A1301" t="str">
        <f t="shared" si="20"/>
        <v>Amylbenzene</v>
      </c>
      <c r="B1301" t="s">
        <v>10960</v>
      </c>
      <c r="C1301">
        <v>5</v>
      </c>
      <c r="D1301">
        <v>9</v>
      </c>
    </row>
    <row r="1302" spans="1:4">
      <c r="A1302" t="str">
        <f t="shared" si="20"/>
        <v>Ancymidol</v>
      </c>
      <c r="B1302" t="s">
        <v>7570</v>
      </c>
      <c r="C1302">
        <v>7</v>
      </c>
      <c r="D1302">
        <v>9</v>
      </c>
    </row>
    <row r="1303" spans="1:4">
      <c r="A1303" t="str">
        <f t="shared" si="20"/>
        <v>Anemonin</v>
      </c>
      <c r="B1303" t="s">
        <v>10961</v>
      </c>
      <c r="C1303">
        <v>6</v>
      </c>
      <c r="D1303">
        <v>8</v>
      </c>
    </row>
    <row r="1304" spans="1:4">
      <c r="A1304" t="str">
        <f t="shared" si="20"/>
        <v>Anethole</v>
      </c>
      <c r="B1304" t="s">
        <v>10962</v>
      </c>
      <c r="C1304">
        <v>6</v>
      </c>
      <c r="D1304">
        <v>8</v>
      </c>
    </row>
    <row r="1305" spans="1:4">
      <c r="A1305" t="str">
        <f t="shared" si="20"/>
        <v>Anhydroglucochloral</v>
      </c>
      <c r="B1305" t="s">
        <v>10963</v>
      </c>
      <c r="C1305">
        <v>8</v>
      </c>
      <c r="D1305">
        <v>9</v>
      </c>
    </row>
    <row r="1306" spans="1:4">
      <c r="A1306" t="str">
        <f t="shared" si="20"/>
        <v>Anidulafungin</v>
      </c>
      <c r="B1306" t="s">
        <v>10964</v>
      </c>
      <c r="C1306">
        <v>8</v>
      </c>
      <c r="D1306">
        <v>12</v>
      </c>
    </row>
    <row r="1307" spans="1:4">
      <c r="A1307" t="str">
        <f t="shared" si="20"/>
        <v>Anilazine</v>
      </c>
      <c r="B1307" t="s">
        <v>10965</v>
      </c>
      <c r="C1307">
        <v>8</v>
      </c>
      <c r="D1307">
        <v>8</v>
      </c>
    </row>
    <row r="1308" spans="1:4">
      <c r="A1308" t="str">
        <f t="shared" si="20"/>
        <v>Aniline</v>
      </c>
      <c r="B1308" t="s">
        <v>10966</v>
      </c>
      <c r="C1308">
        <v>5</v>
      </c>
      <c r="D1308">
        <v>7</v>
      </c>
    </row>
    <row r="1309" spans="1:4">
      <c r="A1309" t="str">
        <f t="shared" si="20"/>
        <v>Aniline_hydrochloride</v>
      </c>
      <c r="B1309" t="s">
        <v>10967</v>
      </c>
      <c r="C1309">
        <v>5</v>
      </c>
      <c r="D1309">
        <v>7</v>
      </c>
    </row>
    <row r="1310" spans="1:4">
      <c r="A1310" t="str">
        <f t="shared" si="20"/>
        <v>Aniracetam</v>
      </c>
      <c r="B1310" t="s">
        <v>10968</v>
      </c>
      <c r="C1310">
        <v>6</v>
      </c>
      <c r="D1310">
        <v>9</v>
      </c>
    </row>
    <row r="1311" spans="1:4">
      <c r="A1311" t="str">
        <f t="shared" si="20"/>
        <v>Anise_Alcohol</v>
      </c>
      <c r="B1311" t="s">
        <v>10969</v>
      </c>
      <c r="C1311">
        <v>6</v>
      </c>
      <c r="D1311">
        <v>7</v>
      </c>
    </row>
    <row r="1312" spans="1:4">
      <c r="A1312" t="str">
        <f t="shared" si="20"/>
        <v>anisidine</v>
      </c>
      <c r="B1312" t="s">
        <v>6786</v>
      </c>
      <c r="C1312">
        <v>6</v>
      </c>
      <c r="D1312">
        <v>7</v>
      </c>
    </row>
    <row r="1313" spans="1:4">
      <c r="A1313" t="str">
        <f t="shared" si="20"/>
        <v>Anisole</v>
      </c>
      <c r="B1313" t="s">
        <v>10970</v>
      </c>
      <c r="C1313">
        <v>6</v>
      </c>
      <c r="D1313">
        <v>7</v>
      </c>
    </row>
    <row r="1314" spans="1:4">
      <c r="A1314" t="str">
        <f t="shared" si="20"/>
        <v>Antazoline</v>
      </c>
      <c r="B1314" t="s">
        <v>8107</v>
      </c>
      <c r="C1314">
        <v>6</v>
      </c>
      <c r="D1314">
        <v>12</v>
      </c>
    </row>
    <row r="1315" spans="1:4">
      <c r="A1315" t="str">
        <f t="shared" si="20"/>
        <v>Anthranilamide</v>
      </c>
      <c r="B1315" t="s">
        <v>10971</v>
      </c>
      <c r="C1315">
        <v>6</v>
      </c>
      <c r="D1315">
        <v>8</v>
      </c>
    </row>
    <row r="1316" spans="1:4">
      <c r="A1316" t="str">
        <f t="shared" si="20"/>
        <v>Anthraquinone</v>
      </c>
      <c r="B1316" t="s">
        <v>10972</v>
      </c>
      <c r="C1316">
        <v>7</v>
      </c>
      <c r="D1316">
        <v>8</v>
      </c>
    </row>
    <row r="1317" spans="1:4">
      <c r="A1317" t="str">
        <f t="shared" si="20"/>
        <v>Antimycin_A3</v>
      </c>
      <c r="B1317" t="s">
        <v>10973</v>
      </c>
      <c r="C1317">
        <v>6</v>
      </c>
      <c r="D1317">
        <v>9</v>
      </c>
    </row>
    <row r="1318" spans="1:4">
      <c r="A1318" t="str">
        <f t="shared" si="20"/>
        <v>antipyrine</v>
      </c>
      <c r="B1318" t="s">
        <v>8770</v>
      </c>
      <c r="C1318">
        <v>7</v>
      </c>
      <c r="D1318">
        <v>7</v>
      </c>
    </row>
    <row r="1319" spans="1:4">
      <c r="A1319" t="str">
        <f t="shared" si="20"/>
        <v>Apafant</v>
      </c>
      <c r="B1319" t="s">
        <v>10974</v>
      </c>
      <c r="C1319">
        <v>8</v>
      </c>
      <c r="D1319">
        <v>11</v>
      </c>
    </row>
    <row r="1320" spans="1:4">
      <c r="A1320" t="str">
        <f t="shared" si="20"/>
        <v>Apholate</v>
      </c>
      <c r="B1320" t="s">
        <v>10975</v>
      </c>
      <c r="C1320">
        <v>3</v>
      </c>
      <c r="D1320">
        <v>3</v>
      </c>
    </row>
    <row r="1321" spans="1:4">
      <c r="A1321" t="str">
        <f t="shared" si="20"/>
        <v>a-Picoline</v>
      </c>
      <c r="B1321" t="s">
        <v>10816</v>
      </c>
      <c r="C1321">
        <v>5</v>
      </c>
      <c r="D1321">
        <v>7</v>
      </c>
    </row>
    <row r="1322" spans="1:4">
      <c r="A1322" t="str">
        <f t="shared" si="20"/>
        <v>apigenin</v>
      </c>
      <c r="B1322" t="s">
        <v>10976</v>
      </c>
      <c r="C1322">
        <v>6</v>
      </c>
      <c r="D1322">
        <v>9</v>
      </c>
    </row>
    <row r="1323" spans="1:4">
      <c r="A1323" t="str">
        <f t="shared" si="20"/>
        <v>Aplasmomycin</v>
      </c>
      <c r="B1323" t="s">
        <v>10977</v>
      </c>
      <c r="C1323">
        <v>6</v>
      </c>
      <c r="D1323">
        <v>9</v>
      </c>
    </row>
    <row r="1324" spans="1:4">
      <c r="A1324" t="str">
        <f t="shared" si="20"/>
        <v>apomorphine</v>
      </c>
      <c r="B1324" t="s">
        <v>9513</v>
      </c>
      <c r="C1324">
        <v>7</v>
      </c>
      <c r="D1324">
        <v>12</v>
      </c>
    </row>
    <row r="1325" spans="1:4">
      <c r="A1325" t="str">
        <f t="shared" si="20"/>
        <v>aprindine</v>
      </c>
      <c r="B1325" t="s">
        <v>9516</v>
      </c>
      <c r="C1325">
        <v>6</v>
      </c>
      <c r="D1325">
        <v>9</v>
      </c>
    </row>
    <row r="1326" spans="1:4">
      <c r="A1326" t="str">
        <f t="shared" si="20"/>
        <v>Aprobarbital</v>
      </c>
      <c r="B1326" t="s">
        <v>10978</v>
      </c>
      <c r="C1326">
        <v>7</v>
      </c>
      <c r="D1326">
        <v>7</v>
      </c>
    </row>
    <row r="1327" spans="1:4">
      <c r="A1327" t="str">
        <f t="shared" si="20"/>
        <v>Aramite</v>
      </c>
      <c r="B1327" t="s">
        <v>10979</v>
      </c>
      <c r="C1327">
        <v>8</v>
      </c>
      <c r="D1327">
        <v>9</v>
      </c>
    </row>
    <row r="1328" spans="1:4">
      <c r="A1328" t="str">
        <f t="shared" si="20"/>
        <v>Aranidipine</v>
      </c>
      <c r="B1328" t="s">
        <v>10980</v>
      </c>
      <c r="C1328">
        <v>7</v>
      </c>
      <c r="D1328">
        <v>9</v>
      </c>
    </row>
    <row r="1329" spans="1:4">
      <c r="A1329" t="str">
        <f t="shared" si="20"/>
        <v>Arecoline.HCl</v>
      </c>
      <c r="B1329" t="s">
        <v>10981</v>
      </c>
      <c r="C1329">
        <v>6</v>
      </c>
      <c r="D1329">
        <v>8</v>
      </c>
    </row>
    <row r="1330" spans="1:4">
      <c r="A1330" t="str">
        <f t="shared" si="20"/>
        <v>aripiprazole</v>
      </c>
      <c r="B1330" t="s">
        <v>9519</v>
      </c>
      <c r="C1330">
        <v>8</v>
      </c>
      <c r="D1330">
        <v>10</v>
      </c>
    </row>
    <row r="1331" spans="1:4">
      <c r="A1331" t="str">
        <f t="shared" si="20"/>
        <v>Aristolochic_acid__sodium_salt_(77%_AA_I__21%_AA_II)</v>
      </c>
      <c r="B1331" t="s">
        <v>14166</v>
      </c>
      <c r="C1331">
        <v>7</v>
      </c>
      <c r="D1331">
        <v>11</v>
      </c>
    </row>
    <row r="1332" spans="1:4">
      <c r="A1332" t="str">
        <f t="shared" si="20"/>
        <v>Aristolochic_acid</v>
      </c>
      <c r="B1332" t="s">
        <v>10982</v>
      </c>
      <c r="C1332">
        <v>7</v>
      </c>
      <c r="D1332">
        <v>11</v>
      </c>
    </row>
    <row r="1333" spans="1:4">
      <c r="A1333" t="str">
        <f t="shared" si="20"/>
        <v>aristolochicacid</v>
      </c>
      <c r="B1333" t="s">
        <v>6788</v>
      </c>
      <c r="C1333">
        <v>7</v>
      </c>
      <c r="D1333">
        <v>11</v>
      </c>
    </row>
    <row r="1334" spans="1:4">
      <c r="A1334" t="str">
        <f t="shared" si="20"/>
        <v>Aroclor_1254</v>
      </c>
      <c r="B1334" t="s">
        <v>10983</v>
      </c>
      <c r="C1334">
        <v>6</v>
      </c>
      <c r="D1334">
        <v>10</v>
      </c>
    </row>
    <row r="1335" spans="1:4">
      <c r="A1335" t="str">
        <f t="shared" si="20"/>
        <v>Aroclor_1260</v>
      </c>
      <c r="B1335" t="s">
        <v>10984</v>
      </c>
      <c r="C1335">
        <v>6</v>
      </c>
      <c r="D1335">
        <v>10</v>
      </c>
    </row>
    <row r="1336" spans="1:4">
      <c r="A1336" t="str">
        <f t="shared" si="20"/>
        <v>Artemisinin</v>
      </c>
      <c r="B1336" t="s">
        <v>9521</v>
      </c>
      <c r="C1336">
        <v>8</v>
      </c>
      <c r="D1336">
        <v>8</v>
      </c>
    </row>
    <row r="1337" spans="1:4">
      <c r="A1337" t="str">
        <f t="shared" si="20"/>
        <v>Ascorbic_acid</v>
      </c>
      <c r="B1337" t="s">
        <v>10985</v>
      </c>
      <c r="C1337">
        <v>6</v>
      </c>
      <c r="D1337">
        <v>7</v>
      </c>
    </row>
    <row r="1338" spans="1:4">
      <c r="A1338" t="str">
        <f t="shared" si="20"/>
        <v>Aspartame</v>
      </c>
      <c r="B1338" t="s">
        <v>10986</v>
      </c>
      <c r="C1338">
        <v>5</v>
      </c>
      <c r="D1338">
        <v>9</v>
      </c>
    </row>
    <row r="1339" spans="1:4">
      <c r="A1339" t="str">
        <f t="shared" si="20"/>
        <v>Aspidospermine</v>
      </c>
      <c r="B1339" t="s">
        <v>10987</v>
      </c>
      <c r="C1339">
        <v>6</v>
      </c>
      <c r="D1339">
        <v>9</v>
      </c>
    </row>
    <row r="1340" spans="1:4">
      <c r="A1340" t="str">
        <f t="shared" si="20"/>
        <v>Aspirin</v>
      </c>
      <c r="B1340" t="s">
        <v>10988</v>
      </c>
      <c r="C1340">
        <v>7</v>
      </c>
      <c r="D1340">
        <v>7</v>
      </c>
    </row>
    <row r="1341" spans="1:4">
      <c r="A1341" t="str">
        <f t="shared" si="20"/>
        <v>astemizole</v>
      </c>
      <c r="B1341" t="s">
        <v>10095</v>
      </c>
      <c r="C1341">
        <v>8</v>
      </c>
      <c r="D1341">
        <v>9</v>
      </c>
    </row>
    <row r="1342" spans="1:4">
      <c r="A1342" t="str">
        <f t="shared" si="20"/>
        <v>Asulam</v>
      </c>
      <c r="B1342" t="s">
        <v>7571</v>
      </c>
      <c r="C1342">
        <v>8</v>
      </c>
      <c r="D1342">
        <v>9</v>
      </c>
    </row>
    <row r="1343" spans="1:4">
      <c r="A1343" t="str">
        <f t="shared" si="20"/>
        <v>atazanavir</v>
      </c>
      <c r="B1343" t="s">
        <v>10098</v>
      </c>
      <c r="C1343">
        <v>8</v>
      </c>
      <c r="D1343">
        <v>11</v>
      </c>
    </row>
    <row r="1344" spans="1:4">
      <c r="A1344" t="str">
        <f t="shared" si="20"/>
        <v>atenolol</v>
      </c>
      <c r="B1344" t="s">
        <v>10099</v>
      </c>
      <c r="C1344">
        <v>8</v>
      </c>
      <c r="D1344">
        <v>9</v>
      </c>
    </row>
    <row r="1345" spans="1:4">
      <c r="A1345" t="str">
        <f t="shared" si="20"/>
        <v>atomoxetine</v>
      </c>
      <c r="B1345" t="s">
        <v>10102</v>
      </c>
      <c r="C1345">
        <v>8</v>
      </c>
      <c r="D1345">
        <v>9</v>
      </c>
    </row>
    <row r="1346" spans="1:4">
      <c r="A1346" t="str">
        <f t="shared" si="20"/>
        <v>atrazine</v>
      </c>
      <c r="B1346" t="s">
        <v>6790</v>
      </c>
      <c r="C1346">
        <v>11</v>
      </c>
      <c r="D1346">
        <v>12</v>
      </c>
    </row>
    <row r="1347" spans="1:4">
      <c r="A1347" t="str">
        <f t="shared" si="20"/>
        <v>Atropine</v>
      </c>
      <c r="B1347" t="s">
        <v>10989</v>
      </c>
      <c r="C1347">
        <v>7</v>
      </c>
      <c r="D1347">
        <v>9</v>
      </c>
    </row>
    <row r="1348" spans="1:4">
      <c r="A1348" t="str">
        <f t="shared" ref="A1348:A1411" si="21">MID(B1348,1,LEN(B1348)-4)</f>
        <v>Auramine</v>
      </c>
      <c r="B1348" t="s">
        <v>10990</v>
      </c>
      <c r="C1348">
        <v>7</v>
      </c>
      <c r="D1348">
        <v>8</v>
      </c>
    </row>
    <row r="1349" spans="1:4">
      <c r="A1349" t="str">
        <f t="shared" si="21"/>
        <v>Aureobastin</v>
      </c>
      <c r="B1349" t="s">
        <v>10991</v>
      </c>
      <c r="C1349">
        <v>7</v>
      </c>
      <c r="D1349">
        <v>12</v>
      </c>
    </row>
    <row r="1350" spans="1:4">
      <c r="A1350" t="str">
        <f t="shared" si="21"/>
        <v>Auriculasin</v>
      </c>
      <c r="B1350" t="s">
        <v>10992</v>
      </c>
      <c r="C1350">
        <v>7</v>
      </c>
      <c r="D1350">
        <v>9</v>
      </c>
    </row>
    <row r="1351" spans="1:4">
      <c r="A1351" t="str">
        <f t="shared" si="21"/>
        <v>aurin</v>
      </c>
      <c r="B1351" t="s">
        <v>10993</v>
      </c>
      <c r="C1351">
        <v>7</v>
      </c>
      <c r="D1351">
        <v>9</v>
      </c>
    </row>
    <row r="1352" spans="1:4">
      <c r="A1352" t="str">
        <f t="shared" si="21"/>
        <v>Azacitidine</v>
      </c>
      <c r="B1352" t="s">
        <v>10994</v>
      </c>
      <c r="C1352">
        <v>8</v>
      </c>
      <c r="D1352">
        <v>9</v>
      </c>
    </row>
    <row r="1353" spans="1:4">
      <c r="A1353" t="str">
        <f t="shared" si="21"/>
        <v>Azanidazole</v>
      </c>
      <c r="B1353" t="s">
        <v>10995</v>
      </c>
      <c r="C1353">
        <v>7</v>
      </c>
      <c r="D1353">
        <v>8</v>
      </c>
    </row>
    <row r="1354" spans="1:4">
      <c r="A1354" t="str">
        <f t="shared" si="21"/>
        <v>Azaserine</v>
      </c>
      <c r="B1354" t="s">
        <v>10996</v>
      </c>
      <c r="C1354">
        <v>6</v>
      </c>
      <c r="D1354">
        <v>7</v>
      </c>
    </row>
    <row r="1355" spans="1:4">
      <c r="A1355" t="str">
        <f t="shared" si="21"/>
        <v>azatadine</v>
      </c>
      <c r="B1355" t="s">
        <v>10997</v>
      </c>
      <c r="C1355">
        <v>7</v>
      </c>
      <c r="D1355">
        <v>11</v>
      </c>
    </row>
    <row r="1356" spans="1:4">
      <c r="A1356" t="str">
        <f t="shared" si="21"/>
        <v>azathioprine</v>
      </c>
      <c r="B1356" t="s">
        <v>10998</v>
      </c>
      <c r="C1356">
        <v>8</v>
      </c>
      <c r="D1356">
        <v>9</v>
      </c>
    </row>
    <row r="1357" spans="1:4">
      <c r="A1357" t="str">
        <f t="shared" si="21"/>
        <v>azelastine</v>
      </c>
      <c r="B1357" t="s">
        <v>8091</v>
      </c>
      <c r="C1357">
        <v>8</v>
      </c>
      <c r="D1357">
        <v>9</v>
      </c>
    </row>
    <row r="1358" spans="1:4">
      <c r="A1358" t="str">
        <f t="shared" si="21"/>
        <v>Azelnidipine</v>
      </c>
      <c r="B1358" t="s">
        <v>10999</v>
      </c>
      <c r="C1358">
        <v>7</v>
      </c>
      <c r="D1358">
        <v>9</v>
      </c>
    </row>
    <row r="1359" spans="1:4">
      <c r="A1359" t="str">
        <f t="shared" si="21"/>
        <v>Azimilide</v>
      </c>
      <c r="B1359" t="s">
        <v>10103</v>
      </c>
      <c r="C1359">
        <v>7</v>
      </c>
      <c r="D1359">
        <v>12</v>
      </c>
    </row>
    <row r="1360" spans="1:4">
      <c r="A1360" t="str">
        <f t="shared" si="21"/>
        <v>Azinphos-ethyl</v>
      </c>
      <c r="B1360" t="s">
        <v>11000</v>
      </c>
      <c r="C1360">
        <v>10</v>
      </c>
      <c r="D1360">
        <v>10</v>
      </c>
    </row>
    <row r="1361" spans="1:4">
      <c r="A1361" t="str">
        <f t="shared" si="21"/>
        <v>Azinphosmethyl</v>
      </c>
      <c r="B1361" t="s">
        <v>11002</v>
      </c>
      <c r="C1361">
        <v>10</v>
      </c>
      <c r="D1361">
        <v>10</v>
      </c>
    </row>
    <row r="1362" spans="1:4">
      <c r="A1362" t="str">
        <f t="shared" si="21"/>
        <v>Azinphos-methyl</v>
      </c>
      <c r="B1362" t="s">
        <v>11001</v>
      </c>
      <c r="C1362">
        <v>10</v>
      </c>
      <c r="D1362">
        <v>10</v>
      </c>
    </row>
    <row r="1363" spans="1:4">
      <c r="A1363" t="str">
        <f t="shared" si="21"/>
        <v>Azintamide</v>
      </c>
      <c r="B1363" t="s">
        <v>11003</v>
      </c>
      <c r="C1363">
        <v>8</v>
      </c>
      <c r="D1363">
        <v>9</v>
      </c>
    </row>
    <row r="1364" spans="1:4">
      <c r="A1364" t="str">
        <f t="shared" si="21"/>
        <v>Aziridine</v>
      </c>
      <c r="B1364" t="s">
        <v>11004</v>
      </c>
      <c r="C1364">
        <v>3</v>
      </c>
      <c r="D1364">
        <v>3</v>
      </c>
    </row>
    <row r="1365" spans="1:4">
      <c r="A1365" t="str">
        <f t="shared" si="21"/>
        <v>Azobenzene</v>
      </c>
      <c r="B1365" t="s">
        <v>11005</v>
      </c>
      <c r="C1365">
        <v>6</v>
      </c>
      <c r="D1365">
        <v>7</v>
      </c>
    </row>
    <row r="1366" spans="1:4">
      <c r="A1366" t="str">
        <f t="shared" si="21"/>
        <v>Azodicarbonamide</v>
      </c>
      <c r="B1366" t="s">
        <v>11006</v>
      </c>
      <c r="C1366">
        <v>5</v>
      </c>
      <c r="D1366">
        <v>5</v>
      </c>
    </row>
    <row r="1367" spans="1:4">
      <c r="A1367" t="str">
        <f t="shared" si="21"/>
        <v>AZODIISOBUTYRONITRILE</v>
      </c>
      <c r="B1367" t="s">
        <v>8820</v>
      </c>
      <c r="C1367">
        <v>8</v>
      </c>
      <c r="D1367">
        <v>8</v>
      </c>
    </row>
    <row r="1368" spans="1:4">
      <c r="A1368" t="str">
        <f t="shared" si="21"/>
        <v>Azoxymethane</v>
      </c>
      <c r="B1368" t="s">
        <v>11007</v>
      </c>
      <c r="C1368">
        <v>5</v>
      </c>
      <c r="D1368">
        <v>5</v>
      </c>
    </row>
    <row r="1369" spans="1:4">
      <c r="A1369" t="str">
        <f t="shared" si="21"/>
        <v>Azoxystrobin</v>
      </c>
      <c r="B1369" t="s">
        <v>9720</v>
      </c>
      <c r="C1369">
        <v>8</v>
      </c>
      <c r="D1369">
        <v>9</v>
      </c>
    </row>
    <row r="1370" spans="1:4">
      <c r="A1370" t="str">
        <f t="shared" si="21"/>
        <v>Baclofen</v>
      </c>
      <c r="B1370" t="s">
        <v>11011</v>
      </c>
      <c r="C1370">
        <v>5</v>
      </c>
      <c r="D1370">
        <v>9</v>
      </c>
    </row>
    <row r="1371" spans="1:4">
      <c r="A1371" t="str">
        <f t="shared" si="21"/>
        <v>baicalein</v>
      </c>
      <c r="B1371" t="s">
        <v>11012</v>
      </c>
      <c r="C1371">
        <v>6</v>
      </c>
      <c r="D1371">
        <v>9</v>
      </c>
    </row>
    <row r="1372" spans="1:4">
      <c r="A1372" t="str">
        <f t="shared" si="21"/>
        <v>Barban</v>
      </c>
      <c r="B1372" t="s">
        <v>11013</v>
      </c>
      <c r="C1372">
        <v>7</v>
      </c>
      <c r="D1372">
        <v>11</v>
      </c>
    </row>
    <row r="1373" spans="1:4">
      <c r="A1373" t="str">
        <f t="shared" si="21"/>
        <v>Barbital__sodium</v>
      </c>
      <c r="B1373" t="s">
        <v>14167</v>
      </c>
      <c r="C1373">
        <v>6</v>
      </c>
      <c r="D1373">
        <v>7</v>
      </c>
    </row>
    <row r="1374" spans="1:4">
      <c r="A1374" t="str">
        <f t="shared" si="21"/>
        <v>Barbituric_acid</v>
      </c>
      <c r="B1374" t="s">
        <v>11014</v>
      </c>
      <c r="C1374">
        <v>7</v>
      </c>
      <c r="D1374">
        <v>7</v>
      </c>
    </row>
    <row r="1375" spans="1:4">
      <c r="A1375" t="str">
        <f t="shared" si="21"/>
        <v>BBB_001</v>
      </c>
      <c r="B1375" t="s">
        <v>8028</v>
      </c>
      <c r="C1375">
        <v>6</v>
      </c>
      <c r="D1375">
        <v>7</v>
      </c>
    </row>
    <row r="1376" spans="1:4">
      <c r="A1376" t="str">
        <f t="shared" si="21"/>
        <v>BBB_002</v>
      </c>
      <c r="B1376" t="s">
        <v>8029</v>
      </c>
      <c r="C1376">
        <v>7</v>
      </c>
      <c r="D1376">
        <v>9</v>
      </c>
    </row>
    <row r="1377" spans="1:4">
      <c r="A1377" t="str">
        <f t="shared" si="21"/>
        <v>BBB_003</v>
      </c>
      <c r="B1377" t="s">
        <v>8030</v>
      </c>
      <c r="C1377">
        <v>8</v>
      </c>
      <c r="D1377">
        <v>9</v>
      </c>
    </row>
    <row r="1378" spans="1:4">
      <c r="A1378" t="str">
        <f t="shared" si="21"/>
        <v>BBB_004</v>
      </c>
      <c r="B1378" t="s">
        <v>8031</v>
      </c>
      <c r="C1378">
        <v>8</v>
      </c>
      <c r="D1378">
        <v>10</v>
      </c>
    </row>
    <row r="1379" spans="1:4">
      <c r="A1379" t="str">
        <f t="shared" si="21"/>
        <v>BBB_005</v>
      </c>
      <c r="B1379" t="s">
        <v>8032</v>
      </c>
      <c r="C1379">
        <v>8</v>
      </c>
      <c r="D1379">
        <v>9</v>
      </c>
    </row>
    <row r="1380" spans="1:4">
      <c r="A1380" t="str">
        <f t="shared" si="21"/>
        <v>BBB_006</v>
      </c>
      <c r="B1380" t="s">
        <v>8033</v>
      </c>
      <c r="C1380">
        <v>6</v>
      </c>
      <c r="D1380">
        <v>9</v>
      </c>
    </row>
    <row r="1381" spans="1:4">
      <c r="A1381" t="str">
        <f t="shared" si="21"/>
        <v>BBB_007</v>
      </c>
      <c r="B1381" t="s">
        <v>8034</v>
      </c>
      <c r="C1381">
        <v>7</v>
      </c>
      <c r="D1381">
        <v>11</v>
      </c>
    </row>
    <row r="1382" spans="1:4">
      <c r="A1382" t="str">
        <f t="shared" si="21"/>
        <v>BBB_008</v>
      </c>
      <c r="B1382" t="s">
        <v>8035</v>
      </c>
      <c r="C1382">
        <v>6</v>
      </c>
      <c r="D1382">
        <v>12</v>
      </c>
    </row>
    <row r="1383" spans="1:4">
      <c r="A1383" t="str">
        <f t="shared" si="21"/>
        <v>BBB_009</v>
      </c>
      <c r="B1383" t="s">
        <v>8036</v>
      </c>
      <c r="C1383">
        <v>6</v>
      </c>
      <c r="D1383">
        <v>11</v>
      </c>
    </row>
    <row r="1384" spans="1:4">
      <c r="A1384" t="str">
        <f t="shared" si="21"/>
        <v>BBB_010</v>
      </c>
      <c r="B1384" t="s">
        <v>8037</v>
      </c>
      <c r="C1384">
        <v>7</v>
      </c>
      <c r="D1384">
        <v>10</v>
      </c>
    </row>
    <row r="1385" spans="1:4">
      <c r="A1385" t="str">
        <f t="shared" si="21"/>
        <v>BBB_011</v>
      </c>
      <c r="B1385" t="s">
        <v>8038</v>
      </c>
      <c r="C1385">
        <v>7</v>
      </c>
      <c r="D1385">
        <v>10</v>
      </c>
    </row>
    <row r="1386" spans="1:4">
      <c r="A1386" t="str">
        <f t="shared" si="21"/>
        <v>BBB_012</v>
      </c>
      <c r="B1386" t="s">
        <v>8039</v>
      </c>
      <c r="C1386">
        <v>6</v>
      </c>
      <c r="D1386">
        <v>8</v>
      </c>
    </row>
    <row r="1387" spans="1:4">
      <c r="A1387" t="str">
        <f t="shared" si="21"/>
        <v>BBB_013</v>
      </c>
      <c r="B1387" t="s">
        <v>8040</v>
      </c>
      <c r="C1387">
        <v>7</v>
      </c>
      <c r="D1387">
        <v>9</v>
      </c>
    </row>
    <row r="1388" spans="1:4">
      <c r="A1388" t="str">
        <f t="shared" si="21"/>
        <v>BBB_014</v>
      </c>
      <c r="B1388" t="s">
        <v>8041</v>
      </c>
      <c r="C1388">
        <v>7</v>
      </c>
      <c r="D1388">
        <v>9</v>
      </c>
    </row>
    <row r="1389" spans="1:4">
      <c r="A1389" t="str">
        <f t="shared" si="21"/>
        <v>BBB_015</v>
      </c>
      <c r="B1389" t="s">
        <v>8042</v>
      </c>
      <c r="C1389">
        <v>7</v>
      </c>
      <c r="D1389">
        <v>9</v>
      </c>
    </row>
    <row r="1390" spans="1:4">
      <c r="A1390" t="str">
        <f t="shared" si="21"/>
        <v>BBB_016</v>
      </c>
      <c r="B1390" t="s">
        <v>8043</v>
      </c>
      <c r="C1390">
        <v>8</v>
      </c>
      <c r="D1390">
        <v>10</v>
      </c>
    </row>
    <row r="1391" spans="1:4">
      <c r="A1391" t="str">
        <f t="shared" si="21"/>
        <v>BBB_017</v>
      </c>
      <c r="B1391" t="s">
        <v>8044</v>
      </c>
      <c r="C1391">
        <v>8</v>
      </c>
      <c r="D1391">
        <v>10</v>
      </c>
    </row>
    <row r="1392" spans="1:4">
      <c r="A1392" t="str">
        <f t="shared" si="21"/>
        <v>BBB_018</v>
      </c>
      <c r="B1392" t="s">
        <v>8045</v>
      </c>
      <c r="C1392">
        <v>8</v>
      </c>
      <c r="D1392">
        <v>10</v>
      </c>
    </row>
    <row r="1393" spans="1:4">
      <c r="A1393" t="str">
        <f t="shared" si="21"/>
        <v>BBB_019</v>
      </c>
      <c r="B1393" t="s">
        <v>8046</v>
      </c>
      <c r="C1393">
        <v>8</v>
      </c>
      <c r="D1393">
        <v>10</v>
      </c>
    </row>
    <row r="1394" spans="1:4">
      <c r="A1394" t="str">
        <f t="shared" si="21"/>
        <v>BBB_020</v>
      </c>
      <c r="B1394" t="s">
        <v>8047</v>
      </c>
      <c r="C1394">
        <v>7</v>
      </c>
      <c r="D1394">
        <v>9</v>
      </c>
    </row>
    <row r="1395" spans="1:4">
      <c r="A1395" t="str">
        <f t="shared" si="21"/>
        <v>BBB_021</v>
      </c>
      <c r="B1395" t="s">
        <v>8048</v>
      </c>
      <c r="C1395">
        <v>7</v>
      </c>
      <c r="D1395">
        <v>9</v>
      </c>
    </row>
    <row r="1396" spans="1:4">
      <c r="A1396" t="str">
        <f t="shared" si="21"/>
        <v>BBB_022</v>
      </c>
      <c r="B1396" t="s">
        <v>8049</v>
      </c>
      <c r="C1396">
        <v>7</v>
      </c>
      <c r="D1396">
        <v>10</v>
      </c>
    </row>
    <row r="1397" spans="1:4">
      <c r="A1397" t="str">
        <f t="shared" si="21"/>
        <v>BBB_023</v>
      </c>
      <c r="B1397" t="s">
        <v>8050</v>
      </c>
      <c r="C1397">
        <v>7</v>
      </c>
      <c r="D1397">
        <v>10</v>
      </c>
    </row>
    <row r="1398" spans="1:4">
      <c r="A1398" t="str">
        <f t="shared" si="21"/>
        <v>BBB_024</v>
      </c>
      <c r="B1398" t="s">
        <v>8051</v>
      </c>
      <c r="C1398">
        <v>8</v>
      </c>
      <c r="D1398">
        <v>9</v>
      </c>
    </row>
    <row r="1399" spans="1:4">
      <c r="A1399" t="str">
        <f t="shared" si="21"/>
        <v>BBB_025</v>
      </c>
      <c r="B1399" t="s">
        <v>8052</v>
      </c>
      <c r="C1399">
        <v>8</v>
      </c>
      <c r="D1399">
        <v>9</v>
      </c>
    </row>
    <row r="1400" spans="1:4">
      <c r="A1400" t="str">
        <f t="shared" si="21"/>
        <v>BBB_026</v>
      </c>
      <c r="B1400" t="s">
        <v>8053</v>
      </c>
      <c r="C1400">
        <v>8</v>
      </c>
      <c r="D1400">
        <v>9</v>
      </c>
    </row>
    <row r="1401" spans="1:4">
      <c r="A1401" t="str">
        <f t="shared" si="21"/>
        <v>BBB_027</v>
      </c>
      <c r="B1401" t="s">
        <v>8054</v>
      </c>
      <c r="C1401">
        <v>8</v>
      </c>
      <c r="D1401">
        <v>9</v>
      </c>
    </row>
    <row r="1402" spans="1:4">
      <c r="A1402" t="str">
        <f t="shared" si="21"/>
        <v>BBB_028</v>
      </c>
      <c r="B1402" t="s">
        <v>8055</v>
      </c>
      <c r="C1402">
        <v>8</v>
      </c>
      <c r="D1402">
        <v>9</v>
      </c>
    </row>
    <row r="1403" spans="1:4">
      <c r="A1403" t="str">
        <f t="shared" si="21"/>
        <v>BBB_029</v>
      </c>
      <c r="B1403" t="s">
        <v>8056</v>
      </c>
      <c r="C1403">
        <v>8</v>
      </c>
      <c r="D1403">
        <v>9</v>
      </c>
    </row>
    <row r="1404" spans="1:4">
      <c r="A1404" t="str">
        <f t="shared" si="21"/>
        <v>BBB_030</v>
      </c>
      <c r="B1404" t="s">
        <v>8057</v>
      </c>
      <c r="C1404">
        <v>8</v>
      </c>
      <c r="D1404">
        <v>9</v>
      </c>
    </row>
    <row r="1405" spans="1:4">
      <c r="A1405" t="str">
        <f t="shared" si="21"/>
        <v>BBB_031</v>
      </c>
      <c r="B1405" t="s">
        <v>8058</v>
      </c>
      <c r="C1405">
        <v>4</v>
      </c>
      <c r="D1405">
        <v>5</v>
      </c>
    </row>
    <row r="1406" spans="1:4">
      <c r="A1406" t="str">
        <f t="shared" si="21"/>
        <v>BBB_032</v>
      </c>
      <c r="B1406" t="s">
        <v>8059</v>
      </c>
      <c r="C1406">
        <v>4</v>
      </c>
      <c r="D1406">
        <v>6</v>
      </c>
    </row>
    <row r="1407" spans="1:4">
      <c r="A1407" t="str">
        <f t="shared" si="21"/>
        <v>BBB_033</v>
      </c>
      <c r="B1407" t="s">
        <v>8060</v>
      </c>
      <c r="C1407">
        <v>4</v>
      </c>
      <c r="D1407">
        <v>5</v>
      </c>
    </row>
    <row r="1408" spans="1:4">
      <c r="A1408" t="str">
        <f t="shared" si="21"/>
        <v>BBB_034</v>
      </c>
      <c r="B1408" t="s">
        <v>8061</v>
      </c>
      <c r="C1408">
        <v>4</v>
      </c>
      <c r="D1408">
        <v>5</v>
      </c>
    </row>
    <row r="1409" spans="1:4">
      <c r="A1409" t="str">
        <f t="shared" si="21"/>
        <v>BBB_035</v>
      </c>
      <c r="B1409" t="s">
        <v>8062</v>
      </c>
      <c r="C1409">
        <v>4</v>
      </c>
      <c r="D1409">
        <v>4</v>
      </c>
    </row>
    <row r="1410" spans="1:4">
      <c r="A1410" t="str">
        <f t="shared" si="21"/>
        <v>BBB_036</v>
      </c>
      <c r="B1410" t="s">
        <v>8063</v>
      </c>
      <c r="C1410">
        <v>4</v>
      </c>
      <c r="D1410">
        <v>5</v>
      </c>
    </row>
    <row r="1411" spans="1:4">
      <c r="A1411" t="str">
        <f t="shared" si="21"/>
        <v>BBB_037</v>
      </c>
      <c r="B1411" t="s">
        <v>8064</v>
      </c>
      <c r="C1411">
        <v>4</v>
      </c>
      <c r="D1411">
        <v>5</v>
      </c>
    </row>
    <row r="1412" spans="1:4">
      <c r="A1412" t="str">
        <f t="shared" ref="A1412:A1475" si="22">MID(B1412,1,LEN(B1412)-4)</f>
        <v>BBB_038</v>
      </c>
      <c r="B1412" t="s">
        <v>8065</v>
      </c>
      <c r="C1412">
        <v>4</v>
      </c>
      <c r="D1412">
        <v>5</v>
      </c>
    </row>
    <row r="1413" spans="1:4">
      <c r="A1413" t="str">
        <f t="shared" si="22"/>
        <v>BBB_039</v>
      </c>
      <c r="B1413" t="s">
        <v>8066</v>
      </c>
      <c r="C1413">
        <v>6</v>
      </c>
      <c r="D1413">
        <v>6</v>
      </c>
    </row>
    <row r="1414" spans="1:4">
      <c r="A1414" t="str">
        <f t="shared" si="22"/>
        <v>BBB_040</v>
      </c>
      <c r="B1414" t="s">
        <v>8067</v>
      </c>
      <c r="C1414">
        <v>5</v>
      </c>
      <c r="D1414">
        <v>5</v>
      </c>
    </row>
    <row r="1415" spans="1:4">
      <c r="A1415" t="str">
        <f t="shared" si="22"/>
        <v>BBB_041</v>
      </c>
      <c r="B1415" t="s">
        <v>8068</v>
      </c>
      <c r="C1415">
        <v>4</v>
      </c>
      <c r="D1415">
        <v>5</v>
      </c>
    </row>
    <row r="1416" spans="1:4">
      <c r="A1416" t="str">
        <f t="shared" si="22"/>
        <v>BBB_042</v>
      </c>
      <c r="B1416" t="s">
        <v>8069</v>
      </c>
      <c r="C1416">
        <v>8</v>
      </c>
      <c r="D1416">
        <v>8</v>
      </c>
    </row>
    <row r="1417" spans="1:4">
      <c r="A1417" t="str">
        <f t="shared" si="22"/>
        <v>BBB_043</v>
      </c>
      <c r="B1417" t="s">
        <v>8070</v>
      </c>
      <c r="C1417">
        <v>4</v>
      </c>
      <c r="D1417">
        <v>4</v>
      </c>
    </row>
    <row r="1418" spans="1:4">
      <c r="A1418" t="str">
        <f t="shared" si="22"/>
        <v>BBB_044</v>
      </c>
      <c r="B1418" t="s">
        <v>8071</v>
      </c>
      <c r="C1418">
        <v>8</v>
      </c>
      <c r="D1418">
        <v>8</v>
      </c>
    </row>
    <row r="1419" spans="1:4">
      <c r="A1419" t="str">
        <f t="shared" si="22"/>
        <v>BBB_045</v>
      </c>
      <c r="B1419" t="s">
        <v>8072</v>
      </c>
      <c r="C1419">
        <v>8</v>
      </c>
      <c r="D1419">
        <v>8</v>
      </c>
    </row>
    <row r="1420" spans="1:4">
      <c r="A1420" t="str">
        <f t="shared" si="22"/>
        <v>BBB_046</v>
      </c>
      <c r="B1420" t="s">
        <v>8073</v>
      </c>
      <c r="C1420">
        <v>4</v>
      </c>
      <c r="D1420">
        <v>5</v>
      </c>
    </row>
    <row r="1421" spans="1:4">
      <c r="A1421" t="str">
        <f t="shared" si="22"/>
        <v>BBB_047</v>
      </c>
      <c r="B1421" t="s">
        <v>8074</v>
      </c>
      <c r="C1421">
        <v>4</v>
      </c>
      <c r="D1421">
        <v>5</v>
      </c>
    </row>
    <row r="1422" spans="1:4">
      <c r="A1422" t="str">
        <f t="shared" si="22"/>
        <v>BBB_048</v>
      </c>
      <c r="B1422" t="s">
        <v>8075</v>
      </c>
      <c r="C1422">
        <v>8</v>
      </c>
      <c r="D1422">
        <v>8</v>
      </c>
    </row>
    <row r="1423" spans="1:4">
      <c r="A1423" t="str">
        <f t="shared" si="22"/>
        <v>BBB_049</v>
      </c>
      <c r="B1423" t="s">
        <v>8076</v>
      </c>
      <c r="C1423">
        <v>2</v>
      </c>
      <c r="D1423">
        <v>2</v>
      </c>
    </row>
    <row r="1424" spans="1:4">
      <c r="A1424" t="str">
        <f t="shared" si="22"/>
        <v>BBB_050</v>
      </c>
      <c r="B1424" t="s">
        <v>8077</v>
      </c>
      <c r="C1424">
        <v>4</v>
      </c>
      <c r="D1424">
        <v>5</v>
      </c>
    </row>
    <row r="1425" spans="1:4">
      <c r="A1425" t="str">
        <f t="shared" si="22"/>
        <v>BBB_051</v>
      </c>
      <c r="B1425" t="s">
        <v>8078</v>
      </c>
      <c r="C1425">
        <v>4</v>
      </c>
      <c r="D1425">
        <v>5</v>
      </c>
    </row>
    <row r="1426" spans="1:4">
      <c r="A1426" t="str">
        <f t="shared" si="22"/>
        <v>BBB_052</v>
      </c>
      <c r="B1426" t="s">
        <v>8079</v>
      </c>
      <c r="C1426">
        <v>4</v>
      </c>
      <c r="D1426">
        <v>4</v>
      </c>
    </row>
    <row r="1427" spans="1:4">
      <c r="A1427" t="str">
        <f t="shared" si="22"/>
        <v>BBB_053</v>
      </c>
      <c r="B1427" t="s">
        <v>8080</v>
      </c>
      <c r="C1427">
        <v>4</v>
      </c>
      <c r="D1427">
        <v>4</v>
      </c>
    </row>
    <row r="1428" spans="1:4">
      <c r="A1428" t="str">
        <f t="shared" si="22"/>
        <v>BBB_054</v>
      </c>
      <c r="B1428" t="s">
        <v>8081</v>
      </c>
      <c r="C1428">
        <v>8</v>
      </c>
      <c r="D1428">
        <v>8</v>
      </c>
    </row>
    <row r="1429" spans="1:4">
      <c r="A1429" t="str">
        <f t="shared" si="22"/>
        <v>BBB_055</v>
      </c>
      <c r="B1429" t="s">
        <v>8082</v>
      </c>
      <c r="C1429">
        <v>4</v>
      </c>
      <c r="D1429">
        <v>6</v>
      </c>
    </row>
    <row r="1430" spans="1:4">
      <c r="A1430" t="str">
        <f t="shared" si="22"/>
        <v>BBB_056</v>
      </c>
      <c r="B1430" t="s">
        <v>8083</v>
      </c>
      <c r="C1430">
        <v>5</v>
      </c>
      <c r="D1430">
        <v>5</v>
      </c>
    </row>
    <row r="1431" spans="1:4">
      <c r="A1431" t="str">
        <f t="shared" si="22"/>
        <v>BBB_T01</v>
      </c>
      <c r="B1431" t="s">
        <v>8084</v>
      </c>
      <c r="C1431">
        <v>5</v>
      </c>
      <c r="D1431">
        <v>8</v>
      </c>
    </row>
    <row r="1432" spans="1:4">
      <c r="A1432" t="str">
        <f t="shared" si="22"/>
        <v>BBB_T02</v>
      </c>
      <c r="B1432" t="s">
        <v>8085</v>
      </c>
      <c r="C1432">
        <v>6</v>
      </c>
      <c r="D1432">
        <v>9</v>
      </c>
    </row>
    <row r="1433" spans="1:4">
      <c r="A1433" t="str">
        <f t="shared" si="22"/>
        <v>BBB_T03</v>
      </c>
      <c r="B1433" t="s">
        <v>8086</v>
      </c>
      <c r="C1433">
        <v>6</v>
      </c>
      <c r="D1433">
        <v>8</v>
      </c>
    </row>
    <row r="1434" spans="1:4">
      <c r="A1434" t="str">
        <f t="shared" si="22"/>
        <v>BBB_T04</v>
      </c>
      <c r="B1434" t="s">
        <v>8087</v>
      </c>
      <c r="C1434">
        <v>6</v>
      </c>
      <c r="D1434">
        <v>11</v>
      </c>
    </row>
    <row r="1435" spans="1:4">
      <c r="A1435" t="str">
        <f t="shared" si="22"/>
        <v>BBB_T05</v>
      </c>
      <c r="B1435" t="s">
        <v>8088</v>
      </c>
      <c r="C1435">
        <v>6</v>
      </c>
      <c r="D1435">
        <v>12</v>
      </c>
    </row>
    <row r="1436" spans="1:4">
      <c r="A1436" t="str">
        <f t="shared" si="22"/>
        <v>BBB_T06</v>
      </c>
      <c r="B1436" t="s">
        <v>8089</v>
      </c>
      <c r="C1436">
        <v>8</v>
      </c>
      <c r="D1436">
        <v>9</v>
      </c>
    </row>
    <row r="1437" spans="1:4">
      <c r="A1437" t="str">
        <f t="shared" si="22"/>
        <v>BBB_T07</v>
      </c>
      <c r="B1437" t="s">
        <v>8090</v>
      </c>
      <c r="C1437">
        <v>7</v>
      </c>
      <c r="D1437">
        <v>11</v>
      </c>
    </row>
    <row r="1438" spans="1:4">
      <c r="A1438" t="str">
        <f t="shared" si="22"/>
        <v>b-Chloropropionitrile</v>
      </c>
      <c r="B1438" t="s">
        <v>11008</v>
      </c>
      <c r="C1438">
        <v>5</v>
      </c>
      <c r="D1438">
        <v>5</v>
      </c>
    </row>
    <row r="1439" spans="1:4">
      <c r="A1439" t="str">
        <f t="shared" si="22"/>
        <v>Bemegride</v>
      </c>
      <c r="B1439" t="s">
        <v>11015</v>
      </c>
      <c r="C1439">
        <v>5</v>
      </c>
      <c r="D1439">
        <v>6</v>
      </c>
    </row>
    <row r="1440" spans="1:4">
      <c r="A1440" t="str">
        <f t="shared" si="22"/>
        <v>Bemitradine</v>
      </c>
      <c r="B1440" t="s">
        <v>11016</v>
      </c>
      <c r="C1440">
        <v>7</v>
      </c>
      <c r="D1440">
        <v>10</v>
      </c>
    </row>
    <row r="1441" spans="1:4">
      <c r="A1441" t="str">
        <f t="shared" si="22"/>
        <v>Benalaxyl</v>
      </c>
      <c r="B1441" t="s">
        <v>11017</v>
      </c>
      <c r="C1441">
        <v>6</v>
      </c>
      <c r="D1441">
        <v>9</v>
      </c>
    </row>
    <row r="1442" spans="1:4">
      <c r="A1442" t="str">
        <f t="shared" si="22"/>
        <v>benazepril</v>
      </c>
      <c r="B1442" t="s">
        <v>11018</v>
      </c>
      <c r="C1442">
        <v>6</v>
      </c>
      <c r="D1442">
        <v>10</v>
      </c>
    </row>
    <row r="1443" spans="1:4">
      <c r="A1443" t="str">
        <f t="shared" si="22"/>
        <v>Bendazac</v>
      </c>
      <c r="B1443" t="s">
        <v>11019</v>
      </c>
      <c r="C1443">
        <v>8</v>
      </c>
      <c r="D1443">
        <v>9</v>
      </c>
    </row>
    <row r="1444" spans="1:4">
      <c r="A1444" t="str">
        <f t="shared" si="22"/>
        <v>Benefin</v>
      </c>
      <c r="B1444" t="s">
        <v>11020</v>
      </c>
      <c r="C1444">
        <v>7</v>
      </c>
      <c r="D1444">
        <v>9</v>
      </c>
    </row>
    <row r="1445" spans="1:4">
      <c r="A1445" t="str">
        <f t="shared" si="22"/>
        <v>Benfuracarb</v>
      </c>
      <c r="B1445" t="s">
        <v>11021</v>
      </c>
      <c r="C1445">
        <v>9</v>
      </c>
      <c r="D1445">
        <v>9</v>
      </c>
    </row>
    <row r="1446" spans="1:4">
      <c r="A1446" t="str">
        <f t="shared" si="22"/>
        <v>Benfurodil</v>
      </c>
      <c r="B1446" t="s">
        <v>11022</v>
      </c>
      <c r="C1446">
        <v>7</v>
      </c>
      <c r="D1446">
        <v>8</v>
      </c>
    </row>
    <row r="1447" spans="1:4">
      <c r="A1447" t="str">
        <f t="shared" si="22"/>
        <v>benomyl</v>
      </c>
      <c r="B1447" t="s">
        <v>8821</v>
      </c>
      <c r="C1447">
        <v>8</v>
      </c>
      <c r="D1447">
        <v>8</v>
      </c>
    </row>
    <row r="1448" spans="1:4">
      <c r="A1448" t="str">
        <f t="shared" si="22"/>
        <v>Benorylate</v>
      </c>
      <c r="B1448" t="s">
        <v>11023</v>
      </c>
      <c r="C1448">
        <v>7</v>
      </c>
      <c r="D1448">
        <v>8</v>
      </c>
    </row>
    <row r="1449" spans="1:4">
      <c r="A1449" t="str">
        <f t="shared" si="22"/>
        <v>Benoxaprofen</v>
      </c>
      <c r="B1449" t="s">
        <v>11024</v>
      </c>
      <c r="C1449">
        <v>6</v>
      </c>
      <c r="D1449">
        <v>9</v>
      </c>
    </row>
    <row r="1450" spans="1:4">
      <c r="A1450" t="str">
        <f t="shared" si="22"/>
        <v>Benproperine</v>
      </c>
      <c r="B1450" t="s">
        <v>11025</v>
      </c>
      <c r="C1450">
        <v>8</v>
      </c>
      <c r="D1450">
        <v>8</v>
      </c>
    </row>
    <row r="1451" spans="1:4">
      <c r="A1451" t="str">
        <f t="shared" si="22"/>
        <v>Bensulide</v>
      </c>
      <c r="B1451" t="s">
        <v>7574</v>
      </c>
      <c r="C1451">
        <v>11</v>
      </c>
      <c r="D1451">
        <v>11</v>
      </c>
    </row>
    <row r="1452" spans="1:4">
      <c r="A1452" t="str">
        <f t="shared" si="22"/>
        <v>Bentazon</v>
      </c>
      <c r="B1452" t="s">
        <v>7575</v>
      </c>
      <c r="C1452">
        <v>9</v>
      </c>
      <c r="D1452">
        <v>9</v>
      </c>
    </row>
    <row r="1453" spans="1:4">
      <c r="A1453" t="str">
        <f t="shared" si="22"/>
        <v>benthiocarb</v>
      </c>
      <c r="B1453" t="s">
        <v>11026</v>
      </c>
      <c r="C1453">
        <v>7</v>
      </c>
      <c r="D1453">
        <v>10</v>
      </c>
    </row>
    <row r="1454" spans="1:4">
      <c r="A1454" t="str">
        <f t="shared" si="22"/>
        <v>Benzalazine</v>
      </c>
      <c r="B1454" t="s">
        <v>11027</v>
      </c>
      <c r="C1454">
        <v>6</v>
      </c>
      <c r="D1454">
        <v>7</v>
      </c>
    </row>
    <row r="1455" spans="1:4">
      <c r="A1455" t="str">
        <f t="shared" si="22"/>
        <v>Benzaldehyde</v>
      </c>
      <c r="B1455" t="s">
        <v>11028</v>
      </c>
      <c r="C1455">
        <v>5</v>
      </c>
      <c r="D1455">
        <v>7</v>
      </c>
    </row>
    <row r="1456" spans="1:4">
      <c r="A1456" t="str">
        <f t="shared" si="22"/>
        <v>benzalkonium_chloride</v>
      </c>
      <c r="B1456" t="s">
        <v>11029</v>
      </c>
      <c r="C1456">
        <v>6</v>
      </c>
      <c r="D1456">
        <v>9</v>
      </c>
    </row>
    <row r="1457" spans="1:4">
      <c r="A1457" t="str">
        <f t="shared" si="22"/>
        <v>Benzamide</v>
      </c>
      <c r="B1457" t="s">
        <v>8814</v>
      </c>
      <c r="C1457">
        <v>6</v>
      </c>
      <c r="D1457">
        <v>8</v>
      </c>
    </row>
    <row r="1458" spans="1:4">
      <c r="A1458" t="str">
        <f t="shared" si="22"/>
        <v>Benzanthrone</v>
      </c>
      <c r="B1458" t="s">
        <v>11030</v>
      </c>
      <c r="C1458">
        <v>7</v>
      </c>
      <c r="D1458">
        <v>10</v>
      </c>
    </row>
    <row r="1459" spans="1:4">
      <c r="A1459" t="str">
        <f t="shared" si="22"/>
        <v>Benzene__1_2_4-trimethyl-</v>
      </c>
      <c r="B1459" t="s">
        <v>14168</v>
      </c>
      <c r="C1459">
        <v>5</v>
      </c>
      <c r="D1459">
        <v>6</v>
      </c>
    </row>
    <row r="1460" spans="1:4">
      <c r="A1460" t="str">
        <f t="shared" si="22"/>
        <v>Benzene__1-ethenyl-4-methyl-</v>
      </c>
      <c r="B1460" t="s">
        <v>14169</v>
      </c>
      <c r="C1460">
        <v>5</v>
      </c>
      <c r="D1460">
        <v>6</v>
      </c>
    </row>
    <row r="1461" spans="1:4">
      <c r="A1461" t="str">
        <f t="shared" si="22"/>
        <v>Benzene__1-methoxy-4-(1E)-1-propenyl-</v>
      </c>
      <c r="B1461" t="s">
        <v>14170</v>
      </c>
      <c r="C1461">
        <v>6</v>
      </c>
      <c r="D1461">
        <v>8</v>
      </c>
    </row>
    <row r="1462" spans="1:4">
      <c r="A1462" t="str">
        <f t="shared" si="22"/>
        <v>Benzene</v>
      </c>
      <c r="B1462" t="s">
        <v>11031</v>
      </c>
      <c r="C1462">
        <v>4</v>
      </c>
      <c r="D1462">
        <v>6</v>
      </c>
    </row>
    <row r="1463" spans="1:4">
      <c r="A1463" t="str">
        <f t="shared" si="22"/>
        <v>benzene_hexachloride</v>
      </c>
      <c r="B1463" t="s">
        <v>11034</v>
      </c>
      <c r="C1463">
        <v>6</v>
      </c>
      <c r="D1463">
        <v>10</v>
      </c>
    </row>
    <row r="1464" spans="1:4">
      <c r="A1464" t="str">
        <f t="shared" si="22"/>
        <v>Benzenemethanaminium__N-ethyl-N-[4-[[4-[ethyl[(3-sulfophenyl)methyl]amino]phenyl](2-sulfophenyl)methylene]-2_5-cyclohexadien-1-ylidene]-3-sulfo-__inner_salt__disodium_salt</v>
      </c>
      <c r="B1464" t="s">
        <v>14171</v>
      </c>
      <c r="C1464">
        <v>7</v>
      </c>
      <c r="D1464">
        <v>9</v>
      </c>
    </row>
    <row r="1465" spans="1:4">
      <c r="A1465" t="str">
        <f t="shared" si="22"/>
        <v>Benzenemethanaminium..e</v>
      </c>
      <c r="B1465" t="s">
        <v>11032</v>
      </c>
      <c r="C1465">
        <v>7</v>
      </c>
      <c r="D1465">
        <v>9</v>
      </c>
    </row>
    <row r="1466" spans="1:4">
      <c r="A1466" t="str">
        <f t="shared" si="22"/>
        <v>Benzenesulphonohydrazide</v>
      </c>
      <c r="B1466" t="s">
        <v>11033</v>
      </c>
      <c r="C1466">
        <v>8</v>
      </c>
      <c r="D1466">
        <v>9</v>
      </c>
    </row>
    <row r="1467" spans="1:4">
      <c r="A1467" t="str">
        <f t="shared" si="22"/>
        <v>benzidene</v>
      </c>
      <c r="B1467" t="s">
        <v>8822</v>
      </c>
      <c r="C1467">
        <v>6</v>
      </c>
      <c r="D1467">
        <v>10</v>
      </c>
    </row>
    <row r="1468" spans="1:4">
      <c r="A1468" t="str">
        <f t="shared" si="22"/>
        <v>Benzidine</v>
      </c>
      <c r="B1468" t="s">
        <v>11035</v>
      </c>
      <c r="C1468">
        <v>6</v>
      </c>
      <c r="D1468">
        <v>10</v>
      </c>
    </row>
    <row r="1469" spans="1:4">
      <c r="A1469" t="str">
        <f t="shared" si="22"/>
        <v>Benzidine_dihydrochloride</v>
      </c>
      <c r="B1469" t="s">
        <v>11036</v>
      </c>
      <c r="C1469">
        <v>6</v>
      </c>
      <c r="D1469">
        <v>10</v>
      </c>
    </row>
    <row r="1470" spans="1:4">
      <c r="A1470" t="str">
        <f t="shared" si="22"/>
        <v>Benzilonium_Bromide</v>
      </c>
      <c r="B1470" t="s">
        <v>11037</v>
      </c>
      <c r="C1470">
        <v>7</v>
      </c>
      <c r="D1470">
        <v>10</v>
      </c>
    </row>
    <row r="1471" spans="1:4">
      <c r="A1471" t="str">
        <f t="shared" si="22"/>
        <v>Benzo(a)pyrene</v>
      </c>
      <c r="B1471" t="s">
        <v>11038</v>
      </c>
      <c r="C1471">
        <v>5</v>
      </c>
      <c r="D1471">
        <v>11</v>
      </c>
    </row>
    <row r="1472" spans="1:4">
      <c r="A1472" t="str">
        <f t="shared" si="22"/>
        <v>Benzofuran</v>
      </c>
      <c r="B1472" t="s">
        <v>11039</v>
      </c>
      <c r="C1472">
        <v>5</v>
      </c>
      <c r="D1472">
        <v>8</v>
      </c>
    </row>
    <row r="1473" spans="1:4">
      <c r="A1473" t="str">
        <f t="shared" si="22"/>
        <v>Benzoic_acid__sodium_salt</v>
      </c>
      <c r="B1473" t="s">
        <v>14172</v>
      </c>
      <c r="C1473">
        <v>5</v>
      </c>
      <c r="D1473">
        <v>7</v>
      </c>
    </row>
    <row r="1474" spans="1:4">
      <c r="A1474" t="str">
        <f t="shared" si="22"/>
        <v>Benzoic_acid</v>
      </c>
      <c r="B1474" t="s">
        <v>11040</v>
      </c>
      <c r="C1474">
        <v>5</v>
      </c>
      <c r="D1474">
        <v>7</v>
      </c>
    </row>
    <row r="1475" spans="1:4">
      <c r="A1475" t="str">
        <f t="shared" si="22"/>
        <v>Benzoin</v>
      </c>
      <c r="B1475" t="s">
        <v>11041</v>
      </c>
      <c r="C1475">
        <v>6</v>
      </c>
      <c r="D1475">
        <v>12</v>
      </c>
    </row>
    <row r="1476" spans="1:4">
      <c r="A1476" t="str">
        <f t="shared" ref="A1476:A1539" si="23">MID(B1476,1,LEN(B1476)-4)</f>
        <v>Benzophenone</v>
      </c>
      <c r="B1476" t="s">
        <v>11042</v>
      </c>
      <c r="C1476">
        <v>7</v>
      </c>
      <c r="D1476">
        <v>8</v>
      </c>
    </row>
    <row r="1477" spans="1:4">
      <c r="A1477" t="str">
        <f t="shared" si="23"/>
        <v>benzopurpurine4b</v>
      </c>
      <c r="B1477" t="s">
        <v>8825</v>
      </c>
      <c r="C1477">
        <v>7</v>
      </c>
      <c r="D1477">
        <v>10</v>
      </c>
    </row>
    <row r="1478" spans="1:4">
      <c r="A1478" t="str">
        <f t="shared" si="23"/>
        <v>Benzotrichloride</v>
      </c>
      <c r="B1478" t="s">
        <v>11043</v>
      </c>
      <c r="C1478">
        <v>5</v>
      </c>
      <c r="D1478">
        <v>6</v>
      </c>
    </row>
    <row r="1479" spans="1:4">
      <c r="A1479" t="str">
        <f t="shared" si="23"/>
        <v>Benzoxonium_Chloride</v>
      </c>
      <c r="B1479" t="s">
        <v>11044</v>
      </c>
      <c r="C1479">
        <v>6</v>
      </c>
      <c r="D1479">
        <v>9</v>
      </c>
    </row>
    <row r="1480" spans="1:4">
      <c r="A1480" t="str">
        <f t="shared" si="23"/>
        <v>Benzoyl_hydrazine</v>
      </c>
      <c r="B1480" t="s">
        <v>11046</v>
      </c>
      <c r="C1480">
        <v>6</v>
      </c>
      <c r="D1480">
        <v>9</v>
      </c>
    </row>
    <row r="1481" spans="1:4">
      <c r="A1481" t="str">
        <f t="shared" si="23"/>
        <v>benzoylecgognine</v>
      </c>
      <c r="B1481" t="s">
        <v>10106</v>
      </c>
      <c r="C1481">
        <v>6</v>
      </c>
      <c r="D1481">
        <v>9</v>
      </c>
    </row>
    <row r="1482" spans="1:4">
      <c r="A1482" t="str">
        <f t="shared" si="23"/>
        <v>benzoylprop-ethyl</v>
      </c>
      <c r="B1482" t="s">
        <v>11045</v>
      </c>
      <c r="C1482">
        <v>6</v>
      </c>
      <c r="D1482">
        <v>9</v>
      </c>
    </row>
    <row r="1483" spans="1:4">
      <c r="A1483" t="str">
        <f t="shared" si="23"/>
        <v>Benzpiperylon</v>
      </c>
      <c r="B1483" t="s">
        <v>11047</v>
      </c>
      <c r="C1483">
        <v>8</v>
      </c>
      <c r="D1483">
        <v>9</v>
      </c>
    </row>
    <row r="1484" spans="1:4">
      <c r="A1484" t="str">
        <f t="shared" si="23"/>
        <v>Benzquinamide</v>
      </c>
      <c r="B1484" t="s">
        <v>11048</v>
      </c>
      <c r="C1484">
        <v>7</v>
      </c>
      <c r="D1484">
        <v>9</v>
      </c>
    </row>
    <row r="1485" spans="1:4">
      <c r="A1485" t="str">
        <f t="shared" si="23"/>
        <v>benzyl_4-hydroxybenzoate</v>
      </c>
      <c r="B1485" t="s">
        <v>11055</v>
      </c>
      <c r="C1485">
        <v>6</v>
      </c>
      <c r="D1485">
        <v>9</v>
      </c>
    </row>
    <row r="1486" spans="1:4">
      <c r="A1486" t="str">
        <f t="shared" si="23"/>
        <v>Benzyl_acetate</v>
      </c>
      <c r="B1486" t="s">
        <v>11056</v>
      </c>
      <c r="C1486">
        <v>6</v>
      </c>
      <c r="D1486">
        <v>9</v>
      </c>
    </row>
    <row r="1487" spans="1:4">
      <c r="A1487" t="str">
        <f t="shared" si="23"/>
        <v>Benzyl_alcohol</v>
      </c>
      <c r="B1487" t="s">
        <v>8815</v>
      </c>
      <c r="C1487">
        <v>4</v>
      </c>
      <c r="D1487">
        <v>7</v>
      </c>
    </row>
    <row r="1488" spans="1:4">
      <c r="A1488" t="str">
        <f t="shared" si="23"/>
        <v>Benzyl_Benzoate</v>
      </c>
      <c r="B1488" t="s">
        <v>11057</v>
      </c>
      <c r="C1488">
        <v>6</v>
      </c>
      <c r="D1488">
        <v>9</v>
      </c>
    </row>
    <row r="1489" spans="1:4">
      <c r="A1489" t="str">
        <f t="shared" si="23"/>
        <v>Benzyl_chloride</v>
      </c>
      <c r="B1489" t="s">
        <v>11058</v>
      </c>
      <c r="C1489">
        <v>4</v>
      </c>
      <c r="D1489">
        <v>6</v>
      </c>
    </row>
    <row r="1490" spans="1:4">
      <c r="A1490" t="str">
        <f t="shared" si="23"/>
        <v>Benzyl_Cinnamate</v>
      </c>
      <c r="B1490" t="s">
        <v>11059</v>
      </c>
      <c r="C1490">
        <v>6</v>
      </c>
      <c r="D1490">
        <v>9</v>
      </c>
    </row>
    <row r="1491" spans="1:4">
      <c r="A1491" t="str">
        <f t="shared" si="23"/>
        <v>Benzyl_isothiocyanate</v>
      </c>
      <c r="B1491" t="s">
        <v>11060</v>
      </c>
      <c r="C1491">
        <v>5</v>
      </c>
      <c r="D1491">
        <v>7</v>
      </c>
    </row>
    <row r="1492" spans="1:4">
      <c r="A1492" t="str">
        <f t="shared" si="23"/>
        <v>Benzyl_methacrylate</v>
      </c>
      <c r="B1492" t="s">
        <v>11061</v>
      </c>
      <c r="C1492">
        <v>6</v>
      </c>
      <c r="D1492">
        <v>9</v>
      </c>
    </row>
    <row r="1493" spans="1:4">
      <c r="A1493" t="str">
        <f t="shared" si="23"/>
        <v>Benzyl_sulfoxide</v>
      </c>
      <c r="B1493" t="s">
        <v>11062</v>
      </c>
      <c r="C1493">
        <v>5</v>
      </c>
      <c r="D1493">
        <v>7</v>
      </c>
    </row>
    <row r="1494" spans="1:4">
      <c r="A1494" t="str">
        <f t="shared" si="23"/>
        <v>Benzyl_thiocyanate</v>
      </c>
      <c r="B1494" t="s">
        <v>11063</v>
      </c>
      <c r="C1494">
        <v>5</v>
      </c>
      <c r="D1494">
        <v>7</v>
      </c>
    </row>
    <row r="1495" spans="1:4">
      <c r="A1495" t="str">
        <f t="shared" si="23"/>
        <v>Benzyl_violet_4B</v>
      </c>
      <c r="B1495" t="s">
        <v>11064</v>
      </c>
      <c r="C1495">
        <v>7</v>
      </c>
      <c r="D1495">
        <v>9</v>
      </c>
    </row>
    <row r="1496" spans="1:4">
      <c r="A1496" t="str">
        <f t="shared" si="23"/>
        <v>benzylalcohol</v>
      </c>
      <c r="B1496" t="s">
        <v>11051</v>
      </c>
      <c r="C1496">
        <v>4</v>
      </c>
      <c r="D1496">
        <v>7</v>
      </c>
    </row>
    <row r="1497" spans="1:4">
      <c r="A1497" t="str">
        <f t="shared" si="23"/>
        <v>Benzylamine</v>
      </c>
      <c r="B1497" t="s">
        <v>11052</v>
      </c>
      <c r="C1497">
        <v>5</v>
      </c>
      <c r="D1497">
        <v>7</v>
      </c>
    </row>
    <row r="1498" spans="1:4">
      <c r="A1498" t="str">
        <f t="shared" si="23"/>
        <v>benzyl-benzoate</v>
      </c>
      <c r="B1498" t="s">
        <v>11049</v>
      </c>
      <c r="C1498">
        <v>6</v>
      </c>
      <c r="D1498">
        <v>9</v>
      </c>
    </row>
    <row r="1499" spans="1:4">
      <c r="A1499" t="str">
        <f t="shared" si="23"/>
        <v>benzylchloride</v>
      </c>
      <c r="B1499" t="s">
        <v>8826</v>
      </c>
      <c r="C1499">
        <v>4</v>
      </c>
      <c r="D1499">
        <v>6</v>
      </c>
    </row>
    <row r="1500" spans="1:4">
      <c r="A1500" t="str">
        <f t="shared" si="23"/>
        <v>Benzylhydrazine.2HCl</v>
      </c>
      <c r="B1500" t="s">
        <v>11053</v>
      </c>
      <c r="C1500">
        <v>5</v>
      </c>
      <c r="D1500">
        <v>8</v>
      </c>
    </row>
    <row r="1501" spans="1:4">
      <c r="A1501" t="str">
        <f t="shared" si="23"/>
        <v>Benzyl-tert-butanol</v>
      </c>
      <c r="B1501" t="s">
        <v>11050</v>
      </c>
      <c r="C1501">
        <v>5</v>
      </c>
      <c r="D1501">
        <v>9</v>
      </c>
    </row>
    <row r="1502" spans="1:4">
      <c r="A1502" t="str">
        <f t="shared" si="23"/>
        <v>Benzyltriethylammonium_chloride</v>
      </c>
      <c r="B1502" t="s">
        <v>11054</v>
      </c>
      <c r="C1502">
        <v>6</v>
      </c>
      <c r="D1502">
        <v>9</v>
      </c>
    </row>
    <row r="1503" spans="1:4">
      <c r="A1503" t="str">
        <f t="shared" si="23"/>
        <v>bepridil</v>
      </c>
      <c r="B1503" t="s">
        <v>7080</v>
      </c>
      <c r="C1503">
        <v>6</v>
      </c>
      <c r="D1503">
        <v>12</v>
      </c>
    </row>
    <row r="1504" spans="1:4">
      <c r="A1504" t="str">
        <f t="shared" si="23"/>
        <v>berberine</v>
      </c>
      <c r="B1504" t="s">
        <v>7083</v>
      </c>
      <c r="C1504">
        <v>8</v>
      </c>
      <c r="D1504">
        <v>10</v>
      </c>
    </row>
    <row r="1505" spans="1:4">
      <c r="A1505" t="str">
        <f t="shared" si="23"/>
        <v>Bermoprofen</v>
      </c>
      <c r="B1505" t="s">
        <v>11065</v>
      </c>
      <c r="C1505">
        <v>6</v>
      </c>
      <c r="D1505">
        <v>12</v>
      </c>
    </row>
    <row r="1506" spans="1:4">
      <c r="A1506" t="str">
        <f t="shared" si="23"/>
        <v>bertosamil</v>
      </c>
      <c r="B1506" t="s">
        <v>7086</v>
      </c>
      <c r="C1506">
        <v>4</v>
      </c>
      <c r="D1506">
        <v>7</v>
      </c>
    </row>
    <row r="1507" spans="1:4">
      <c r="A1507" t="str">
        <f t="shared" si="23"/>
        <v>b-Erythroidine</v>
      </c>
      <c r="B1507" t="s">
        <v>11009</v>
      </c>
      <c r="C1507">
        <v>6</v>
      </c>
      <c r="D1507">
        <v>9</v>
      </c>
    </row>
    <row r="1508" spans="1:4">
      <c r="A1508" t="str">
        <f t="shared" si="23"/>
        <v>beta_testosterone</v>
      </c>
      <c r="B1508" t="s">
        <v>11073</v>
      </c>
      <c r="C1508">
        <v>5</v>
      </c>
      <c r="D1508">
        <v>6</v>
      </c>
    </row>
    <row r="1509" spans="1:4">
      <c r="A1509" t="str">
        <f t="shared" si="23"/>
        <v>beta_zearalanol</v>
      </c>
      <c r="B1509" t="s">
        <v>11074</v>
      </c>
      <c r="C1509">
        <v>6</v>
      </c>
      <c r="D1509">
        <v>9</v>
      </c>
    </row>
    <row r="1510" spans="1:4">
      <c r="A1510" t="str">
        <f t="shared" si="23"/>
        <v>beta_zearalenol</v>
      </c>
      <c r="B1510" t="s">
        <v>11075</v>
      </c>
      <c r="C1510">
        <v>7</v>
      </c>
      <c r="D1510">
        <v>9</v>
      </c>
    </row>
    <row r="1511" spans="1:4">
      <c r="A1511" t="str">
        <f t="shared" si="23"/>
        <v>beta-1_2_3_4_5_6-Hexachlorocyclohexane</v>
      </c>
      <c r="B1511" t="s">
        <v>14173</v>
      </c>
      <c r="C1511">
        <v>8</v>
      </c>
      <c r="D1511">
        <v>10</v>
      </c>
    </row>
    <row r="1512" spans="1:4">
      <c r="A1512" t="str">
        <f t="shared" si="23"/>
        <v>beta-Butyrolactone</v>
      </c>
      <c r="B1512" t="s">
        <v>11066</v>
      </c>
      <c r="C1512">
        <v>6</v>
      </c>
      <c r="D1512">
        <v>6</v>
      </c>
    </row>
    <row r="1513" spans="1:4">
      <c r="A1513" t="str">
        <f t="shared" si="23"/>
        <v>beta-Carotene</v>
      </c>
      <c r="B1513" t="s">
        <v>11067</v>
      </c>
      <c r="C1513">
        <v>9</v>
      </c>
      <c r="D1513">
        <v>7</v>
      </c>
    </row>
    <row r="1514" spans="1:4">
      <c r="A1514" t="str">
        <f t="shared" si="23"/>
        <v>beta-Cyclodextrin</v>
      </c>
      <c r="B1514" t="s">
        <v>11068</v>
      </c>
      <c r="C1514">
        <v>2</v>
      </c>
      <c r="D1514">
        <v>2</v>
      </c>
    </row>
    <row r="1515" spans="1:4">
      <c r="A1515" t="str">
        <f t="shared" si="23"/>
        <v>beta-Phenylisopropylhydrazine.HCl</v>
      </c>
      <c r="B1515" t="s">
        <v>11069</v>
      </c>
      <c r="C1515">
        <v>5</v>
      </c>
      <c r="D1515">
        <v>8</v>
      </c>
    </row>
    <row r="1516" spans="1:4">
      <c r="A1516" t="str">
        <f t="shared" si="23"/>
        <v>beta-testosterone</v>
      </c>
      <c r="B1516" t="s">
        <v>11070</v>
      </c>
      <c r="C1516">
        <v>5</v>
      </c>
      <c r="D1516">
        <v>6</v>
      </c>
    </row>
    <row r="1517" spans="1:4">
      <c r="A1517" t="str">
        <f t="shared" si="23"/>
        <v>beta-Thioguanidine_deoxyriboside</v>
      </c>
      <c r="B1517" t="s">
        <v>11071</v>
      </c>
      <c r="C1517">
        <v>8</v>
      </c>
      <c r="D1517">
        <v>9</v>
      </c>
    </row>
    <row r="1518" spans="1:4">
      <c r="A1518" t="str">
        <f t="shared" si="23"/>
        <v>betaxolol</v>
      </c>
      <c r="B1518" t="s">
        <v>11072</v>
      </c>
      <c r="C1518">
        <v>8</v>
      </c>
      <c r="D1518">
        <v>9</v>
      </c>
    </row>
    <row r="1519" spans="1:4">
      <c r="A1519" t="str">
        <f t="shared" si="23"/>
        <v>Bethoxazin</v>
      </c>
      <c r="B1519" t="s">
        <v>9887</v>
      </c>
      <c r="C1519">
        <v>6</v>
      </c>
      <c r="D1519">
        <v>8</v>
      </c>
    </row>
    <row r="1520" spans="1:4">
      <c r="A1520" t="str">
        <f t="shared" si="23"/>
        <v>Bezitramide</v>
      </c>
      <c r="B1520" t="s">
        <v>11076</v>
      </c>
      <c r="C1520">
        <v>9</v>
      </c>
      <c r="D1520">
        <v>9</v>
      </c>
    </row>
    <row r="1521" spans="1:4">
      <c r="A1521" t="str">
        <f t="shared" si="23"/>
        <v>Bifenazate</v>
      </c>
      <c r="B1521" t="s">
        <v>9891</v>
      </c>
      <c r="C1521">
        <v>9</v>
      </c>
      <c r="D1521">
        <v>11</v>
      </c>
    </row>
    <row r="1522" spans="1:4">
      <c r="A1522" t="str">
        <f t="shared" si="23"/>
        <v>Bifenox</v>
      </c>
      <c r="B1522" t="s">
        <v>11077</v>
      </c>
      <c r="C1522">
        <v>7</v>
      </c>
      <c r="D1522">
        <v>9</v>
      </c>
    </row>
    <row r="1523" spans="1:4">
      <c r="A1523" t="str">
        <f t="shared" si="23"/>
        <v>Bifenthrin</v>
      </c>
      <c r="B1523" t="s">
        <v>11078</v>
      </c>
      <c r="C1523">
        <v>7</v>
      </c>
      <c r="D1523">
        <v>10</v>
      </c>
    </row>
    <row r="1524" spans="1:4">
      <c r="A1524" t="str">
        <f t="shared" si="23"/>
        <v>Bifonazole</v>
      </c>
      <c r="B1524" t="s">
        <v>11079</v>
      </c>
      <c r="C1524">
        <v>7</v>
      </c>
      <c r="D1524">
        <v>10</v>
      </c>
    </row>
    <row r="1525" spans="1:4">
      <c r="A1525" t="str">
        <f t="shared" si="23"/>
        <v>bimatoprost</v>
      </c>
      <c r="B1525" t="s">
        <v>8827</v>
      </c>
      <c r="C1525">
        <v>5</v>
      </c>
      <c r="D1525">
        <v>9</v>
      </c>
    </row>
    <row r="1526" spans="1:4">
      <c r="A1526" t="str">
        <f t="shared" si="23"/>
        <v>Binapacryl</v>
      </c>
      <c r="B1526" t="s">
        <v>11080</v>
      </c>
      <c r="C1526">
        <v>7</v>
      </c>
      <c r="D1526">
        <v>9</v>
      </c>
    </row>
    <row r="1527" spans="1:4">
      <c r="A1527" t="str">
        <f t="shared" si="23"/>
        <v>biochanin_A</v>
      </c>
      <c r="B1527" t="s">
        <v>11081</v>
      </c>
      <c r="C1527">
        <v>6</v>
      </c>
      <c r="D1527">
        <v>9</v>
      </c>
    </row>
    <row r="1528" spans="1:4">
      <c r="A1528" t="str">
        <f t="shared" si="23"/>
        <v>b-ionone</v>
      </c>
      <c r="B1528" t="s">
        <v>11010</v>
      </c>
      <c r="C1528">
        <v>6</v>
      </c>
      <c r="D1528">
        <v>7</v>
      </c>
    </row>
    <row r="1529" spans="1:4">
      <c r="A1529" t="str">
        <f t="shared" si="23"/>
        <v>Bioresmethrin</v>
      </c>
      <c r="B1529" t="s">
        <v>11082</v>
      </c>
      <c r="C1529">
        <v>6</v>
      </c>
      <c r="D1529">
        <v>8</v>
      </c>
    </row>
    <row r="1530" spans="1:4">
      <c r="A1530" t="str">
        <f t="shared" si="23"/>
        <v>Biperiden</v>
      </c>
      <c r="B1530" t="s">
        <v>11083</v>
      </c>
      <c r="C1530">
        <v>5</v>
      </c>
      <c r="D1530">
        <v>9</v>
      </c>
    </row>
    <row r="1531" spans="1:4">
      <c r="A1531" t="str">
        <f t="shared" si="23"/>
        <v>Biphenyl</v>
      </c>
      <c r="B1531" t="s">
        <v>11084</v>
      </c>
      <c r="C1531">
        <v>6</v>
      </c>
      <c r="D1531">
        <v>10</v>
      </c>
    </row>
    <row r="1532" spans="1:4">
      <c r="A1532" t="str">
        <f t="shared" si="23"/>
        <v>Bis(2_3-dibromopropyl)phosphate__magnesium_salt___</v>
      </c>
      <c r="B1532" t="s">
        <v>14174</v>
      </c>
      <c r="C1532">
        <v>10</v>
      </c>
      <c r="D1532">
        <v>10</v>
      </c>
    </row>
    <row r="1533" spans="1:4">
      <c r="A1533" t="str">
        <f t="shared" si="23"/>
        <v>Bis(2_3-dibromopropyl)phosphate</v>
      </c>
      <c r="B1533" t="s">
        <v>14175</v>
      </c>
      <c r="C1533">
        <v>10</v>
      </c>
      <c r="D1533">
        <v>10</v>
      </c>
    </row>
    <row r="1534" spans="1:4">
      <c r="A1534" t="str">
        <f t="shared" si="23"/>
        <v>bis(2-Chloro-1-methylethyl)_ether</v>
      </c>
      <c r="B1534" t="s">
        <v>11086</v>
      </c>
      <c r="C1534">
        <v>5</v>
      </c>
      <c r="D1534">
        <v>7</v>
      </c>
    </row>
    <row r="1535" spans="1:4">
      <c r="A1535" t="str">
        <f t="shared" si="23"/>
        <v>Bis(2-chloro-1-methylethyl)ether__technical_grade</v>
      </c>
      <c r="B1535" t="s">
        <v>14176</v>
      </c>
      <c r="C1535">
        <v>5</v>
      </c>
      <c r="D1535">
        <v>7</v>
      </c>
    </row>
    <row r="1536" spans="1:4">
      <c r="A1536" t="str">
        <f t="shared" si="23"/>
        <v>Bis(2-chloro-1-methylethyl)ether</v>
      </c>
      <c r="B1536" t="s">
        <v>11085</v>
      </c>
      <c r="C1536">
        <v>5</v>
      </c>
      <c r="D1536">
        <v>7</v>
      </c>
    </row>
    <row r="1537" spans="1:4">
      <c r="A1537" t="str">
        <f t="shared" si="23"/>
        <v>bis(2-Chloroethyl)ether</v>
      </c>
      <c r="B1537" t="s">
        <v>11087</v>
      </c>
      <c r="C1537">
        <v>5</v>
      </c>
      <c r="D1537">
        <v>7</v>
      </c>
    </row>
    <row r="1538" spans="1:4">
      <c r="A1538" t="str">
        <f t="shared" si="23"/>
        <v>bis(2-ethylhexyl)phthalate</v>
      </c>
      <c r="B1538" t="s">
        <v>7521</v>
      </c>
      <c r="C1538">
        <v>6</v>
      </c>
      <c r="D1538">
        <v>9</v>
      </c>
    </row>
    <row r="1539" spans="1:4">
      <c r="A1539" t="str">
        <f t="shared" si="23"/>
        <v>bis(2-hydroxyphenyl)methane</v>
      </c>
      <c r="B1539" t="s">
        <v>11088</v>
      </c>
      <c r="C1539">
        <v>7</v>
      </c>
      <c r="D1539">
        <v>8</v>
      </c>
    </row>
    <row r="1540" spans="1:4">
      <c r="A1540" t="str">
        <f t="shared" ref="A1540:A1603" si="24">MID(B1540,1,LEN(B1540)-4)</f>
        <v>bis(4-hydroxyphenyl)methane</v>
      </c>
      <c r="B1540" t="s">
        <v>11089</v>
      </c>
      <c r="C1540">
        <v>7</v>
      </c>
      <c r="D1540">
        <v>8</v>
      </c>
    </row>
    <row r="1541" spans="1:4">
      <c r="A1541" t="str">
        <f t="shared" si="24"/>
        <v>Bis(chloromethyl)_ether</v>
      </c>
      <c r="B1541" t="s">
        <v>11090</v>
      </c>
      <c r="C1541">
        <v>5</v>
      </c>
      <c r="D1541">
        <v>5</v>
      </c>
    </row>
    <row r="1542" spans="1:4">
      <c r="A1542" t="str">
        <f t="shared" si="24"/>
        <v>bis(n-octyl)_phthalate</v>
      </c>
      <c r="B1542" t="s">
        <v>11091</v>
      </c>
      <c r="C1542">
        <v>6</v>
      </c>
      <c r="D1542">
        <v>9</v>
      </c>
    </row>
    <row r="1543" spans="1:4">
      <c r="A1543" t="str">
        <f t="shared" si="24"/>
        <v>Bis(p-chlorophenoxy)methane</v>
      </c>
      <c r="B1543" t="s">
        <v>11092</v>
      </c>
      <c r="C1543">
        <v>7</v>
      </c>
      <c r="D1543">
        <v>7</v>
      </c>
    </row>
    <row r="1544" spans="1:4">
      <c r="A1544" t="str">
        <f t="shared" si="24"/>
        <v>Bis(tri-n-butyltin)oxide__technical_grade</v>
      </c>
      <c r="B1544" t="s">
        <v>14177</v>
      </c>
      <c r="C1544">
        <v>8</v>
      </c>
      <c r="D1544">
        <v>8</v>
      </c>
    </row>
    <row r="1545" spans="1:4">
      <c r="A1545" t="str">
        <f t="shared" si="24"/>
        <v>Bis(tri-n-butyltin)oxide</v>
      </c>
      <c r="B1545" t="s">
        <v>11093</v>
      </c>
      <c r="C1545">
        <v>8</v>
      </c>
      <c r="D1545">
        <v>8</v>
      </c>
    </row>
    <row r="1546" spans="1:4">
      <c r="A1546" t="str">
        <f t="shared" si="24"/>
        <v>Bis-1_2-(chloromethoxy)ethane</v>
      </c>
      <c r="B1546" t="s">
        <v>14178</v>
      </c>
      <c r="C1546">
        <v>5</v>
      </c>
      <c r="D1546">
        <v>7</v>
      </c>
    </row>
    <row r="1547" spans="1:4">
      <c r="A1547" t="str">
        <f t="shared" si="24"/>
        <v>Bis-1_4-(chloromethoxy)butane</v>
      </c>
      <c r="B1547" t="s">
        <v>14179</v>
      </c>
      <c r="C1547">
        <v>6</v>
      </c>
      <c r="D1547">
        <v>7</v>
      </c>
    </row>
    <row r="1548" spans="1:4">
      <c r="A1548" t="str">
        <f t="shared" si="24"/>
        <v>Bis-1_4-(chloromethoxy)-p-xylene</v>
      </c>
      <c r="B1548" t="s">
        <v>14180</v>
      </c>
      <c r="C1548">
        <v>5</v>
      </c>
      <c r="D1548">
        <v>8</v>
      </c>
    </row>
    <row r="1549" spans="1:4">
      <c r="A1549" t="str">
        <f t="shared" si="24"/>
        <v>Bis-1_6-(chloromethoxy)hexane</v>
      </c>
      <c r="B1549" t="s">
        <v>14181</v>
      </c>
      <c r="C1549">
        <v>6</v>
      </c>
      <c r="D1549">
        <v>7</v>
      </c>
    </row>
    <row r="1550" spans="1:4">
      <c r="A1550" t="str">
        <f t="shared" si="24"/>
        <v>Bis-2-hydroxyethyldithiocarbamic_acid__potassium</v>
      </c>
      <c r="B1550" t="s">
        <v>14182</v>
      </c>
      <c r="C1550">
        <v>6</v>
      </c>
      <c r="D1550">
        <v>8</v>
      </c>
    </row>
    <row r="1551" spans="1:4">
      <c r="A1551" t="str">
        <f t="shared" si="24"/>
        <v>Bis-2-hydroxyethyldithiocarbamic_acid</v>
      </c>
      <c r="B1551" t="s">
        <v>11094</v>
      </c>
      <c r="C1551">
        <v>6</v>
      </c>
      <c r="D1551">
        <v>8</v>
      </c>
    </row>
    <row r="1552" spans="1:4">
      <c r="A1552" t="str">
        <f t="shared" si="24"/>
        <v>Bisdimethylaminophenylmethanone</v>
      </c>
      <c r="B1552" t="s">
        <v>8828</v>
      </c>
      <c r="C1552">
        <v>7</v>
      </c>
      <c r="D1552">
        <v>8</v>
      </c>
    </row>
    <row r="1553" spans="1:36">
      <c r="A1553" t="str">
        <f t="shared" si="24"/>
        <v>BISNITROPHENYLADENINE(89)</v>
      </c>
      <c r="B1553" t="s">
        <v>8829</v>
      </c>
      <c r="C1553">
        <v>7</v>
      </c>
      <c r="D1553">
        <v>10</v>
      </c>
    </row>
    <row r="1554" spans="1:36">
      <c r="A1554" t="str">
        <f t="shared" si="24"/>
        <v>BISNITROPHENYLADENINE(N9)</v>
      </c>
      <c r="B1554" t="s">
        <v>8830</v>
      </c>
      <c r="C1554">
        <v>7</v>
      </c>
      <c r="D1554">
        <v>10</v>
      </c>
    </row>
    <row r="1555" spans="1:36">
      <c r="A1555" t="str">
        <f t="shared" si="24"/>
        <v>Bisoxatin_Acetate</v>
      </c>
      <c r="B1555" t="s">
        <v>11095</v>
      </c>
      <c r="C1555">
        <v>7</v>
      </c>
      <c r="D1555">
        <v>10</v>
      </c>
    </row>
    <row r="1556" spans="1:36">
      <c r="A1556" t="str">
        <f t="shared" si="24"/>
        <v>bisphenol a</v>
      </c>
      <c r="B1556" t="s">
        <v>8831</v>
      </c>
      <c r="C1556">
        <v>7</v>
      </c>
      <c r="D1556">
        <v>8</v>
      </c>
    </row>
    <row r="1557" spans="1:36">
      <c r="A1557" t="str">
        <f t="shared" si="24"/>
        <v>Bisphenol_A</v>
      </c>
      <c r="B1557" t="s">
        <v>11096</v>
      </c>
      <c r="C1557">
        <v>7</v>
      </c>
      <c r="D1557">
        <v>8</v>
      </c>
    </row>
    <row r="1558" spans="1:36">
      <c r="A1558" t="str">
        <f t="shared" si="24"/>
        <v>bisphenol_B</v>
      </c>
      <c r="B1558" t="s">
        <v>11097</v>
      </c>
      <c r="C1558">
        <v>7</v>
      </c>
      <c r="D1558">
        <v>9</v>
      </c>
    </row>
    <row r="1559" spans="1:36">
      <c r="A1559" t="str">
        <f t="shared" si="24"/>
        <v>Bitertanol</v>
      </c>
      <c r="B1559" t="s">
        <v>11098</v>
      </c>
      <c r="C1559">
        <v>8</v>
      </c>
      <c r="D1559">
        <v>10</v>
      </c>
    </row>
    <row r="1560" spans="1:36">
      <c r="A1560" t="str">
        <f t="shared" si="24"/>
        <v>Black_PN</v>
      </c>
      <c r="B1560" t="s">
        <v>11099</v>
      </c>
      <c r="C1560">
        <v>7</v>
      </c>
      <c r="D1560">
        <v>10</v>
      </c>
      <c r="AJ1560" s="1"/>
    </row>
    <row r="1561" spans="1:36">
      <c r="A1561" t="str">
        <f t="shared" si="24"/>
        <v>BMS182193</v>
      </c>
      <c r="B1561" t="s">
        <v>11100</v>
      </c>
      <c r="C1561">
        <v>7</v>
      </c>
      <c r="D1561">
        <v>9</v>
      </c>
    </row>
    <row r="1562" spans="1:36">
      <c r="A1562" t="str">
        <f t="shared" si="24"/>
        <v>BMS186318</v>
      </c>
      <c r="B1562" t="s">
        <v>11101</v>
      </c>
      <c r="C1562">
        <v>7</v>
      </c>
      <c r="D1562">
        <v>9</v>
      </c>
    </row>
    <row r="1563" spans="1:36">
      <c r="A1563" t="str">
        <f t="shared" si="24"/>
        <v>BMS187071</v>
      </c>
      <c r="B1563" t="s">
        <v>11102</v>
      </c>
      <c r="C1563">
        <v>7</v>
      </c>
      <c r="D1563">
        <v>9</v>
      </c>
    </row>
    <row r="1564" spans="1:36">
      <c r="A1564" t="str">
        <f t="shared" si="24"/>
        <v>Bomyl</v>
      </c>
      <c r="B1564" t="s">
        <v>11103</v>
      </c>
      <c r="C1564">
        <v>9</v>
      </c>
      <c r="D1564">
        <v>11</v>
      </c>
    </row>
    <row r="1565" spans="1:36">
      <c r="A1565" t="str">
        <f t="shared" si="24"/>
        <v>Boromycin</v>
      </c>
      <c r="B1565" t="s">
        <v>11104</v>
      </c>
      <c r="C1565">
        <v>6</v>
      </c>
      <c r="D1565">
        <v>9</v>
      </c>
    </row>
    <row r="1566" spans="1:36">
      <c r="A1566" t="str">
        <f t="shared" si="24"/>
        <v>Boscalid</v>
      </c>
      <c r="B1566" t="s">
        <v>9893</v>
      </c>
      <c r="C1566">
        <v>7</v>
      </c>
      <c r="D1566">
        <v>10</v>
      </c>
    </row>
    <row r="1567" spans="1:36">
      <c r="A1567" t="str">
        <f t="shared" si="24"/>
        <v>Brahmic_acid</v>
      </c>
      <c r="B1567" t="s">
        <v>11105</v>
      </c>
      <c r="C1567">
        <v>4</v>
      </c>
      <c r="D1567">
        <v>6</v>
      </c>
    </row>
    <row r="1568" spans="1:36">
      <c r="A1568" t="str">
        <f t="shared" si="24"/>
        <v>BRL32872</v>
      </c>
      <c r="B1568" t="s">
        <v>7089</v>
      </c>
      <c r="C1568">
        <v>7</v>
      </c>
      <c r="D1568">
        <v>9</v>
      </c>
    </row>
    <row r="1569" spans="1:36">
      <c r="A1569" t="str">
        <f t="shared" si="24"/>
        <v>Brodifacoum</v>
      </c>
      <c r="B1569" t="s">
        <v>11106</v>
      </c>
      <c r="C1569">
        <v>8</v>
      </c>
      <c r="D1569">
        <v>12</v>
      </c>
    </row>
    <row r="1570" spans="1:36">
      <c r="A1570" t="str">
        <f t="shared" si="24"/>
        <v>Bromacil</v>
      </c>
      <c r="B1570" t="s">
        <v>7576</v>
      </c>
      <c r="C1570">
        <v>9</v>
      </c>
      <c r="D1570">
        <v>9</v>
      </c>
    </row>
    <row r="1571" spans="1:36">
      <c r="A1571" t="str">
        <f t="shared" si="24"/>
        <v>Bromadiolone</v>
      </c>
      <c r="B1571" t="s">
        <v>11107</v>
      </c>
      <c r="C1571">
        <v>8</v>
      </c>
      <c r="D1571">
        <v>10</v>
      </c>
    </row>
    <row r="1572" spans="1:36">
      <c r="A1572" t="str">
        <f t="shared" si="24"/>
        <v>Bromazepam</v>
      </c>
      <c r="B1572" t="s">
        <v>11108</v>
      </c>
      <c r="C1572">
        <v>7</v>
      </c>
      <c r="D1572">
        <v>9</v>
      </c>
    </row>
    <row r="1573" spans="1:36">
      <c r="A1573" t="str">
        <f t="shared" si="24"/>
        <v>Bromethalin</v>
      </c>
      <c r="B1573" t="s">
        <v>11109</v>
      </c>
      <c r="C1573">
        <v>7</v>
      </c>
      <c r="D1573">
        <v>11</v>
      </c>
    </row>
    <row r="1574" spans="1:36">
      <c r="A1574" t="str">
        <f t="shared" si="24"/>
        <v>Bromisovalum</v>
      </c>
      <c r="B1574" t="s">
        <v>11110</v>
      </c>
      <c r="C1574">
        <v>5</v>
      </c>
      <c r="D1574">
        <v>6</v>
      </c>
      <c r="AJ1574" s="1"/>
    </row>
    <row r="1575" spans="1:36">
      <c r="A1575" t="str">
        <f t="shared" si="24"/>
        <v>Bromoacetaldehyde</v>
      </c>
      <c r="B1575" t="s">
        <v>11111</v>
      </c>
      <c r="C1575">
        <v>4</v>
      </c>
      <c r="D1575">
        <v>4</v>
      </c>
    </row>
    <row r="1576" spans="1:36">
      <c r="A1576" t="str">
        <f t="shared" si="24"/>
        <v>Bromoacetonitrile</v>
      </c>
      <c r="B1576" t="s">
        <v>11112</v>
      </c>
      <c r="C1576">
        <v>3</v>
      </c>
      <c r="D1576">
        <v>3</v>
      </c>
    </row>
    <row r="1577" spans="1:36">
      <c r="A1577" t="str">
        <f t="shared" si="24"/>
        <v>bromobenzene</v>
      </c>
      <c r="B1577" t="s">
        <v>11113</v>
      </c>
      <c r="C1577">
        <v>5</v>
      </c>
      <c r="D1577">
        <v>6</v>
      </c>
    </row>
    <row r="1578" spans="1:36">
      <c r="A1578" t="str">
        <f t="shared" si="24"/>
        <v>Bromocriptine_mesylate</v>
      </c>
      <c r="B1578" t="s">
        <v>11114</v>
      </c>
      <c r="C1578">
        <v>7</v>
      </c>
      <c r="D1578">
        <v>11</v>
      </c>
    </row>
    <row r="1579" spans="1:36">
      <c r="A1579" t="str">
        <f t="shared" si="24"/>
        <v>Bromodichloromethane</v>
      </c>
      <c r="B1579" t="s">
        <v>11115</v>
      </c>
      <c r="C1579">
        <v>4</v>
      </c>
      <c r="D1579">
        <v>4</v>
      </c>
    </row>
    <row r="1580" spans="1:36">
      <c r="A1580" t="str">
        <f t="shared" si="24"/>
        <v>bromoethane</v>
      </c>
      <c r="B1580" t="s">
        <v>8905</v>
      </c>
      <c r="C1580">
        <v>3</v>
      </c>
      <c r="D1580">
        <v>3</v>
      </c>
    </row>
    <row r="1581" spans="1:36">
      <c r="A1581" t="str">
        <f t="shared" si="24"/>
        <v>Bromoethane_(ethyl_bromide)</v>
      </c>
      <c r="B1581" t="s">
        <v>11116</v>
      </c>
      <c r="C1581">
        <v>3</v>
      </c>
      <c r="D1581">
        <v>3</v>
      </c>
    </row>
    <row r="1582" spans="1:36">
      <c r="A1582" t="str">
        <f t="shared" si="24"/>
        <v>Bromophos</v>
      </c>
      <c r="B1582" t="s">
        <v>11117</v>
      </c>
      <c r="C1582">
        <v>10</v>
      </c>
      <c r="D1582">
        <v>10</v>
      </c>
    </row>
    <row r="1583" spans="1:36">
      <c r="A1583" t="str">
        <f t="shared" si="24"/>
        <v>Bromopropylate</v>
      </c>
      <c r="B1583" t="s">
        <v>11118</v>
      </c>
      <c r="C1583">
        <v>7</v>
      </c>
      <c r="D1583">
        <v>10</v>
      </c>
    </row>
    <row r="1584" spans="1:36">
      <c r="A1584" t="str">
        <f t="shared" si="24"/>
        <v>Bromoxynil</v>
      </c>
      <c r="B1584" t="s">
        <v>11119</v>
      </c>
      <c r="C1584">
        <v>5</v>
      </c>
      <c r="D1584">
        <v>7</v>
      </c>
    </row>
    <row r="1585" spans="1:4">
      <c r="A1585" t="str">
        <f t="shared" si="24"/>
        <v>Bromoxynil_heptanoate</v>
      </c>
      <c r="B1585" t="s">
        <v>7577</v>
      </c>
      <c r="C1585">
        <v>8</v>
      </c>
      <c r="D1585">
        <v>8</v>
      </c>
    </row>
    <row r="1586" spans="1:4">
      <c r="A1586" t="str">
        <f t="shared" si="24"/>
        <v>Bromoxynil_octanoate</v>
      </c>
      <c r="B1586" t="s">
        <v>7579</v>
      </c>
      <c r="C1586">
        <v>8</v>
      </c>
      <c r="D1586">
        <v>8</v>
      </c>
    </row>
    <row r="1587" spans="1:4">
      <c r="A1587" t="str">
        <f t="shared" si="24"/>
        <v>brompheniramine</v>
      </c>
      <c r="B1587" t="s">
        <v>11120</v>
      </c>
      <c r="C1587">
        <v>6</v>
      </c>
      <c r="D1587">
        <v>9</v>
      </c>
    </row>
    <row r="1588" spans="1:4">
      <c r="A1588" t="str">
        <f t="shared" si="24"/>
        <v>Bromuconazole</v>
      </c>
      <c r="B1588" t="s">
        <v>9724</v>
      </c>
      <c r="C1588">
        <v>8</v>
      </c>
      <c r="D1588">
        <v>9</v>
      </c>
    </row>
    <row r="1589" spans="1:4">
      <c r="A1589" t="str">
        <f t="shared" si="24"/>
        <v>Bronopol</v>
      </c>
      <c r="B1589" t="s">
        <v>11121</v>
      </c>
      <c r="C1589">
        <v>6</v>
      </c>
      <c r="D1589">
        <v>6</v>
      </c>
    </row>
    <row r="1590" spans="1:4">
      <c r="A1590" t="str">
        <f t="shared" si="24"/>
        <v>Brotizolam</v>
      </c>
      <c r="B1590" t="s">
        <v>11122</v>
      </c>
      <c r="C1590">
        <v>8</v>
      </c>
      <c r="D1590">
        <v>11</v>
      </c>
    </row>
    <row r="1591" spans="1:4">
      <c r="A1591" t="str">
        <f t="shared" si="24"/>
        <v>Bucetin</v>
      </c>
      <c r="B1591" t="s">
        <v>11123</v>
      </c>
      <c r="C1591">
        <v>7</v>
      </c>
      <c r="D1591">
        <v>8</v>
      </c>
    </row>
    <row r="1592" spans="1:4">
      <c r="A1592" t="str">
        <f t="shared" si="24"/>
        <v>Bucillamine</v>
      </c>
      <c r="B1592" t="s">
        <v>11124</v>
      </c>
      <c r="C1592">
        <v>5</v>
      </c>
      <c r="D1592">
        <v>6</v>
      </c>
    </row>
    <row r="1593" spans="1:4">
      <c r="A1593" t="str">
        <f t="shared" si="24"/>
        <v>Budesonide</v>
      </c>
      <c r="B1593" t="s">
        <v>11125</v>
      </c>
      <c r="C1593">
        <v>8</v>
      </c>
      <c r="D1593">
        <v>8</v>
      </c>
    </row>
    <row r="1594" spans="1:4">
      <c r="A1594" t="str">
        <f t="shared" si="24"/>
        <v>Budralazine</v>
      </c>
      <c r="B1594" t="s">
        <v>11126</v>
      </c>
      <c r="C1594">
        <v>7</v>
      </c>
      <c r="D1594">
        <v>8</v>
      </c>
    </row>
    <row r="1595" spans="1:4">
      <c r="A1595" t="str">
        <f t="shared" si="24"/>
        <v>bufencarb</v>
      </c>
      <c r="B1595" t="s">
        <v>11127</v>
      </c>
      <c r="C1595">
        <v>9</v>
      </c>
      <c r="D1595">
        <v>9</v>
      </c>
    </row>
    <row r="1596" spans="1:4">
      <c r="A1596" t="str">
        <f t="shared" si="24"/>
        <v>Bulan</v>
      </c>
      <c r="B1596" t="s">
        <v>11128</v>
      </c>
      <c r="C1596">
        <v>7</v>
      </c>
      <c r="D1596">
        <v>9</v>
      </c>
    </row>
    <row r="1597" spans="1:4">
      <c r="A1597" t="str">
        <f t="shared" si="24"/>
        <v>bumetanide</v>
      </c>
      <c r="B1597" t="s">
        <v>11129</v>
      </c>
      <c r="C1597">
        <v>8</v>
      </c>
      <c r="D1597">
        <v>9</v>
      </c>
    </row>
    <row r="1598" spans="1:4">
      <c r="A1598" t="str">
        <f t="shared" si="24"/>
        <v>Bunaftine</v>
      </c>
      <c r="B1598" t="s">
        <v>11130</v>
      </c>
      <c r="C1598">
        <v>6</v>
      </c>
      <c r="D1598">
        <v>12</v>
      </c>
    </row>
    <row r="1599" spans="1:4">
      <c r="A1599" t="str">
        <f t="shared" si="24"/>
        <v>Bunamiodyl</v>
      </c>
      <c r="B1599" t="s">
        <v>11131</v>
      </c>
      <c r="C1599">
        <v>6</v>
      </c>
      <c r="D1599">
        <v>9</v>
      </c>
    </row>
    <row r="1600" spans="1:4">
      <c r="A1600" t="str">
        <f t="shared" si="24"/>
        <v>Bupirimate</v>
      </c>
      <c r="B1600" t="s">
        <v>11132</v>
      </c>
      <c r="C1600">
        <v>9</v>
      </c>
      <c r="D1600">
        <v>9</v>
      </c>
    </row>
    <row r="1601" spans="1:4">
      <c r="A1601" t="str">
        <f t="shared" si="24"/>
        <v>bupivacaine</v>
      </c>
      <c r="B1601" t="s">
        <v>7090</v>
      </c>
      <c r="C1601">
        <v>6</v>
      </c>
      <c r="D1601">
        <v>11</v>
      </c>
    </row>
    <row r="1602" spans="1:4">
      <c r="A1602" t="str">
        <f t="shared" si="24"/>
        <v>buprenorphine</v>
      </c>
      <c r="B1602" t="s">
        <v>7093</v>
      </c>
      <c r="C1602">
        <v>8</v>
      </c>
      <c r="D1602">
        <v>9</v>
      </c>
    </row>
    <row r="1603" spans="1:4">
      <c r="A1603" t="str">
        <f t="shared" si="24"/>
        <v>Buprofezin</v>
      </c>
      <c r="B1603" t="s">
        <v>9726</v>
      </c>
      <c r="C1603">
        <v>7</v>
      </c>
      <c r="D1603">
        <v>9</v>
      </c>
    </row>
    <row r="1604" spans="1:4">
      <c r="A1604" t="str">
        <f t="shared" ref="A1604:A1667" si="25">MID(B1604,1,LEN(B1604)-4)</f>
        <v>Butachlor</v>
      </c>
      <c r="B1604" t="s">
        <v>11133</v>
      </c>
      <c r="C1604">
        <v>7</v>
      </c>
      <c r="D1604">
        <v>10</v>
      </c>
    </row>
    <row r="1605" spans="1:4">
      <c r="A1605" t="str">
        <f t="shared" si="25"/>
        <v>Butan-1-ol</v>
      </c>
      <c r="B1605" t="s">
        <v>8731</v>
      </c>
      <c r="C1605">
        <v>4</v>
      </c>
      <c r="D1605">
        <v>5</v>
      </c>
    </row>
    <row r="1606" spans="1:4">
      <c r="A1606" t="str">
        <f t="shared" si="25"/>
        <v>butan-2-ol</v>
      </c>
      <c r="B1606" t="s">
        <v>8805</v>
      </c>
      <c r="C1606">
        <v>4</v>
      </c>
      <c r="D1606">
        <v>5</v>
      </c>
    </row>
    <row r="1607" spans="1:4">
      <c r="A1607" t="str">
        <f t="shared" si="25"/>
        <v>Butanal</v>
      </c>
      <c r="B1607" t="s">
        <v>11134</v>
      </c>
      <c r="C1607">
        <v>4</v>
      </c>
      <c r="D1607">
        <v>5</v>
      </c>
    </row>
    <row r="1608" spans="1:4">
      <c r="A1608" t="str">
        <f t="shared" si="25"/>
        <v>Butanamide__2_2-[(3_3-dichloro..e</v>
      </c>
      <c r="B1608" t="s">
        <v>14183</v>
      </c>
      <c r="C1608">
        <v>7</v>
      </c>
      <c r="D1608">
        <v>10</v>
      </c>
    </row>
    <row r="1609" spans="1:4">
      <c r="A1609" t="str">
        <f t="shared" si="25"/>
        <v>Butanamide__2_2-[(3_3-dichloro[1_1-biphenyl]-4_4-diyl)bis(azo)]bis[N-(4-chloro-2_5-dimethoxyphenyl)-3-oxo-</v>
      </c>
      <c r="B1609" t="s">
        <v>14184</v>
      </c>
      <c r="C1609">
        <v>7</v>
      </c>
      <c r="D1609">
        <v>10</v>
      </c>
    </row>
    <row r="1610" spans="1:4">
      <c r="A1610" t="str">
        <f t="shared" si="25"/>
        <v>butanone</v>
      </c>
      <c r="B1610" t="s">
        <v>8909</v>
      </c>
      <c r="C1610">
        <v>4</v>
      </c>
      <c r="D1610">
        <v>5</v>
      </c>
    </row>
    <row r="1611" spans="1:4">
      <c r="A1611" t="str">
        <f t="shared" si="25"/>
        <v>Butethal</v>
      </c>
      <c r="B1611" t="s">
        <v>11135</v>
      </c>
      <c r="C1611">
        <v>7</v>
      </c>
      <c r="D1611">
        <v>7</v>
      </c>
    </row>
    <row r="1612" spans="1:4">
      <c r="A1612" t="str">
        <f t="shared" si="25"/>
        <v>Buthiobate</v>
      </c>
      <c r="B1612" t="s">
        <v>11136</v>
      </c>
      <c r="C1612">
        <v>6</v>
      </c>
      <c r="D1612">
        <v>8</v>
      </c>
    </row>
    <row r="1613" spans="1:4">
      <c r="A1613" t="str">
        <f t="shared" si="25"/>
        <v>Butibufen</v>
      </c>
      <c r="B1613" t="s">
        <v>11137</v>
      </c>
      <c r="C1613">
        <v>6</v>
      </c>
      <c r="D1613">
        <v>9</v>
      </c>
    </row>
    <row r="1614" spans="1:4">
      <c r="A1614" t="str">
        <f t="shared" si="25"/>
        <v>Butidrine</v>
      </c>
      <c r="B1614" t="s">
        <v>11138</v>
      </c>
      <c r="C1614">
        <v>6</v>
      </c>
      <c r="D1614">
        <v>9</v>
      </c>
    </row>
    <row r="1615" spans="1:4">
      <c r="A1615" t="str">
        <f t="shared" si="25"/>
        <v>Butopyronoxyl</v>
      </c>
      <c r="B1615" t="s">
        <v>11139</v>
      </c>
      <c r="C1615">
        <v>6</v>
      </c>
      <c r="D1615">
        <v>8</v>
      </c>
    </row>
    <row r="1616" spans="1:4">
      <c r="A1616" t="str">
        <f t="shared" si="25"/>
        <v>Butralin</v>
      </c>
      <c r="B1616" t="s">
        <v>7581</v>
      </c>
      <c r="C1616">
        <v>7</v>
      </c>
      <c r="D1616">
        <v>9</v>
      </c>
    </row>
    <row r="1617" spans="1:4">
      <c r="A1617" t="str">
        <f t="shared" si="25"/>
        <v>Butropium_Bromide</v>
      </c>
      <c r="B1617" t="s">
        <v>11140</v>
      </c>
      <c r="C1617">
        <v>8</v>
      </c>
      <c r="D1617">
        <v>9</v>
      </c>
    </row>
    <row r="1618" spans="1:4">
      <c r="A1618" t="str">
        <f t="shared" si="25"/>
        <v>Butyl(2_4-dichlorophenoxy)_acetate</v>
      </c>
      <c r="B1618" t="s">
        <v>14185</v>
      </c>
      <c r="C1618">
        <v>7</v>
      </c>
      <c r="D1618">
        <v>8</v>
      </c>
    </row>
    <row r="1619" spans="1:4">
      <c r="A1619" t="str">
        <f t="shared" si="25"/>
        <v>Butyl_acetate</v>
      </c>
      <c r="B1619" t="s">
        <v>8816</v>
      </c>
      <c r="C1619">
        <v>6</v>
      </c>
      <c r="D1619">
        <v>7</v>
      </c>
    </row>
    <row r="1620" spans="1:4">
      <c r="A1620" t="str">
        <f t="shared" si="25"/>
        <v>Butyl_benzyl_phthalate</v>
      </c>
      <c r="B1620" t="s">
        <v>11145</v>
      </c>
      <c r="C1620">
        <v>6</v>
      </c>
      <c r="D1620">
        <v>9</v>
      </c>
    </row>
    <row r="1621" spans="1:4">
      <c r="A1621" t="str">
        <f t="shared" si="25"/>
        <v>Butyl_Carbitol</v>
      </c>
      <c r="B1621" t="s">
        <v>11146</v>
      </c>
      <c r="C1621">
        <v>5</v>
      </c>
      <c r="D1621">
        <v>9</v>
      </c>
    </row>
    <row r="1622" spans="1:4">
      <c r="A1622" t="str">
        <f t="shared" si="25"/>
        <v>Butyl_Cellosolve</v>
      </c>
      <c r="B1622" t="s">
        <v>11147</v>
      </c>
      <c r="C1622">
        <v>5</v>
      </c>
      <c r="D1622">
        <v>6</v>
      </c>
    </row>
    <row r="1623" spans="1:4">
      <c r="A1623" t="str">
        <f t="shared" si="25"/>
        <v>Butyl_ether</v>
      </c>
      <c r="B1623" t="s">
        <v>11148</v>
      </c>
      <c r="C1623">
        <v>5</v>
      </c>
      <c r="D1623">
        <v>6</v>
      </c>
    </row>
    <row r="1624" spans="1:4">
      <c r="A1624" t="str">
        <f t="shared" si="25"/>
        <v>butyl_methacrylate</v>
      </c>
      <c r="B1624" t="s">
        <v>11149</v>
      </c>
      <c r="C1624">
        <v>6</v>
      </c>
      <c r="D1624">
        <v>7</v>
      </c>
    </row>
    <row r="1625" spans="1:4">
      <c r="A1625" t="str">
        <f t="shared" si="25"/>
        <v>butyl_pentanoate</v>
      </c>
      <c r="B1625" t="s">
        <v>8920</v>
      </c>
      <c r="C1625">
        <v>6</v>
      </c>
      <c r="D1625">
        <v>7</v>
      </c>
    </row>
    <row r="1626" spans="1:4">
      <c r="A1626" t="str">
        <f t="shared" si="25"/>
        <v>Butyl_phenyl_ether</v>
      </c>
      <c r="B1626" t="s">
        <v>11150</v>
      </c>
      <c r="C1626">
        <v>8</v>
      </c>
      <c r="D1626">
        <v>8</v>
      </c>
    </row>
    <row r="1627" spans="1:4">
      <c r="A1627" t="str">
        <f t="shared" si="25"/>
        <v>Butylamine</v>
      </c>
      <c r="B1627" t="s">
        <v>11141</v>
      </c>
      <c r="C1627">
        <v>4</v>
      </c>
      <c r="D1627">
        <v>5</v>
      </c>
    </row>
    <row r="1628" spans="1:4">
      <c r="A1628" t="str">
        <f t="shared" si="25"/>
        <v>Butylate</v>
      </c>
      <c r="B1628" t="s">
        <v>7582</v>
      </c>
      <c r="C1628">
        <v>7</v>
      </c>
      <c r="D1628">
        <v>10</v>
      </c>
    </row>
    <row r="1629" spans="1:4">
      <c r="A1629" t="str">
        <f t="shared" si="25"/>
        <v>Butylated_hydroxyanisole_(BHA)</v>
      </c>
      <c r="B1629" t="s">
        <v>11142</v>
      </c>
      <c r="C1629">
        <v>6</v>
      </c>
      <c r="D1629">
        <v>8</v>
      </c>
    </row>
    <row r="1630" spans="1:4">
      <c r="A1630" t="str">
        <f t="shared" si="25"/>
        <v>Butylated_hydroxytoluene</v>
      </c>
      <c r="B1630" t="s">
        <v>11143</v>
      </c>
      <c r="C1630">
        <v>6</v>
      </c>
      <c r="D1630">
        <v>8</v>
      </c>
    </row>
    <row r="1631" spans="1:4">
      <c r="A1631" t="str">
        <f t="shared" si="25"/>
        <v>butylbenzylphthalate</v>
      </c>
      <c r="B1631" t="s">
        <v>11144</v>
      </c>
      <c r="C1631">
        <v>6</v>
      </c>
      <c r="D1631">
        <v>9</v>
      </c>
    </row>
    <row r="1632" spans="1:4">
      <c r="A1632" t="str">
        <f t="shared" si="25"/>
        <v>Butyraldehyde</v>
      </c>
      <c r="B1632" t="s">
        <v>11151</v>
      </c>
      <c r="C1632">
        <v>4</v>
      </c>
      <c r="D1632">
        <v>5</v>
      </c>
    </row>
    <row r="1633" spans="1:4">
      <c r="A1633" t="str">
        <f t="shared" si="25"/>
        <v>Butyric_Acid</v>
      </c>
      <c r="B1633" t="s">
        <v>11152</v>
      </c>
      <c r="C1633">
        <v>4</v>
      </c>
      <c r="D1633">
        <v>5</v>
      </c>
    </row>
    <row r="1634" spans="1:4">
      <c r="A1634" t="str">
        <f t="shared" si="25"/>
        <v>Butyrolactone</v>
      </c>
      <c r="B1634" t="s">
        <v>11153</v>
      </c>
      <c r="C1634">
        <v>6</v>
      </c>
      <c r="D1634">
        <v>6</v>
      </c>
    </row>
    <row r="1635" spans="1:4">
      <c r="A1635" t="str">
        <f t="shared" si="25"/>
        <v>Butyronitrile</v>
      </c>
      <c r="B1635" t="s">
        <v>11154</v>
      </c>
      <c r="C1635">
        <v>5</v>
      </c>
      <c r="D1635">
        <v>5</v>
      </c>
    </row>
    <row r="1636" spans="1:4">
      <c r="A1636" t="str">
        <f t="shared" si="25"/>
        <v>butyrophenone</v>
      </c>
      <c r="B1636" t="s">
        <v>11155</v>
      </c>
      <c r="C1636">
        <v>6</v>
      </c>
      <c r="D1636">
        <v>9</v>
      </c>
    </row>
    <row r="1637" spans="1:4">
      <c r="A1637" t="str">
        <f t="shared" si="25"/>
        <v>C.I._Acid_blue_74</v>
      </c>
      <c r="B1637" t="s">
        <v>11156</v>
      </c>
      <c r="C1637">
        <v>7</v>
      </c>
      <c r="D1637">
        <v>9</v>
      </c>
    </row>
    <row r="1638" spans="1:4">
      <c r="A1638" t="str">
        <f t="shared" si="25"/>
        <v>C.I._Acid_orange_10</v>
      </c>
      <c r="B1638" t="s">
        <v>11157</v>
      </c>
      <c r="C1638">
        <v>7</v>
      </c>
      <c r="D1638">
        <v>10</v>
      </c>
    </row>
    <row r="1639" spans="1:4">
      <c r="A1639" t="str">
        <f t="shared" si="25"/>
        <v>C.I._Acid_orange_3</v>
      </c>
      <c r="B1639" t="s">
        <v>11158</v>
      </c>
      <c r="C1639">
        <v>7</v>
      </c>
      <c r="D1639">
        <v>11</v>
      </c>
    </row>
    <row r="1640" spans="1:4">
      <c r="A1640" t="str">
        <f t="shared" si="25"/>
        <v>C.I._Acid_red_114</v>
      </c>
      <c r="B1640" t="s">
        <v>11159</v>
      </c>
      <c r="C1640">
        <v>7</v>
      </c>
      <c r="D1640">
        <v>10</v>
      </c>
    </row>
    <row r="1641" spans="1:4">
      <c r="A1641" t="str">
        <f t="shared" si="25"/>
        <v>C.I._Acid_red_14</v>
      </c>
      <c r="B1641" t="s">
        <v>11160</v>
      </c>
      <c r="C1641">
        <v>7</v>
      </c>
      <c r="D1641">
        <v>10</v>
      </c>
    </row>
    <row r="1642" spans="1:4">
      <c r="A1642" t="str">
        <f t="shared" si="25"/>
        <v>C.I._Basic_red_9_monohydrochloride</v>
      </c>
      <c r="B1642" t="s">
        <v>11161</v>
      </c>
      <c r="C1642">
        <v>7</v>
      </c>
      <c r="D1642">
        <v>9</v>
      </c>
    </row>
    <row r="1643" spans="1:4">
      <c r="A1643" t="str">
        <f t="shared" si="25"/>
        <v>C.I._Basic_violet_14</v>
      </c>
      <c r="B1643" t="s">
        <v>11162</v>
      </c>
      <c r="C1643">
        <v>7</v>
      </c>
      <c r="D1643">
        <v>9</v>
      </c>
    </row>
    <row r="1644" spans="1:4">
      <c r="A1644" t="str">
        <f t="shared" si="25"/>
        <v>C.I._Direct_black_38</v>
      </c>
      <c r="B1644" t="s">
        <v>11163</v>
      </c>
      <c r="C1644">
        <v>7</v>
      </c>
      <c r="D1644">
        <v>10</v>
      </c>
    </row>
    <row r="1645" spans="1:4">
      <c r="A1645" t="str">
        <f t="shared" si="25"/>
        <v>C.I._Direct_blue_15</v>
      </c>
      <c r="B1645" t="s">
        <v>11164</v>
      </c>
      <c r="C1645">
        <v>7</v>
      </c>
      <c r="D1645">
        <v>10</v>
      </c>
    </row>
    <row r="1646" spans="1:4">
      <c r="A1646" t="str">
        <f t="shared" si="25"/>
        <v>C.I._Direct_blue_6</v>
      </c>
      <c r="B1646" t="s">
        <v>11165</v>
      </c>
      <c r="C1646">
        <v>7</v>
      </c>
      <c r="D1646">
        <v>10</v>
      </c>
    </row>
    <row r="1647" spans="1:4">
      <c r="A1647" t="str">
        <f t="shared" si="25"/>
        <v>C.I._Disperse_blue_1</v>
      </c>
      <c r="B1647" t="s">
        <v>11166</v>
      </c>
      <c r="C1647">
        <v>7</v>
      </c>
      <c r="D1647">
        <v>8</v>
      </c>
    </row>
    <row r="1648" spans="1:4">
      <c r="A1648" t="str">
        <f t="shared" si="25"/>
        <v>C.I._Disperse_yellow_3</v>
      </c>
      <c r="B1648" t="s">
        <v>11167</v>
      </c>
      <c r="C1648">
        <v>6</v>
      </c>
      <c r="D1648">
        <v>8</v>
      </c>
    </row>
    <row r="1649" spans="1:4">
      <c r="A1649" t="str">
        <f t="shared" si="25"/>
        <v>C.I._Food_red_1</v>
      </c>
      <c r="B1649" t="s">
        <v>11168</v>
      </c>
      <c r="C1649">
        <v>7</v>
      </c>
      <c r="D1649">
        <v>10</v>
      </c>
    </row>
    <row r="1650" spans="1:4">
      <c r="A1650" t="str">
        <f t="shared" si="25"/>
        <v>C.I._Pigment_red_23</v>
      </c>
      <c r="B1650" t="s">
        <v>11169</v>
      </c>
      <c r="C1650">
        <v>7</v>
      </c>
      <c r="D1650">
        <v>10</v>
      </c>
    </row>
    <row r="1651" spans="1:4">
      <c r="A1651" t="str">
        <f t="shared" si="25"/>
        <v>C.I._Pigment_red_3</v>
      </c>
      <c r="B1651" t="s">
        <v>11170</v>
      </c>
      <c r="C1651">
        <v>7</v>
      </c>
      <c r="D1651">
        <v>10</v>
      </c>
    </row>
    <row r="1652" spans="1:4">
      <c r="A1652" t="str">
        <f t="shared" si="25"/>
        <v>C.I._pigment_yellow_16</v>
      </c>
      <c r="B1652" t="s">
        <v>11171</v>
      </c>
      <c r="C1652">
        <v>7</v>
      </c>
      <c r="D1652">
        <v>10</v>
      </c>
    </row>
    <row r="1653" spans="1:4">
      <c r="A1653" t="str">
        <f t="shared" si="25"/>
        <v>C.I_Solvent_yellow_14</v>
      </c>
      <c r="B1653" t="s">
        <v>11172</v>
      </c>
      <c r="C1653">
        <v>6</v>
      </c>
      <c r="D1653">
        <v>10</v>
      </c>
    </row>
    <row r="1654" spans="1:4">
      <c r="A1654" t="str">
        <f t="shared" si="25"/>
        <v>C.I_Vat_yellow_4</v>
      </c>
      <c r="B1654" t="s">
        <v>11173</v>
      </c>
      <c r="C1654">
        <v>7</v>
      </c>
      <c r="D1654">
        <v>10</v>
      </c>
    </row>
    <row r="1655" spans="1:4">
      <c r="A1655" t="str">
        <f t="shared" si="25"/>
        <v>C_I_Acid_orange_10</v>
      </c>
      <c r="B1655" t="s">
        <v>11391</v>
      </c>
      <c r="C1655">
        <v>7</v>
      </c>
      <c r="D1655">
        <v>10</v>
      </c>
    </row>
    <row r="1656" spans="1:4">
      <c r="A1656" t="str">
        <f t="shared" si="25"/>
        <v>C_I_Acid_red_114</v>
      </c>
      <c r="B1656" t="s">
        <v>11392</v>
      </c>
      <c r="C1656">
        <v>7</v>
      </c>
      <c r="D1656">
        <v>10</v>
      </c>
    </row>
    <row r="1657" spans="1:4">
      <c r="A1657" t="str">
        <f t="shared" si="25"/>
        <v>C_I_Acid_red_14</v>
      </c>
      <c r="B1657" t="s">
        <v>11393</v>
      </c>
      <c r="C1657">
        <v>7</v>
      </c>
      <c r="D1657">
        <v>10</v>
      </c>
    </row>
    <row r="1658" spans="1:4">
      <c r="A1658" t="str">
        <f t="shared" si="25"/>
        <v>C_I_Basic_orange_2</v>
      </c>
      <c r="B1658" t="s">
        <v>11394</v>
      </c>
      <c r="C1658">
        <v>6</v>
      </c>
      <c r="D1658">
        <v>7</v>
      </c>
    </row>
    <row r="1659" spans="1:4">
      <c r="A1659" t="str">
        <f t="shared" si="25"/>
        <v>C_I_Direct_blue_53</v>
      </c>
      <c r="B1659" t="s">
        <v>11395</v>
      </c>
      <c r="C1659">
        <v>7</v>
      </c>
      <c r="D1659">
        <v>10</v>
      </c>
    </row>
    <row r="1660" spans="1:4">
      <c r="A1660" t="str">
        <f t="shared" si="25"/>
        <v>C_I_Disperse_yellow_3</v>
      </c>
      <c r="B1660" t="s">
        <v>11396</v>
      </c>
      <c r="C1660">
        <v>6</v>
      </c>
      <c r="D1660">
        <v>8</v>
      </c>
    </row>
    <row r="1661" spans="1:4">
      <c r="A1661" t="str">
        <f t="shared" si="25"/>
        <v>C_I_Solvent_yellow_14</v>
      </c>
      <c r="B1661" t="s">
        <v>11397</v>
      </c>
      <c r="C1661">
        <v>6</v>
      </c>
      <c r="D1661">
        <v>10</v>
      </c>
    </row>
    <row r="1662" spans="1:4">
      <c r="A1662" t="str">
        <f t="shared" si="25"/>
        <v>Cadralazine</v>
      </c>
      <c r="B1662" t="s">
        <v>11174</v>
      </c>
      <c r="C1662">
        <v>10</v>
      </c>
      <c r="D1662">
        <v>11</v>
      </c>
    </row>
    <row r="1663" spans="1:4">
      <c r="A1663" t="str">
        <f t="shared" si="25"/>
        <v>caffeine</v>
      </c>
      <c r="B1663" t="s">
        <v>11175</v>
      </c>
      <c r="C1663">
        <v>9</v>
      </c>
      <c r="D1663">
        <v>9</v>
      </c>
    </row>
    <row r="1664" spans="1:4">
      <c r="A1664" t="str">
        <f t="shared" si="25"/>
        <v>Calciferol</v>
      </c>
      <c r="B1664" t="s">
        <v>11176</v>
      </c>
      <c r="C1664">
        <v>6</v>
      </c>
      <c r="D1664">
        <v>6</v>
      </c>
    </row>
    <row r="1665" spans="1:4">
      <c r="A1665" t="str">
        <f t="shared" si="25"/>
        <v>Calcimycin</v>
      </c>
      <c r="B1665" t="s">
        <v>11177</v>
      </c>
      <c r="C1665">
        <v>8</v>
      </c>
      <c r="D1665">
        <v>8</v>
      </c>
    </row>
    <row r="1666" spans="1:4">
      <c r="A1666" t="str">
        <f t="shared" si="25"/>
        <v>Calcium_lactate</v>
      </c>
      <c r="B1666" t="s">
        <v>11178</v>
      </c>
      <c r="C1666">
        <v>4</v>
      </c>
      <c r="D1666">
        <v>5</v>
      </c>
    </row>
    <row r="1667" spans="1:4">
      <c r="A1667" t="str">
        <f t="shared" si="25"/>
        <v>Calcium_valproate</v>
      </c>
      <c r="B1667" t="s">
        <v>11179</v>
      </c>
      <c r="C1667">
        <v>4</v>
      </c>
      <c r="D1667">
        <v>5</v>
      </c>
    </row>
    <row r="1668" spans="1:4">
      <c r="A1668" t="str">
        <f t="shared" ref="A1668:A1731" si="26">MID(B1668,1,LEN(B1668)-4)</f>
        <v>Calmidazolium</v>
      </c>
      <c r="B1668" t="s">
        <v>11180</v>
      </c>
      <c r="C1668">
        <v>8</v>
      </c>
      <c r="D1668">
        <v>10</v>
      </c>
    </row>
    <row r="1669" spans="1:4">
      <c r="A1669" t="str">
        <f t="shared" si="26"/>
        <v>Camostat_mesylate</v>
      </c>
      <c r="B1669" t="s">
        <v>11181</v>
      </c>
      <c r="C1669">
        <v>7</v>
      </c>
      <c r="D1669">
        <v>9</v>
      </c>
    </row>
    <row r="1670" spans="1:4">
      <c r="A1670" t="str">
        <f t="shared" si="26"/>
        <v>camphor</v>
      </c>
      <c r="B1670" t="s">
        <v>8912</v>
      </c>
      <c r="C1670">
        <v>4</v>
      </c>
      <c r="D1670">
        <v>6</v>
      </c>
    </row>
    <row r="1671" spans="1:4">
      <c r="A1671" t="str">
        <f t="shared" si="26"/>
        <v>Canadine</v>
      </c>
      <c r="B1671" t="s">
        <v>11182</v>
      </c>
      <c r="C1671">
        <v>7</v>
      </c>
      <c r="D1671">
        <v>12</v>
      </c>
    </row>
    <row r="1672" spans="1:4">
      <c r="A1672" t="str">
        <f t="shared" si="26"/>
        <v>Candesartan_cilexetil</v>
      </c>
      <c r="B1672" t="s">
        <v>11183</v>
      </c>
      <c r="C1672">
        <v>9</v>
      </c>
      <c r="D1672">
        <v>10</v>
      </c>
    </row>
    <row r="1673" spans="1:4">
      <c r="A1673" t="str">
        <f t="shared" si="26"/>
        <v>Candicidin_D</v>
      </c>
      <c r="B1673" t="s">
        <v>11184</v>
      </c>
      <c r="C1673">
        <v>9</v>
      </c>
      <c r="D1673">
        <v>9</v>
      </c>
    </row>
    <row r="1674" spans="1:4">
      <c r="A1674" t="str">
        <f t="shared" si="26"/>
        <v>Capobenic_Acid</v>
      </c>
      <c r="B1674" t="s">
        <v>11185</v>
      </c>
      <c r="C1674">
        <v>7</v>
      </c>
      <c r="D1674">
        <v>9</v>
      </c>
    </row>
    <row r="1675" spans="1:4">
      <c r="A1675" t="str">
        <f t="shared" si="26"/>
        <v>Caproic_Aldehyde</v>
      </c>
      <c r="B1675" t="s">
        <v>11186</v>
      </c>
      <c r="C1675">
        <v>4</v>
      </c>
      <c r="D1675">
        <v>5</v>
      </c>
    </row>
    <row r="1676" spans="1:4">
      <c r="A1676" t="str">
        <f t="shared" si="26"/>
        <v>Caprolactam</v>
      </c>
      <c r="B1676" t="s">
        <v>11187</v>
      </c>
      <c r="C1676">
        <v>4</v>
      </c>
      <c r="D1676">
        <v>5</v>
      </c>
    </row>
    <row r="1677" spans="1:4">
      <c r="A1677" t="str">
        <f t="shared" si="26"/>
        <v>Caprylic_Acid</v>
      </c>
      <c r="B1677" t="s">
        <v>11188</v>
      </c>
      <c r="C1677">
        <v>4</v>
      </c>
      <c r="D1677">
        <v>5</v>
      </c>
    </row>
    <row r="1678" spans="1:4">
      <c r="A1678" t="str">
        <f t="shared" si="26"/>
        <v>Capsaicin</v>
      </c>
      <c r="B1678" t="s">
        <v>11189</v>
      </c>
      <c r="C1678">
        <v>6</v>
      </c>
      <c r="D1678">
        <v>9</v>
      </c>
    </row>
    <row r="1679" spans="1:4">
      <c r="A1679" t="str">
        <f t="shared" si="26"/>
        <v>Capsofungin</v>
      </c>
      <c r="B1679" t="s">
        <v>11190</v>
      </c>
      <c r="C1679">
        <v>6</v>
      </c>
      <c r="D1679">
        <v>10</v>
      </c>
    </row>
    <row r="1680" spans="1:4">
      <c r="A1680" t="str">
        <f t="shared" si="26"/>
        <v>Captafol</v>
      </c>
      <c r="B1680" t="s">
        <v>11191</v>
      </c>
      <c r="C1680">
        <v>6</v>
      </c>
      <c r="D1680">
        <v>6</v>
      </c>
    </row>
    <row r="1681" spans="1:36">
      <c r="A1681" t="str">
        <f t="shared" si="26"/>
        <v>Captan</v>
      </c>
      <c r="B1681" t="s">
        <v>9895</v>
      </c>
      <c r="C1681">
        <v>5</v>
      </c>
      <c r="D1681">
        <v>6</v>
      </c>
    </row>
    <row r="1682" spans="1:36">
      <c r="A1682" t="str">
        <f t="shared" si="26"/>
        <v>captopril</v>
      </c>
      <c r="B1682" t="s">
        <v>11192</v>
      </c>
      <c r="C1682">
        <v>5</v>
      </c>
      <c r="D1682">
        <v>7</v>
      </c>
    </row>
    <row r="1683" spans="1:36">
      <c r="A1683" t="str">
        <f t="shared" si="26"/>
        <v>Carbachol</v>
      </c>
      <c r="B1683" t="s">
        <v>11193</v>
      </c>
      <c r="C1683">
        <v>6</v>
      </c>
      <c r="D1683">
        <v>8</v>
      </c>
    </row>
    <row r="1684" spans="1:36">
      <c r="A1684" t="str">
        <f t="shared" si="26"/>
        <v>carbamazepine</v>
      </c>
      <c r="B1684" t="s">
        <v>7095</v>
      </c>
      <c r="C1684">
        <v>6</v>
      </c>
      <c r="D1684">
        <v>11</v>
      </c>
    </row>
    <row r="1685" spans="1:36">
      <c r="A1685" t="str">
        <f t="shared" si="26"/>
        <v>carbaryl</v>
      </c>
      <c r="B1685" t="s">
        <v>11194</v>
      </c>
      <c r="C1685">
        <v>8</v>
      </c>
      <c r="D1685">
        <v>10</v>
      </c>
    </row>
    <row r="1686" spans="1:36">
      <c r="A1686" t="str">
        <f t="shared" si="26"/>
        <v>Carbaryl_(sevin)</v>
      </c>
      <c r="B1686" t="s">
        <v>11195</v>
      </c>
      <c r="C1686">
        <v>8</v>
      </c>
      <c r="D1686">
        <v>10</v>
      </c>
    </row>
    <row r="1687" spans="1:36">
      <c r="A1687" t="str">
        <f t="shared" si="26"/>
        <v>Carbazole</v>
      </c>
      <c r="B1687" t="s">
        <v>11196</v>
      </c>
      <c r="C1687">
        <v>6</v>
      </c>
      <c r="D1687">
        <v>11</v>
      </c>
      <c r="AJ1687" s="1"/>
    </row>
    <row r="1688" spans="1:36">
      <c r="A1688" t="str">
        <f t="shared" si="26"/>
        <v>carbendazim</v>
      </c>
      <c r="B1688" t="s">
        <v>8836</v>
      </c>
      <c r="C1688">
        <v>8</v>
      </c>
      <c r="D1688">
        <v>8</v>
      </c>
    </row>
    <row r="1689" spans="1:36">
      <c r="A1689" t="str">
        <f t="shared" si="26"/>
        <v>Carbinoxamine</v>
      </c>
      <c r="B1689" t="s">
        <v>8108</v>
      </c>
      <c r="C1689">
        <v>6</v>
      </c>
      <c r="D1689">
        <v>9</v>
      </c>
    </row>
    <row r="1690" spans="1:36">
      <c r="A1690" t="str">
        <f t="shared" si="26"/>
        <v>Carbitol</v>
      </c>
      <c r="B1690" t="s">
        <v>11197</v>
      </c>
      <c r="C1690">
        <v>4</v>
      </c>
      <c r="D1690">
        <v>9</v>
      </c>
    </row>
    <row r="1691" spans="1:36">
      <c r="A1691" t="str">
        <f t="shared" si="26"/>
        <v>carbofuran</v>
      </c>
      <c r="B1691" t="s">
        <v>11198</v>
      </c>
      <c r="C1691">
        <v>9</v>
      </c>
      <c r="D1691">
        <v>9</v>
      </c>
    </row>
    <row r="1692" spans="1:36">
      <c r="A1692" t="str">
        <f t="shared" si="26"/>
        <v>Carbon_tetrachloride</v>
      </c>
      <c r="B1692" t="s">
        <v>11199</v>
      </c>
      <c r="C1692">
        <v>5</v>
      </c>
      <c r="D1692">
        <v>5</v>
      </c>
    </row>
    <row r="1693" spans="1:36">
      <c r="A1693" t="str">
        <f t="shared" si="26"/>
        <v>carbondisulfide</v>
      </c>
      <c r="B1693" t="s">
        <v>8739</v>
      </c>
      <c r="C1693">
        <v>3</v>
      </c>
      <c r="D1693">
        <v>3</v>
      </c>
    </row>
    <row r="1694" spans="1:36">
      <c r="A1694" t="str">
        <f t="shared" si="26"/>
        <v>Carbonic_acid__diphenyl_ester</v>
      </c>
      <c r="B1694" t="s">
        <v>14186</v>
      </c>
      <c r="C1694">
        <v>7</v>
      </c>
      <c r="D1694">
        <v>7</v>
      </c>
    </row>
    <row r="1695" spans="1:36">
      <c r="A1695" t="str">
        <f t="shared" si="26"/>
        <v>Carbophenothion</v>
      </c>
      <c r="B1695" t="s">
        <v>11200</v>
      </c>
      <c r="C1695">
        <v>11</v>
      </c>
      <c r="D1695">
        <v>11</v>
      </c>
    </row>
    <row r="1696" spans="1:36">
      <c r="A1696" t="str">
        <f t="shared" si="26"/>
        <v>Carboquone</v>
      </c>
      <c r="B1696" t="s">
        <v>11201</v>
      </c>
      <c r="C1696">
        <v>7</v>
      </c>
      <c r="D1696">
        <v>8</v>
      </c>
    </row>
    <row r="1697" spans="1:4">
      <c r="A1697" t="str">
        <f t="shared" si="26"/>
        <v>Carbosulfan</v>
      </c>
      <c r="B1697" t="s">
        <v>11202</v>
      </c>
      <c r="C1697">
        <v>9</v>
      </c>
      <c r="D1697">
        <v>9</v>
      </c>
    </row>
    <row r="1698" spans="1:4">
      <c r="A1698" t="str">
        <f t="shared" si="26"/>
        <v>Carboxin</v>
      </c>
      <c r="B1698" t="s">
        <v>9729</v>
      </c>
      <c r="C1698">
        <v>6</v>
      </c>
      <c r="D1698">
        <v>10</v>
      </c>
    </row>
    <row r="1699" spans="1:4">
      <c r="A1699" t="str">
        <f t="shared" si="26"/>
        <v>Carboxymethylnitrosourea</v>
      </c>
      <c r="B1699" t="s">
        <v>11203</v>
      </c>
      <c r="C1699">
        <v>6</v>
      </c>
      <c r="D1699">
        <v>7</v>
      </c>
    </row>
    <row r="1700" spans="1:4">
      <c r="A1700" t="str">
        <f t="shared" si="26"/>
        <v>Carbromal</v>
      </c>
      <c r="B1700" t="s">
        <v>11204</v>
      </c>
      <c r="C1700">
        <v>5</v>
      </c>
      <c r="D1700">
        <v>6</v>
      </c>
    </row>
    <row r="1701" spans="1:4">
      <c r="A1701" t="str">
        <f t="shared" si="26"/>
        <v>Carbuterol</v>
      </c>
      <c r="B1701" t="s">
        <v>11205</v>
      </c>
      <c r="C1701">
        <v>6</v>
      </c>
      <c r="D1701">
        <v>8</v>
      </c>
    </row>
    <row r="1702" spans="1:4">
      <c r="A1702" t="str">
        <f t="shared" si="26"/>
        <v>carebastine</v>
      </c>
      <c r="B1702" t="s">
        <v>8092</v>
      </c>
      <c r="C1702">
        <v>7</v>
      </c>
      <c r="D1702">
        <v>9</v>
      </c>
    </row>
    <row r="1703" spans="1:4">
      <c r="A1703" t="str">
        <f t="shared" si="26"/>
        <v>Carfentrazone-ethyl</v>
      </c>
      <c r="B1703" t="s">
        <v>7583</v>
      </c>
      <c r="C1703">
        <v>7</v>
      </c>
      <c r="D1703">
        <v>9</v>
      </c>
    </row>
    <row r="1704" spans="1:4">
      <c r="A1704" t="str">
        <f t="shared" si="26"/>
        <v>Carisoprodol</v>
      </c>
      <c r="B1704" t="s">
        <v>11206</v>
      </c>
      <c r="C1704">
        <v>8</v>
      </c>
      <c r="D1704">
        <v>10</v>
      </c>
    </row>
    <row r="1705" spans="1:4">
      <c r="A1705" t="str">
        <f t="shared" si="26"/>
        <v>Carmustine</v>
      </c>
      <c r="B1705" t="s">
        <v>11207</v>
      </c>
      <c r="C1705">
        <v>7</v>
      </c>
      <c r="D1705">
        <v>8</v>
      </c>
    </row>
    <row r="1706" spans="1:4">
      <c r="A1706" t="str">
        <f t="shared" si="26"/>
        <v>Carnegine</v>
      </c>
      <c r="B1706" t="s">
        <v>11208</v>
      </c>
      <c r="C1706">
        <v>7</v>
      </c>
      <c r="D1706">
        <v>9</v>
      </c>
    </row>
    <row r="1707" spans="1:4">
      <c r="A1707" t="str">
        <f t="shared" si="26"/>
        <v>Carprofen</v>
      </c>
      <c r="B1707" t="s">
        <v>11209</v>
      </c>
      <c r="C1707">
        <v>6</v>
      </c>
      <c r="D1707">
        <v>11</v>
      </c>
    </row>
    <row r="1708" spans="1:4">
      <c r="A1708" t="str">
        <f t="shared" si="26"/>
        <v>carvedilol</v>
      </c>
      <c r="B1708" t="s">
        <v>7098</v>
      </c>
      <c r="C1708">
        <v>8</v>
      </c>
      <c r="D1708">
        <v>11</v>
      </c>
    </row>
    <row r="1709" spans="1:4">
      <c r="A1709" t="str">
        <f t="shared" si="26"/>
        <v>Carzenide</v>
      </c>
      <c r="B1709" t="s">
        <v>11210</v>
      </c>
      <c r="C1709">
        <v>8</v>
      </c>
      <c r="D1709">
        <v>9</v>
      </c>
    </row>
    <row r="1710" spans="1:4">
      <c r="A1710" t="str">
        <f t="shared" si="26"/>
        <v>catechin</v>
      </c>
      <c r="B1710" t="s">
        <v>11211</v>
      </c>
      <c r="C1710">
        <v>8</v>
      </c>
      <c r="D1710">
        <v>9</v>
      </c>
    </row>
    <row r="1711" spans="1:4">
      <c r="A1711" t="str">
        <f t="shared" si="26"/>
        <v>catechol</v>
      </c>
      <c r="B1711" t="s">
        <v>8758</v>
      </c>
      <c r="C1711">
        <v>5</v>
      </c>
      <c r="D1711">
        <v>6</v>
      </c>
    </row>
    <row r="1712" spans="1:4">
      <c r="A1712" t="str">
        <f t="shared" si="26"/>
        <v>Caulophylline</v>
      </c>
      <c r="B1712" t="s">
        <v>11212</v>
      </c>
      <c r="C1712">
        <v>8</v>
      </c>
      <c r="D1712">
        <v>8</v>
      </c>
    </row>
    <row r="1713" spans="1:4">
      <c r="A1713" t="str">
        <f t="shared" si="26"/>
        <v>cefamandole</v>
      </c>
      <c r="B1713" t="s">
        <v>11213</v>
      </c>
      <c r="C1713">
        <v>7</v>
      </c>
      <c r="D1713">
        <v>9</v>
      </c>
    </row>
    <row r="1714" spans="1:4">
      <c r="A1714" t="str">
        <f t="shared" si="26"/>
        <v>Cefatrizine</v>
      </c>
      <c r="B1714" t="s">
        <v>11214</v>
      </c>
      <c r="C1714">
        <v>7</v>
      </c>
      <c r="D1714">
        <v>9</v>
      </c>
    </row>
    <row r="1715" spans="1:4">
      <c r="A1715" t="str">
        <f t="shared" si="26"/>
        <v>cefazolin</v>
      </c>
      <c r="B1715" t="s">
        <v>11215</v>
      </c>
      <c r="C1715">
        <v>7</v>
      </c>
      <c r="D1715">
        <v>9</v>
      </c>
    </row>
    <row r="1716" spans="1:4">
      <c r="A1716" t="str">
        <f t="shared" si="26"/>
        <v>cefixime</v>
      </c>
      <c r="B1716" t="s">
        <v>11216</v>
      </c>
      <c r="C1716">
        <v>7</v>
      </c>
      <c r="D1716">
        <v>9</v>
      </c>
    </row>
    <row r="1717" spans="1:4">
      <c r="A1717" t="str">
        <f t="shared" si="26"/>
        <v>Cefpirome</v>
      </c>
      <c r="B1717" t="s">
        <v>11217</v>
      </c>
      <c r="C1717">
        <v>7</v>
      </c>
      <c r="D1717">
        <v>9</v>
      </c>
    </row>
    <row r="1718" spans="1:4">
      <c r="A1718" t="str">
        <f t="shared" si="26"/>
        <v>cefpodoxime</v>
      </c>
      <c r="B1718" t="s">
        <v>11218</v>
      </c>
      <c r="C1718">
        <v>9</v>
      </c>
      <c r="D1718">
        <v>9</v>
      </c>
    </row>
    <row r="1719" spans="1:4">
      <c r="A1719" t="str">
        <f t="shared" si="26"/>
        <v>Cefpodoxime_Proxetil</v>
      </c>
      <c r="B1719" t="s">
        <v>11219</v>
      </c>
      <c r="C1719">
        <v>9</v>
      </c>
      <c r="D1719">
        <v>9</v>
      </c>
    </row>
    <row r="1720" spans="1:4">
      <c r="A1720" t="str">
        <f t="shared" si="26"/>
        <v>cefprozil</v>
      </c>
      <c r="B1720" t="s">
        <v>11220</v>
      </c>
      <c r="C1720">
        <v>7</v>
      </c>
      <c r="D1720">
        <v>9</v>
      </c>
    </row>
    <row r="1721" spans="1:4">
      <c r="A1721" t="str">
        <f t="shared" si="26"/>
        <v>Cefuzonam</v>
      </c>
      <c r="B1721" t="s">
        <v>11221</v>
      </c>
      <c r="C1721">
        <v>7</v>
      </c>
      <c r="D1721">
        <v>9</v>
      </c>
    </row>
    <row r="1722" spans="1:4">
      <c r="A1722" t="str">
        <f t="shared" si="26"/>
        <v>Celecoxib</v>
      </c>
      <c r="B1722" t="s">
        <v>5925</v>
      </c>
      <c r="C1722">
        <v>8</v>
      </c>
      <c r="D1722">
        <v>9</v>
      </c>
    </row>
    <row r="1723" spans="1:4">
      <c r="A1723" t="str">
        <f t="shared" si="26"/>
        <v>Celiprolol</v>
      </c>
      <c r="B1723" t="s">
        <v>11222</v>
      </c>
      <c r="C1723">
        <v>8</v>
      </c>
      <c r="D1723">
        <v>9</v>
      </c>
    </row>
    <row r="1724" spans="1:4">
      <c r="A1724" t="str">
        <f t="shared" si="26"/>
        <v>cephalexin</v>
      </c>
      <c r="B1724" t="s">
        <v>11223</v>
      </c>
      <c r="C1724">
        <v>7</v>
      </c>
      <c r="D1724">
        <v>9</v>
      </c>
    </row>
    <row r="1725" spans="1:4">
      <c r="A1725" t="str">
        <f t="shared" si="26"/>
        <v>Cervicarcin</v>
      </c>
      <c r="B1725" t="s">
        <v>11224</v>
      </c>
      <c r="C1725">
        <v>7</v>
      </c>
      <c r="D1725">
        <v>9</v>
      </c>
    </row>
    <row r="1726" spans="1:4">
      <c r="A1726" t="str">
        <f t="shared" si="26"/>
        <v>cetirizine</v>
      </c>
      <c r="B1726" t="s">
        <v>7101</v>
      </c>
      <c r="C1726">
        <v>7</v>
      </c>
      <c r="D1726">
        <v>12</v>
      </c>
    </row>
    <row r="1727" spans="1:4">
      <c r="A1727" t="str">
        <f t="shared" si="26"/>
        <v>Cetyl_trimethyl_ammonium_chloride</v>
      </c>
      <c r="B1727" t="s">
        <v>7519</v>
      </c>
      <c r="C1727">
        <v>5</v>
      </c>
      <c r="D1727">
        <v>6</v>
      </c>
    </row>
    <row r="1728" spans="1:4">
      <c r="A1728" t="str">
        <f t="shared" si="26"/>
        <v>Cevadine</v>
      </c>
      <c r="B1728" t="s">
        <v>11225</v>
      </c>
      <c r="C1728">
        <v>6</v>
      </c>
      <c r="D1728">
        <v>8</v>
      </c>
    </row>
    <row r="1729" spans="1:4">
      <c r="A1729" t="str">
        <f t="shared" si="26"/>
        <v>Cevine</v>
      </c>
      <c r="B1729" t="s">
        <v>11226</v>
      </c>
      <c r="C1729">
        <v>6</v>
      </c>
      <c r="D1729">
        <v>7</v>
      </c>
    </row>
    <row r="1730" spans="1:4">
      <c r="A1730" t="str">
        <f t="shared" si="26"/>
        <v>chalcone</v>
      </c>
      <c r="B1730" t="s">
        <v>11227</v>
      </c>
      <c r="C1730">
        <v>6</v>
      </c>
      <c r="D1730">
        <v>8</v>
      </c>
    </row>
    <row r="1731" spans="1:4">
      <c r="A1731" t="str">
        <f t="shared" si="26"/>
        <v>Chenodeoxycholic_acid</v>
      </c>
      <c r="B1731" t="s">
        <v>11228</v>
      </c>
      <c r="C1731">
        <v>4</v>
      </c>
      <c r="D1731">
        <v>5</v>
      </c>
    </row>
    <row r="1732" spans="1:4">
      <c r="A1732" t="str">
        <f t="shared" ref="A1732:A1795" si="27">MID(B1732,1,LEN(B1732)-4)</f>
        <v>chloracetic_acid</v>
      </c>
      <c r="B1732" t="s">
        <v>7534</v>
      </c>
      <c r="C1732">
        <v>5</v>
      </c>
      <c r="D1732">
        <v>5</v>
      </c>
    </row>
    <row r="1733" spans="1:4">
      <c r="A1733" t="str">
        <f t="shared" si="27"/>
        <v>chloral</v>
      </c>
      <c r="B1733" t="s">
        <v>8837</v>
      </c>
      <c r="C1733">
        <v>7</v>
      </c>
      <c r="D1733">
        <v>7</v>
      </c>
    </row>
    <row r="1734" spans="1:4">
      <c r="A1734" t="str">
        <f t="shared" si="27"/>
        <v>chloral_formamide</v>
      </c>
      <c r="B1734" t="s">
        <v>8779</v>
      </c>
      <c r="C1734">
        <v>6</v>
      </c>
      <c r="D1734">
        <v>7</v>
      </c>
    </row>
    <row r="1735" spans="1:4">
      <c r="A1735" t="str">
        <f t="shared" si="27"/>
        <v>Chloral_hydrate</v>
      </c>
      <c r="B1735" t="s">
        <v>8780</v>
      </c>
      <c r="C1735">
        <v>7</v>
      </c>
      <c r="D1735">
        <v>7</v>
      </c>
    </row>
    <row r="1736" spans="1:4">
      <c r="A1736" t="str">
        <f t="shared" si="27"/>
        <v>Chloralose</v>
      </c>
      <c r="B1736" t="s">
        <v>8781</v>
      </c>
      <c r="C1736">
        <v>8</v>
      </c>
      <c r="D1736">
        <v>9</v>
      </c>
    </row>
    <row r="1737" spans="1:4">
      <c r="A1737" t="str">
        <f t="shared" si="27"/>
        <v>Chloramben</v>
      </c>
      <c r="B1737" t="s">
        <v>11229</v>
      </c>
      <c r="C1737">
        <v>6</v>
      </c>
      <c r="D1737">
        <v>8</v>
      </c>
    </row>
    <row r="1738" spans="1:4">
      <c r="A1738" t="str">
        <f t="shared" si="27"/>
        <v>Chlorambucil</v>
      </c>
      <c r="B1738" t="s">
        <v>11230</v>
      </c>
      <c r="C1738">
        <v>5</v>
      </c>
      <c r="D1738">
        <v>10</v>
      </c>
    </row>
    <row r="1739" spans="1:4">
      <c r="A1739" t="str">
        <f t="shared" si="27"/>
        <v>chloramphenicol</v>
      </c>
      <c r="B1739" t="s">
        <v>11231</v>
      </c>
      <c r="C1739">
        <v>7</v>
      </c>
      <c r="D1739">
        <v>9</v>
      </c>
    </row>
    <row r="1740" spans="1:4">
      <c r="A1740" t="str">
        <f t="shared" si="27"/>
        <v>Chloranil</v>
      </c>
      <c r="B1740" t="s">
        <v>11232</v>
      </c>
      <c r="C1740">
        <v>5</v>
      </c>
      <c r="D1740">
        <v>6</v>
      </c>
    </row>
    <row r="1741" spans="1:4">
      <c r="A1741" t="str">
        <f t="shared" si="27"/>
        <v>Chlorantraniliprole</v>
      </c>
      <c r="B1741" t="s">
        <v>9731</v>
      </c>
      <c r="C1741">
        <v>7</v>
      </c>
      <c r="D1741">
        <v>9</v>
      </c>
    </row>
    <row r="1742" spans="1:4">
      <c r="A1742" t="str">
        <f t="shared" si="27"/>
        <v>chlorbromuron</v>
      </c>
      <c r="B1742" t="s">
        <v>11233</v>
      </c>
      <c r="C1742">
        <v>6</v>
      </c>
      <c r="D1742">
        <v>9</v>
      </c>
    </row>
    <row r="1743" spans="1:4">
      <c r="A1743" t="str">
        <f t="shared" si="27"/>
        <v>Chlordan</v>
      </c>
      <c r="B1743" t="s">
        <v>11234</v>
      </c>
      <c r="C1743">
        <v>8</v>
      </c>
      <c r="D1743">
        <v>11</v>
      </c>
    </row>
    <row r="1744" spans="1:4">
      <c r="A1744" t="str">
        <f t="shared" si="27"/>
        <v>chlordane</v>
      </c>
      <c r="B1744" t="s">
        <v>11235</v>
      </c>
      <c r="C1744">
        <v>8</v>
      </c>
      <c r="D1744">
        <v>11</v>
      </c>
    </row>
    <row r="1745" spans="1:4">
      <c r="A1745" t="str">
        <f t="shared" si="27"/>
        <v>Chlordane_(analytical_grade)</v>
      </c>
      <c r="B1745" t="s">
        <v>11236</v>
      </c>
      <c r="C1745">
        <v>8</v>
      </c>
      <c r="D1745">
        <v>11</v>
      </c>
    </row>
    <row r="1746" spans="1:4">
      <c r="A1746" t="str">
        <f t="shared" si="27"/>
        <v>Chlordecone</v>
      </c>
      <c r="B1746" t="s">
        <v>11237</v>
      </c>
      <c r="C1746">
        <v>8</v>
      </c>
      <c r="D1746">
        <v>11</v>
      </c>
    </row>
    <row r="1747" spans="1:4">
      <c r="A1747" t="str">
        <f t="shared" si="27"/>
        <v>Chlordecone_(kepone)</v>
      </c>
      <c r="B1747" t="s">
        <v>11238</v>
      </c>
      <c r="C1747">
        <v>8</v>
      </c>
      <c r="D1747">
        <v>11</v>
      </c>
    </row>
    <row r="1748" spans="1:4">
      <c r="A1748" t="str">
        <f t="shared" si="27"/>
        <v>Chlordimeform</v>
      </c>
      <c r="B1748" t="s">
        <v>11239</v>
      </c>
      <c r="C1748">
        <v>5</v>
      </c>
      <c r="D1748">
        <v>7</v>
      </c>
    </row>
    <row r="1749" spans="1:4">
      <c r="A1749" t="str">
        <f t="shared" si="27"/>
        <v>Chlorendic_acid</v>
      </c>
      <c r="B1749" t="s">
        <v>11240</v>
      </c>
      <c r="C1749">
        <v>8</v>
      </c>
      <c r="D1749">
        <v>11</v>
      </c>
    </row>
    <row r="1750" spans="1:4">
      <c r="A1750" t="str">
        <f t="shared" si="27"/>
        <v>Chlorfenac</v>
      </c>
      <c r="B1750" t="s">
        <v>11241</v>
      </c>
      <c r="C1750">
        <v>6</v>
      </c>
      <c r="D1750">
        <v>9</v>
      </c>
    </row>
    <row r="1751" spans="1:4">
      <c r="A1751" t="str">
        <f t="shared" si="27"/>
        <v>Chlorfenapyr</v>
      </c>
      <c r="B1751" t="s">
        <v>11242</v>
      </c>
      <c r="C1751">
        <v>7</v>
      </c>
      <c r="D1751">
        <v>10</v>
      </c>
    </row>
    <row r="1752" spans="1:4">
      <c r="A1752" t="str">
        <f t="shared" si="27"/>
        <v>Chlorfenethol</v>
      </c>
      <c r="B1752" t="s">
        <v>11243</v>
      </c>
      <c r="C1752">
        <v>7</v>
      </c>
      <c r="D1752">
        <v>9</v>
      </c>
    </row>
    <row r="1753" spans="1:4">
      <c r="A1753" t="str">
        <f t="shared" si="27"/>
        <v>Chlorfenvinphos</v>
      </c>
      <c r="B1753" t="s">
        <v>11244</v>
      </c>
      <c r="C1753">
        <v>10</v>
      </c>
      <c r="D1753">
        <v>10</v>
      </c>
    </row>
    <row r="1754" spans="1:4">
      <c r="A1754" t="str">
        <f t="shared" si="27"/>
        <v>Chlorimuron-ethyl</v>
      </c>
      <c r="B1754" t="s">
        <v>11245</v>
      </c>
      <c r="C1754">
        <v>10</v>
      </c>
      <c r="D1754">
        <v>12</v>
      </c>
    </row>
    <row r="1755" spans="1:4">
      <c r="A1755" t="str">
        <f t="shared" si="27"/>
        <v>Chlorinated_paraffins_(C12__60%_chlorine)</v>
      </c>
      <c r="B1755" t="s">
        <v>14187</v>
      </c>
      <c r="C1755">
        <v>8</v>
      </c>
      <c r="D1755">
        <v>9</v>
      </c>
    </row>
    <row r="1756" spans="1:4">
      <c r="A1756" t="str">
        <f t="shared" si="27"/>
        <v>Chlorinated_paraffins_(C23__43%_chlorine)</v>
      </c>
      <c r="B1756" t="s">
        <v>14188</v>
      </c>
      <c r="C1756">
        <v>6</v>
      </c>
      <c r="D1756">
        <v>7</v>
      </c>
    </row>
    <row r="1757" spans="1:4">
      <c r="A1757" t="str">
        <f t="shared" si="27"/>
        <v>Chlorine</v>
      </c>
      <c r="B1757" t="s">
        <v>11246</v>
      </c>
      <c r="C1757">
        <v>2</v>
      </c>
      <c r="D1757">
        <v>2</v>
      </c>
    </row>
    <row r="1758" spans="1:4">
      <c r="A1758" t="str">
        <f t="shared" si="27"/>
        <v>Chlormadinone_acetate</v>
      </c>
      <c r="B1758" t="s">
        <v>11247</v>
      </c>
      <c r="C1758">
        <v>6</v>
      </c>
      <c r="D1758">
        <v>8</v>
      </c>
    </row>
    <row r="1759" spans="1:4">
      <c r="A1759" t="str">
        <f t="shared" si="27"/>
        <v>chlormequat</v>
      </c>
      <c r="B1759" t="s">
        <v>11248</v>
      </c>
      <c r="C1759">
        <v>5</v>
      </c>
      <c r="D1759">
        <v>6</v>
      </c>
    </row>
    <row r="1760" spans="1:4">
      <c r="A1760" t="str">
        <f t="shared" si="27"/>
        <v>Chlormequat_Chloride</v>
      </c>
      <c r="B1760" t="s">
        <v>7584</v>
      </c>
      <c r="C1760">
        <v>5</v>
      </c>
      <c r="D1760">
        <v>6</v>
      </c>
    </row>
    <row r="1761" spans="1:4">
      <c r="A1761" t="str">
        <f t="shared" si="27"/>
        <v>Chloroacetaldehyde</v>
      </c>
      <c r="B1761" t="s">
        <v>11249</v>
      </c>
      <c r="C1761">
        <v>4</v>
      </c>
      <c r="D1761">
        <v>4</v>
      </c>
    </row>
    <row r="1762" spans="1:4">
      <c r="A1762" t="str">
        <f t="shared" si="27"/>
        <v>Chloroacetone</v>
      </c>
      <c r="B1762" t="s">
        <v>11250</v>
      </c>
      <c r="C1762">
        <v>5</v>
      </c>
      <c r="D1762">
        <v>5</v>
      </c>
    </row>
    <row r="1763" spans="1:4">
      <c r="A1763" t="str">
        <f t="shared" si="27"/>
        <v>Chloroacetonitrile</v>
      </c>
      <c r="B1763" t="s">
        <v>11251</v>
      </c>
      <c r="C1763">
        <v>4</v>
      </c>
      <c r="D1763">
        <v>4</v>
      </c>
    </row>
    <row r="1764" spans="1:4">
      <c r="A1764" t="str">
        <f t="shared" si="27"/>
        <v>CHLOROACETYLACETANILIDE</v>
      </c>
      <c r="B1764" t="s">
        <v>8838</v>
      </c>
      <c r="C1764">
        <v>6</v>
      </c>
      <c r="D1764">
        <v>8</v>
      </c>
    </row>
    <row r="1765" spans="1:4">
      <c r="A1765" t="str">
        <f t="shared" si="27"/>
        <v>CHLOROANILINE</v>
      </c>
      <c r="B1765" t="s">
        <v>8839</v>
      </c>
      <c r="C1765">
        <v>5</v>
      </c>
      <c r="D1765">
        <v>7</v>
      </c>
    </row>
    <row r="1766" spans="1:4">
      <c r="A1766" t="str">
        <f t="shared" si="27"/>
        <v>Chlorobenzene</v>
      </c>
      <c r="B1766" t="s">
        <v>9856</v>
      </c>
      <c r="C1766">
        <v>5</v>
      </c>
      <c r="D1766">
        <v>6</v>
      </c>
    </row>
    <row r="1767" spans="1:4">
      <c r="A1767" t="str">
        <f t="shared" si="27"/>
        <v>Chlorobenzilate</v>
      </c>
      <c r="B1767" t="s">
        <v>11252</v>
      </c>
      <c r="C1767">
        <v>7</v>
      </c>
      <c r="D1767">
        <v>10</v>
      </c>
    </row>
    <row r="1768" spans="1:4">
      <c r="A1768" t="str">
        <f t="shared" si="27"/>
        <v>CHLOROBUTANOL</v>
      </c>
      <c r="B1768" t="s">
        <v>7104</v>
      </c>
      <c r="C1768">
        <v>5</v>
      </c>
      <c r="D1768">
        <v>6</v>
      </c>
    </row>
    <row r="1769" spans="1:4">
      <c r="A1769" t="str">
        <f t="shared" si="27"/>
        <v>Chlorodibromomethane</v>
      </c>
      <c r="B1769" t="s">
        <v>11253</v>
      </c>
      <c r="C1769">
        <v>4</v>
      </c>
      <c r="D1769">
        <v>4</v>
      </c>
    </row>
    <row r="1770" spans="1:4">
      <c r="A1770" t="str">
        <f t="shared" si="27"/>
        <v>chlorodifluoroacetic_acid</v>
      </c>
      <c r="B1770" t="s">
        <v>7528</v>
      </c>
      <c r="C1770">
        <v>7</v>
      </c>
      <c r="D1770">
        <v>7</v>
      </c>
    </row>
    <row r="1771" spans="1:4">
      <c r="A1771" t="str">
        <f t="shared" si="27"/>
        <v>chloroethane</v>
      </c>
      <c r="B1771" t="s">
        <v>8904</v>
      </c>
      <c r="C1771">
        <v>3</v>
      </c>
      <c r="D1771">
        <v>3</v>
      </c>
    </row>
    <row r="1772" spans="1:4">
      <c r="A1772" t="str">
        <f t="shared" si="27"/>
        <v>CHLOROETHANOL</v>
      </c>
      <c r="B1772" t="s">
        <v>8840</v>
      </c>
      <c r="C1772">
        <v>4</v>
      </c>
      <c r="D1772">
        <v>4</v>
      </c>
    </row>
    <row r="1773" spans="1:4">
      <c r="A1773" t="str">
        <f t="shared" si="27"/>
        <v>Chlorofluoromethane</v>
      </c>
      <c r="B1773" t="s">
        <v>11254</v>
      </c>
      <c r="C1773">
        <v>3</v>
      </c>
      <c r="D1773">
        <v>3</v>
      </c>
    </row>
    <row r="1774" spans="1:4">
      <c r="A1774" t="str">
        <f t="shared" si="27"/>
        <v>Chloroform</v>
      </c>
      <c r="B1774" t="s">
        <v>11255</v>
      </c>
      <c r="C1774">
        <v>4</v>
      </c>
      <c r="D1774">
        <v>4</v>
      </c>
    </row>
    <row r="1775" spans="1:4">
      <c r="A1775" t="str">
        <f t="shared" si="27"/>
        <v>Chloromethyl_methyl_ether</v>
      </c>
      <c r="B1775" t="s">
        <v>11256</v>
      </c>
      <c r="C1775">
        <v>4</v>
      </c>
      <c r="D1775">
        <v>4</v>
      </c>
    </row>
    <row r="1776" spans="1:4">
      <c r="A1776" t="str">
        <f t="shared" si="27"/>
        <v>Chloromethyl_styrene</v>
      </c>
      <c r="B1776" t="s">
        <v>11257</v>
      </c>
      <c r="C1776">
        <v>5</v>
      </c>
      <c r="D1776">
        <v>6</v>
      </c>
    </row>
    <row r="1777" spans="1:36">
      <c r="A1777" t="str">
        <f t="shared" si="27"/>
        <v>CHLORO-M-PHENYLENEDIAMINE</v>
      </c>
      <c r="B1777" t="s">
        <v>8841</v>
      </c>
      <c r="C1777">
        <v>6</v>
      </c>
      <c r="D1777">
        <v>7</v>
      </c>
    </row>
    <row r="1778" spans="1:36">
      <c r="A1778" t="str">
        <f t="shared" si="27"/>
        <v>Chloroneb</v>
      </c>
      <c r="B1778" t="s">
        <v>11258</v>
      </c>
      <c r="C1778">
        <v>7</v>
      </c>
      <c r="D1778">
        <v>7</v>
      </c>
    </row>
    <row r="1779" spans="1:36">
      <c r="A1779" t="str">
        <f t="shared" si="27"/>
        <v>chloronitropropane</v>
      </c>
      <c r="B1779" t="s">
        <v>11259</v>
      </c>
      <c r="C1779">
        <v>7</v>
      </c>
      <c r="D1779">
        <v>7</v>
      </c>
    </row>
    <row r="1780" spans="1:36">
      <c r="A1780" t="str">
        <f t="shared" si="27"/>
        <v>Chloropicrin</v>
      </c>
      <c r="B1780" t="s">
        <v>11260</v>
      </c>
      <c r="C1780">
        <v>6</v>
      </c>
      <c r="D1780">
        <v>6</v>
      </c>
    </row>
    <row r="1781" spans="1:36">
      <c r="A1781" t="str">
        <f t="shared" si="27"/>
        <v>Chloroprene</v>
      </c>
      <c r="B1781" t="s">
        <v>11261</v>
      </c>
      <c r="C1781">
        <v>5</v>
      </c>
      <c r="D1781">
        <v>5</v>
      </c>
    </row>
    <row r="1782" spans="1:36">
      <c r="A1782" t="str">
        <f t="shared" si="27"/>
        <v>chloroquine</v>
      </c>
      <c r="B1782" t="s">
        <v>7107</v>
      </c>
      <c r="C1782">
        <v>6</v>
      </c>
      <c r="D1782">
        <v>10</v>
      </c>
    </row>
    <row r="1783" spans="1:36">
      <c r="A1783" t="str">
        <f t="shared" si="27"/>
        <v>Chlorothalonil</v>
      </c>
      <c r="B1783" t="s">
        <v>9733</v>
      </c>
      <c r="C1783">
        <v>6</v>
      </c>
      <c r="D1783">
        <v>9</v>
      </c>
    </row>
    <row r="1784" spans="1:36">
      <c r="A1784" t="str">
        <f t="shared" si="27"/>
        <v>CHLOROTOLUENE</v>
      </c>
      <c r="B1784" t="s">
        <v>8843</v>
      </c>
      <c r="C1784">
        <v>5</v>
      </c>
      <c r="D1784">
        <v>6</v>
      </c>
    </row>
    <row r="1785" spans="1:36">
      <c r="A1785" t="str">
        <f t="shared" si="27"/>
        <v>Chlorotrianisene</v>
      </c>
      <c r="B1785" t="s">
        <v>11262</v>
      </c>
      <c r="C1785">
        <v>7</v>
      </c>
      <c r="D1785">
        <v>9</v>
      </c>
    </row>
    <row r="1786" spans="1:36">
      <c r="A1786" t="str">
        <f t="shared" si="27"/>
        <v>chloroxuron</v>
      </c>
      <c r="B1786" t="s">
        <v>11263</v>
      </c>
      <c r="C1786">
        <v>7</v>
      </c>
      <c r="D1786">
        <v>9</v>
      </c>
    </row>
    <row r="1787" spans="1:36">
      <c r="A1787" t="str">
        <f t="shared" si="27"/>
        <v>Chlorozotocin</v>
      </c>
      <c r="B1787" t="s">
        <v>11264</v>
      </c>
      <c r="C1787">
        <v>7</v>
      </c>
      <c r="D1787">
        <v>8</v>
      </c>
    </row>
    <row r="1788" spans="1:36">
      <c r="A1788" t="str">
        <f t="shared" si="27"/>
        <v>Chlorphenesin_Carbamate</v>
      </c>
      <c r="B1788" t="s">
        <v>11265</v>
      </c>
      <c r="C1788">
        <v>8</v>
      </c>
      <c r="D1788">
        <v>9</v>
      </c>
    </row>
    <row r="1789" spans="1:36">
      <c r="A1789" t="str">
        <f t="shared" si="27"/>
        <v>Chlorpheniramine</v>
      </c>
      <c r="B1789" t="s">
        <v>7110</v>
      </c>
      <c r="C1789">
        <v>6</v>
      </c>
      <c r="D1789">
        <v>9</v>
      </c>
      <c r="AJ1789" s="1"/>
    </row>
    <row r="1790" spans="1:36">
      <c r="A1790" t="str">
        <f t="shared" si="27"/>
        <v>Chlorpheniramine_maleate</v>
      </c>
      <c r="B1790" t="s">
        <v>11266</v>
      </c>
      <c r="C1790">
        <v>6</v>
      </c>
      <c r="D1790">
        <v>9</v>
      </c>
    </row>
    <row r="1791" spans="1:36">
      <c r="A1791" t="str">
        <f t="shared" si="27"/>
        <v>Chlorphenoxamide</v>
      </c>
      <c r="B1791" t="s">
        <v>11267</v>
      </c>
      <c r="C1791">
        <v>7</v>
      </c>
      <c r="D1791">
        <v>9</v>
      </c>
    </row>
    <row r="1792" spans="1:36">
      <c r="A1792" t="str">
        <f t="shared" si="27"/>
        <v>chlorpromazine</v>
      </c>
      <c r="B1792" t="s">
        <v>5169</v>
      </c>
      <c r="C1792">
        <v>6</v>
      </c>
      <c r="D1792">
        <v>11</v>
      </c>
    </row>
    <row r="1793" spans="1:4">
      <c r="A1793" t="str">
        <f t="shared" si="27"/>
        <v>Chlorpropamide</v>
      </c>
      <c r="B1793" t="s">
        <v>11268</v>
      </c>
      <c r="C1793">
        <v>9</v>
      </c>
      <c r="D1793">
        <v>12</v>
      </c>
    </row>
    <row r="1794" spans="1:4">
      <c r="A1794" t="str">
        <f t="shared" si="27"/>
        <v>Chlorpropham</v>
      </c>
      <c r="B1794" t="s">
        <v>11269</v>
      </c>
      <c r="C1794">
        <v>7</v>
      </c>
      <c r="D1794">
        <v>11</v>
      </c>
    </row>
    <row r="1795" spans="1:4">
      <c r="A1795" t="str">
        <f t="shared" si="27"/>
        <v>Chlorpyrifos</v>
      </c>
      <c r="B1795" t="s">
        <v>11270</v>
      </c>
      <c r="C1795">
        <v>11</v>
      </c>
      <c r="D1795">
        <v>12</v>
      </c>
    </row>
    <row r="1796" spans="1:4">
      <c r="A1796" t="str">
        <f t="shared" ref="A1796:A1859" si="28">MID(B1796,1,LEN(B1796)-4)</f>
        <v>Chlorpyrifos_(dursban)</v>
      </c>
      <c r="B1796" t="s">
        <v>11271</v>
      </c>
      <c r="C1796">
        <v>11</v>
      </c>
      <c r="D1796">
        <v>12</v>
      </c>
    </row>
    <row r="1797" spans="1:4">
      <c r="A1797" t="str">
        <f t="shared" si="28"/>
        <v>Chlorpyrifos_methyl</v>
      </c>
      <c r="B1797" t="s">
        <v>11272</v>
      </c>
      <c r="C1797">
        <v>11</v>
      </c>
      <c r="D1797">
        <v>12</v>
      </c>
    </row>
    <row r="1798" spans="1:4">
      <c r="A1798" t="str">
        <f t="shared" si="28"/>
        <v>Chlorsulfuron</v>
      </c>
      <c r="B1798" t="s">
        <v>7586</v>
      </c>
      <c r="C1798">
        <v>10</v>
      </c>
      <c r="D1798">
        <v>12</v>
      </c>
    </row>
    <row r="1799" spans="1:4">
      <c r="A1799" t="str">
        <f t="shared" si="28"/>
        <v>Chlortetracycline</v>
      </c>
      <c r="B1799" t="s">
        <v>9857</v>
      </c>
      <c r="C1799">
        <v>7</v>
      </c>
      <c r="D1799">
        <v>9</v>
      </c>
    </row>
    <row r="1800" spans="1:4">
      <c r="A1800" t="str">
        <f t="shared" si="28"/>
        <v>chlorthal</v>
      </c>
      <c r="B1800" t="s">
        <v>11273</v>
      </c>
      <c r="C1800">
        <v>6</v>
      </c>
      <c r="D1800">
        <v>9</v>
      </c>
    </row>
    <row r="1801" spans="1:4">
      <c r="A1801" t="str">
        <f t="shared" si="28"/>
        <v>Chlorzoxazone</v>
      </c>
      <c r="B1801" t="s">
        <v>11274</v>
      </c>
      <c r="C1801">
        <v>6</v>
      </c>
      <c r="D1801">
        <v>8</v>
      </c>
    </row>
    <row r="1802" spans="1:4">
      <c r="A1802" t="str">
        <f t="shared" si="28"/>
        <v>Chocolate_Brown_HT</v>
      </c>
      <c r="B1802" t="s">
        <v>11275</v>
      </c>
      <c r="C1802">
        <v>7</v>
      </c>
      <c r="D1802">
        <v>10</v>
      </c>
    </row>
    <row r="1803" spans="1:4">
      <c r="A1803" t="str">
        <f t="shared" si="28"/>
        <v>cholesterol</v>
      </c>
      <c r="B1803" t="s">
        <v>11276</v>
      </c>
      <c r="C1803">
        <v>4</v>
      </c>
      <c r="D1803">
        <v>6</v>
      </c>
    </row>
    <row r="1804" spans="1:4">
      <c r="A1804" t="str">
        <f t="shared" si="28"/>
        <v>cholicacid</v>
      </c>
      <c r="B1804" t="s">
        <v>8844</v>
      </c>
      <c r="C1804">
        <v>4</v>
      </c>
      <c r="D1804">
        <v>6</v>
      </c>
    </row>
    <row r="1805" spans="1:4">
      <c r="A1805" t="str">
        <f t="shared" si="28"/>
        <v>Choline_chloride</v>
      </c>
      <c r="B1805" t="s">
        <v>11277</v>
      </c>
      <c r="C1805">
        <v>5</v>
      </c>
      <c r="D1805">
        <v>5</v>
      </c>
    </row>
    <row r="1806" spans="1:4">
      <c r="A1806" t="str">
        <f t="shared" si="28"/>
        <v>CHROMANOL293B</v>
      </c>
      <c r="B1806" t="s">
        <v>7114</v>
      </c>
      <c r="C1806">
        <v>8</v>
      </c>
      <c r="D1806">
        <v>9</v>
      </c>
    </row>
    <row r="1807" spans="1:4">
      <c r="A1807" t="str">
        <f t="shared" si="28"/>
        <v>chrysene</v>
      </c>
      <c r="B1807" t="s">
        <v>11278</v>
      </c>
      <c r="C1807">
        <v>5</v>
      </c>
      <c r="D1807">
        <v>11</v>
      </c>
    </row>
    <row r="1808" spans="1:4">
      <c r="A1808" t="str">
        <f t="shared" si="28"/>
        <v>CHRYSENEOXIDE</v>
      </c>
      <c r="B1808" t="s">
        <v>8845</v>
      </c>
      <c r="C1808">
        <v>6</v>
      </c>
      <c r="D1808">
        <v>11</v>
      </c>
    </row>
    <row r="1809" spans="1:4">
      <c r="A1809" t="str">
        <f t="shared" si="28"/>
        <v>chrysin</v>
      </c>
      <c r="B1809" t="s">
        <v>11279</v>
      </c>
      <c r="C1809">
        <v>6</v>
      </c>
      <c r="D1809">
        <v>9</v>
      </c>
    </row>
    <row r="1810" spans="1:4">
      <c r="A1810" t="str">
        <f t="shared" si="28"/>
        <v>Ciafos</v>
      </c>
      <c r="B1810" t="s">
        <v>11280</v>
      </c>
      <c r="C1810">
        <v>10</v>
      </c>
      <c r="D1810">
        <v>10</v>
      </c>
    </row>
    <row r="1811" spans="1:4">
      <c r="A1811" t="str">
        <f t="shared" si="28"/>
        <v>Cilnidipine</v>
      </c>
      <c r="B1811" t="s">
        <v>11281</v>
      </c>
      <c r="C1811">
        <v>7</v>
      </c>
      <c r="D1811">
        <v>9</v>
      </c>
    </row>
    <row r="1812" spans="1:4">
      <c r="A1812" t="str">
        <f t="shared" si="28"/>
        <v>Cilostamide</v>
      </c>
      <c r="B1812" t="s">
        <v>11282</v>
      </c>
      <c r="C1812">
        <v>8</v>
      </c>
      <c r="D1812">
        <v>10</v>
      </c>
    </row>
    <row r="1813" spans="1:4">
      <c r="A1813" t="str">
        <f t="shared" si="28"/>
        <v>cimetidine</v>
      </c>
      <c r="B1813" t="s">
        <v>7116</v>
      </c>
      <c r="C1813">
        <v>6</v>
      </c>
      <c r="D1813">
        <v>7</v>
      </c>
    </row>
    <row r="1814" spans="1:4">
      <c r="A1814" t="str">
        <f t="shared" si="28"/>
        <v>Cinchonidine</v>
      </c>
      <c r="B1814" t="s">
        <v>11283</v>
      </c>
      <c r="C1814">
        <v>6</v>
      </c>
      <c r="D1814">
        <v>10</v>
      </c>
    </row>
    <row r="1815" spans="1:4">
      <c r="A1815" t="str">
        <f t="shared" si="28"/>
        <v>Cinchonine</v>
      </c>
      <c r="B1815" t="s">
        <v>11284</v>
      </c>
      <c r="C1815">
        <v>6</v>
      </c>
      <c r="D1815">
        <v>10</v>
      </c>
    </row>
    <row r="1816" spans="1:4">
      <c r="A1816" t="str">
        <f t="shared" si="28"/>
        <v>cineole</v>
      </c>
      <c r="B1816" t="s">
        <v>11285</v>
      </c>
      <c r="C1816">
        <v>5</v>
      </c>
      <c r="D1816">
        <v>6</v>
      </c>
    </row>
    <row r="1817" spans="1:4">
      <c r="A1817" t="str">
        <f t="shared" si="28"/>
        <v>Cinmetacin</v>
      </c>
      <c r="B1817" t="s">
        <v>11286</v>
      </c>
      <c r="C1817">
        <v>8</v>
      </c>
      <c r="D1817">
        <v>10</v>
      </c>
    </row>
    <row r="1818" spans="1:4">
      <c r="A1818" t="str">
        <f t="shared" si="28"/>
        <v>Cinmethylin</v>
      </c>
      <c r="B1818" t="s">
        <v>11287</v>
      </c>
      <c r="C1818">
        <v>6</v>
      </c>
      <c r="D1818">
        <v>9</v>
      </c>
    </row>
    <row r="1819" spans="1:4">
      <c r="A1819" t="str">
        <f t="shared" si="28"/>
        <v>Cinnamaldehyde</v>
      </c>
      <c r="B1819" t="s">
        <v>11288</v>
      </c>
      <c r="C1819">
        <v>6</v>
      </c>
      <c r="D1819">
        <v>8</v>
      </c>
    </row>
    <row r="1820" spans="1:4">
      <c r="A1820" t="str">
        <f t="shared" si="28"/>
        <v>cinnamic acid</v>
      </c>
      <c r="B1820" t="s">
        <v>11289</v>
      </c>
      <c r="C1820">
        <v>6</v>
      </c>
      <c r="D1820">
        <v>8</v>
      </c>
    </row>
    <row r="1821" spans="1:4">
      <c r="A1821" t="str">
        <f t="shared" si="28"/>
        <v>cinnamic_acid</v>
      </c>
      <c r="B1821" t="s">
        <v>11290</v>
      </c>
      <c r="C1821">
        <v>6</v>
      </c>
      <c r="D1821">
        <v>8</v>
      </c>
    </row>
    <row r="1822" spans="1:4">
      <c r="A1822" t="str">
        <f t="shared" si="28"/>
        <v>Cinnamyl_anthranilate</v>
      </c>
      <c r="B1822" t="s">
        <v>11291</v>
      </c>
      <c r="C1822">
        <v>6</v>
      </c>
      <c r="D1822">
        <v>9</v>
      </c>
    </row>
    <row r="1823" spans="1:4">
      <c r="A1823" t="str">
        <f t="shared" si="28"/>
        <v>cinnarizine</v>
      </c>
      <c r="B1823" t="s">
        <v>11292</v>
      </c>
      <c r="C1823">
        <v>7</v>
      </c>
      <c r="D1823">
        <v>12</v>
      </c>
    </row>
    <row r="1824" spans="1:4">
      <c r="A1824" t="str">
        <f t="shared" si="28"/>
        <v>Cinoxacin</v>
      </c>
      <c r="B1824" t="s">
        <v>11293</v>
      </c>
      <c r="C1824">
        <v>8</v>
      </c>
      <c r="D1824">
        <v>9</v>
      </c>
    </row>
    <row r="1825" spans="1:4">
      <c r="A1825" t="str">
        <f t="shared" si="28"/>
        <v>Cinromide</v>
      </c>
      <c r="B1825" t="s">
        <v>11294</v>
      </c>
      <c r="C1825">
        <v>6</v>
      </c>
      <c r="D1825">
        <v>9</v>
      </c>
    </row>
    <row r="1826" spans="1:4">
      <c r="A1826" t="str">
        <f t="shared" si="28"/>
        <v>Ciprofibrate</v>
      </c>
      <c r="B1826" t="s">
        <v>11295</v>
      </c>
      <c r="C1826">
        <v>7</v>
      </c>
      <c r="D1826">
        <v>8</v>
      </c>
    </row>
    <row r="1827" spans="1:4">
      <c r="A1827" t="str">
        <f t="shared" si="28"/>
        <v>ciprofloxacin</v>
      </c>
      <c r="B1827" t="s">
        <v>7119</v>
      </c>
      <c r="C1827">
        <v>8</v>
      </c>
      <c r="D1827">
        <v>11</v>
      </c>
    </row>
    <row r="1828" spans="1:4">
      <c r="A1828" t="str">
        <f t="shared" si="28"/>
        <v>cis-3-hexen-1-ol</v>
      </c>
      <c r="B1828" t="s">
        <v>11296</v>
      </c>
      <c r="C1828">
        <v>4</v>
      </c>
      <c r="D1828">
        <v>5</v>
      </c>
    </row>
    <row r="1829" spans="1:4">
      <c r="A1829" t="str">
        <f t="shared" si="28"/>
        <v>cisapride</v>
      </c>
      <c r="B1829" t="s">
        <v>7122</v>
      </c>
      <c r="C1829">
        <v>8</v>
      </c>
      <c r="D1829">
        <v>9</v>
      </c>
    </row>
    <row r="1830" spans="1:4">
      <c r="A1830" t="str">
        <f t="shared" si="28"/>
        <v>cis-octadecen-1-ol</v>
      </c>
      <c r="B1830" t="s">
        <v>11297</v>
      </c>
      <c r="C1830">
        <v>4</v>
      </c>
      <c r="D1830">
        <v>5</v>
      </c>
    </row>
    <row r="1831" spans="1:4">
      <c r="A1831" t="str">
        <f t="shared" si="28"/>
        <v>citalopram</v>
      </c>
      <c r="B1831" t="s">
        <v>9371</v>
      </c>
      <c r="C1831">
        <v>7</v>
      </c>
      <c r="D1831">
        <v>9</v>
      </c>
    </row>
    <row r="1832" spans="1:4">
      <c r="A1832" t="str">
        <f t="shared" si="28"/>
        <v>Citicoline</v>
      </c>
      <c r="B1832" t="s">
        <v>11298</v>
      </c>
      <c r="C1832">
        <v>9</v>
      </c>
      <c r="D1832">
        <v>9</v>
      </c>
    </row>
    <row r="1833" spans="1:4">
      <c r="A1833" t="str">
        <f t="shared" si="28"/>
        <v>Citraconic_Acid</v>
      </c>
      <c r="B1833" t="s">
        <v>11299</v>
      </c>
      <c r="C1833">
        <v>5</v>
      </c>
      <c r="D1833">
        <v>6</v>
      </c>
    </row>
    <row r="1834" spans="1:4">
      <c r="A1834" t="str">
        <f t="shared" si="28"/>
        <v>Citral</v>
      </c>
      <c r="B1834" t="s">
        <v>11300</v>
      </c>
      <c r="C1834">
        <v>4</v>
      </c>
      <c r="D1834">
        <v>6</v>
      </c>
    </row>
    <row r="1835" spans="1:4">
      <c r="A1835" t="str">
        <f t="shared" si="28"/>
        <v>Citrinin</v>
      </c>
      <c r="B1835" t="s">
        <v>11301</v>
      </c>
      <c r="C1835">
        <v>6</v>
      </c>
      <c r="D1835">
        <v>7</v>
      </c>
    </row>
    <row r="1836" spans="1:4">
      <c r="A1836" t="str">
        <f t="shared" si="28"/>
        <v>clarithromycin</v>
      </c>
      <c r="B1836" t="s">
        <v>9374</v>
      </c>
      <c r="C1836">
        <v>8</v>
      </c>
      <c r="D1836">
        <v>8</v>
      </c>
    </row>
    <row r="1837" spans="1:4">
      <c r="A1837" t="str">
        <f t="shared" si="28"/>
        <v>clavulanic_acid</v>
      </c>
      <c r="B1837" t="s">
        <v>11302</v>
      </c>
      <c r="C1837">
        <v>7</v>
      </c>
      <c r="D1837">
        <v>8</v>
      </c>
    </row>
    <row r="1838" spans="1:4">
      <c r="A1838" t="str">
        <f t="shared" si="28"/>
        <v>clemastine</v>
      </c>
      <c r="B1838" t="s">
        <v>11303</v>
      </c>
      <c r="C1838">
        <v>7</v>
      </c>
      <c r="D1838">
        <v>9</v>
      </c>
    </row>
    <row r="1839" spans="1:4">
      <c r="A1839" t="str">
        <f t="shared" si="28"/>
        <v>Clethodim</v>
      </c>
      <c r="B1839" t="s">
        <v>7590</v>
      </c>
      <c r="C1839">
        <v>8</v>
      </c>
      <c r="D1839">
        <v>9</v>
      </c>
    </row>
    <row r="1840" spans="1:4">
      <c r="A1840" t="str">
        <f t="shared" si="28"/>
        <v>Clidanac</v>
      </c>
      <c r="B1840" t="s">
        <v>11304</v>
      </c>
      <c r="C1840">
        <v>6</v>
      </c>
      <c r="D1840">
        <v>9</v>
      </c>
    </row>
    <row r="1841" spans="1:36">
      <c r="A1841" t="str">
        <f t="shared" si="28"/>
        <v>clindamycin</v>
      </c>
      <c r="B1841" t="s">
        <v>11305</v>
      </c>
      <c r="C1841">
        <v>6</v>
      </c>
      <c r="D1841">
        <v>9</v>
      </c>
    </row>
    <row r="1842" spans="1:36">
      <c r="A1842" t="str">
        <f t="shared" si="28"/>
        <v>Clivorine</v>
      </c>
      <c r="B1842" t="s">
        <v>11306</v>
      </c>
      <c r="C1842">
        <v>6</v>
      </c>
      <c r="D1842">
        <v>8</v>
      </c>
    </row>
    <row r="1843" spans="1:36">
      <c r="A1843" t="str">
        <f t="shared" si="28"/>
        <v>clobutinol</v>
      </c>
      <c r="B1843" t="s">
        <v>9377</v>
      </c>
      <c r="C1843">
        <v>6</v>
      </c>
      <c r="D1843">
        <v>9</v>
      </c>
    </row>
    <row r="1844" spans="1:36">
      <c r="A1844" t="str">
        <f t="shared" si="28"/>
        <v>Clobuzarit</v>
      </c>
      <c r="B1844" t="s">
        <v>11307</v>
      </c>
      <c r="C1844">
        <v>6</v>
      </c>
      <c r="D1844">
        <v>10</v>
      </c>
      <c r="AJ1844" s="1"/>
    </row>
    <row r="1845" spans="1:36">
      <c r="A1845" t="str">
        <f t="shared" si="28"/>
        <v>Clodinafop-Propargyl</v>
      </c>
      <c r="B1845" t="s">
        <v>7591</v>
      </c>
      <c r="C1845">
        <v>7</v>
      </c>
      <c r="D1845">
        <v>8</v>
      </c>
    </row>
    <row r="1846" spans="1:36">
      <c r="A1846" t="str">
        <f t="shared" si="28"/>
        <v>Clofazimine</v>
      </c>
      <c r="B1846" t="s">
        <v>11308</v>
      </c>
      <c r="C1846">
        <v>7</v>
      </c>
      <c r="D1846">
        <v>11</v>
      </c>
    </row>
    <row r="1847" spans="1:36">
      <c r="A1847" t="str">
        <f t="shared" si="28"/>
        <v>Clofibrate</v>
      </c>
      <c r="B1847" t="s">
        <v>11309</v>
      </c>
      <c r="C1847">
        <v>7</v>
      </c>
      <c r="D1847">
        <v>8</v>
      </c>
    </row>
    <row r="1848" spans="1:36">
      <c r="A1848" t="str">
        <f t="shared" si="28"/>
        <v>CLOFILIUM</v>
      </c>
      <c r="B1848" t="s">
        <v>9379</v>
      </c>
      <c r="C1848">
        <v>5</v>
      </c>
      <c r="D1848">
        <v>9</v>
      </c>
    </row>
    <row r="1849" spans="1:36">
      <c r="A1849" t="str">
        <f t="shared" si="28"/>
        <v>Clomazone</v>
      </c>
      <c r="B1849" t="s">
        <v>7594</v>
      </c>
      <c r="C1849">
        <v>6</v>
      </c>
      <c r="D1849">
        <v>9</v>
      </c>
    </row>
    <row r="1850" spans="1:36">
      <c r="A1850" t="str">
        <f t="shared" si="28"/>
        <v>clomiphene</v>
      </c>
      <c r="B1850" t="s">
        <v>9382</v>
      </c>
      <c r="C1850">
        <v>7</v>
      </c>
      <c r="D1850">
        <v>9</v>
      </c>
    </row>
    <row r="1851" spans="1:36">
      <c r="A1851" t="str">
        <f t="shared" si="28"/>
        <v>clomiphene_citrate</v>
      </c>
      <c r="B1851" t="s">
        <v>11310</v>
      </c>
      <c r="C1851">
        <v>7</v>
      </c>
      <c r="D1851">
        <v>9</v>
      </c>
    </row>
    <row r="1852" spans="1:36">
      <c r="A1852" t="str">
        <f t="shared" si="28"/>
        <v>clonazepam</v>
      </c>
      <c r="B1852" t="s">
        <v>11311</v>
      </c>
      <c r="C1852">
        <v>7</v>
      </c>
      <c r="D1852">
        <v>9</v>
      </c>
    </row>
    <row r="1853" spans="1:36">
      <c r="A1853" t="str">
        <f t="shared" si="28"/>
        <v>Clonitralid</v>
      </c>
      <c r="B1853" t="s">
        <v>11312</v>
      </c>
      <c r="C1853">
        <v>7</v>
      </c>
      <c r="D1853">
        <v>9</v>
      </c>
    </row>
    <row r="1854" spans="1:36">
      <c r="A1854" t="str">
        <f t="shared" si="28"/>
        <v>clonitralide</v>
      </c>
      <c r="B1854" t="s">
        <v>11313</v>
      </c>
      <c r="C1854">
        <v>7</v>
      </c>
      <c r="D1854">
        <v>9</v>
      </c>
    </row>
    <row r="1855" spans="1:36">
      <c r="A1855" t="str">
        <f t="shared" si="28"/>
        <v>Clonixin</v>
      </c>
      <c r="B1855" t="s">
        <v>11314</v>
      </c>
      <c r="C1855">
        <v>6</v>
      </c>
      <c r="D1855">
        <v>9</v>
      </c>
    </row>
    <row r="1856" spans="1:36">
      <c r="A1856" t="str">
        <f t="shared" si="28"/>
        <v>Clophen_A_30</v>
      </c>
      <c r="B1856" t="s">
        <v>11315</v>
      </c>
      <c r="C1856">
        <v>6</v>
      </c>
      <c r="D1856">
        <v>10</v>
      </c>
    </row>
    <row r="1857" spans="1:36">
      <c r="A1857" t="str">
        <f t="shared" si="28"/>
        <v>Clopidol</v>
      </c>
      <c r="B1857" t="s">
        <v>11316</v>
      </c>
      <c r="C1857">
        <v>6</v>
      </c>
      <c r="D1857">
        <v>8</v>
      </c>
    </row>
    <row r="1858" spans="1:36">
      <c r="A1858" t="str">
        <f t="shared" si="28"/>
        <v>Clopyralid</v>
      </c>
      <c r="B1858" t="s">
        <v>11317</v>
      </c>
      <c r="C1858">
        <v>6</v>
      </c>
      <c r="D1858">
        <v>7</v>
      </c>
    </row>
    <row r="1859" spans="1:36">
      <c r="A1859" t="str">
        <f t="shared" si="28"/>
        <v>Cloransulam-methyl</v>
      </c>
      <c r="B1859" t="s">
        <v>7599</v>
      </c>
      <c r="C1859">
        <v>8</v>
      </c>
      <c r="D1859">
        <v>10</v>
      </c>
      <c r="AJ1859" s="1"/>
    </row>
    <row r="1860" spans="1:36">
      <c r="A1860" t="str">
        <f t="shared" ref="A1860:A1923" si="29">MID(B1860,1,LEN(B1860)-4)</f>
        <v>Cloransulam-methyl_5-hydroxy</v>
      </c>
      <c r="B1860" t="s">
        <v>7596</v>
      </c>
      <c r="C1860">
        <v>9</v>
      </c>
      <c r="D1860">
        <v>10</v>
      </c>
    </row>
    <row r="1861" spans="1:36">
      <c r="A1861" t="str">
        <f t="shared" si="29"/>
        <v>Clorindione</v>
      </c>
      <c r="B1861" t="s">
        <v>11318</v>
      </c>
      <c r="C1861">
        <v>6</v>
      </c>
      <c r="D1861">
        <v>12</v>
      </c>
    </row>
    <row r="1862" spans="1:36">
      <c r="A1862" t="str">
        <f t="shared" si="29"/>
        <v>clorophene</v>
      </c>
      <c r="B1862" t="s">
        <v>11319</v>
      </c>
      <c r="C1862">
        <v>7</v>
      </c>
      <c r="D1862">
        <v>8</v>
      </c>
    </row>
    <row r="1863" spans="1:36">
      <c r="A1863" t="str">
        <f t="shared" si="29"/>
        <v>Clorsulon</v>
      </c>
      <c r="B1863" t="s">
        <v>11320</v>
      </c>
      <c r="C1863">
        <v>8</v>
      </c>
      <c r="D1863">
        <v>10</v>
      </c>
    </row>
    <row r="1864" spans="1:36">
      <c r="A1864" t="str">
        <f t="shared" si="29"/>
        <v>Clothianidin</v>
      </c>
      <c r="B1864" t="s">
        <v>9735</v>
      </c>
      <c r="C1864">
        <v>9</v>
      </c>
      <c r="D1864">
        <v>9</v>
      </c>
    </row>
    <row r="1865" spans="1:36">
      <c r="A1865" t="str">
        <f t="shared" si="29"/>
        <v>Clotiazepam</v>
      </c>
      <c r="B1865" t="s">
        <v>11321</v>
      </c>
      <c r="C1865">
        <v>8</v>
      </c>
      <c r="D1865">
        <v>10</v>
      </c>
    </row>
    <row r="1866" spans="1:36">
      <c r="A1866" t="str">
        <f t="shared" si="29"/>
        <v>Clotrimazole</v>
      </c>
      <c r="B1866" t="s">
        <v>11322</v>
      </c>
      <c r="C1866">
        <v>7</v>
      </c>
      <c r="D1866">
        <v>8</v>
      </c>
    </row>
    <row r="1867" spans="1:36">
      <c r="A1867" t="str">
        <f t="shared" si="29"/>
        <v>cloxacillin</v>
      </c>
      <c r="B1867" t="s">
        <v>11323</v>
      </c>
      <c r="C1867">
        <v>7</v>
      </c>
      <c r="D1867">
        <v>9</v>
      </c>
    </row>
    <row r="1868" spans="1:36">
      <c r="A1868" t="str">
        <f t="shared" si="29"/>
        <v>Cloxazolam</v>
      </c>
      <c r="B1868" t="s">
        <v>11324</v>
      </c>
      <c r="C1868">
        <v>7</v>
      </c>
      <c r="D1868">
        <v>11</v>
      </c>
    </row>
    <row r="1869" spans="1:36">
      <c r="A1869" t="str">
        <f t="shared" si="29"/>
        <v>clozapine</v>
      </c>
      <c r="B1869" t="s">
        <v>9385</v>
      </c>
      <c r="C1869">
        <v>6</v>
      </c>
      <c r="D1869">
        <v>12</v>
      </c>
    </row>
    <row r="1870" spans="1:36">
      <c r="A1870" t="str">
        <f t="shared" si="29"/>
        <v>COCAETHYLENE</v>
      </c>
      <c r="B1870" t="s">
        <v>9387</v>
      </c>
      <c r="C1870">
        <v>6</v>
      </c>
      <c r="D1870">
        <v>9</v>
      </c>
    </row>
    <row r="1871" spans="1:36">
      <c r="A1871" t="str">
        <f t="shared" si="29"/>
        <v>cocaine</v>
      </c>
      <c r="B1871" t="s">
        <v>9390</v>
      </c>
      <c r="C1871">
        <v>6</v>
      </c>
      <c r="D1871">
        <v>7</v>
      </c>
    </row>
    <row r="1872" spans="1:36">
      <c r="A1872" t="str">
        <f t="shared" si="29"/>
        <v>codeine</v>
      </c>
      <c r="B1872" t="s">
        <v>9392</v>
      </c>
      <c r="C1872">
        <v>8</v>
      </c>
      <c r="D1872">
        <v>9</v>
      </c>
    </row>
    <row r="1873" spans="1:4">
      <c r="A1873" t="str">
        <f t="shared" si="29"/>
        <v>Colcemid</v>
      </c>
      <c r="B1873" t="s">
        <v>11325</v>
      </c>
      <c r="C1873">
        <v>7</v>
      </c>
      <c r="D1873">
        <v>10</v>
      </c>
    </row>
    <row r="1874" spans="1:4">
      <c r="A1874" t="str">
        <f t="shared" si="29"/>
        <v>Colchicine</v>
      </c>
      <c r="B1874" t="s">
        <v>11326</v>
      </c>
      <c r="C1874">
        <v>7</v>
      </c>
      <c r="D1874">
        <v>10</v>
      </c>
    </row>
    <row r="1875" spans="1:4">
      <c r="A1875" t="str">
        <f t="shared" si="29"/>
        <v>Compound</v>
      </c>
      <c r="B1875" t="s">
        <v>11327</v>
      </c>
      <c r="C1875">
        <v>6</v>
      </c>
      <c r="D1875">
        <v>7</v>
      </c>
    </row>
    <row r="1876" spans="1:4">
      <c r="A1876" t="str">
        <f t="shared" si="29"/>
        <v>Compound_50-892</v>
      </c>
      <c r="B1876" t="s">
        <v>11328</v>
      </c>
      <c r="C1876">
        <v>8</v>
      </c>
      <c r="D1876">
        <v>11</v>
      </c>
    </row>
    <row r="1877" spans="1:4">
      <c r="A1877" t="str">
        <f t="shared" si="29"/>
        <v>Compound_LY171883</v>
      </c>
      <c r="B1877" t="s">
        <v>11329</v>
      </c>
      <c r="C1877">
        <v>8</v>
      </c>
      <c r="D1877">
        <v>8</v>
      </c>
    </row>
    <row r="1878" spans="1:4">
      <c r="A1878" t="str">
        <f t="shared" si="29"/>
        <v>Convallatoxin</v>
      </c>
      <c r="B1878" t="s">
        <v>11330</v>
      </c>
      <c r="C1878">
        <v>8</v>
      </c>
      <c r="D1878">
        <v>8</v>
      </c>
    </row>
    <row r="1879" spans="1:4">
      <c r="A1879" t="str">
        <f t="shared" si="29"/>
        <v>Coriamyrtin</v>
      </c>
      <c r="B1879" t="s">
        <v>11331</v>
      </c>
      <c r="C1879">
        <v>6</v>
      </c>
      <c r="D1879">
        <v>8</v>
      </c>
    </row>
    <row r="1880" spans="1:4">
      <c r="A1880" t="str">
        <f t="shared" si="29"/>
        <v>corticosterone</v>
      </c>
      <c r="B1880" t="s">
        <v>11332</v>
      </c>
      <c r="C1880">
        <v>5</v>
      </c>
      <c r="D1880">
        <v>6</v>
      </c>
    </row>
    <row r="1881" spans="1:4">
      <c r="A1881" t="str">
        <f t="shared" si="29"/>
        <v>cortisol</v>
      </c>
      <c r="B1881" t="s">
        <v>11333</v>
      </c>
      <c r="C1881">
        <v>5</v>
      </c>
      <c r="D1881">
        <v>6</v>
      </c>
    </row>
    <row r="1882" spans="1:4">
      <c r="A1882" t="str">
        <f t="shared" si="29"/>
        <v>Coumaphos</v>
      </c>
      <c r="B1882" t="s">
        <v>11334</v>
      </c>
      <c r="C1882">
        <v>11</v>
      </c>
      <c r="D1882">
        <v>12</v>
      </c>
    </row>
    <row r="1883" spans="1:4">
      <c r="A1883" t="str">
        <f t="shared" si="29"/>
        <v>Coumarin</v>
      </c>
      <c r="B1883" t="s">
        <v>8764</v>
      </c>
      <c r="C1883">
        <v>6</v>
      </c>
      <c r="D1883">
        <v>10</v>
      </c>
    </row>
    <row r="1884" spans="1:4">
      <c r="A1884" t="str">
        <f t="shared" si="29"/>
        <v>coumestrol</v>
      </c>
      <c r="B1884" t="s">
        <v>11335</v>
      </c>
      <c r="C1884">
        <v>6</v>
      </c>
      <c r="D1884">
        <v>11</v>
      </c>
    </row>
    <row r="1885" spans="1:4">
      <c r="A1885" t="str">
        <f t="shared" si="29"/>
        <v>Coumithoate</v>
      </c>
      <c r="B1885" t="s">
        <v>11336</v>
      </c>
      <c r="C1885">
        <v>11</v>
      </c>
      <c r="D1885">
        <v>12</v>
      </c>
    </row>
    <row r="1886" spans="1:4">
      <c r="A1886" t="str">
        <f t="shared" si="29"/>
        <v>COX001</v>
      </c>
      <c r="B1886" t="s">
        <v>5932</v>
      </c>
      <c r="C1886">
        <v>7</v>
      </c>
      <c r="D1886">
        <v>10</v>
      </c>
    </row>
    <row r="1887" spans="1:4">
      <c r="A1887" t="str">
        <f t="shared" si="29"/>
        <v>COX002</v>
      </c>
      <c r="B1887" t="s">
        <v>5933</v>
      </c>
      <c r="C1887">
        <v>8</v>
      </c>
      <c r="D1887">
        <v>10</v>
      </c>
    </row>
    <row r="1888" spans="1:4">
      <c r="A1888" t="str">
        <f t="shared" si="29"/>
        <v>COX003</v>
      </c>
      <c r="B1888" t="s">
        <v>5934</v>
      </c>
      <c r="C1888">
        <v>8</v>
      </c>
      <c r="D1888">
        <v>10</v>
      </c>
    </row>
    <row r="1889" spans="1:36">
      <c r="A1889" t="str">
        <f t="shared" si="29"/>
        <v>COX004</v>
      </c>
      <c r="B1889" t="s">
        <v>5935</v>
      </c>
      <c r="C1889">
        <v>7</v>
      </c>
      <c r="D1889">
        <v>10</v>
      </c>
    </row>
    <row r="1890" spans="1:36">
      <c r="A1890" t="str">
        <f t="shared" si="29"/>
        <v>COX005</v>
      </c>
      <c r="B1890" t="s">
        <v>5936</v>
      </c>
      <c r="C1890">
        <v>7</v>
      </c>
      <c r="D1890">
        <v>10</v>
      </c>
    </row>
    <row r="1891" spans="1:36">
      <c r="A1891" t="str">
        <f t="shared" si="29"/>
        <v>COX006</v>
      </c>
      <c r="B1891" t="s">
        <v>5937</v>
      </c>
      <c r="C1891">
        <v>8</v>
      </c>
      <c r="D1891">
        <v>10</v>
      </c>
    </row>
    <row r="1892" spans="1:36">
      <c r="A1892" t="str">
        <f t="shared" si="29"/>
        <v>COX007</v>
      </c>
      <c r="B1892" t="s">
        <v>5938</v>
      </c>
      <c r="C1892">
        <v>7</v>
      </c>
      <c r="D1892">
        <v>10</v>
      </c>
    </row>
    <row r="1893" spans="1:36">
      <c r="A1893" t="str">
        <f t="shared" si="29"/>
        <v>COX008</v>
      </c>
      <c r="B1893" t="s">
        <v>5939</v>
      </c>
      <c r="C1893">
        <v>8</v>
      </c>
      <c r="D1893">
        <v>10</v>
      </c>
    </row>
    <row r="1894" spans="1:36">
      <c r="A1894" t="str">
        <f t="shared" si="29"/>
        <v>COX009</v>
      </c>
      <c r="B1894" t="s">
        <v>5940</v>
      </c>
      <c r="C1894">
        <v>8</v>
      </c>
      <c r="D1894">
        <v>10</v>
      </c>
      <c r="AJ1894" s="1"/>
    </row>
    <row r="1895" spans="1:36">
      <c r="A1895" t="str">
        <f t="shared" si="29"/>
        <v>COX010</v>
      </c>
      <c r="B1895" t="s">
        <v>5941</v>
      </c>
      <c r="C1895">
        <v>8</v>
      </c>
      <c r="D1895">
        <v>10</v>
      </c>
    </row>
    <row r="1896" spans="1:36">
      <c r="A1896" t="str">
        <f t="shared" si="29"/>
        <v>COX011</v>
      </c>
      <c r="B1896" t="s">
        <v>5942</v>
      </c>
      <c r="C1896">
        <v>8</v>
      </c>
      <c r="D1896">
        <v>10</v>
      </c>
    </row>
    <row r="1897" spans="1:36">
      <c r="A1897" t="str">
        <f t="shared" si="29"/>
        <v>COX012</v>
      </c>
      <c r="B1897" t="s">
        <v>5943</v>
      </c>
      <c r="C1897">
        <v>8</v>
      </c>
      <c r="D1897">
        <v>10</v>
      </c>
    </row>
    <row r="1898" spans="1:36">
      <c r="A1898" t="str">
        <f t="shared" si="29"/>
        <v>COX013</v>
      </c>
      <c r="B1898" t="s">
        <v>5944</v>
      </c>
      <c r="C1898">
        <v>8</v>
      </c>
      <c r="D1898">
        <v>10</v>
      </c>
    </row>
    <row r="1899" spans="1:36">
      <c r="A1899" t="str">
        <f t="shared" si="29"/>
        <v>COX014</v>
      </c>
      <c r="B1899" t="s">
        <v>5945</v>
      </c>
      <c r="C1899">
        <v>8</v>
      </c>
      <c r="D1899">
        <v>10</v>
      </c>
    </row>
    <row r="1900" spans="1:36">
      <c r="A1900" t="str">
        <f t="shared" si="29"/>
        <v>COX015</v>
      </c>
      <c r="B1900" t="s">
        <v>5946</v>
      </c>
      <c r="C1900">
        <v>8</v>
      </c>
      <c r="D1900">
        <v>10</v>
      </c>
    </row>
    <row r="1901" spans="1:36">
      <c r="A1901" t="str">
        <f t="shared" si="29"/>
        <v>COX016</v>
      </c>
      <c r="B1901" t="s">
        <v>5947</v>
      </c>
      <c r="C1901">
        <v>8</v>
      </c>
      <c r="D1901">
        <v>10</v>
      </c>
    </row>
    <row r="1902" spans="1:36">
      <c r="A1902" t="str">
        <f t="shared" si="29"/>
        <v>COX017</v>
      </c>
      <c r="B1902" t="s">
        <v>5948</v>
      </c>
      <c r="C1902">
        <v>7</v>
      </c>
      <c r="D1902">
        <v>9</v>
      </c>
    </row>
    <row r="1903" spans="1:36">
      <c r="A1903" t="str">
        <f t="shared" si="29"/>
        <v>COX018</v>
      </c>
      <c r="B1903" t="s">
        <v>11337</v>
      </c>
      <c r="C1903">
        <v>8</v>
      </c>
      <c r="D1903">
        <v>9</v>
      </c>
    </row>
    <row r="1904" spans="1:36">
      <c r="A1904" t="str">
        <f t="shared" si="29"/>
        <v>COX019</v>
      </c>
      <c r="B1904" t="s">
        <v>5949</v>
      </c>
      <c r="C1904">
        <v>7</v>
      </c>
      <c r="D1904">
        <v>9</v>
      </c>
    </row>
    <row r="1905" spans="1:36">
      <c r="A1905" t="str">
        <f t="shared" si="29"/>
        <v>COX020</v>
      </c>
      <c r="B1905" t="s">
        <v>5950</v>
      </c>
      <c r="C1905">
        <v>8</v>
      </c>
      <c r="D1905">
        <v>9</v>
      </c>
    </row>
    <row r="1906" spans="1:36">
      <c r="A1906" t="str">
        <f t="shared" si="29"/>
        <v>COX021</v>
      </c>
      <c r="B1906" t="s">
        <v>11338</v>
      </c>
      <c r="C1906">
        <v>7</v>
      </c>
      <c r="D1906">
        <v>9</v>
      </c>
    </row>
    <row r="1907" spans="1:36">
      <c r="A1907" t="str">
        <f t="shared" si="29"/>
        <v>COX022</v>
      </c>
      <c r="B1907" t="s">
        <v>5951</v>
      </c>
      <c r="C1907">
        <v>7</v>
      </c>
      <c r="D1907">
        <v>9</v>
      </c>
    </row>
    <row r="1908" spans="1:36">
      <c r="A1908" t="str">
        <f t="shared" si="29"/>
        <v>COX023</v>
      </c>
      <c r="B1908" t="s">
        <v>5952</v>
      </c>
      <c r="C1908">
        <v>8</v>
      </c>
      <c r="D1908">
        <v>9</v>
      </c>
    </row>
    <row r="1909" spans="1:36">
      <c r="A1909" t="str">
        <f t="shared" si="29"/>
        <v>COX024</v>
      </c>
      <c r="B1909" t="s">
        <v>5953</v>
      </c>
      <c r="C1909">
        <v>7</v>
      </c>
      <c r="D1909">
        <v>9</v>
      </c>
    </row>
    <row r="1910" spans="1:36">
      <c r="A1910" t="str">
        <f t="shared" si="29"/>
        <v>COX025</v>
      </c>
      <c r="B1910" t="s">
        <v>5954</v>
      </c>
      <c r="C1910">
        <v>7</v>
      </c>
      <c r="D1910">
        <v>9</v>
      </c>
    </row>
    <row r="1911" spans="1:36">
      <c r="A1911" t="str">
        <f t="shared" si="29"/>
        <v>COX026</v>
      </c>
      <c r="B1911" t="s">
        <v>5955</v>
      </c>
      <c r="C1911">
        <v>8</v>
      </c>
      <c r="D1911">
        <v>9</v>
      </c>
    </row>
    <row r="1912" spans="1:36">
      <c r="A1912" t="str">
        <f t="shared" si="29"/>
        <v>COX027</v>
      </c>
      <c r="B1912" t="s">
        <v>5957</v>
      </c>
      <c r="C1912">
        <v>8</v>
      </c>
      <c r="D1912">
        <v>9</v>
      </c>
    </row>
    <row r="1913" spans="1:36">
      <c r="A1913" t="str">
        <f t="shared" si="29"/>
        <v>COX028</v>
      </c>
      <c r="B1913" t="s">
        <v>5956</v>
      </c>
      <c r="C1913">
        <v>8</v>
      </c>
      <c r="D1913">
        <v>9</v>
      </c>
    </row>
    <row r="1914" spans="1:36">
      <c r="A1914" t="str">
        <f t="shared" si="29"/>
        <v>COX029</v>
      </c>
      <c r="B1914" t="s">
        <v>5958</v>
      </c>
      <c r="C1914">
        <v>8</v>
      </c>
      <c r="D1914">
        <v>9</v>
      </c>
    </row>
    <row r="1915" spans="1:36">
      <c r="A1915" t="str">
        <f t="shared" si="29"/>
        <v>COX030</v>
      </c>
      <c r="B1915" t="s">
        <v>5959</v>
      </c>
      <c r="C1915">
        <v>8</v>
      </c>
      <c r="D1915">
        <v>9</v>
      </c>
    </row>
    <row r="1916" spans="1:36">
      <c r="A1916" t="str">
        <f t="shared" si="29"/>
        <v>COX031</v>
      </c>
      <c r="B1916" t="s">
        <v>5960</v>
      </c>
      <c r="C1916">
        <v>8</v>
      </c>
      <c r="D1916">
        <v>9</v>
      </c>
      <c r="AJ1916" s="1"/>
    </row>
    <row r="1917" spans="1:36">
      <c r="A1917" t="str">
        <f t="shared" si="29"/>
        <v>COX032</v>
      </c>
      <c r="B1917" t="s">
        <v>11339</v>
      </c>
      <c r="C1917">
        <v>8</v>
      </c>
      <c r="D1917">
        <v>9</v>
      </c>
    </row>
    <row r="1918" spans="1:36">
      <c r="A1918" t="str">
        <f t="shared" si="29"/>
        <v>COX033</v>
      </c>
      <c r="B1918" t="s">
        <v>5961</v>
      </c>
      <c r="C1918">
        <v>8</v>
      </c>
      <c r="D1918">
        <v>9</v>
      </c>
    </row>
    <row r="1919" spans="1:36">
      <c r="A1919" t="str">
        <f t="shared" si="29"/>
        <v>COX034</v>
      </c>
      <c r="B1919" t="s">
        <v>5962</v>
      </c>
      <c r="C1919">
        <v>8</v>
      </c>
      <c r="D1919">
        <v>9</v>
      </c>
    </row>
    <row r="1920" spans="1:36">
      <c r="A1920" t="str">
        <f t="shared" si="29"/>
        <v>COX035</v>
      </c>
      <c r="B1920" t="s">
        <v>5963</v>
      </c>
      <c r="C1920">
        <v>8</v>
      </c>
      <c r="D1920">
        <v>9</v>
      </c>
    </row>
    <row r="1921" spans="1:4">
      <c r="A1921" t="str">
        <f t="shared" si="29"/>
        <v>COX036</v>
      </c>
      <c r="B1921" t="s">
        <v>5964</v>
      </c>
      <c r="C1921">
        <v>8</v>
      </c>
      <c r="D1921">
        <v>9</v>
      </c>
    </row>
    <row r="1922" spans="1:4">
      <c r="A1922" t="str">
        <f t="shared" si="29"/>
        <v>COX037</v>
      </c>
      <c r="B1922" t="s">
        <v>5965</v>
      </c>
      <c r="C1922">
        <v>8</v>
      </c>
      <c r="D1922">
        <v>9</v>
      </c>
    </row>
    <row r="1923" spans="1:4">
      <c r="A1923" t="str">
        <f t="shared" si="29"/>
        <v>COX038</v>
      </c>
      <c r="B1923" t="s">
        <v>5966</v>
      </c>
      <c r="C1923">
        <v>8</v>
      </c>
      <c r="D1923">
        <v>9</v>
      </c>
    </row>
    <row r="1924" spans="1:4">
      <c r="A1924" t="str">
        <f t="shared" ref="A1924:A1987" si="30">MID(B1924,1,LEN(B1924)-4)</f>
        <v>COX039</v>
      </c>
      <c r="B1924" t="s">
        <v>5967</v>
      </c>
      <c r="C1924">
        <v>8</v>
      </c>
      <c r="D1924">
        <v>9</v>
      </c>
    </row>
    <row r="1925" spans="1:4">
      <c r="A1925" t="str">
        <f t="shared" si="30"/>
        <v>COX040</v>
      </c>
      <c r="B1925" t="s">
        <v>5968</v>
      </c>
      <c r="C1925">
        <v>8</v>
      </c>
      <c r="D1925">
        <v>9</v>
      </c>
    </row>
    <row r="1926" spans="1:4">
      <c r="A1926" t="str">
        <f t="shared" si="30"/>
        <v>COX041</v>
      </c>
      <c r="B1926" t="s">
        <v>5969</v>
      </c>
      <c r="C1926">
        <v>8</v>
      </c>
      <c r="D1926">
        <v>9</v>
      </c>
    </row>
    <row r="1927" spans="1:4">
      <c r="A1927" t="str">
        <f t="shared" si="30"/>
        <v>COX042</v>
      </c>
      <c r="B1927" t="s">
        <v>5970</v>
      </c>
      <c r="C1927">
        <v>9</v>
      </c>
      <c r="D1927">
        <v>10</v>
      </c>
    </row>
    <row r="1928" spans="1:4">
      <c r="A1928" t="str">
        <f t="shared" si="30"/>
        <v>COX043</v>
      </c>
      <c r="B1928" t="s">
        <v>5971</v>
      </c>
      <c r="C1928">
        <v>10</v>
      </c>
      <c r="D1928">
        <v>10</v>
      </c>
    </row>
    <row r="1929" spans="1:4">
      <c r="A1929" t="str">
        <f t="shared" si="30"/>
        <v>COX044</v>
      </c>
      <c r="B1929" t="s">
        <v>5972</v>
      </c>
      <c r="C1929">
        <v>8</v>
      </c>
      <c r="D1929">
        <v>10</v>
      </c>
    </row>
    <row r="1930" spans="1:4">
      <c r="A1930" t="str">
        <f t="shared" si="30"/>
        <v>COX045</v>
      </c>
      <c r="B1930" t="s">
        <v>5973</v>
      </c>
      <c r="C1930">
        <v>8</v>
      </c>
      <c r="D1930">
        <v>10</v>
      </c>
    </row>
    <row r="1931" spans="1:4">
      <c r="A1931" t="str">
        <f t="shared" si="30"/>
        <v>COX046</v>
      </c>
      <c r="B1931" t="s">
        <v>5974</v>
      </c>
      <c r="C1931">
        <v>8</v>
      </c>
      <c r="D1931">
        <v>10</v>
      </c>
    </row>
    <row r="1932" spans="1:4">
      <c r="A1932" t="str">
        <f t="shared" si="30"/>
        <v>COX047</v>
      </c>
      <c r="B1932" t="s">
        <v>5975</v>
      </c>
      <c r="C1932">
        <v>8</v>
      </c>
      <c r="D1932">
        <v>10</v>
      </c>
    </row>
    <row r="1933" spans="1:4">
      <c r="A1933" t="str">
        <f t="shared" si="30"/>
        <v>COX048</v>
      </c>
      <c r="B1933" t="s">
        <v>5976</v>
      </c>
      <c r="C1933">
        <v>8</v>
      </c>
      <c r="D1933">
        <v>10</v>
      </c>
    </row>
    <row r="1934" spans="1:4">
      <c r="A1934" t="str">
        <f t="shared" si="30"/>
        <v>COX049</v>
      </c>
      <c r="B1934" t="s">
        <v>5977</v>
      </c>
      <c r="C1934">
        <v>7</v>
      </c>
      <c r="D1934">
        <v>9</v>
      </c>
    </row>
    <row r="1935" spans="1:4">
      <c r="A1935" t="str">
        <f t="shared" si="30"/>
        <v>COX050</v>
      </c>
      <c r="B1935" t="s">
        <v>5978</v>
      </c>
      <c r="C1935">
        <v>7</v>
      </c>
      <c r="D1935">
        <v>9</v>
      </c>
    </row>
    <row r="1936" spans="1:4">
      <c r="A1936" t="str">
        <f t="shared" si="30"/>
        <v>COX051</v>
      </c>
      <c r="B1936" t="s">
        <v>5979</v>
      </c>
      <c r="C1936">
        <v>7</v>
      </c>
      <c r="D1936">
        <v>9</v>
      </c>
    </row>
    <row r="1937" spans="1:4">
      <c r="A1937" t="str">
        <f t="shared" si="30"/>
        <v>COX052</v>
      </c>
      <c r="B1937" t="s">
        <v>5980</v>
      </c>
      <c r="C1937">
        <v>8</v>
      </c>
      <c r="D1937">
        <v>9</v>
      </c>
    </row>
    <row r="1938" spans="1:4">
      <c r="A1938" t="str">
        <f t="shared" si="30"/>
        <v>COX053</v>
      </c>
      <c r="B1938" t="s">
        <v>5981</v>
      </c>
      <c r="C1938">
        <v>7</v>
      </c>
      <c r="D1938">
        <v>9</v>
      </c>
    </row>
    <row r="1939" spans="1:4">
      <c r="A1939" t="str">
        <f t="shared" si="30"/>
        <v>COX054</v>
      </c>
      <c r="B1939" t="s">
        <v>5982</v>
      </c>
      <c r="C1939">
        <v>7</v>
      </c>
      <c r="D1939">
        <v>9</v>
      </c>
    </row>
    <row r="1940" spans="1:4">
      <c r="A1940" t="str">
        <f t="shared" si="30"/>
        <v>COX055</v>
      </c>
      <c r="B1940" t="s">
        <v>5983</v>
      </c>
      <c r="C1940">
        <v>7</v>
      </c>
      <c r="D1940">
        <v>9</v>
      </c>
    </row>
    <row r="1941" spans="1:4">
      <c r="A1941" t="str">
        <f t="shared" si="30"/>
        <v>COX056</v>
      </c>
      <c r="B1941" t="s">
        <v>5984</v>
      </c>
      <c r="C1941">
        <v>8</v>
      </c>
      <c r="D1941">
        <v>9</v>
      </c>
    </row>
    <row r="1942" spans="1:4">
      <c r="A1942" t="str">
        <f t="shared" si="30"/>
        <v>COX057</v>
      </c>
      <c r="B1942" t="s">
        <v>5985</v>
      </c>
      <c r="C1942">
        <v>8</v>
      </c>
      <c r="D1942">
        <v>9</v>
      </c>
    </row>
    <row r="1943" spans="1:4">
      <c r="A1943" t="str">
        <f t="shared" si="30"/>
        <v>COX058</v>
      </c>
      <c r="B1943" t="s">
        <v>5986</v>
      </c>
      <c r="C1943">
        <v>8</v>
      </c>
      <c r="D1943">
        <v>9</v>
      </c>
    </row>
    <row r="1944" spans="1:4">
      <c r="A1944" t="str">
        <f t="shared" si="30"/>
        <v>COX059</v>
      </c>
      <c r="B1944" t="s">
        <v>5987</v>
      </c>
      <c r="C1944">
        <v>8</v>
      </c>
      <c r="D1944">
        <v>9</v>
      </c>
    </row>
    <row r="1945" spans="1:4">
      <c r="A1945" t="str">
        <f t="shared" si="30"/>
        <v>COX060</v>
      </c>
      <c r="B1945" t="s">
        <v>5988</v>
      </c>
      <c r="C1945">
        <v>8</v>
      </c>
      <c r="D1945">
        <v>9</v>
      </c>
    </row>
    <row r="1946" spans="1:4">
      <c r="A1946" t="str">
        <f t="shared" si="30"/>
        <v>COX061</v>
      </c>
      <c r="B1946" t="s">
        <v>5989</v>
      </c>
      <c r="C1946">
        <v>8</v>
      </c>
      <c r="D1946">
        <v>9</v>
      </c>
    </row>
    <row r="1947" spans="1:4">
      <c r="A1947" t="str">
        <f t="shared" si="30"/>
        <v>COX062</v>
      </c>
      <c r="B1947" t="s">
        <v>5990</v>
      </c>
      <c r="C1947">
        <v>8</v>
      </c>
      <c r="D1947">
        <v>9</v>
      </c>
    </row>
    <row r="1948" spans="1:4">
      <c r="A1948" t="str">
        <f t="shared" si="30"/>
        <v>COX063</v>
      </c>
      <c r="B1948" t="s">
        <v>5991</v>
      </c>
      <c r="C1948">
        <v>8</v>
      </c>
      <c r="D1948">
        <v>9</v>
      </c>
    </row>
    <row r="1949" spans="1:4">
      <c r="A1949" t="str">
        <f t="shared" si="30"/>
        <v>COX064</v>
      </c>
      <c r="B1949" t="s">
        <v>5992</v>
      </c>
      <c r="C1949">
        <v>8</v>
      </c>
      <c r="D1949">
        <v>9</v>
      </c>
    </row>
    <row r="1950" spans="1:4">
      <c r="A1950" t="str">
        <f t="shared" si="30"/>
        <v>COX065</v>
      </c>
      <c r="B1950" t="s">
        <v>5993</v>
      </c>
      <c r="C1950">
        <v>8</v>
      </c>
      <c r="D1950">
        <v>9</v>
      </c>
    </row>
    <row r="1951" spans="1:4">
      <c r="A1951" t="str">
        <f t="shared" si="30"/>
        <v>COX066</v>
      </c>
      <c r="B1951" t="s">
        <v>5994</v>
      </c>
      <c r="C1951">
        <v>8</v>
      </c>
      <c r="D1951">
        <v>11</v>
      </c>
    </row>
    <row r="1952" spans="1:4">
      <c r="A1952" t="str">
        <f t="shared" si="30"/>
        <v>COX067</v>
      </c>
      <c r="B1952" t="s">
        <v>5995</v>
      </c>
      <c r="C1952">
        <v>8</v>
      </c>
      <c r="D1952">
        <v>10</v>
      </c>
    </row>
    <row r="1953" spans="1:4">
      <c r="A1953" t="str">
        <f t="shared" si="30"/>
        <v>COX068</v>
      </c>
      <c r="B1953" t="s">
        <v>5996</v>
      </c>
      <c r="C1953">
        <v>8</v>
      </c>
      <c r="D1953">
        <v>8</v>
      </c>
    </row>
    <row r="1954" spans="1:4">
      <c r="A1954" t="str">
        <f t="shared" si="30"/>
        <v>COX069</v>
      </c>
      <c r="B1954" t="s">
        <v>5997</v>
      </c>
      <c r="C1954">
        <v>8</v>
      </c>
      <c r="D1954">
        <v>8</v>
      </c>
    </row>
    <row r="1955" spans="1:4">
      <c r="A1955" t="str">
        <f t="shared" si="30"/>
        <v>COX070</v>
      </c>
      <c r="B1955" t="s">
        <v>5998</v>
      </c>
      <c r="C1955">
        <v>8</v>
      </c>
      <c r="D1955">
        <v>8</v>
      </c>
    </row>
    <row r="1956" spans="1:4">
      <c r="A1956" t="str">
        <f t="shared" si="30"/>
        <v>COX071</v>
      </c>
      <c r="B1956" t="s">
        <v>7999</v>
      </c>
      <c r="C1956">
        <v>8</v>
      </c>
      <c r="D1956">
        <v>8</v>
      </c>
    </row>
    <row r="1957" spans="1:4">
      <c r="A1957" t="str">
        <f t="shared" si="30"/>
        <v>COX072</v>
      </c>
      <c r="B1957" t="s">
        <v>8000</v>
      </c>
      <c r="C1957">
        <v>8</v>
      </c>
      <c r="D1957">
        <v>8</v>
      </c>
    </row>
    <row r="1958" spans="1:4">
      <c r="A1958" t="str">
        <f t="shared" si="30"/>
        <v>COX073</v>
      </c>
      <c r="B1958" t="s">
        <v>8001</v>
      </c>
      <c r="C1958">
        <v>7</v>
      </c>
      <c r="D1958">
        <v>9</v>
      </c>
    </row>
    <row r="1959" spans="1:4">
      <c r="A1959" t="str">
        <f t="shared" si="30"/>
        <v>COX074</v>
      </c>
      <c r="B1959" t="s">
        <v>8002</v>
      </c>
      <c r="C1959">
        <v>7</v>
      </c>
      <c r="D1959">
        <v>9</v>
      </c>
    </row>
    <row r="1960" spans="1:4">
      <c r="A1960" t="str">
        <f t="shared" si="30"/>
        <v>COX075</v>
      </c>
      <c r="B1960" t="s">
        <v>8003</v>
      </c>
      <c r="C1960">
        <v>7</v>
      </c>
      <c r="D1960">
        <v>9</v>
      </c>
    </row>
    <row r="1961" spans="1:4">
      <c r="A1961" t="str">
        <f t="shared" si="30"/>
        <v>COX076</v>
      </c>
      <c r="B1961" t="s">
        <v>8004</v>
      </c>
      <c r="C1961">
        <v>7</v>
      </c>
      <c r="D1961">
        <v>9</v>
      </c>
    </row>
    <row r="1962" spans="1:4">
      <c r="A1962" t="str">
        <f t="shared" si="30"/>
        <v>COX077</v>
      </c>
      <c r="B1962" t="s">
        <v>8005</v>
      </c>
      <c r="C1962">
        <v>8</v>
      </c>
      <c r="D1962">
        <v>10</v>
      </c>
    </row>
    <row r="1963" spans="1:4">
      <c r="A1963" t="str">
        <f t="shared" si="30"/>
        <v>COX078</v>
      </c>
      <c r="B1963" t="s">
        <v>8006</v>
      </c>
      <c r="C1963">
        <v>8</v>
      </c>
      <c r="D1963">
        <v>10</v>
      </c>
    </row>
    <row r="1964" spans="1:4">
      <c r="A1964" t="str">
        <f t="shared" si="30"/>
        <v>COX079</v>
      </c>
      <c r="B1964" t="s">
        <v>8007</v>
      </c>
      <c r="C1964">
        <v>8</v>
      </c>
      <c r="D1964">
        <v>10</v>
      </c>
    </row>
    <row r="1965" spans="1:4">
      <c r="A1965" t="str">
        <f t="shared" si="30"/>
        <v>COX080</v>
      </c>
      <c r="B1965" t="s">
        <v>8008</v>
      </c>
      <c r="C1965">
        <v>8</v>
      </c>
      <c r="D1965">
        <v>10</v>
      </c>
    </row>
    <row r="1966" spans="1:4">
      <c r="A1966" t="str">
        <f t="shared" si="30"/>
        <v>COX081</v>
      </c>
      <c r="B1966" t="s">
        <v>8009</v>
      </c>
      <c r="C1966">
        <v>8</v>
      </c>
      <c r="D1966">
        <v>10</v>
      </c>
    </row>
    <row r="1967" spans="1:4">
      <c r="A1967" t="str">
        <f t="shared" si="30"/>
        <v>COX082</v>
      </c>
      <c r="B1967" t="s">
        <v>8010</v>
      </c>
      <c r="C1967">
        <v>8</v>
      </c>
      <c r="D1967">
        <v>10</v>
      </c>
    </row>
    <row r="1968" spans="1:4">
      <c r="A1968" t="str">
        <f t="shared" si="30"/>
        <v>COX083</v>
      </c>
      <c r="B1968" t="s">
        <v>8011</v>
      </c>
      <c r="C1968">
        <v>8</v>
      </c>
      <c r="D1968">
        <v>10</v>
      </c>
    </row>
    <row r="1969" spans="1:36">
      <c r="A1969" t="str">
        <f t="shared" si="30"/>
        <v>COX084</v>
      </c>
      <c r="B1969" t="s">
        <v>8012</v>
      </c>
      <c r="C1969">
        <v>8</v>
      </c>
      <c r="D1969">
        <v>10</v>
      </c>
      <c r="AJ1969" s="1"/>
    </row>
    <row r="1970" spans="1:36">
      <c r="A1970" t="str">
        <f t="shared" si="30"/>
        <v>COX085</v>
      </c>
      <c r="B1970" t="s">
        <v>8013</v>
      </c>
      <c r="C1970">
        <v>7</v>
      </c>
      <c r="D1970">
        <v>8</v>
      </c>
    </row>
    <row r="1971" spans="1:36">
      <c r="A1971" t="str">
        <f t="shared" si="30"/>
        <v>COX086</v>
      </c>
      <c r="B1971" t="s">
        <v>8014</v>
      </c>
      <c r="C1971">
        <v>8</v>
      </c>
      <c r="D1971">
        <v>8</v>
      </c>
    </row>
    <row r="1972" spans="1:36">
      <c r="A1972" t="str">
        <f t="shared" si="30"/>
        <v>COX087</v>
      </c>
      <c r="B1972" t="s">
        <v>8015</v>
      </c>
      <c r="C1972">
        <v>9</v>
      </c>
      <c r="D1972">
        <v>10</v>
      </c>
    </row>
    <row r="1973" spans="1:36">
      <c r="A1973" t="str">
        <f t="shared" si="30"/>
        <v>COX088</v>
      </c>
      <c r="B1973" t="s">
        <v>8016</v>
      </c>
      <c r="C1973">
        <v>7</v>
      </c>
      <c r="D1973">
        <v>8</v>
      </c>
    </row>
    <row r="1974" spans="1:36">
      <c r="A1974" t="str">
        <f t="shared" si="30"/>
        <v>COX089</v>
      </c>
      <c r="B1974" t="s">
        <v>8017</v>
      </c>
      <c r="C1974">
        <v>7</v>
      </c>
      <c r="D1974">
        <v>8</v>
      </c>
    </row>
    <row r="1975" spans="1:36">
      <c r="A1975" t="str">
        <f t="shared" si="30"/>
        <v>COX090</v>
      </c>
      <c r="B1975" t="s">
        <v>8018</v>
      </c>
      <c r="C1975">
        <v>7</v>
      </c>
      <c r="D1975">
        <v>9</v>
      </c>
    </row>
    <row r="1976" spans="1:36">
      <c r="A1976" t="str">
        <f t="shared" si="30"/>
        <v>COX091</v>
      </c>
      <c r="B1976" t="s">
        <v>8019</v>
      </c>
      <c r="C1976">
        <v>7</v>
      </c>
      <c r="D1976">
        <v>9</v>
      </c>
    </row>
    <row r="1977" spans="1:36">
      <c r="A1977" t="str">
        <f t="shared" si="30"/>
        <v>COX092</v>
      </c>
      <c r="B1977" t="s">
        <v>8020</v>
      </c>
      <c r="C1977">
        <v>7</v>
      </c>
      <c r="D1977">
        <v>9</v>
      </c>
    </row>
    <row r="1978" spans="1:36">
      <c r="A1978" t="str">
        <f t="shared" si="30"/>
        <v>COX093</v>
      </c>
      <c r="B1978" t="s">
        <v>8021</v>
      </c>
      <c r="C1978">
        <v>7</v>
      </c>
      <c r="D1978">
        <v>9</v>
      </c>
    </row>
    <row r="1979" spans="1:36">
      <c r="A1979" t="str">
        <f t="shared" si="30"/>
        <v>COX094</v>
      </c>
      <c r="B1979" t="s">
        <v>8022</v>
      </c>
      <c r="C1979">
        <v>7</v>
      </c>
      <c r="D1979">
        <v>9</v>
      </c>
    </row>
    <row r="1980" spans="1:36">
      <c r="A1980" t="str">
        <f t="shared" si="30"/>
        <v>COX095</v>
      </c>
      <c r="B1980" t="s">
        <v>8023</v>
      </c>
      <c r="C1980">
        <v>7</v>
      </c>
      <c r="D1980">
        <v>8</v>
      </c>
    </row>
    <row r="1981" spans="1:36">
      <c r="A1981" t="str">
        <f t="shared" si="30"/>
        <v>COX096</v>
      </c>
      <c r="B1981" t="s">
        <v>8024</v>
      </c>
      <c r="C1981">
        <v>7</v>
      </c>
      <c r="D1981">
        <v>8</v>
      </c>
    </row>
    <row r="1982" spans="1:36">
      <c r="A1982" t="str">
        <f t="shared" si="30"/>
        <v>COX097</v>
      </c>
      <c r="B1982" t="s">
        <v>8025</v>
      </c>
      <c r="C1982">
        <v>7</v>
      </c>
      <c r="D1982">
        <v>8</v>
      </c>
    </row>
    <row r="1983" spans="1:36">
      <c r="A1983" t="str">
        <f t="shared" si="30"/>
        <v>COX098</v>
      </c>
      <c r="B1983" t="s">
        <v>8026</v>
      </c>
      <c r="C1983">
        <v>7</v>
      </c>
      <c r="D1983">
        <v>8</v>
      </c>
      <c r="AJ1983" s="1"/>
    </row>
    <row r="1984" spans="1:36">
      <c r="A1984" t="str">
        <f t="shared" si="30"/>
        <v>COX099</v>
      </c>
      <c r="B1984" t="s">
        <v>8027</v>
      </c>
      <c r="C1984">
        <v>7</v>
      </c>
      <c r="D1984">
        <v>8</v>
      </c>
    </row>
    <row r="1985" spans="1:4">
      <c r="A1985" t="str">
        <f t="shared" si="30"/>
        <v>crassin_acetate</v>
      </c>
      <c r="B1985" t="s">
        <v>11340</v>
      </c>
      <c r="C1985">
        <v>6</v>
      </c>
      <c r="D1985">
        <v>7</v>
      </c>
    </row>
    <row r="1986" spans="1:4">
      <c r="A1986" t="str">
        <f t="shared" si="30"/>
        <v>creatine</v>
      </c>
      <c r="B1986" t="s">
        <v>11341</v>
      </c>
      <c r="C1986">
        <v>5</v>
      </c>
      <c r="D1986">
        <v>6</v>
      </c>
    </row>
    <row r="1987" spans="1:4">
      <c r="A1987" t="str">
        <f t="shared" si="30"/>
        <v>creatinine</v>
      </c>
      <c r="B1987" t="s">
        <v>11342</v>
      </c>
      <c r="C1987">
        <v>6</v>
      </c>
      <c r="D1987">
        <v>7</v>
      </c>
    </row>
    <row r="1988" spans="1:4">
      <c r="A1988" t="str">
        <f t="shared" ref="A1988:A2051" si="31">MID(B1988,1,LEN(B1988)-4)</f>
        <v>Crenuladial</v>
      </c>
      <c r="B1988" t="s">
        <v>11343</v>
      </c>
      <c r="C1988">
        <v>6</v>
      </c>
      <c r="D1988">
        <v>8</v>
      </c>
    </row>
    <row r="1989" spans="1:4">
      <c r="A1989" t="str">
        <f t="shared" si="31"/>
        <v>Crimidine</v>
      </c>
      <c r="B1989" t="s">
        <v>11344</v>
      </c>
      <c r="C1989">
        <v>9</v>
      </c>
      <c r="D1989">
        <v>9</v>
      </c>
    </row>
    <row r="1990" spans="1:4">
      <c r="A1990" t="str">
        <f t="shared" si="31"/>
        <v>cromakalim</v>
      </c>
      <c r="B1990" t="s">
        <v>9393</v>
      </c>
      <c r="C1990">
        <v>8</v>
      </c>
      <c r="D1990">
        <v>9</v>
      </c>
    </row>
    <row r="1991" spans="1:4">
      <c r="A1991" t="str">
        <f t="shared" si="31"/>
        <v>Crotonaldehyde</v>
      </c>
      <c r="B1991" t="s">
        <v>11345</v>
      </c>
      <c r="C1991">
        <v>4</v>
      </c>
      <c r="D1991">
        <v>5</v>
      </c>
    </row>
    <row r="1992" spans="1:4">
      <c r="A1992" t="str">
        <f t="shared" si="31"/>
        <v>Crotonic_Acid</v>
      </c>
      <c r="B1992" t="s">
        <v>11346</v>
      </c>
      <c r="C1992">
        <v>4</v>
      </c>
      <c r="D1992">
        <v>5</v>
      </c>
    </row>
    <row r="1993" spans="1:4">
      <c r="A1993" t="str">
        <f t="shared" si="31"/>
        <v>crotonic_acid_isobutyl_ester</v>
      </c>
      <c r="B1993" t="s">
        <v>11347</v>
      </c>
      <c r="C1993">
        <v>6</v>
      </c>
      <c r="D1993">
        <v>7</v>
      </c>
    </row>
    <row r="1994" spans="1:4">
      <c r="A1994" t="str">
        <f t="shared" si="31"/>
        <v>crotonic_acid_isopropyl_ester</v>
      </c>
      <c r="B1994" t="s">
        <v>11348</v>
      </c>
      <c r="C1994">
        <v>6</v>
      </c>
      <c r="D1994">
        <v>7</v>
      </c>
    </row>
    <row r="1995" spans="1:4">
      <c r="A1995" t="str">
        <f t="shared" si="31"/>
        <v>crotonic_acid_n-butyl_ester</v>
      </c>
      <c r="B1995" t="s">
        <v>11349</v>
      </c>
      <c r="C1995">
        <v>6</v>
      </c>
      <c r="D1995">
        <v>7</v>
      </c>
    </row>
    <row r="1996" spans="1:4">
      <c r="A1996" t="str">
        <f t="shared" si="31"/>
        <v>crotonic_acid_sec-butyl_ester</v>
      </c>
      <c r="B1996" t="s">
        <v>11350</v>
      </c>
      <c r="C1996">
        <v>6</v>
      </c>
      <c r="D1996">
        <v>7</v>
      </c>
    </row>
    <row r="1997" spans="1:4">
      <c r="A1997" t="str">
        <f t="shared" si="31"/>
        <v>crotonic_acid_tert-butyl_ester</v>
      </c>
      <c r="B1997" t="s">
        <v>11351</v>
      </c>
      <c r="C1997">
        <v>6</v>
      </c>
      <c r="D1997">
        <v>7</v>
      </c>
    </row>
    <row r="1998" spans="1:4">
      <c r="A1998" t="str">
        <f t="shared" si="31"/>
        <v>Crotoxyphos</v>
      </c>
      <c r="B1998" t="s">
        <v>11352</v>
      </c>
      <c r="C1998">
        <v>9</v>
      </c>
      <c r="D1998">
        <v>11</v>
      </c>
    </row>
    <row r="1999" spans="1:4">
      <c r="A1999" t="str">
        <f t="shared" si="31"/>
        <v>Crotyl_Alcohol</v>
      </c>
      <c r="B1999" t="s">
        <v>11353</v>
      </c>
      <c r="C1999">
        <v>4</v>
      </c>
      <c r="D1999">
        <v>5</v>
      </c>
    </row>
    <row r="2000" spans="1:4">
      <c r="A2000" t="str">
        <f t="shared" si="31"/>
        <v>Crufomate</v>
      </c>
      <c r="B2000" t="s">
        <v>11354</v>
      </c>
      <c r="C2000">
        <v>7</v>
      </c>
      <c r="D2000">
        <v>8</v>
      </c>
    </row>
    <row r="2001" spans="1:4">
      <c r="A2001" t="str">
        <f t="shared" si="31"/>
        <v>ctyyAAAAA</v>
      </c>
      <c r="B2001" t="s">
        <v>4754</v>
      </c>
      <c r="C2001">
        <v>7</v>
      </c>
      <c r="D2001">
        <v>9</v>
      </c>
    </row>
    <row r="2002" spans="1:4">
      <c r="A2002" t="str">
        <f t="shared" si="31"/>
        <v>ctyyAAAAB</v>
      </c>
      <c r="B2002" t="s">
        <v>4755</v>
      </c>
      <c r="C2002">
        <v>6</v>
      </c>
      <c r="D2002">
        <v>8</v>
      </c>
    </row>
    <row r="2003" spans="1:4">
      <c r="A2003" t="str">
        <f t="shared" si="31"/>
        <v>ctyyAAAAC</v>
      </c>
      <c r="B2003" t="s">
        <v>4756</v>
      </c>
      <c r="C2003">
        <v>7</v>
      </c>
      <c r="D2003">
        <v>10</v>
      </c>
    </row>
    <row r="2004" spans="1:4">
      <c r="A2004" t="str">
        <f t="shared" si="31"/>
        <v>ctyyAAAAD</v>
      </c>
      <c r="B2004" t="s">
        <v>4757</v>
      </c>
      <c r="C2004">
        <v>6</v>
      </c>
      <c r="D2004">
        <v>9</v>
      </c>
    </row>
    <row r="2005" spans="1:4">
      <c r="A2005" t="str">
        <f t="shared" si="31"/>
        <v>ctyyAAAAE</v>
      </c>
      <c r="B2005" t="s">
        <v>4758</v>
      </c>
      <c r="C2005">
        <v>7</v>
      </c>
      <c r="D2005">
        <v>10</v>
      </c>
    </row>
    <row r="2006" spans="1:4">
      <c r="A2006" t="str">
        <f t="shared" si="31"/>
        <v>ctyyAAAAF</v>
      </c>
      <c r="B2006" t="s">
        <v>4759</v>
      </c>
      <c r="C2006">
        <v>7</v>
      </c>
      <c r="D2006">
        <v>9</v>
      </c>
    </row>
    <row r="2007" spans="1:4">
      <c r="A2007" t="str">
        <f t="shared" si="31"/>
        <v>ctyyAAAAG</v>
      </c>
      <c r="B2007" t="s">
        <v>4760</v>
      </c>
      <c r="C2007">
        <v>7</v>
      </c>
      <c r="D2007">
        <v>11</v>
      </c>
    </row>
    <row r="2008" spans="1:4">
      <c r="A2008" t="str">
        <f t="shared" si="31"/>
        <v>ctyyAAAAH</v>
      </c>
      <c r="B2008" t="s">
        <v>4761</v>
      </c>
      <c r="C2008">
        <v>7</v>
      </c>
      <c r="D2008">
        <v>9</v>
      </c>
    </row>
    <row r="2009" spans="1:4">
      <c r="A2009" t="str">
        <f t="shared" si="31"/>
        <v>ctyyAAAAI</v>
      </c>
      <c r="B2009" t="s">
        <v>4762</v>
      </c>
      <c r="C2009">
        <v>7</v>
      </c>
      <c r="D2009">
        <v>10</v>
      </c>
    </row>
    <row r="2010" spans="1:4">
      <c r="A2010" t="str">
        <f t="shared" si="31"/>
        <v>ctyyAAAAJ</v>
      </c>
      <c r="B2010" t="s">
        <v>4763</v>
      </c>
      <c r="C2010">
        <v>7</v>
      </c>
      <c r="D2010">
        <v>8</v>
      </c>
    </row>
    <row r="2011" spans="1:4">
      <c r="A2011" t="str">
        <f t="shared" si="31"/>
        <v>ctyyAAAAK</v>
      </c>
      <c r="B2011" t="s">
        <v>4764</v>
      </c>
      <c r="C2011">
        <v>8</v>
      </c>
      <c r="D2011">
        <v>8</v>
      </c>
    </row>
    <row r="2012" spans="1:4">
      <c r="A2012" t="str">
        <f t="shared" si="31"/>
        <v>ctyyAAAAL</v>
      </c>
      <c r="B2012" t="s">
        <v>4765</v>
      </c>
      <c r="C2012">
        <v>7</v>
      </c>
      <c r="D2012">
        <v>10</v>
      </c>
    </row>
    <row r="2013" spans="1:4">
      <c r="A2013" t="str">
        <f t="shared" si="31"/>
        <v>ctyyAAAAM</v>
      </c>
      <c r="B2013" t="s">
        <v>4766</v>
      </c>
      <c r="C2013">
        <v>7</v>
      </c>
      <c r="D2013">
        <v>10</v>
      </c>
    </row>
    <row r="2014" spans="1:4">
      <c r="A2014" t="str">
        <f t="shared" si="31"/>
        <v>ctyyAAAAN</v>
      </c>
      <c r="B2014" t="s">
        <v>4767</v>
      </c>
      <c r="C2014">
        <v>7</v>
      </c>
      <c r="D2014">
        <v>10</v>
      </c>
    </row>
    <row r="2015" spans="1:4">
      <c r="A2015" t="str">
        <f t="shared" si="31"/>
        <v>ctyyAAAAO</v>
      </c>
      <c r="B2015" t="s">
        <v>4768</v>
      </c>
      <c r="C2015">
        <v>8</v>
      </c>
      <c r="D2015">
        <v>8</v>
      </c>
    </row>
    <row r="2016" spans="1:4">
      <c r="A2016" t="str">
        <f t="shared" si="31"/>
        <v>ctyyAAAAP</v>
      </c>
      <c r="B2016" t="s">
        <v>4769</v>
      </c>
      <c r="C2016">
        <v>8</v>
      </c>
      <c r="D2016">
        <v>9</v>
      </c>
    </row>
    <row r="2017" spans="1:4">
      <c r="A2017" t="str">
        <f t="shared" si="31"/>
        <v>ctyyAAAAQ</v>
      </c>
      <c r="B2017" t="s">
        <v>4770</v>
      </c>
      <c r="C2017">
        <v>7</v>
      </c>
      <c r="D2017">
        <v>11</v>
      </c>
    </row>
    <row r="2018" spans="1:4">
      <c r="A2018" t="str">
        <f t="shared" si="31"/>
        <v>ctyyAAAAR</v>
      </c>
      <c r="B2018" t="s">
        <v>4771</v>
      </c>
      <c r="C2018">
        <v>8</v>
      </c>
      <c r="D2018">
        <v>9</v>
      </c>
    </row>
    <row r="2019" spans="1:4">
      <c r="A2019" t="str">
        <f t="shared" si="31"/>
        <v>ctyyAAAAS</v>
      </c>
      <c r="B2019" t="s">
        <v>4772</v>
      </c>
      <c r="C2019">
        <v>7</v>
      </c>
      <c r="D2019">
        <v>9</v>
      </c>
    </row>
    <row r="2020" spans="1:4">
      <c r="A2020" t="str">
        <f t="shared" si="31"/>
        <v>ctyyAAAAT</v>
      </c>
      <c r="B2020" t="s">
        <v>4773</v>
      </c>
      <c r="C2020">
        <v>8</v>
      </c>
      <c r="D2020">
        <v>9</v>
      </c>
    </row>
    <row r="2021" spans="1:4">
      <c r="A2021" t="str">
        <f t="shared" si="31"/>
        <v>ctyyAAAAU</v>
      </c>
      <c r="B2021" t="s">
        <v>4774</v>
      </c>
      <c r="C2021">
        <v>6</v>
      </c>
      <c r="D2021">
        <v>8</v>
      </c>
    </row>
    <row r="2022" spans="1:4">
      <c r="A2022" t="str">
        <f t="shared" si="31"/>
        <v>ctyyAAAAV</v>
      </c>
      <c r="B2022" t="s">
        <v>4775</v>
      </c>
      <c r="C2022">
        <v>7</v>
      </c>
      <c r="D2022">
        <v>10</v>
      </c>
    </row>
    <row r="2023" spans="1:4">
      <c r="A2023" t="str">
        <f t="shared" si="31"/>
        <v>ctyyAAAAW</v>
      </c>
      <c r="B2023" t="s">
        <v>4776</v>
      </c>
      <c r="C2023">
        <v>8</v>
      </c>
      <c r="D2023">
        <v>9</v>
      </c>
    </row>
    <row r="2024" spans="1:4">
      <c r="A2024" t="str">
        <f t="shared" si="31"/>
        <v>ctyyAAAAX</v>
      </c>
      <c r="B2024" t="s">
        <v>4777</v>
      </c>
      <c r="C2024">
        <v>8</v>
      </c>
      <c r="D2024">
        <v>8</v>
      </c>
    </row>
    <row r="2025" spans="1:4">
      <c r="A2025" t="str">
        <f t="shared" si="31"/>
        <v>ctyyAAAAY</v>
      </c>
      <c r="B2025" t="s">
        <v>4778</v>
      </c>
      <c r="C2025">
        <v>9</v>
      </c>
      <c r="D2025">
        <v>9</v>
      </c>
    </row>
    <row r="2026" spans="1:4">
      <c r="A2026" t="str">
        <f t="shared" si="31"/>
        <v>ctyyAAAAZ</v>
      </c>
      <c r="B2026" t="s">
        <v>4779</v>
      </c>
      <c r="C2026">
        <v>6</v>
      </c>
      <c r="D2026">
        <v>9</v>
      </c>
    </row>
    <row r="2027" spans="1:4">
      <c r="A2027" t="str">
        <f t="shared" si="31"/>
        <v>ctyyAAABA</v>
      </c>
      <c r="B2027" t="s">
        <v>4780</v>
      </c>
      <c r="C2027">
        <v>7</v>
      </c>
      <c r="D2027">
        <v>10</v>
      </c>
    </row>
    <row r="2028" spans="1:4">
      <c r="A2028" t="str">
        <f t="shared" si="31"/>
        <v>ctyyAAABB</v>
      </c>
      <c r="B2028" t="s">
        <v>4781</v>
      </c>
      <c r="C2028">
        <v>7</v>
      </c>
      <c r="D2028">
        <v>9</v>
      </c>
    </row>
    <row r="2029" spans="1:4">
      <c r="A2029" t="str">
        <f t="shared" si="31"/>
        <v>ctyyAAABC</v>
      </c>
      <c r="B2029" t="s">
        <v>4782</v>
      </c>
      <c r="C2029">
        <v>7</v>
      </c>
      <c r="D2029">
        <v>10</v>
      </c>
    </row>
    <row r="2030" spans="1:4">
      <c r="A2030" t="str">
        <f t="shared" si="31"/>
        <v>ctyyAAABD</v>
      </c>
      <c r="B2030" t="s">
        <v>4783</v>
      </c>
      <c r="C2030">
        <v>7</v>
      </c>
      <c r="D2030">
        <v>10</v>
      </c>
    </row>
    <row r="2031" spans="1:4">
      <c r="A2031" t="str">
        <f t="shared" si="31"/>
        <v>ctyyAAABE</v>
      </c>
      <c r="B2031" t="s">
        <v>4784</v>
      </c>
      <c r="C2031">
        <v>7</v>
      </c>
      <c r="D2031">
        <v>9</v>
      </c>
    </row>
    <row r="2032" spans="1:4">
      <c r="A2032" t="str">
        <f t="shared" si="31"/>
        <v>ctyyAAABF</v>
      </c>
      <c r="B2032" t="s">
        <v>4785</v>
      </c>
      <c r="C2032">
        <v>8</v>
      </c>
      <c r="D2032">
        <v>9</v>
      </c>
    </row>
    <row r="2033" spans="1:36">
      <c r="A2033" t="str">
        <f t="shared" si="31"/>
        <v>ctyyAAABG</v>
      </c>
      <c r="B2033" t="s">
        <v>4786</v>
      </c>
      <c r="C2033">
        <v>8</v>
      </c>
      <c r="D2033">
        <v>10</v>
      </c>
    </row>
    <row r="2034" spans="1:36">
      <c r="A2034" t="str">
        <f t="shared" si="31"/>
        <v>ctyyAAABH</v>
      </c>
      <c r="B2034" t="s">
        <v>4787</v>
      </c>
      <c r="C2034">
        <v>10</v>
      </c>
      <c r="D2034">
        <v>10</v>
      </c>
    </row>
    <row r="2035" spans="1:36">
      <c r="A2035" t="str">
        <f t="shared" si="31"/>
        <v>ctyyAAABI</v>
      </c>
      <c r="B2035" t="s">
        <v>4788</v>
      </c>
      <c r="C2035">
        <v>7</v>
      </c>
      <c r="D2035">
        <v>10</v>
      </c>
    </row>
    <row r="2036" spans="1:36">
      <c r="A2036" t="str">
        <f t="shared" si="31"/>
        <v>ctyyAAABJ</v>
      </c>
      <c r="B2036" t="s">
        <v>4789</v>
      </c>
      <c r="C2036">
        <v>7</v>
      </c>
      <c r="D2036">
        <v>10</v>
      </c>
    </row>
    <row r="2037" spans="1:36">
      <c r="A2037" t="str">
        <f t="shared" si="31"/>
        <v>ctyyAAABK</v>
      </c>
      <c r="B2037" t="s">
        <v>4790</v>
      </c>
      <c r="C2037">
        <v>7</v>
      </c>
      <c r="D2037">
        <v>10</v>
      </c>
    </row>
    <row r="2038" spans="1:36">
      <c r="A2038" t="str">
        <f t="shared" si="31"/>
        <v>ctyyAAABL</v>
      </c>
      <c r="B2038" t="s">
        <v>4791</v>
      </c>
      <c r="C2038">
        <v>8</v>
      </c>
      <c r="D2038">
        <v>10</v>
      </c>
    </row>
    <row r="2039" spans="1:36">
      <c r="A2039" t="str">
        <f t="shared" si="31"/>
        <v>ctyyAAABM</v>
      </c>
      <c r="B2039" t="s">
        <v>4792</v>
      </c>
      <c r="C2039">
        <v>6</v>
      </c>
      <c r="D2039">
        <v>8</v>
      </c>
    </row>
    <row r="2040" spans="1:36">
      <c r="A2040" t="str">
        <f t="shared" si="31"/>
        <v>ctyyAAABN</v>
      </c>
      <c r="B2040" t="s">
        <v>4793</v>
      </c>
      <c r="C2040">
        <v>8</v>
      </c>
      <c r="D2040">
        <v>8</v>
      </c>
    </row>
    <row r="2041" spans="1:36">
      <c r="A2041" t="str">
        <f t="shared" si="31"/>
        <v>ctyyAAABO</v>
      </c>
      <c r="B2041" t="s">
        <v>4794</v>
      </c>
      <c r="C2041">
        <v>8</v>
      </c>
      <c r="D2041">
        <v>10</v>
      </c>
      <c r="AJ2041" s="1"/>
    </row>
    <row r="2042" spans="1:36">
      <c r="A2042" t="str">
        <f t="shared" si="31"/>
        <v>ctyyAAABP</v>
      </c>
      <c r="B2042" t="s">
        <v>4795</v>
      </c>
      <c r="C2042">
        <v>7</v>
      </c>
      <c r="D2042">
        <v>10</v>
      </c>
    </row>
    <row r="2043" spans="1:36">
      <c r="A2043" t="str">
        <f t="shared" si="31"/>
        <v>ctyyAAABQ</v>
      </c>
      <c r="B2043" t="s">
        <v>4796</v>
      </c>
      <c r="C2043">
        <v>8</v>
      </c>
      <c r="D2043">
        <v>11</v>
      </c>
    </row>
    <row r="2044" spans="1:36">
      <c r="A2044" t="str">
        <f t="shared" si="31"/>
        <v>ctyyAAABR</v>
      </c>
      <c r="B2044" t="s">
        <v>4797</v>
      </c>
      <c r="C2044">
        <v>7</v>
      </c>
      <c r="D2044">
        <v>10</v>
      </c>
    </row>
    <row r="2045" spans="1:36">
      <c r="A2045" t="str">
        <f t="shared" si="31"/>
        <v>ctyyAAABS</v>
      </c>
      <c r="B2045" t="s">
        <v>4798</v>
      </c>
      <c r="C2045">
        <v>6</v>
      </c>
      <c r="D2045">
        <v>8</v>
      </c>
    </row>
    <row r="2046" spans="1:36">
      <c r="A2046" t="str">
        <f t="shared" si="31"/>
        <v>ctyyAAABT</v>
      </c>
      <c r="B2046" t="s">
        <v>4799</v>
      </c>
      <c r="C2046">
        <v>8</v>
      </c>
      <c r="D2046">
        <v>8</v>
      </c>
    </row>
    <row r="2047" spans="1:36">
      <c r="A2047" t="str">
        <f t="shared" si="31"/>
        <v>ctyyAAABU</v>
      </c>
      <c r="B2047" t="s">
        <v>4800</v>
      </c>
      <c r="C2047">
        <v>8</v>
      </c>
      <c r="D2047">
        <v>11</v>
      </c>
    </row>
    <row r="2048" spans="1:36">
      <c r="A2048" t="str">
        <f t="shared" si="31"/>
        <v>ctyyAAABV</v>
      </c>
      <c r="B2048" t="s">
        <v>4801</v>
      </c>
      <c r="C2048">
        <v>10</v>
      </c>
      <c r="D2048">
        <v>10</v>
      </c>
    </row>
    <row r="2049" spans="1:4">
      <c r="A2049" t="str">
        <f t="shared" si="31"/>
        <v>ctyyAAABW</v>
      </c>
      <c r="B2049" t="s">
        <v>4802</v>
      </c>
      <c r="C2049">
        <v>8</v>
      </c>
      <c r="D2049">
        <v>10</v>
      </c>
    </row>
    <row r="2050" spans="1:4">
      <c r="A2050" t="str">
        <f t="shared" si="31"/>
        <v>ctyyAAABX</v>
      </c>
      <c r="B2050" t="s">
        <v>4803</v>
      </c>
      <c r="C2050">
        <v>7</v>
      </c>
      <c r="D2050">
        <v>10</v>
      </c>
    </row>
    <row r="2051" spans="1:4">
      <c r="A2051" t="str">
        <f t="shared" si="31"/>
        <v>ctyyAAABY</v>
      </c>
      <c r="B2051" t="s">
        <v>4804</v>
      </c>
      <c r="C2051">
        <v>7</v>
      </c>
      <c r="D2051">
        <v>10</v>
      </c>
    </row>
    <row r="2052" spans="1:4">
      <c r="A2052" t="str">
        <f t="shared" ref="A2052:A2115" si="32">MID(B2052,1,LEN(B2052)-4)</f>
        <v>ctyyAAABZ</v>
      </c>
      <c r="B2052" t="s">
        <v>4805</v>
      </c>
      <c r="C2052">
        <v>8</v>
      </c>
      <c r="D2052">
        <v>10</v>
      </c>
    </row>
    <row r="2053" spans="1:4">
      <c r="A2053" t="str">
        <f t="shared" si="32"/>
        <v>ctyyAAACA</v>
      </c>
      <c r="B2053" t="s">
        <v>4806</v>
      </c>
      <c r="C2053">
        <v>6</v>
      </c>
      <c r="D2053">
        <v>10</v>
      </c>
    </row>
    <row r="2054" spans="1:4">
      <c r="A2054" t="str">
        <f t="shared" si="32"/>
        <v>ctyyAAACB</v>
      </c>
      <c r="B2054" t="s">
        <v>4807</v>
      </c>
      <c r="C2054">
        <v>7</v>
      </c>
      <c r="D2054">
        <v>10</v>
      </c>
    </row>
    <row r="2055" spans="1:4">
      <c r="A2055" t="str">
        <f t="shared" si="32"/>
        <v>ctyyAAACC</v>
      </c>
      <c r="B2055" t="s">
        <v>4808</v>
      </c>
      <c r="C2055">
        <v>7</v>
      </c>
      <c r="D2055">
        <v>10</v>
      </c>
    </row>
    <row r="2056" spans="1:4">
      <c r="A2056" t="str">
        <f t="shared" si="32"/>
        <v>ctyyAAACD</v>
      </c>
      <c r="B2056" t="s">
        <v>4809</v>
      </c>
      <c r="C2056">
        <v>8</v>
      </c>
      <c r="D2056">
        <v>9</v>
      </c>
    </row>
    <row r="2057" spans="1:4">
      <c r="A2057" t="str">
        <f t="shared" si="32"/>
        <v>ctyyAAACE</v>
      </c>
      <c r="B2057" t="s">
        <v>4810</v>
      </c>
      <c r="C2057">
        <v>5</v>
      </c>
      <c r="D2057">
        <v>7</v>
      </c>
    </row>
    <row r="2058" spans="1:4">
      <c r="A2058" t="str">
        <f t="shared" si="32"/>
        <v>ctyyAAACF</v>
      </c>
      <c r="B2058" t="s">
        <v>4811</v>
      </c>
      <c r="C2058">
        <v>8</v>
      </c>
      <c r="D2058">
        <v>11</v>
      </c>
    </row>
    <row r="2059" spans="1:4">
      <c r="A2059" t="str">
        <f t="shared" si="32"/>
        <v>ctyyAAACG</v>
      </c>
      <c r="B2059" t="s">
        <v>4812</v>
      </c>
      <c r="C2059">
        <v>8</v>
      </c>
      <c r="D2059">
        <v>9</v>
      </c>
    </row>
    <row r="2060" spans="1:4">
      <c r="A2060" t="str">
        <f t="shared" si="32"/>
        <v>ctyyAAACH</v>
      </c>
      <c r="B2060" t="s">
        <v>4813</v>
      </c>
      <c r="C2060">
        <v>7</v>
      </c>
      <c r="D2060">
        <v>9</v>
      </c>
    </row>
    <row r="2061" spans="1:4">
      <c r="A2061" t="str">
        <f t="shared" si="32"/>
        <v>ctyyAAACI</v>
      </c>
      <c r="B2061" t="s">
        <v>4814</v>
      </c>
      <c r="C2061">
        <v>6</v>
      </c>
      <c r="D2061">
        <v>9</v>
      </c>
    </row>
    <row r="2062" spans="1:4">
      <c r="A2062" t="str">
        <f t="shared" si="32"/>
        <v>ctyyAAACJ</v>
      </c>
      <c r="B2062" t="s">
        <v>4815</v>
      </c>
      <c r="C2062">
        <v>8</v>
      </c>
      <c r="D2062">
        <v>9</v>
      </c>
    </row>
    <row r="2063" spans="1:4">
      <c r="A2063" t="str">
        <f t="shared" si="32"/>
        <v>ctyyAAACK</v>
      </c>
      <c r="B2063" t="s">
        <v>4816</v>
      </c>
      <c r="C2063">
        <v>6</v>
      </c>
      <c r="D2063">
        <v>8</v>
      </c>
    </row>
    <row r="2064" spans="1:4">
      <c r="A2064" t="str">
        <f t="shared" si="32"/>
        <v>ctyyAAACL</v>
      </c>
      <c r="B2064" t="s">
        <v>4817</v>
      </c>
      <c r="C2064">
        <v>7</v>
      </c>
      <c r="D2064">
        <v>11</v>
      </c>
    </row>
    <row r="2065" spans="1:4">
      <c r="A2065" t="str">
        <f t="shared" si="32"/>
        <v>ctyyAAACM</v>
      </c>
      <c r="B2065" t="s">
        <v>4818</v>
      </c>
      <c r="C2065">
        <v>8</v>
      </c>
      <c r="D2065">
        <v>10</v>
      </c>
    </row>
    <row r="2066" spans="1:4">
      <c r="A2066" t="str">
        <f t="shared" si="32"/>
        <v>ctyyAAACN</v>
      </c>
      <c r="B2066" t="s">
        <v>4819</v>
      </c>
      <c r="C2066">
        <v>6</v>
      </c>
      <c r="D2066">
        <v>7</v>
      </c>
    </row>
    <row r="2067" spans="1:4">
      <c r="A2067" t="str">
        <f t="shared" si="32"/>
        <v>ctyyAAACO</v>
      </c>
      <c r="B2067" t="s">
        <v>4820</v>
      </c>
      <c r="C2067">
        <v>7</v>
      </c>
      <c r="D2067">
        <v>11</v>
      </c>
    </row>
    <row r="2068" spans="1:4">
      <c r="A2068" t="str">
        <f t="shared" si="32"/>
        <v>ctyyAAACP</v>
      </c>
      <c r="B2068" t="s">
        <v>4821</v>
      </c>
      <c r="C2068">
        <v>8</v>
      </c>
      <c r="D2068">
        <v>9</v>
      </c>
    </row>
    <row r="2069" spans="1:4">
      <c r="A2069" t="str">
        <f t="shared" si="32"/>
        <v>ctyyAAACQ</v>
      </c>
      <c r="B2069" t="s">
        <v>4822</v>
      </c>
      <c r="C2069">
        <v>7</v>
      </c>
      <c r="D2069">
        <v>8</v>
      </c>
    </row>
    <row r="2070" spans="1:4">
      <c r="A2070" t="str">
        <f t="shared" si="32"/>
        <v>ctyyAAACR</v>
      </c>
      <c r="B2070" t="s">
        <v>4823</v>
      </c>
      <c r="C2070">
        <v>8</v>
      </c>
      <c r="D2070">
        <v>8</v>
      </c>
    </row>
    <row r="2071" spans="1:4">
      <c r="A2071" t="str">
        <f t="shared" si="32"/>
        <v>ctyyAAACS</v>
      </c>
      <c r="B2071" t="s">
        <v>4824</v>
      </c>
      <c r="C2071">
        <v>8</v>
      </c>
      <c r="D2071">
        <v>10</v>
      </c>
    </row>
    <row r="2072" spans="1:4">
      <c r="A2072" t="str">
        <f t="shared" si="32"/>
        <v>ctyyAAACT</v>
      </c>
      <c r="B2072" t="s">
        <v>4825</v>
      </c>
      <c r="C2072">
        <v>8</v>
      </c>
      <c r="D2072">
        <v>10</v>
      </c>
    </row>
    <row r="2073" spans="1:4">
      <c r="A2073" t="str">
        <f t="shared" si="32"/>
        <v>ctyyAAACU</v>
      </c>
      <c r="B2073" t="s">
        <v>4826</v>
      </c>
      <c r="C2073">
        <v>9</v>
      </c>
      <c r="D2073">
        <v>12</v>
      </c>
    </row>
    <row r="2074" spans="1:4">
      <c r="A2074" t="str">
        <f t="shared" si="32"/>
        <v>ctyyAAACV</v>
      </c>
      <c r="B2074" t="s">
        <v>4827</v>
      </c>
      <c r="C2074">
        <v>6</v>
      </c>
      <c r="D2074">
        <v>8</v>
      </c>
    </row>
    <row r="2075" spans="1:4">
      <c r="A2075" t="str">
        <f t="shared" si="32"/>
        <v>ctyyAAACW</v>
      </c>
      <c r="B2075" t="s">
        <v>4828</v>
      </c>
      <c r="C2075">
        <v>6</v>
      </c>
      <c r="D2075">
        <v>8</v>
      </c>
    </row>
    <row r="2076" spans="1:4">
      <c r="A2076" t="str">
        <f t="shared" si="32"/>
        <v>ctyyAAACX</v>
      </c>
      <c r="B2076" t="s">
        <v>4829</v>
      </c>
      <c r="C2076">
        <v>7</v>
      </c>
      <c r="D2076">
        <v>10</v>
      </c>
    </row>
    <row r="2077" spans="1:4">
      <c r="A2077" t="str">
        <f t="shared" si="32"/>
        <v>ctyyAAACY</v>
      </c>
      <c r="B2077" t="s">
        <v>4830</v>
      </c>
      <c r="C2077">
        <v>8</v>
      </c>
      <c r="D2077">
        <v>9</v>
      </c>
    </row>
    <row r="2078" spans="1:4">
      <c r="A2078" t="str">
        <f t="shared" si="32"/>
        <v>ctyyAAACZ</v>
      </c>
      <c r="B2078" t="s">
        <v>4831</v>
      </c>
      <c r="C2078">
        <v>11</v>
      </c>
      <c r="D2078">
        <v>11</v>
      </c>
    </row>
    <row r="2079" spans="1:4">
      <c r="A2079" t="str">
        <f t="shared" si="32"/>
        <v>ctyyAAADA</v>
      </c>
      <c r="B2079" t="s">
        <v>4832</v>
      </c>
      <c r="C2079">
        <v>8</v>
      </c>
      <c r="D2079">
        <v>8</v>
      </c>
    </row>
    <row r="2080" spans="1:4">
      <c r="A2080" t="str">
        <f t="shared" si="32"/>
        <v>ctyyAAADB</v>
      </c>
      <c r="B2080" t="s">
        <v>4833</v>
      </c>
      <c r="C2080">
        <v>7</v>
      </c>
      <c r="D2080">
        <v>11</v>
      </c>
    </row>
    <row r="2081" spans="1:4">
      <c r="A2081" t="str">
        <f t="shared" si="32"/>
        <v>ctyyAAADC</v>
      </c>
      <c r="B2081" t="s">
        <v>4834</v>
      </c>
      <c r="C2081">
        <v>8</v>
      </c>
      <c r="D2081">
        <v>9</v>
      </c>
    </row>
    <row r="2082" spans="1:4">
      <c r="A2082" t="str">
        <f t="shared" si="32"/>
        <v>ctyyAAADD</v>
      </c>
      <c r="B2082" t="s">
        <v>4835</v>
      </c>
      <c r="C2082">
        <v>7</v>
      </c>
      <c r="D2082">
        <v>11</v>
      </c>
    </row>
    <row r="2083" spans="1:4">
      <c r="A2083" t="str">
        <f t="shared" si="32"/>
        <v>ctyyAAADE</v>
      </c>
      <c r="B2083" t="s">
        <v>4836</v>
      </c>
      <c r="C2083">
        <v>8</v>
      </c>
      <c r="D2083">
        <v>9</v>
      </c>
    </row>
    <row r="2084" spans="1:4">
      <c r="A2084" t="str">
        <f t="shared" si="32"/>
        <v>ctyyAAADF</v>
      </c>
      <c r="B2084" t="s">
        <v>4837</v>
      </c>
      <c r="C2084">
        <v>9</v>
      </c>
      <c r="D2084">
        <v>9</v>
      </c>
    </row>
    <row r="2085" spans="1:4">
      <c r="A2085" t="str">
        <f t="shared" si="32"/>
        <v>ctyyAAADG</v>
      </c>
      <c r="B2085" t="s">
        <v>4838</v>
      </c>
      <c r="C2085">
        <v>6</v>
      </c>
      <c r="D2085">
        <v>9</v>
      </c>
    </row>
    <row r="2086" spans="1:4">
      <c r="A2086" t="str">
        <f t="shared" si="32"/>
        <v>ctyyAAADH</v>
      </c>
      <c r="B2086" t="s">
        <v>4839</v>
      </c>
      <c r="C2086">
        <v>7</v>
      </c>
      <c r="D2086">
        <v>10</v>
      </c>
    </row>
    <row r="2087" spans="1:4">
      <c r="A2087" t="str">
        <f t="shared" si="32"/>
        <v>ctyyAAADI</v>
      </c>
      <c r="B2087" t="s">
        <v>4840</v>
      </c>
      <c r="C2087">
        <v>6</v>
      </c>
      <c r="D2087">
        <v>11</v>
      </c>
    </row>
    <row r="2088" spans="1:4">
      <c r="A2088" t="str">
        <f t="shared" si="32"/>
        <v>ctyyAAADJ</v>
      </c>
      <c r="B2088" t="s">
        <v>4841</v>
      </c>
      <c r="C2088">
        <v>6</v>
      </c>
      <c r="D2088">
        <v>7</v>
      </c>
    </row>
    <row r="2089" spans="1:4">
      <c r="A2089" t="str">
        <f t="shared" si="32"/>
        <v>ctyyAAADK</v>
      </c>
      <c r="B2089" t="s">
        <v>4842</v>
      </c>
      <c r="C2089">
        <v>8</v>
      </c>
      <c r="D2089">
        <v>9</v>
      </c>
    </row>
    <row r="2090" spans="1:4">
      <c r="A2090" t="str">
        <f t="shared" si="32"/>
        <v>ctyyAAADL</v>
      </c>
      <c r="B2090" t="s">
        <v>4843</v>
      </c>
      <c r="C2090">
        <v>5</v>
      </c>
      <c r="D2090">
        <v>7</v>
      </c>
    </row>
    <row r="2091" spans="1:4">
      <c r="A2091" t="str">
        <f t="shared" si="32"/>
        <v>ctyyAAADM</v>
      </c>
      <c r="B2091" t="s">
        <v>4844</v>
      </c>
      <c r="C2091">
        <v>7</v>
      </c>
      <c r="D2091">
        <v>9</v>
      </c>
    </row>
    <row r="2092" spans="1:4">
      <c r="A2092" t="str">
        <f t="shared" si="32"/>
        <v>ctyyAAADN</v>
      </c>
      <c r="B2092" t="s">
        <v>4845</v>
      </c>
      <c r="C2092">
        <v>5</v>
      </c>
      <c r="D2092">
        <v>7</v>
      </c>
    </row>
    <row r="2093" spans="1:4">
      <c r="A2093" t="str">
        <f t="shared" si="32"/>
        <v>ctyyAAADO</v>
      </c>
      <c r="B2093" t="s">
        <v>4846</v>
      </c>
      <c r="C2093">
        <v>6</v>
      </c>
      <c r="D2093">
        <v>9</v>
      </c>
    </row>
    <row r="2094" spans="1:4">
      <c r="A2094" t="str">
        <f t="shared" si="32"/>
        <v>ctyyAAADP</v>
      </c>
      <c r="B2094" t="s">
        <v>4847</v>
      </c>
      <c r="C2094">
        <v>6</v>
      </c>
      <c r="D2094">
        <v>9</v>
      </c>
    </row>
    <row r="2095" spans="1:4">
      <c r="A2095" t="str">
        <f t="shared" si="32"/>
        <v>ctyyAAADQ</v>
      </c>
      <c r="B2095" t="s">
        <v>4848</v>
      </c>
      <c r="C2095">
        <v>7</v>
      </c>
      <c r="D2095">
        <v>7</v>
      </c>
    </row>
    <row r="2096" spans="1:4">
      <c r="A2096" t="str">
        <f t="shared" si="32"/>
        <v>ctyyAAADR</v>
      </c>
      <c r="B2096" t="s">
        <v>4849</v>
      </c>
      <c r="C2096">
        <v>9</v>
      </c>
      <c r="D2096">
        <v>11</v>
      </c>
    </row>
    <row r="2097" spans="1:4">
      <c r="A2097" t="str">
        <f t="shared" si="32"/>
        <v>ctyyAAADS</v>
      </c>
      <c r="B2097" t="s">
        <v>4850</v>
      </c>
      <c r="C2097">
        <v>9</v>
      </c>
      <c r="D2097">
        <v>9</v>
      </c>
    </row>
    <row r="2098" spans="1:4">
      <c r="A2098" t="str">
        <f t="shared" si="32"/>
        <v>ctyyAAADT</v>
      </c>
      <c r="B2098" t="s">
        <v>4851</v>
      </c>
      <c r="C2098">
        <v>5</v>
      </c>
      <c r="D2098">
        <v>6</v>
      </c>
    </row>
    <row r="2099" spans="1:4">
      <c r="A2099" t="str">
        <f t="shared" si="32"/>
        <v>ctyyAAADU</v>
      </c>
      <c r="B2099" t="s">
        <v>4852</v>
      </c>
      <c r="C2099">
        <v>7</v>
      </c>
      <c r="D2099">
        <v>8</v>
      </c>
    </row>
    <row r="2100" spans="1:4">
      <c r="A2100" t="str">
        <f t="shared" si="32"/>
        <v>ctyyAAADV</v>
      </c>
      <c r="B2100" t="s">
        <v>4853</v>
      </c>
      <c r="C2100">
        <v>7</v>
      </c>
      <c r="D2100">
        <v>9</v>
      </c>
    </row>
    <row r="2101" spans="1:4">
      <c r="A2101" t="str">
        <f t="shared" si="32"/>
        <v>ctyyAAADW</v>
      </c>
      <c r="B2101" t="s">
        <v>4854</v>
      </c>
      <c r="C2101">
        <v>6</v>
      </c>
      <c r="D2101">
        <v>11</v>
      </c>
    </row>
    <row r="2102" spans="1:4">
      <c r="A2102" t="str">
        <f t="shared" si="32"/>
        <v>ctyyAAADX</v>
      </c>
      <c r="B2102" t="s">
        <v>4855</v>
      </c>
      <c r="C2102">
        <v>8</v>
      </c>
      <c r="D2102">
        <v>9</v>
      </c>
    </row>
    <row r="2103" spans="1:4">
      <c r="A2103" t="str">
        <f t="shared" si="32"/>
        <v>ctyyAAADY</v>
      </c>
      <c r="B2103" t="s">
        <v>4856</v>
      </c>
      <c r="C2103">
        <v>7</v>
      </c>
      <c r="D2103">
        <v>9</v>
      </c>
    </row>
    <row r="2104" spans="1:4">
      <c r="A2104" t="str">
        <f t="shared" si="32"/>
        <v>ctyyAAADZ</v>
      </c>
      <c r="B2104" t="s">
        <v>4857</v>
      </c>
      <c r="C2104">
        <v>8</v>
      </c>
      <c r="D2104">
        <v>9</v>
      </c>
    </row>
    <row r="2105" spans="1:4">
      <c r="A2105" t="str">
        <f t="shared" si="32"/>
        <v>ctyyAAAEA</v>
      </c>
      <c r="B2105" t="s">
        <v>4858</v>
      </c>
      <c r="C2105">
        <v>7</v>
      </c>
      <c r="D2105">
        <v>9</v>
      </c>
    </row>
    <row r="2106" spans="1:4">
      <c r="A2106" t="str">
        <f t="shared" si="32"/>
        <v>ctyyAAAEB</v>
      </c>
      <c r="B2106" t="s">
        <v>4859</v>
      </c>
      <c r="C2106">
        <v>6</v>
      </c>
      <c r="D2106">
        <v>10</v>
      </c>
    </row>
    <row r="2107" spans="1:4">
      <c r="A2107" t="str">
        <f t="shared" si="32"/>
        <v>ctyyAAAEC</v>
      </c>
      <c r="B2107" t="s">
        <v>4860</v>
      </c>
      <c r="C2107">
        <v>6</v>
      </c>
      <c r="D2107">
        <v>10</v>
      </c>
    </row>
    <row r="2108" spans="1:4">
      <c r="A2108" t="str">
        <f t="shared" si="32"/>
        <v>ctyyAAAED</v>
      </c>
      <c r="B2108" t="s">
        <v>4861</v>
      </c>
      <c r="C2108">
        <v>6</v>
      </c>
      <c r="D2108">
        <v>9</v>
      </c>
    </row>
    <row r="2109" spans="1:4">
      <c r="A2109" t="str">
        <f t="shared" si="32"/>
        <v>ctyyAAAEE</v>
      </c>
      <c r="B2109" t="s">
        <v>4862</v>
      </c>
      <c r="C2109">
        <v>6</v>
      </c>
      <c r="D2109">
        <v>9</v>
      </c>
    </row>
    <row r="2110" spans="1:4">
      <c r="A2110" t="str">
        <f t="shared" si="32"/>
        <v>ctyyAAAEF</v>
      </c>
      <c r="B2110" t="s">
        <v>4863</v>
      </c>
      <c r="C2110">
        <v>7</v>
      </c>
      <c r="D2110">
        <v>9</v>
      </c>
    </row>
    <row r="2111" spans="1:4">
      <c r="A2111" t="str">
        <f t="shared" si="32"/>
        <v>ctyyAAAEG</v>
      </c>
      <c r="B2111" t="s">
        <v>4864</v>
      </c>
      <c r="C2111">
        <v>7</v>
      </c>
      <c r="D2111">
        <v>9</v>
      </c>
    </row>
    <row r="2112" spans="1:4">
      <c r="A2112" t="str">
        <f t="shared" si="32"/>
        <v>ctyyAAAEH</v>
      </c>
      <c r="B2112" t="s">
        <v>4865</v>
      </c>
      <c r="C2112">
        <v>8</v>
      </c>
      <c r="D2112">
        <v>9</v>
      </c>
    </row>
    <row r="2113" spans="1:4">
      <c r="A2113" t="str">
        <f t="shared" si="32"/>
        <v>ctyyAAAEI</v>
      </c>
      <c r="B2113" t="s">
        <v>4866</v>
      </c>
      <c r="C2113">
        <v>6</v>
      </c>
      <c r="D2113">
        <v>9</v>
      </c>
    </row>
    <row r="2114" spans="1:4">
      <c r="A2114" t="str">
        <f t="shared" si="32"/>
        <v>ctyyAAAEJ</v>
      </c>
      <c r="B2114" t="s">
        <v>4867</v>
      </c>
      <c r="C2114">
        <v>7</v>
      </c>
      <c r="D2114">
        <v>9</v>
      </c>
    </row>
    <row r="2115" spans="1:4">
      <c r="A2115" t="str">
        <f t="shared" si="32"/>
        <v>ctyyAAAEK</v>
      </c>
      <c r="B2115" t="s">
        <v>4868</v>
      </c>
      <c r="C2115">
        <v>9</v>
      </c>
      <c r="D2115">
        <v>12</v>
      </c>
    </row>
    <row r="2116" spans="1:4">
      <c r="A2116" t="str">
        <f t="shared" ref="A2116:A2179" si="33">MID(B2116,1,LEN(B2116)-4)</f>
        <v>ctyyAAAEL</v>
      </c>
      <c r="B2116" t="s">
        <v>4869</v>
      </c>
      <c r="C2116">
        <v>6</v>
      </c>
      <c r="D2116">
        <v>7</v>
      </c>
    </row>
    <row r="2117" spans="1:4">
      <c r="A2117" t="str">
        <f t="shared" si="33"/>
        <v>ctyyAAAEM</v>
      </c>
      <c r="B2117" t="s">
        <v>4870</v>
      </c>
      <c r="C2117">
        <v>7</v>
      </c>
      <c r="D2117">
        <v>10</v>
      </c>
    </row>
    <row r="2118" spans="1:4">
      <c r="A2118" t="str">
        <f t="shared" si="33"/>
        <v>ctyyAAAEN</v>
      </c>
      <c r="B2118" t="s">
        <v>4871</v>
      </c>
      <c r="C2118">
        <v>8</v>
      </c>
      <c r="D2118">
        <v>8</v>
      </c>
    </row>
    <row r="2119" spans="1:4">
      <c r="A2119" t="str">
        <f t="shared" si="33"/>
        <v>ctyyAAAEO</v>
      </c>
      <c r="B2119" t="s">
        <v>4872</v>
      </c>
      <c r="C2119">
        <v>10</v>
      </c>
      <c r="D2119">
        <v>10</v>
      </c>
    </row>
    <row r="2120" spans="1:4">
      <c r="A2120" t="str">
        <f t="shared" si="33"/>
        <v>ctyyAAAEP</v>
      </c>
      <c r="B2120" t="s">
        <v>4873</v>
      </c>
      <c r="C2120">
        <v>5</v>
      </c>
      <c r="D2120">
        <v>6</v>
      </c>
    </row>
    <row r="2121" spans="1:4">
      <c r="A2121" t="str">
        <f t="shared" si="33"/>
        <v>ctyyAAAEQ</v>
      </c>
      <c r="B2121" t="s">
        <v>4874</v>
      </c>
      <c r="C2121">
        <v>7</v>
      </c>
      <c r="D2121">
        <v>8</v>
      </c>
    </row>
    <row r="2122" spans="1:4">
      <c r="A2122" t="str">
        <f t="shared" si="33"/>
        <v>ctyyAAAER</v>
      </c>
      <c r="B2122" t="s">
        <v>4875</v>
      </c>
      <c r="C2122">
        <v>6</v>
      </c>
      <c r="D2122">
        <v>11</v>
      </c>
    </row>
    <row r="2123" spans="1:4">
      <c r="A2123" t="str">
        <f t="shared" si="33"/>
        <v>ctyyAAAES</v>
      </c>
      <c r="B2123" t="s">
        <v>4876</v>
      </c>
      <c r="C2123">
        <v>7</v>
      </c>
      <c r="D2123">
        <v>10</v>
      </c>
    </row>
    <row r="2124" spans="1:4">
      <c r="A2124" t="str">
        <f t="shared" si="33"/>
        <v>ctyyAAAET</v>
      </c>
      <c r="B2124" t="s">
        <v>5596</v>
      </c>
      <c r="C2124">
        <v>6</v>
      </c>
      <c r="D2124">
        <v>8</v>
      </c>
    </row>
    <row r="2125" spans="1:4">
      <c r="A2125" t="str">
        <f t="shared" si="33"/>
        <v>ctyyAAAEU</v>
      </c>
      <c r="B2125" t="s">
        <v>5597</v>
      </c>
      <c r="C2125">
        <v>6</v>
      </c>
      <c r="D2125">
        <v>11</v>
      </c>
    </row>
    <row r="2126" spans="1:4">
      <c r="A2126" t="str">
        <f t="shared" si="33"/>
        <v>ctyyAAAEV</v>
      </c>
      <c r="B2126" t="s">
        <v>5598</v>
      </c>
      <c r="C2126">
        <v>7</v>
      </c>
      <c r="D2126">
        <v>9</v>
      </c>
    </row>
    <row r="2127" spans="1:4">
      <c r="A2127" t="str">
        <f t="shared" si="33"/>
        <v>ctyyAAAEW</v>
      </c>
      <c r="B2127" t="s">
        <v>5599</v>
      </c>
      <c r="C2127">
        <v>8</v>
      </c>
      <c r="D2127">
        <v>9</v>
      </c>
    </row>
    <row r="2128" spans="1:4">
      <c r="A2128" t="str">
        <f t="shared" si="33"/>
        <v>ctyyAAAEX</v>
      </c>
      <c r="B2128" t="s">
        <v>5600</v>
      </c>
      <c r="C2128">
        <v>7</v>
      </c>
      <c r="D2128">
        <v>10</v>
      </c>
    </row>
    <row r="2129" spans="1:36">
      <c r="A2129" t="str">
        <f t="shared" si="33"/>
        <v>ctyyAAAEY</v>
      </c>
      <c r="B2129" t="s">
        <v>4881</v>
      </c>
      <c r="C2129">
        <v>7</v>
      </c>
      <c r="D2129">
        <v>10</v>
      </c>
      <c r="AJ2129" s="1"/>
    </row>
    <row r="2130" spans="1:36">
      <c r="A2130" t="str">
        <f t="shared" si="33"/>
        <v>ctyyAAAEZ</v>
      </c>
      <c r="B2130" t="s">
        <v>4882</v>
      </c>
      <c r="C2130">
        <v>6</v>
      </c>
      <c r="D2130">
        <v>8</v>
      </c>
    </row>
    <row r="2131" spans="1:36">
      <c r="A2131" t="str">
        <f t="shared" si="33"/>
        <v>ctyyAAAFA</v>
      </c>
      <c r="B2131" t="s">
        <v>4883</v>
      </c>
      <c r="C2131">
        <v>8</v>
      </c>
      <c r="D2131">
        <v>11</v>
      </c>
    </row>
    <row r="2132" spans="1:36">
      <c r="A2132" t="str">
        <f t="shared" si="33"/>
        <v>ctyyAAAFB</v>
      </c>
      <c r="B2132" t="s">
        <v>4884</v>
      </c>
      <c r="C2132">
        <v>7</v>
      </c>
      <c r="D2132">
        <v>11</v>
      </c>
    </row>
    <row r="2133" spans="1:36">
      <c r="A2133" t="str">
        <f t="shared" si="33"/>
        <v>ctyyAAAFC</v>
      </c>
      <c r="B2133" t="s">
        <v>4885</v>
      </c>
      <c r="C2133">
        <v>6</v>
      </c>
      <c r="D2133">
        <v>7</v>
      </c>
    </row>
    <row r="2134" spans="1:36">
      <c r="A2134" t="str">
        <f t="shared" si="33"/>
        <v>ctyyAAAFD</v>
      </c>
      <c r="B2134" t="s">
        <v>4886</v>
      </c>
      <c r="C2134">
        <v>7</v>
      </c>
      <c r="D2134">
        <v>8</v>
      </c>
    </row>
    <row r="2135" spans="1:36">
      <c r="A2135" t="str">
        <f t="shared" si="33"/>
        <v>ctyyAAAFE</v>
      </c>
      <c r="B2135" t="s">
        <v>4887</v>
      </c>
      <c r="C2135">
        <v>7</v>
      </c>
      <c r="D2135">
        <v>9</v>
      </c>
    </row>
    <row r="2136" spans="1:36">
      <c r="A2136" t="str">
        <f t="shared" si="33"/>
        <v>ctyyAAAFF</v>
      </c>
      <c r="B2136" t="s">
        <v>4888</v>
      </c>
      <c r="C2136">
        <v>7</v>
      </c>
      <c r="D2136">
        <v>10</v>
      </c>
    </row>
    <row r="2137" spans="1:36">
      <c r="A2137" t="str">
        <f t="shared" si="33"/>
        <v>ctyyAAAFG</v>
      </c>
      <c r="B2137" t="s">
        <v>4889</v>
      </c>
      <c r="C2137">
        <v>7</v>
      </c>
      <c r="D2137">
        <v>9</v>
      </c>
    </row>
    <row r="2138" spans="1:36">
      <c r="A2138" t="str">
        <f t="shared" si="33"/>
        <v>ctyyAAAFH</v>
      </c>
      <c r="B2138" t="s">
        <v>4890</v>
      </c>
      <c r="C2138">
        <v>7</v>
      </c>
      <c r="D2138">
        <v>10</v>
      </c>
    </row>
    <row r="2139" spans="1:36">
      <c r="A2139" t="str">
        <f t="shared" si="33"/>
        <v>ctyyAAAFI</v>
      </c>
      <c r="B2139" t="s">
        <v>4891</v>
      </c>
      <c r="C2139">
        <v>7</v>
      </c>
      <c r="D2139">
        <v>7</v>
      </c>
    </row>
    <row r="2140" spans="1:36">
      <c r="A2140" t="str">
        <f t="shared" si="33"/>
        <v>ctyyAAAFJ</v>
      </c>
      <c r="B2140" t="s">
        <v>4892</v>
      </c>
      <c r="C2140">
        <v>7</v>
      </c>
      <c r="D2140">
        <v>10</v>
      </c>
      <c r="AJ2140" s="1"/>
    </row>
    <row r="2141" spans="1:36">
      <c r="A2141" t="str">
        <f t="shared" si="33"/>
        <v>ctyyAAAFK</v>
      </c>
      <c r="B2141" t="s">
        <v>4893</v>
      </c>
      <c r="C2141">
        <v>7</v>
      </c>
      <c r="D2141">
        <v>9</v>
      </c>
    </row>
    <row r="2142" spans="1:36">
      <c r="A2142" t="str">
        <f t="shared" si="33"/>
        <v>ctyyAAAFL</v>
      </c>
      <c r="B2142" t="s">
        <v>4894</v>
      </c>
      <c r="C2142">
        <v>6</v>
      </c>
      <c r="D2142">
        <v>7</v>
      </c>
    </row>
    <row r="2143" spans="1:36">
      <c r="A2143" t="str">
        <f t="shared" si="33"/>
        <v>ctyyAAAFM</v>
      </c>
      <c r="B2143" t="s">
        <v>4895</v>
      </c>
      <c r="C2143">
        <v>7</v>
      </c>
      <c r="D2143">
        <v>9</v>
      </c>
    </row>
    <row r="2144" spans="1:36">
      <c r="A2144" t="str">
        <f t="shared" si="33"/>
        <v>ctyyAAAFN</v>
      </c>
      <c r="B2144" t="s">
        <v>4896</v>
      </c>
      <c r="C2144">
        <v>9</v>
      </c>
      <c r="D2144">
        <v>9</v>
      </c>
    </row>
    <row r="2145" spans="1:4">
      <c r="A2145" t="str">
        <f t="shared" si="33"/>
        <v>ctyyAAAFO</v>
      </c>
      <c r="B2145" t="s">
        <v>4897</v>
      </c>
      <c r="C2145">
        <v>7</v>
      </c>
      <c r="D2145">
        <v>10</v>
      </c>
    </row>
    <row r="2146" spans="1:4">
      <c r="A2146" t="str">
        <f t="shared" si="33"/>
        <v>ctyyAAAFP</v>
      </c>
      <c r="B2146" t="s">
        <v>4898</v>
      </c>
      <c r="C2146">
        <v>7</v>
      </c>
      <c r="D2146">
        <v>10</v>
      </c>
    </row>
    <row r="2147" spans="1:4">
      <c r="A2147" t="str">
        <f t="shared" si="33"/>
        <v>ctyyAAAFQ</v>
      </c>
      <c r="B2147" t="s">
        <v>4899</v>
      </c>
      <c r="C2147">
        <v>7</v>
      </c>
      <c r="D2147">
        <v>8</v>
      </c>
    </row>
    <row r="2148" spans="1:4">
      <c r="A2148" t="str">
        <f t="shared" si="33"/>
        <v>ctyyAAAFR</v>
      </c>
      <c r="B2148" t="s">
        <v>4900</v>
      </c>
      <c r="C2148">
        <v>8</v>
      </c>
      <c r="D2148">
        <v>12</v>
      </c>
    </row>
    <row r="2149" spans="1:4">
      <c r="A2149" t="str">
        <f t="shared" si="33"/>
        <v>ctyyAAAFS</v>
      </c>
      <c r="B2149" t="s">
        <v>4901</v>
      </c>
      <c r="C2149">
        <v>7</v>
      </c>
      <c r="D2149">
        <v>9</v>
      </c>
    </row>
    <row r="2150" spans="1:4">
      <c r="A2150" t="str">
        <f t="shared" si="33"/>
        <v>ctyyAAAFT</v>
      </c>
      <c r="B2150" t="s">
        <v>4902</v>
      </c>
      <c r="C2150">
        <v>7</v>
      </c>
      <c r="D2150">
        <v>9</v>
      </c>
    </row>
    <row r="2151" spans="1:4">
      <c r="A2151" t="str">
        <f t="shared" si="33"/>
        <v>ctyyAAAFU</v>
      </c>
      <c r="B2151" t="s">
        <v>4903</v>
      </c>
      <c r="C2151">
        <v>7</v>
      </c>
      <c r="D2151">
        <v>10</v>
      </c>
    </row>
    <row r="2152" spans="1:4">
      <c r="A2152" t="str">
        <f t="shared" si="33"/>
        <v>ctyyAAAFV</v>
      </c>
      <c r="B2152" t="s">
        <v>4904</v>
      </c>
      <c r="C2152">
        <v>7</v>
      </c>
      <c r="D2152">
        <v>11</v>
      </c>
    </row>
    <row r="2153" spans="1:4">
      <c r="A2153" t="str">
        <f t="shared" si="33"/>
        <v>ctyyAAAFW</v>
      </c>
      <c r="B2153" t="s">
        <v>4905</v>
      </c>
      <c r="C2153">
        <v>7</v>
      </c>
      <c r="D2153">
        <v>10</v>
      </c>
    </row>
    <row r="2154" spans="1:4">
      <c r="A2154" t="str">
        <f t="shared" si="33"/>
        <v>ctyyAAAFX</v>
      </c>
      <c r="B2154" t="s">
        <v>4906</v>
      </c>
      <c r="C2154">
        <v>7</v>
      </c>
      <c r="D2154">
        <v>9</v>
      </c>
    </row>
    <row r="2155" spans="1:4">
      <c r="A2155" t="str">
        <f t="shared" si="33"/>
        <v>ctyyAAAFY</v>
      </c>
      <c r="B2155" t="s">
        <v>4907</v>
      </c>
      <c r="C2155">
        <v>11</v>
      </c>
      <c r="D2155">
        <v>12</v>
      </c>
    </row>
    <row r="2156" spans="1:4">
      <c r="A2156" t="str">
        <f t="shared" si="33"/>
        <v>ctyyAAAFZ</v>
      </c>
      <c r="B2156" t="s">
        <v>4908</v>
      </c>
      <c r="C2156">
        <v>6</v>
      </c>
      <c r="D2156">
        <v>9</v>
      </c>
    </row>
    <row r="2157" spans="1:4">
      <c r="A2157" t="str">
        <f t="shared" si="33"/>
        <v>ctyyAAAGA</v>
      </c>
      <c r="B2157" t="s">
        <v>4909</v>
      </c>
      <c r="C2157">
        <v>7</v>
      </c>
      <c r="D2157">
        <v>9</v>
      </c>
    </row>
    <row r="2158" spans="1:4">
      <c r="A2158" t="str">
        <f t="shared" si="33"/>
        <v>ctyyAAAGB</v>
      </c>
      <c r="B2158" t="s">
        <v>4910</v>
      </c>
      <c r="C2158">
        <v>7</v>
      </c>
      <c r="D2158">
        <v>9</v>
      </c>
    </row>
    <row r="2159" spans="1:4">
      <c r="A2159" t="str">
        <f t="shared" si="33"/>
        <v>ctyyAAAGC</v>
      </c>
      <c r="B2159" t="s">
        <v>4911</v>
      </c>
      <c r="C2159">
        <v>6</v>
      </c>
      <c r="D2159">
        <v>8</v>
      </c>
    </row>
    <row r="2160" spans="1:4">
      <c r="A2160" t="str">
        <f t="shared" si="33"/>
        <v>ctyyAAAGD</v>
      </c>
      <c r="B2160" t="s">
        <v>4912</v>
      </c>
      <c r="C2160">
        <v>6</v>
      </c>
      <c r="D2160">
        <v>7</v>
      </c>
    </row>
    <row r="2161" spans="1:4">
      <c r="A2161" t="str">
        <f t="shared" si="33"/>
        <v>ctyyAAAGE</v>
      </c>
      <c r="B2161" t="s">
        <v>4913</v>
      </c>
      <c r="C2161">
        <v>9</v>
      </c>
      <c r="D2161">
        <v>11</v>
      </c>
    </row>
    <row r="2162" spans="1:4">
      <c r="A2162" t="str">
        <f t="shared" si="33"/>
        <v>ctyyAAAGF</v>
      </c>
      <c r="B2162" t="s">
        <v>6975</v>
      </c>
      <c r="C2162">
        <v>6</v>
      </c>
      <c r="D2162">
        <v>11</v>
      </c>
    </row>
    <row r="2163" spans="1:4">
      <c r="A2163" t="str">
        <f t="shared" si="33"/>
        <v>ctyyAAAGG</v>
      </c>
      <c r="B2163" t="s">
        <v>6976</v>
      </c>
      <c r="C2163">
        <v>8</v>
      </c>
      <c r="D2163">
        <v>9</v>
      </c>
    </row>
    <row r="2164" spans="1:4">
      <c r="A2164" t="str">
        <f t="shared" si="33"/>
        <v>ctyyAAAGH</v>
      </c>
      <c r="B2164" t="s">
        <v>6881</v>
      </c>
      <c r="C2164">
        <v>7</v>
      </c>
      <c r="D2164">
        <v>9</v>
      </c>
    </row>
    <row r="2165" spans="1:4">
      <c r="A2165" t="str">
        <f t="shared" si="33"/>
        <v>ctyyAAAGI</v>
      </c>
      <c r="B2165" t="s">
        <v>6882</v>
      </c>
      <c r="C2165">
        <v>6</v>
      </c>
      <c r="D2165">
        <v>11</v>
      </c>
    </row>
    <row r="2166" spans="1:4">
      <c r="A2166" t="str">
        <f t="shared" si="33"/>
        <v>ctyyAAAGJ</v>
      </c>
      <c r="B2166" t="s">
        <v>6883</v>
      </c>
      <c r="C2166">
        <v>6</v>
      </c>
      <c r="D2166">
        <v>9</v>
      </c>
    </row>
    <row r="2167" spans="1:4">
      <c r="A2167" t="str">
        <f t="shared" si="33"/>
        <v>ctyyAAAGK</v>
      </c>
      <c r="B2167" t="s">
        <v>5715</v>
      </c>
      <c r="C2167">
        <v>6</v>
      </c>
      <c r="D2167">
        <v>10</v>
      </c>
    </row>
    <row r="2168" spans="1:4">
      <c r="A2168" t="str">
        <f t="shared" si="33"/>
        <v>ctyyAAAGL</v>
      </c>
      <c r="B2168" t="s">
        <v>5716</v>
      </c>
      <c r="C2168">
        <v>6</v>
      </c>
      <c r="D2168">
        <v>10</v>
      </c>
    </row>
    <row r="2169" spans="1:4">
      <c r="A2169" t="str">
        <f t="shared" si="33"/>
        <v>ctyyAAAGM</v>
      </c>
      <c r="B2169" t="s">
        <v>5717</v>
      </c>
      <c r="C2169">
        <v>7</v>
      </c>
      <c r="D2169">
        <v>10</v>
      </c>
    </row>
    <row r="2170" spans="1:4">
      <c r="A2170" t="str">
        <f t="shared" si="33"/>
        <v>ctyyAAAGN</v>
      </c>
      <c r="B2170" t="s">
        <v>5718</v>
      </c>
      <c r="C2170">
        <v>6</v>
      </c>
      <c r="D2170">
        <v>10</v>
      </c>
    </row>
    <row r="2171" spans="1:4">
      <c r="A2171" t="str">
        <f t="shared" si="33"/>
        <v>ctyyAAAGO</v>
      </c>
      <c r="B2171" t="s">
        <v>5719</v>
      </c>
      <c r="C2171">
        <v>7</v>
      </c>
      <c r="D2171">
        <v>10</v>
      </c>
    </row>
    <row r="2172" spans="1:4">
      <c r="A2172" t="str">
        <f t="shared" si="33"/>
        <v>ctyyAAAGP</v>
      </c>
      <c r="B2172" t="s">
        <v>5720</v>
      </c>
      <c r="C2172">
        <v>8</v>
      </c>
      <c r="D2172">
        <v>11</v>
      </c>
    </row>
    <row r="2173" spans="1:4">
      <c r="A2173" t="str">
        <f t="shared" si="33"/>
        <v>ctyyAAAGQ</v>
      </c>
      <c r="B2173" t="s">
        <v>5721</v>
      </c>
      <c r="C2173">
        <v>7</v>
      </c>
      <c r="D2173">
        <v>10</v>
      </c>
    </row>
    <row r="2174" spans="1:4">
      <c r="A2174" t="str">
        <f t="shared" si="33"/>
        <v>ctyyAAAGR</v>
      </c>
      <c r="B2174" t="s">
        <v>5722</v>
      </c>
      <c r="C2174">
        <v>7</v>
      </c>
      <c r="D2174">
        <v>9</v>
      </c>
    </row>
    <row r="2175" spans="1:4">
      <c r="A2175" t="str">
        <f t="shared" si="33"/>
        <v>ctyyAAAGS</v>
      </c>
      <c r="B2175" t="s">
        <v>5723</v>
      </c>
      <c r="C2175">
        <v>6</v>
      </c>
      <c r="D2175">
        <v>10</v>
      </c>
    </row>
    <row r="2176" spans="1:4">
      <c r="A2176" t="str">
        <f t="shared" si="33"/>
        <v>ctyyAAAGT</v>
      </c>
      <c r="B2176" t="s">
        <v>5724</v>
      </c>
      <c r="C2176">
        <v>8</v>
      </c>
      <c r="D2176">
        <v>9</v>
      </c>
    </row>
    <row r="2177" spans="1:4">
      <c r="A2177" t="str">
        <f t="shared" si="33"/>
        <v>ctyyAAAGU</v>
      </c>
      <c r="B2177" t="s">
        <v>5725</v>
      </c>
      <c r="C2177">
        <v>7</v>
      </c>
      <c r="D2177">
        <v>10</v>
      </c>
    </row>
    <row r="2178" spans="1:4">
      <c r="A2178" t="str">
        <f t="shared" si="33"/>
        <v>ctyyAAAGV</v>
      </c>
      <c r="B2178" t="s">
        <v>5726</v>
      </c>
      <c r="C2178">
        <v>7</v>
      </c>
      <c r="D2178">
        <v>10</v>
      </c>
    </row>
    <row r="2179" spans="1:4">
      <c r="A2179" t="str">
        <f t="shared" si="33"/>
        <v>ctyyAAAGW</v>
      </c>
      <c r="B2179" t="s">
        <v>5727</v>
      </c>
      <c r="C2179">
        <v>8</v>
      </c>
      <c r="D2179">
        <v>8</v>
      </c>
    </row>
    <row r="2180" spans="1:4">
      <c r="A2180" t="str">
        <f t="shared" ref="A2180:A2243" si="34">MID(B2180,1,LEN(B2180)-4)</f>
        <v>ctyyAAAGX</v>
      </c>
      <c r="B2180" t="s">
        <v>5728</v>
      </c>
      <c r="C2180">
        <v>7</v>
      </c>
      <c r="D2180">
        <v>8</v>
      </c>
    </row>
    <row r="2181" spans="1:4">
      <c r="A2181" t="str">
        <f t="shared" si="34"/>
        <v>ctyyAAAGY</v>
      </c>
      <c r="B2181" t="s">
        <v>5729</v>
      </c>
      <c r="C2181">
        <v>9</v>
      </c>
      <c r="D2181">
        <v>12</v>
      </c>
    </row>
    <row r="2182" spans="1:4">
      <c r="A2182" t="str">
        <f t="shared" si="34"/>
        <v>ctyyAAAGZ</v>
      </c>
      <c r="B2182" t="s">
        <v>5730</v>
      </c>
      <c r="C2182">
        <v>6</v>
      </c>
      <c r="D2182">
        <v>10</v>
      </c>
    </row>
    <row r="2183" spans="1:4">
      <c r="A2183" t="str">
        <f t="shared" si="34"/>
        <v>ctyyAAAHA</v>
      </c>
      <c r="B2183" t="s">
        <v>5731</v>
      </c>
      <c r="C2183">
        <v>5</v>
      </c>
      <c r="D2183">
        <v>7</v>
      </c>
    </row>
    <row r="2184" spans="1:4">
      <c r="A2184" t="str">
        <f t="shared" si="34"/>
        <v>ctyyAAAHB</v>
      </c>
      <c r="B2184" t="s">
        <v>5732</v>
      </c>
      <c r="C2184">
        <v>10</v>
      </c>
      <c r="D2184">
        <v>10</v>
      </c>
    </row>
    <row r="2185" spans="1:4">
      <c r="A2185" t="str">
        <f t="shared" si="34"/>
        <v>ctyyAAAHC</v>
      </c>
      <c r="B2185" t="s">
        <v>5733</v>
      </c>
      <c r="C2185">
        <v>7</v>
      </c>
      <c r="D2185">
        <v>9</v>
      </c>
    </row>
    <row r="2186" spans="1:4">
      <c r="A2186" t="str">
        <f t="shared" si="34"/>
        <v>ctyyAAAHD</v>
      </c>
      <c r="B2186" t="s">
        <v>5734</v>
      </c>
      <c r="C2186">
        <v>9</v>
      </c>
      <c r="D2186">
        <v>9</v>
      </c>
    </row>
    <row r="2187" spans="1:4">
      <c r="A2187" t="str">
        <f t="shared" si="34"/>
        <v>ctyyAAAHE</v>
      </c>
      <c r="B2187" t="s">
        <v>5735</v>
      </c>
      <c r="C2187">
        <v>8</v>
      </c>
      <c r="D2187">
        <v>8</v>
      </c>
    </row>
    <row r="2188" spans="1:4">
      <c r="A2188" t="str">
        <f t="shared" si="34"/>
        <v>ctyyAAAHF</v>
      </c>
      <c r="B2188" t="s">
        <v>5736</v>
      </c>
      <c r="C2188">
        <v>6</v>
      </c>
      <c r="D2188">
        <v>7</v>
      </c>
    </row>
    <row r="2189" spans="1:4">
      <c r="A2189" t="str">
        <f t="shared" si="34"/>
        <v>ctyyAAAHG</v>
      </c>
      <c r="B2189" t="s">
        <v>5737</v>
      </c>
      <c r="C2189">
        <v>7</v>
      </c>
      <c r="D2189">
        <v>11</v>
      </c>
    </row>
    <row r="2190" spans="1:4">
      <c r="A2190" t="str">
        <f t="shared" si="34"/>
        <v>ctyyAAAHH</v>
      </c>
      <c r="B2190" t="s">
        <v>5738</v>
      </c>
      <c r="C2190">
        <v>11</v>
      </c>
      <c r="D2190">
        <v>11</v>
      </c>
    </row>
    <row r="2191" spans="1:4">
      <c r="A2191" t="str">
        <f t="shared" si="34"/>
        <v>ctyyAAAHI</v>
      </c>
      <c r="B2191" t="s">
        <v>5739</v>
      </c>
      <c r="C2191">
        <v>8</v>
      </c>
      <c r="D2191">
        <v>9</v>
      </c>
    </row>
    <row r="2192" spans="1:4">
      <c r="A2192" t="str">
        <f t="shared" si="34"/>
        <v>ctyyAAAHJ</v>
      </c>
      <c r="B2192" t="s">
        <v>5740</v>
      </c>
      <c r="C2192">
        <v>8</v>
      </c>
      <c r="D2192">
        <v>9</v>
      </c>
    </row>
    <row r="2193" spans="1:4">
      <c r="A2193" t="str">
        <f t="shared" si="34"/>
        <v>ctyyAAAHK</v>
      </c>
      <c r="B2193" t="s">
        <v>5741</v>
      </c>
      <c r="C2193">
        <v>8</v>
      </c>
      <c r="D2193">
        <v>10</v>
      </c>
    </row>
    <row r="2194" spans="1:4">
      <c r="A2194" t="str">
        <f t="shared" si="34"/>
        <v>ctyyAAAHL</v>
      </c>
      <c r="B2194" t="s">
        <v>5742</v>
      </c>
      <c r="C2194">
        <v>7</v>
      </c>
      <c r="D2194">
        <v>9</v>
      </c>
    </row>
    <row r="2195" spans="1:4">
      <c r="A2195" t="str">
        <f t="shared" si="34"/>
        <v>ctyyAAAHM</v>
      </c>
      <c r="B2195" t="s">
        <v>5743</v>
      </c>
      <c r="C2195">
        <v>6</v>
      </c>
      <c r="D2195">
        <v>8</v>
      </c>
    </row>
    <row r="2196" spans="1:4">
      <c r="A2196" t="str">
        <f t="shared" si="34"/>
        <v>ctyyAAAHN</v>
      </c>
      <c r="B2196" t="s">
        <v>5744</v>
      </c>
      <c r="C2196">
        <v>7</v>
      </c>
      <c r="D2196">
        <v>11</v>
      </c>
    </row>
    <row r="2197" spans="1:4">
      <c r="A2197" t="str">
        <f t="shared" si="34"/>
        <v>ctyyAAAHO</v>
      </c>
      <c r="B2197" t="s">
        <v>5745</v>
      </c>
      <c r="C2197">
        <v>7</v>
      </c>
      <c r="D2197">
        <v>8</v>
      </c>
    </row>
    <row r="2198" spans="1:4">
      <c r="A2198" t="str">
        <f t="shared" si="34"/>
        <v>ctyyAAAHP</v>
      </c>
      <c r="B2198" t="s">
        <v>5746</v>
      </c>
      <c r="C2198">
        <v>6</v>
      </c>
      <c r="D2198">
        <v>9</v>
      </c>
    </row>
    <row r="2199" spans="1:4">
      <c r="A2199" t="str">
        <f t="shared" si="34"/>
        <v>ctyyAAAHQ</v>
      </c>
      <c r="B2199" t="s">
        <v>5747</v>
      </c>
      <c r="C2199">
        <v>8</v>
      </c>
      <c r="D2199">
        <v>9</v>
      </c>
    </row>
    <row r="2200" spans="1:4">
      <c r="A2200" t="str">
        <f t="shared" si="34"/>
        <v>ctyyAAAHR</v>
      </c>
      <c r="B2200" t="s">
        <v>5748</v>
      </c>
      <c r="C2200">
        <v>7</v>
      </c>
      <c r="D2200">
        <v>11</v>
      </c>
    </row>
    <row r="2201" spans="1:4">
      <c r="A2201" t="str">
        <f t="shared" si="34"/>
        <v>ctyyAAAHS</v>
      </c>
      <c r="B2201" t="s">
        <v>5749</v>
      </c>
      <c r="C2201">
        <v>7</v>
      </c>
      <c r="D2201">
        <v>9</v>
      </c>
    </row>
    <row r="2202" spans="1:4">
      <c r="A2202" t="str">
        <f t="shared" si="34"/>
        <v>ctyyAAAHT</v>
      </c>
      <c r="B2202" t="s">
        <v>5750</v>
      </c>
      <c r="C2202">
        <v>5</v>
      </c>
      <c r="D2202">
        <v>7</v>
      </c>
    </row>
    <row r="2203" spans="1:4">
      <c r="A2203" t="str">
        <f t="shared" si="34"/>
        <v>ctyyAAAHU</v>
      </c>
      <c r="B2203" t="s">
        <v>5751</v>
      </c>
      <c r="C2203">
        <v>6</v>
      </c>
      <c r="D2203">
        <v>11</v>
      </c>
    </row>
    <row r="2204" spans="1:4">
      <c r="A2204" t="str">
        <f t="shared" si="34"/>
        <v>ctyyAAAHV</v>
      </c>
      <c r="B2204" t="s">
        <v>5752</v>
      </c>
      <c r="C2204">
        <v>7</v>
      </c>
      <c r="D2204">
        <v>11</v>
      </c>
    </row>
    <row r="2205" spans="1:4">
      <c r="A2205" t="str">
        <f t="shared" si="34"/>
        <v>ctyyAAAHW</v>
      </c>
      <c r="B2205" t="s">
        <v>5753</v>
      </c>
      <c r="C2205">
        <v>11</v>
      </c>
      <c r="D2205">
        <v>12</v>
      </c>
    </row>
    <row r="2206" spans="1:4">
      <c r="A2206" t="str">
        <f t="shared" si="34"/>
        <v>ctyyAAAHX</v>
      </c>
      <c r="B2206" t="s">
        <v>5754</v>
      </c>
      <c r="C2206">
        <v>8</v>
      </c>
      <c r="D2206">
        <v>9</v>
      </c>
    </row>
    <row r="2207" spans="1:4">
      <c r="A2207" t="str">
        <f t="shared" si="34"/>
        <v>ctyyAAAHY</v>
      </c>
      <c r="B2207" t="s">
        <v>5755</v>
      </c>
      <c r="C2207">
        <v>7</v>
      </c>
      <c r="D2207">
        <v>9</v>
      </c>
    </row>
    <row r="2208" spans="1:4">
      <c r="A2208" t="str">
        <f t="shared" si="34"/>
        <v>ctyyAAAHZ</v>
      </c>
      <c r="B2208" t="s">
        <v>5756</v>
      </c>
      <c r="C2208">
        <v>7</v>
      </c>
      <c r="D2208">
        <v>11</v>
      </c>
    </row>
    <row r="2209" spans="1:4">
      <c r="A2209" t="str">
        <f t="shared" si="34"/>
        <v>ctyyAAAIA</v>
      </c>
      <c r="B2209" t="s">
        <v>5757</v>
      </c>
      <c r="C2209">
        <v>7</v>
      </c>
      <c r="D2209">
        <v>7</v>
      </c>
    </row>
    <row r="2210" spans="1:4">
      <c r="A2210" t="str">
        <f t="shared" si="34"/>
        <v>ctyyAAAIB</v>
      </c>
      <c r="B2210" t="s">
        <v>5758</v>
      </c>
      <c r="C2210">
        <v>8</v>
      </c>
      <c r="D2210">
        <v>8</v>
      </c>
    </row>
    <row r="2211" spans="1:4">
      <c r="A2211" t="str">
        <f t="shared" si="34"/>
        <v>ctyyAAAIC</v>
      </c>
      <c r="B2211" t="s">
        <v>5759</v>
      </c>
      <c r="C2211">
        <v>6</v>
      </c>
      <c r="D2211">
        <v>9</v>
      </c>
    </row>
    <row r="2212" spans="1:4">
      <c r="A2212" t="str">
        <f t="shared" si="34"/>
        <v>ctyyAAAID</v>
      </c>
      <c r="B2212" t="s">
        <v>5760</v>
      </c>
      <c r="C2212">
        <v>8</v>
      </c>
      <c r="D2212">
        <v>10</v>
      </c>
    </row>
    <row r="2213" spans="1:4">
      <c r="A2213" t="str">
        <f t="shared" si="34"/>
        <v>ctyyAAAIE</v>
      </c>
      <c r="B2213" t="s">
        <v>5761</v>
      </c>
      <c r="C2213">
        <v>7</v>
      </c>
      <c r="D2213">
        <v>9</v>
      </c>
    </row>
    <row r="2214" spans="1:4">
      <c r="A2214" t="str">
        <f t="shared" si="34"/>
        <v>ctyyAAAIF</v>
      </c>
      <c r="B2214" t="s">
        <v>5762</v>
      </c>
      <c r="C2214">
        <v>7</v>
      </c>
      <c r="D2214">
        <v>11</v>
      </c>
    </row>
    <row r="2215" spans="1:4">
      <c r="A2215" t="str">
        <f t="shared" si="34"/>
        <v>ctyyAAAIG</v>
      </c>
      <c r="B2215" t="s">
        <v>5763</v>
      </c>
      <c r="C2215">
        <v>6</v>
      </c>
      <c r="D2215">
        <v>7</v>
      </c>
    </row>
    <row r="2216" spans="1:4">
      <c r="A2216" t="str">
        <f t="shared" si="34"/>
        <v>ctyyAAAIH</v>
      </c>
      <c r="B2216" t="s">
        <v>5764</v>
      </c>
      <c r="C2216">
        <v>7</v>
      </c>
      <c r="D2216">
        <v>9</v>
      </c>
    </row>
    <row r="2217" spans="1:4">
      <c r="A2217" t="str">
        <f t="shared" si="34"/>
        <v>ctyyAAAII</v>
      </c>
      <c r="B2217" t="s">
        <v>5765</v>
      </c>
      <c r="C2217">
        <v>6</v>
      </c>
      <c r="D2217">
        <v>7</v>
      </c>
    </row>
    <row r="2218" spans="1:4">
      <c r="A2218" t="str">
        <f t="shared" si="34"/>
        <v>ctyyAAAIJ</v>
      </c>
      <c r="B2218" t="s">
        <v>5766</v>
      </c>
      <c r="C2218">
        <v>6</v>
      </c>
      <c r="D2218">
        <v>10</v>
      </c>
    </row>
    <row r="2219" spans="1:4">
      <c r="A2219" t="str">
        <f t="shared" si="34"/>
        <v>ctyyAAAIK</v>
      </c>
      <c r="B2219" t="s">
        <v>5767</v>
      </c>
      <c r="C2219">
        <v>7</v>
      </c>
      <c r="D2219">
        <v>12</v>
      </c>
    </row>
    <row r="2220" spans="1:4">
      <c r="A2220" t="str">
        <f t="shared" si="34"/>
        <v>ctyyAAAIL</v>
      </c>
      <c r="B2220" t="s">
        <v>5768</v>
      </c>
      <c r="C2220">
        <v>6</v>
      </c>
      <c r="D2220">
        <v>11</v>
      </c>
    </row>
    <row r="2221" spans="1:4">
      <c r="A2221" t="str">
        <f t="shared" si="34"/>
        <v>ctyyAAAIM</v>
      </c>
      <c r="B2221" t="s">
        <v>5769</v>
      </c>
      <c r="C2221">
        <v>7</v>
      </c>
      <c r="D2221">
        <v>11</v>
      </c>
    </row>
    <row r="2222" spans="1:4">
      <c r="A2222" t="str">
        <f t="shared" si="34"/>
        <v>ctyyAAAIN</v>
      </c>
      <c r="B2222" t="s">
        <v>5770</v>
      </c>
      <c r="C2222">
        <v>7</v>
      </c>
      <c r="D2222">
        <v>10</v>
      </c>
    </row>
    <row r="2223" spans="1:4">
      <c r="A2223" t="str">
        <f t="shared" si="34"/>
        <v>ctyyAAAIO</v>
      </c>
      <c r="B2223" t="s">
        <v>5771</v>
      </c>
      <c r="C2223">
        <v>8</v>
      </c>
      <c r="D2223">
        <v>9</v>
      </c>
    </row>
    <row r="2224" spans="1:4">
      <c r="A2224" t="str">
        <f t="shared" si="34"/>
        <v>ctyyAAAIP</v>
      </c>
      <c r="B2224" t="s">
        <v>5772</v>
      </c>
      <c r="C2224">
        <v>8</v>
      </c>
      <c r="D2224">
        <v>9</v>
      </c>
    </row>
    <row r="2225" spans="1:4">
      <c r="A2225" t="str">
        <f t="shared" si="34"/>
        <v>ctyyAAAIQ</v>
      </c>
      <c r="B2225" t="s">
        <v>5773</v>
      </c>
      <c r="C2225">
        <v>8</v>
      </c>
      <c r="D2225">
        <v>9</v>
      </c>
    </row>
    <row r="2226" spans="1:4">
      <c r="A2226" t="str">
        <f t="shared" si="34"/>
        <v>ctyyAAAIR</v>
      </c>
      <c r="B2226" t="s">
        <v>5774</v>
      </c>
      <c r="C2226">
        <v>9</v>
      </c>
      <c r="D2226">
        <v>12</v>
      </c>
    </row>
    <row r="2227" spans="1:4">
      <c r="A2227" t="str">
        <f t="shared" si="34"/>
        <v>ctyyAAAIS</v>
      </c>
      <c r="B2227" t="s">
        <v>5775</v>
      </c>
      <c r="C2227">
        <v>7</v>
      </c>
      <c r="D2227">
        <v>9</v>
      </c>
    </row>
    <row r="2228" spans="1:4">
      <c r="A2228" t="str">
        <f t="shared" si="34"/>
        <v>ctyyAAAIT</v>
      </c>
      <c r="B2228" t="s">
        <v>5776</v>
      </c>
      <c r="C2228">
        <v>6</v>
      </c>
      <c r="D2228">
        <v>9</v>
      </c>
    </row>
    <row r="2229" spans="1:4">
      <c r="A2229" t="str">
        <f t="shared" si="34"/>
        <v>ctyyAAAIU</v>
      </c>
      <c r="B2229" t="s">
        <v>5777</v>
      </c>
      <c r="C2229">
        <v>7</v>
      </c>
      <c r="D2229">
        <v>9</v>
      </c>
    </row>
    <row r="2230" spans="1:4">
      <c r="A2230" t="str">
        <f t="shared" si="34"/>
        <v>ctyyAAAIV</v>
      </c>
      <c r="B2230" t="s">
        <v>5778</v>
      </c>
      <c r="C2230">
        <v>7</v>
      </c>
      <c r="D2230">
        <v>9</v>
      </c>
    </row>
    <row r="2231" spans="1:4">
      <c r="A2231" t="str">
        <f t="shared" si="34"/>
        <v>ctyyAAAIW</v>
      </c>
      <c r="B2231" t="s">
        <v>5779</v>
      </c>
      <c r="C2231">
        <v>9</v>
      </c>
      <c r="D2231">
        <v>9</v>
      </c>
    </row>
    <row r="2232" spans="1:4">
      <c r="A2232" t="str">
        <f t="shared" si="34"/>
        <v>ctyyAAAIX</v>
      </c>
      <c r="B2232" t="s">
        <v>5780</v>
      </c>
      <c r="C2232">
        <v>8</v>
      </c>
      <c r="D2232">
        <v>12</v>
      </c>
    </row>
    <row r="2233" spans="1:4">
      <c r="A2233" t="str">
        <f t="shared" si="34"/>
        <v>ctyyAAAIY</v>
      </c>
      <c r="B2233" t="s">
        <v>5781</v>
      </c>
      <c r="C2233">
        <v>7</v>
      </c>
      <c r="D2233">
        <v>9</v>
      </c>
    </row>
    <row r="2234" spans="1:4">
      <c r="A2234" t="str">
        <f t="shared" si="34"/>
        <v>ctyyAAAIZ</v>
      </c>
      <c r="B2234" t="s">
        <v>5782</v>
      </c>
      <c r="C2234">
        <v>7</v>
      </c>
      <c r="D2234">
        <v>10</v>
      </c>
    </row>
    <row r="2235" spans="1:4">
      <c r="A2235" t="str">
        <f t="shared" si="34"/>
        <v>ctyyAAAJA</v>
      </c>
      <c r="B2235" t="s">
        <v>5783</v>
      </c>
      <c r="C2235">
        <v>7</v>
      </c>
      <c r="D2235">
        <v>9</v>
      </c>
    </row>
    <row r="2236" spans="1:4">
      <c r="A2236" t="str">
        <f t="shared" si="34"/>
        <v>ctyyAAAJB</v>
      </c>
      <c r="B2236" t="s">
        <v>5784</v>
      </c>
      <c r="C2236">
        <v>7</v>
      </c>
      <c r="D2236">
        <v>9</v>
      </c>
    </row>
    <row r="2237" spans="1:4">
      <c r="A2237" t="str">
        <f t="shared" si="34"/>
        <v>ctyyAAAJC</v>
      </c>
      <c r="B2237" t="s">
        <v>5785</v>
      </c>
      <c r="C2237">
        <v>8</v>
      </c>
      <c r="D2237">
        <v>11</v>
      </c>
    </row>
    <row r="2238" spans="1:4">
      <c r="A2238" t="str">
        <f t="shared" si="34"/>
        <v>ctyyAAAJD</v>
      </c>
      <c r="B2238" t="s">
        <v>5786</v>
      </c>
      <c r="C2238">
        <v>7</v>
      </c>
      <c r="D2238">
        <v>8</v>
      </c>
    </row>
    <row r="2239" spans="1:4">
      <c r="A2239" t="str">
        <f t="shared" si="34"/>
        <v>ctyyAAAJE</v>
      </c>
      <c r="B2239" t="s">
        <v>5787</v>
      </c>
      <c r="C2239">
        <v>7</v>
      </c>
      <c r="D2239">
        <v>10</v>
      </c>
    </row>
    <row r="2240" spans="1:4">
      <c r="A2240" t="str">
        <f t="shared" si="34"/>
        <v>ctyyAAAJF</v>
      </c>
      <c r="B2240" t="s">
        <v>5788</v>
      </c>
      <c r="C2240">
        <v>7</v>
      </c>
      <c r="D2240">
        <v>11</v>
      </c>
    </row>
    <row r="2241" spans="1:4">
      <c r="A2241" t="str">
        <f t="shared" si="34"/>
        <v>ctyyAAAJG</v>
      </c>
      <c r="B2241" t="s">
        <v>5789</v>
      </c>
      <c r="C2241">
        <v>7</v>
      </c>
      <c r="D2241">
        <v>11</v>
      </c>
    </row>
    <row r="2242" spans="1:4">
      <c r="A2242" t="str">
        <f t="shared" si="34"/>
        <v>ctyyAAAJH</v>
      </c>
      <c r="B2242" t="s">
        <v>5790</v>
      </c>
      <c r="C2242">
        <v>7</v>
      </c>
      <c r="D2242">
        <v>9</v>
      </c>
    </row>
    <row r="2243" spans="1:4">
      <c r="A2243" t="str">
        <f t="shared" si="34"/>
        <v>ctyyAAAJI</v>
      </c>
      <c r="B2243" t="s">
        <v>5791</v>
      </c>
      <c r="C2243">
        <v>8</v>
      </c>
      <c r="D2243">
        <v>9</v>
      </c>
    </row>
    <row r="2244" spans="1:4">
      <c r="A2244" t="str">
        <f t="shared" ref="A2244:A2307" si="35">MID(B2244,1,LEN(B2244)-4)</f>
        <v>ctyyAAAJJ</v>
      </c>
      <c r="B2244" t="s">
        <v>5792</v>
      </c>
      <c r="C2244">
        <v>7</v>
      </c>
      <c r="D2244">
        <v>8</v>
      </c>
    </row>
    <row r="2245" spans="1:4">
      <c r="A2245" t="str">
        <f t="shared" si="35"/>
        <v>ctyyAAAJK</v>
      </c>
      <c r="B2245" t="s">
        <v>5793</v>
      </c>
      <c r="C2245">
        <v>6</v>
      </c>
      <c r="D2245">
        <v>7</v>
      </c>
    </row>
    <row r="2246" spans="1:4">
      <c r="A2246" t="str">
        <f t="shared" si="35"/>
        <v>ctyyAAAJL</v>
      </c>
      <c r="B2246" t="s">
        <v>5794</v>
      </c>
      <c r="C2246">
        <v>6</v>
      </c>
      <c r="D2246">
        <v>10</v>
      </c>
    </row>
    <row r="2247" spans="1:4">
      <c r="A2247" t="str">
        <f t="shared" si="35"/>
        <v>ctyyAAAJM</v>
      </c>
      <c r="B2247" t="s">
        <v>5795</v>
      </c>
      <c r="C2247">
        <v>6</v>
      </c>
      <c r="D2247">
        <v>10</v>
      </c>
    </row>
    <row r="2248" spans="1:4">
      <c r="A2248" t="str">
        <f t="shared" si="35"/>
        <v>ctyyAAAJN</v>
      </c>
      <c r="B2248" t="s">
        <v>5796</v>
      </c>
      <c r="C2248">
        <v>7</v>
      </c>
      <c r="D2248">
        <v>11</v>
      </c>
    </row>
    <row r="2249" spans="1:4">
      <c r="A2249" t="str">
        <f t="shared" si="35"/>
        <v>ctyyAAAJO</v>
      </c>
      <c r="B2249" t="s">
        <v>5797</v>
      </c>
      <c r="C2249">
        <v>7</v>
      </c>
      <c r="D2249">
        <v>10</v>
      </c>
    </row>
    <row r="2250" spans="1:4">
      <c r="A2250" t="str">
        <f t="shared" si="35"/>
        <v>ctyyAAAJP</v>
      </c>
      <c r="B2250" t="s">
        <v>5798</v>
      </c>
      <c r="C2250">
        <v>7</v>
      </c>
      <c r="D2250">
        <v>10</v>
      </c>
    </row>
    <row r="2251" spans="1:4">
      <c r="A2251" t="str">
        <f t="shared" si="35"/>
        <v>ctyyAAAJQ</v>
      </c>
      <c r="B2251" t="s">
        <v>5799</v>
      </c>
      <c r="C2251">
        <v>8</v>
      </c>
      <c r="D2251">
        <v>9</v>
      </c>
    </row>
    <row r="2252" spans="1:4">
      <c r="A2252" t="str">
        <f t="shared" si="35"/>
        <v>ctyyAAAJR</v>
      </c>
      <c r="B2252" t="s">
        <v>5800</v>
      </c>
      <c r="C2252">
        <v>7</v>
      </c>
      <c r="D2252">
        <v>9</v>
      </c>
    </row>
    <row r="2253" spans="1:4">
      <c r="A2253" t="str">
        <f t="shared" si="35"/>
        <v>ctyyAAAJS</v>
      </c>
      <c r="B2253" t="s">
        <v>5801</v>
      </c>
      <c r="C2253">
        <v>7</v>
      </c>
      <c r="D2253">
        <v>12</v>
      </c>
    </row>
    <row r="2254" spans="1:4">
      <c r="A2254" t="str">
        <f t="shared" si="35"/>
        <v>ctyyAAAJT</v>
      </c>
      <c r="B2254" t="s">
        <v>5802</v>
      </c>
      <c r="C2254">
        <v>6</v>
      </c>
      <c r="D2254">
        <v>9</v>
      </c>
    </row>
    <row r="2255" spans="1:4">
      <c r="A2255" t="str">
        <f t="shared" si="35"/>
        <v>ctyyAAAJU</v>
      </c>
      <c r="B2255" t="s">
        <v>5803</v>
      </c>
      <c r="C2255">
        <v>8</v>
      </c>
      <c r="D2255">
        <v>10</v>
      </c>
    </row>
    <row r="2256" spans="1:4">
      <c r="A2256" t="str">
        <f t="shared" si="35"/>
        <v>ctyyAAAJV</v>
      </c>
      <c r="B2256" t="s">
        <v>5804</v>
      </c>
      <c r="C2256">
        <v>9</v>
      </c>
      <c r="D2256">
        <v>10</v>
      </c>
    </row>
    <row r="2257" spans="1:4">
      <c r="A2257" t="str">
        <f t="shared" si="35"/>
        <v>ctyyAAAJW</v>
      </c>
      <c r="B2257" t="s">
        <v>5805</v>
      </c>
      <c r="C2257">
        <v>7</v>
      </c>
      <c r="D2257">
        <v>9</v>
      </c>
    </row>
    <row r="2258" spans="1:4">
      <c r="A2258" t="str">
        <f t="shared" si="35"/>
        <v>ctyyAAAJX</v>
      </c>
      <c r="B2258" t="s">
        <v>5806</v>
      </c>
      <c r="C2258">
        <v>8</v>
      </c>
      <c r="D2258">
        <v>11</v>
      </c>
    </row>
    <row r="2259" spans="1:4">
      <c r="A2259" t="str">
        <f t="shared" si="35"/>
        <v>ctyyAAAJY</v>
      </c>
      <c r="B2259" t="s">
        <v>5807</v>
      </c>
      <c r="C2259">
        <v>7</v>
      </c>
      <c r="D2259">
        <v>10</v>
      </c>
    </row>
    <row r="2260" spans="1:4">
      <c r="A2260" t="str">
        <f t="shared" si="35"/>
        <v>ctyyAAAJZ</v>
      </c>
      <c r="B2260" t="s">
        <v>5808</v>
      </c>
      <c r="C2260">
        <v>7</v>
      </c>
      <c r="D2260">
        <v>7</v>
      </c>
    </row>
    <row r="2261" spans="1:4">
      <c r="A2261" t="str">
        <f t="shared" si="35"/>
        <v>ctyyAAAKA</v>
      </c>
      <c r="B2261" t="s">
        <v>5813</v>
      </c>
      <c r="C2261">
        <v>6</v>
      </c>
      <c r="D2261">
        <v>11</v>
      </c>
    </row>
    <row r="2262" spans="1:4">
      <c r="A2262" t="str">
        <f t="shared" si="35"/>
        <v>ctyyAAAKB</v>
      </c>
      <c r="B2262" t="s">
        <v>5814</v>
      </c>
      <c r="C2262">
        <v>6</v>
      </c>
      <c r="D2262">
        <v>7</v>
      </c>
    </row>
    <row r="2263" spans="1:4">
      <c r="A2263" t="str">
        <f t="shared" si="35"/>
        <v>ctyyAAAKC</v>
      </c>
      <c r="B2263" t="s">
        <v>5815</v>
      </c>
      <c r="C2263">
        <v>7</v>
      </c>
      <c r="D2263">
        <v>9</v>
      </c>
    </row>
    <row r="2264" spans="1:4">
      <c r="A2264" t="str">
        <f t="shared" si="35"/>
        <v>ctyyAAAKD</v>
      </c>
      <c r="B2264" t="s">
        <v>5816</v>
      </c>
      <c r="C2264">
        <v>6</v>
      </c>
      <c r="D2264">
        <v>8</v>
      </c>
    </row>
    <row r="2265" spans="1:4">
      <c r="A2265" t="str">
        <f t="shared" si="35"/>
        <v>ctyyAAAKE</v>
      </c>
      <c r="B2265" t="s">
        <v>5817</v>
      </c>
      <c r="C2265">
        <v>8</v>
      </c>
      <c r="D2265">
        <v>11</v>
      </c>
    </row>
    <row r="2266" spans="1:4">
      <c r="A2266" t="str">
        <f t="shared" si="35"/>
        <v>ctyyAAAKF</v>
      </c>
      <c r="B2266" t="s">
        <v>5818</v>
      </c>
      <c r="C2266">
        <v>6</v>
      </c>
      <c r="D2266">
        <v>9</v>
      </c>
    </row>
    <row r="2267" spans="1:4">
      <c r="A2267" t="str">
        <f t="shared" si="35"/>
        <v>ctyyAAAKG</v>
      </c>
      <c r="B2267" t="s">
        <v>5819</v>
      </c>
      <c r="C2267">
        <v>6</v>
      </c>
      <c r="D2267">
        <v>8</v>
      </c>
    </row>
    <row r="2268" spans="1:4">
      <c r="A2268" t="str">
        <f t="shared" si="35"/>
        <v>ctyyAAAKH</v>
      </c>
      <c r="B2268" t="s">
        <v>5820</v>
      </c>
      <c r="C2268">
        <v>6</v>
      </c>
      <c r="D2268">
        <v>9</v>
      </c>
    </row>
    <row r="2269" spans="1:4">
      <c r="A2269" t="str">
        <f t="shared" si="35"/>
        <v>ctyyAAAKI</v>
      </c>
      <c r="B2269" t="s">
        <v>5821</v>
      </c>
      <c r="C2269">
        <v>7</v>
      </c>
      <c r="D2269">
        <v>8</v>
      </c>
    </row>
    <row r="2270" spans="1:4">
      <c r="A2270" t="str">
        <f t="shared" si="35"/>
        <v>ctyyAAAKJ</v>
      </c>
      <c r="B2270" t="s">
        <v>5822</v>
      </c>
      <c r="C2270">
        <v>8</v>
      </c>
      <c r="D2270">
        <v>10</v>
      </c>
    </row>
    <row r="2271" spans="1:4">
      <c r="A2271" t="str">
        <f t="shared" si="35"/>
        <v>ctyyAAAKK</v>
      </c>
      <c r="B2271" t="s">
        <v>5823</v>
      </c>
      <c r="C2271">
        <v>7</v>
      </c>
      <c r="D2271">
        <v>12</v>
      </c>
    </row>
    <row r="2272" spans="1:4">
      <c r="A2272" t="str">
        <f t="shared" si="35"/>
        <v>ctyyAAAKL</v>
      </c>
      <c r="B2272" t="s">
        <v>5824</v>
      </c>
      <c r="C2272">
        <v>8</v>
      </c>
      <c r="D2272">
        <v>9</v>
      </c>
    </row>
    <row r="2273" spans="1:4">
      <c r="A2273" t="str">
        <f t="shared" si="35"/>
        <v>ctyyAAAKM</v>
      </c>
      <c r="B2273" t="s">
        <v>5825</v>
      </c>
      <c r="C2273">
        <v>8</v>
      </c>
      <c r="D2273">
        <v>9</v>
      </c>
    </row>
    <row r="2274" spans="1:4">
      <c r="A2274" t="str">
        <f t="shared" si="35"/>
        <v>ctyyAAAKN</v>
      </c>
      <c r="B2274" t="s">
        <v>5826</v>
      </c>
      <c r="C2274">
        <v>7</v>
      </c>
      <c r="D2274">
        <v>9</v>
      </c>
    </row>
    <row r="2275" spans="1:4">
      <c r="A2275" t="str">
        <f t="shared" si="35"/>
        <v>ctyyAAAKO</v>
      </c>
      <c r="B2275" t="s">
        <v>5827</v>
      </c>
      <c r="C2275">
        <v>9</v>
      </c>
      <c r="D2275">
        <v>11</v>
      </c>
    </row>
    <row r="2276" spans="1:4">
      <c r="A2276" t="str">
        <f t="shared" si="35"/>
        <v>ctyyAAAKP</v>
      </c>
      <c r="B2276" t="s">
        <v>5828</v>
      </c>
      <c r="C2276">
        <v>6</v>
      </c>
      <c r="D2276">
        <v>12</v>
      </c>
    </row>
    <row r="2277" spans="1:4">
      <c r="A2277" t="str">
        <f t="shared" si="35"/>
        <v>ctyyAAAKQ</v>
      </c>
      <c r="B2277" t="s">
        <v>5829</v>
      </c>
      <c r="C2277">
        <v>7</v>
      </c>
      <c r="D2277">
        <v>9</v>
      </c>
    </row>
    <row r="2278" spans="1:4">
      <c r="A2278" t="str">
        <f t="shared" si="35"/>
        <v>ctyyAAAKR</v>
      </c>
      <c r="B2278" t="s">
        <v>5830</v>
      </c>
      <c r="C2278">
        <v>6</v>
      </c>
      <c r="D2278">
        <v>9</v>
      </c>
    </row>
    <row r="2279" spans="1:4">
      <c r="A2279" t="str">
        <f t="shared" si="35"/>
        <v>ctyyAAAKS</v>
      </c>
      <c r="B2279" t="s">
        <v>5831</v>
      </c>
      <c r="C2279">
        <v>6</v>
      </c>
      <c r="D2279">
        <v>11</v>
      </c>
    </row>
    <row r="2280" spans="1:4">
      <c r="A2280" t="str">
        <f t="shared" si="35"/>
        <v>ctyyAAAKT</v>
      </c>
      <c r="B2280" t="s">
        <v>5832</v>
      </c>
      <c r="C2280">
        <v>6</v>
      </c>
      <c r="D2280">
        <v>9</v>
      </c>
    </row>
    <row r="2281" spans="1:4">
      <c r="A2281" t="str">
        <f t="shared" si="35"/>
        <v>ctyyAAAKU</v>
      </c>
      <c r="B2281" t="s">
        <v>5833</v>
      </c>
      <c r="C2281">
        <v>7</v>
      </c>
      <c r="D2281">
        <v>7</v>
      </c>
    </row>
    <row r="2282" spans="1:4">
      <c r="A2282" t="str">
        <f t="shared" si="35"/>
        <v>ctyyAAAKV</v>
      </c>
      <c r="B2282" t="s">
        <v>5834</v>
      </c>
      <c r="C2282">
        <v>7</v>
      </c>
      <c r="D2282">
        <v>8</v>
      </c>
    </row>
    <row r="2283" spans="1:4">
      <c r="A2283" t="str">
        <f t="shared" si="35"/>
        <v>ctyyAAAKW</v>
      </c>
      <c r="B2283" t="s">
        <v>5835</v>
      </c>
      <c r="C2283">
        <v>11</v>
      </c>
      <c r="D2283">
        <v>12</v>
      </c>
    </row>
    <row r="2284" spans="1:4">
      <c r="A2284" t="str">
        <f t="shared" si="35"/>
        <v>ctyyAAAKX</v>
      </c>
      <c r="B2284" t="s">
        <v>5836</v>
      </c>
      <c r="C2284">
        <v>6</v>
      </c>
      <c r="D2284">
        <v>7</v>
      </c>
    </row>
    <row r="2285" spans="1:4">
      <c r="A2285" t="str">
        <f t="shared" si="35"/>
        <v>ctyyAAAKY</v>
      </c>
      <c r="B2285" t="s">
        <v>5837</v>
      </c>
      <c r="C2285">
        <v>7</v>
      </c>
      <c r="D2285">
        <v>8</v>
      </c>
    </row>
    <row r="2286" spans="1:4">
      <c r="A2286" t="str">
        <f t="shared" si="35"/>
        <v>ctyyAAAKZ</v>
      </c>
      <c r="B2286" t="s">
        <v>5838</v>
      </c>
      <c r="C2286">
        <v>8</v>
      </c>
      <c r="D2286">
        <v>10</v>
      </c>
    </row>
    <row r="2287" spans="1:4">
      <c r="A2287" t="str">
        <f t="shared" si="35"/>
        <v>ctyyAAALA</v>
      </c>
      <c r="B2287" t="s">
        <v>5839</v>
      </c>
      <c r="C2287">
        <v>6</v>
      </c>
      <c r="D2287">
        <v>10</v>
      </c>
    </row>
    <row r="2288" spans="1:4">
      <c r="A2288" t="str">
        <f t="shared" si="35"/>
        <v>ctyyAAALB</v>
      </c>
      <c r="B2288" t="s">
        <v>5840</v>
      </c>
      <c r="C2288">
        <v>7</v>
      </c>
      <c r="D2288">
        <v>10</v>
      </c>
    </row>
    <row r="2289" spans="1:4">
      <c r="A2289" t="str">
        <f t="shared" si="35"/>
        <v>ctyyAAALC</v>
      </c>
      <c r="B2289" t="s">
        <v>5841</v>
      </c>
      <c r="C2289">
        <v>7</v>
      </c>
      <c r="D2289">
        <v>8</v>
      </c>
    </row>
    <row r="2290" spans="1:4">
      <c r="A2290" t="str">
        <f t="shared" si="35"/>
        <v>ctyyAAALD</v>
      </c>
      <c r="B2290" t="s">
        <v>5842</v>
      </c>
      <c r="C2290">
        <v>8</v>
      </c>
      <c r="D2290">
        <v>10</v>
      </c>
    </row>
    <row r="2291" spans="1:4">
      <c r="A2291" t="str">
        <f t="shared" si="35"/>
        <v>ctyyAAALE</v>
      </c>
      <c r="B2291" t="s">
        <v>5843</v>
      </c>
      <c r="C2291">
        <v>8</v>
      </c>
      <c r="D2291">
        <v>9</v>
      </c>
    </row>
    <row r="2292" spans="1:4">
      <c r="A2292" t="str">
        <f t="shared" si="35"/>
        <v>ctyyAAALF</v>
      </c>
      <c r="B2292" t="s">
        <v>5844</v>
      </c>
      <c r="C2292">
        <v>7</v>
      </c>
      <c r="D2292">
        <v>9</v>
      </c>
    </row>
    <row r="2293" spans="1:4">
      <c r="A2293" t="str">
        <f t="shared" si="35"/>
        <v>ctyyAAALG</v>
      </c>
      <c r="B2293" t="s">
        <v>5845</v>
      </c>
      <c r="C2293">
        <v>9</v>
      </c>
      <c r="D2293">
        <v>10</v>
      </c>
    </row>
    <row r="2294" spans="1:4">
      <c r="A2294" t="str">
        <f t="shared" si="35"/>
        <v>ctyyAAALH</v>
      </c>
      <c r="B2294" t="s">
        <v>5846</v>
      </c>
      <c r="C2294">
        <v>7</v>
      </c>
      <c r="D2294">
        <v>11</v>
      </c>
    </row>
    <row r="2295" spans="1:4">
      <c r="A2295" t="str">
        <f t="shared" si="35"/>
        <v>ctyyAAALI</v>
      </c>
      <c r="B2295" t="s">
        <v>5847</v>
      </c>
      <c r="C2295">
        <v>6</v>
      </c>
      <c r="D2295">
        <v>9</v>
      </c>
    </row>
    <row r="2296" spans="1:4">
      <c r="A2296" t="str">
        <f t="shared" si="35"/>
        <v>ctyyAAALJ</v>
      </c>
      <c r="B2296" t="s">
        <v>5848</v>
      </c>
      <c r="C2296">
        <v>7</v>
      </c>
      <c r="D2296">
        <v>11</v>
      </c>
    </row>
    <row r="2297" spans="1:4">
      <c r="A2297" t="str">
        <f t="shared" si="35"/>
        <v>ctyyAAALK</v>
      </c>
      <c r="B2297" t="s">
        <v>5849</v>
      </c>
      <c r="C2297">
        <v>8</v>
      </c>
      <c r="D2297">
        <v>8</v>
      </c>
    </row>
    <row r="2298" spans="1:4">
      <c r="A2298" t="str">
        <f t="shared" si="35"/>
        <v>ctyyAAALL</v>
      </c>
      <c r="B2298" t="s">
        <v>5850</v>
      </c>
      <c r="C2298">
        <v>7</v>
      </c>
      <c r="D2298">
        <v>10</v>
      </c>
    </row>
    <row r="2299" spans="1:4">
      <c r="A2299" t="str">
        <f t="shared" si="35"/>
        <v>ctyyAAALM</v>
      </c>
      <c r="B2299" t="s">
        <v>5851</v>
      </c>
      <c r="C2299">
        <v>6</v>
      </c>
      <c r="D2299">
        <v>8</v>
      </c>
    </row>
    <row r="2300" spans="1:4">
      <c r="A2300" t="str">
        <f t="shared" si="35"/>
        <v>ctyyAAALN</v>
      </c>
      <c r="B2300" t="s">
        <v>5852</v>
      </c>
      <c r="C2300">
        <v>7</v>
      </c>
      <c r="D2300">
        <v>9</v>
      </c>
    </row>
    <row r="2301" spans="1:4">
      <c r="A2301" t="str">
        <f t="shared" si="35"/>
        <v>ctyyAAALO</v>
      </c>
      <c r="B2301" t="s">
        <v>5853</v>
      </c>
      <c r="C2301">
        <v>6</v>
      </c>
      <c r="D2301">
        <v>10</v>
      </c>
    </row>
    <row r="2302" spans="1:4">
      <c r="A2302" t="str">
        <f t="shared" si="35"/>
        <v>ctyyAAALP</v>
      </c>
      <c r="B2302" t="s">
        <v>5854</v>
      </c>
      <c r="C2302">
        <v>7</v>
      </c>
      <c r="D2302">
        <v>10</v>
      </c>
    </row>
    <row r="2303" spans="1:4">
      <c r="A2303" t="str">
        <f t="shared" si="35"/>
        <v>ctyyAAALQ</v>
      </c>
      <c r="B2303" t="s">
        <v>5855</v>
      </c>
      <c r="C2303">
        <v>7</v>
      </c>
      <c r="D2303">
        <v>9</v>
      </c>
    </row>
    <row r="2304" spans="1:4">
      <c r="A2304" t="str">
        <f t="shared" si="35"/>
        <v>ctyyAAALR</v>
      </c>
      <c r="B2304" t="s">
        <v>5856</v>
      </c>
      <c r="C2304">
        <v>8</v>
      </c>
      <c r="D2304">
        <v>9</v>
      </c>
    </row>
    <row r="2305" spans="1:36">
      <c r="A2305" t="str">
        <f t="shared" si="35"/>
        <v>ctyyAAALS</v>
      </c>
      <c r="B2305" t="s">
        <v>5857</v>
      </c>
      <c r="C2305">
        <v>8</v>
      </c>
      <c r="D2305">
        <v>8</v>
      </c>
    </row>
    <row r="2306" spans="1:36">
      <c r="A2306" t="str">
        <f t="shared" si="35"/>
        <v>ctyyAAALT</v>
      </c>
      <c r="B2306" t="s">
        <v>5858</v>
      </c>
      <c r="C2306">
        <v>7</v>
      </c>
      <c r="D2306">
        <v>9</v>
      </c>
    </row>
    <row r="2307" spans="1:36">
      <c r="A2307" t="str">
        <f t="shared" si="35"/>
        <v>ctyyAAALU</v>
      </c>
      <c r="B2307" t="s">
        <v>5859</v>
      </c>
      <c r="C2307">
        <v>6</v>
      </c>
      <c r="D2307">
        <v>10</v>
      </c>
    </row>
    <row r="2308" spans="1:36">
      <c r="A2308" t="str">
        <f t="shared" ref="A2308:A2371" si="36">MID(B2308,1,LEN(B2308)-4)</f>
        <v>ctyyAAALV</v>
      </c>
      <c r="B2308" t="s">
        <v>5860</v>
      </c>
      <c r="C2308">
        <v>7</v>
      </c>
      <c r="D2308">
        <v>9</v>
      </c>
    </row>
    <row r="2309" spans="1:36">
      <c r="A2309" t="str">
        <f t="shared" si="36"/>
        <v>ctyyAAALW</v>
      </c>
      <c r="B2309" t="s">
        <v>5861</v>
      </c>
      <c r="C2309">
        <v>6</v>
      </c>
      <c r="D2309">
        <v>6</v>
      </c>
    </row>
    <row r="2310" spans="1:36">
      <c r="A2310" t="str">
        <f t="shared" si="36"/>
        <v>ctyyAAALX</v>
      </c>
      <c r="B2310" t="s">
        <v>5862</v>
      </c>
      <c r="C2310">
        <v>7</v>
      </c>
      <c r="D2310">
        <v>9</v>
      </c>
    </row>
    <row r="2311" spans="1:36">
      <c r="A2311" t="str">
        <f t="shared" si="36"/>
        <v>ctyyAAALY</v>
      </c>
      <c r="B2311" t="s">
        <v>5863</v>
      </c>
      <c r="C2311">
        <v>8</v>
      </c>
      <c r="D2311">
        <v>12</v>
      </c>
      <c r="AJ2311" s="1"/>
    </row>
    <row r="2312" spans="1:36">
      <c r="A2312" t="str">
        <f t="shared" si="36"/>
        <v>ctyyAAALZ</v>
      </c>
      <c r="B2312" t="s">
        <v>5864</v>
      </c>
      <c r="C2312">
        <v>8</v>
      </c>
      <c r="D2312">
        <v>8</v>
      </c>
    </row>
    <row r="2313" spans="1:36">
      <c r="A2313" t="str">
        <f t="shared" si="36"/>
        <v>ctyyAAAMA</v>
      </c>
      <c r="B2313" t="s">
        <v>5865</v>
      </c>
      <c r="C2313">
        <v>6</v>
      </c>
      <c r="D2313">
        <v>12</v>
      </c>
    </row>
    <row r="2314" spans="1:36">
      <c r="A2314" t="str">
        <f t="shared" si="36"/>
        <v>ctyyAAAMB</v>
      </c>
      <c r="B2314" t="s">
        <v>5866</v>
      </c>
      <c r="C2314">
        <v>7</v>
      </c>
      <c r="D2314">
        <v>11</v>
      </c>
    </row>
    <row r="2315" spans="1:36">
      <c r="A2315" t="str">
        <f t="shared" si="36"/>
        <v>ctyyAAAMC</v>
      </c>
      <c r="B2315" t="s">
        <v>5867</v>
      </c>
      <c r="C2315">
        <v>7</v>
      </c>
      <c r="D2315">
        <v>10</v>
      </c>
    </row>
    <row r="2316" spans="1:36">
      <c r="A2316" t="str">
        <f t="shared" si="36"/>
        <v>ctyyAAAMD</v>
      </c>
      <c r="B2316" t="s">
        <v>5868</v>
      </c>
      <c r="C2316">
        <v>7</v>
      </c>
      <c r="D2316">
        <v>7</v>
      </c>
    </row>
    <row r="2317" spans="1:36">
      <c r="A2317" t="str">
        <f t="shared" si="36"/>
        <v>ctyyAAAME</v>
      </c>
      <c r="B2317" t="s">
        <v>5869</v>
      </c>
      <c r="C2317">
        <v>7</v>
      </c>
      <c r="D2317">
        <v>11</v>
      </c>
    </row>
    <row r="2318" spans="1:36">
      <c r="A2318" t="str">
        <f t="shared" si="36"/>
        <v>ctyyAAAMF</v>
      </c>
      <c r="B2318" t="s">
        <v>5870</v>
      </c>
      <c r="C2318">
        <v>9</v>
      </c>
      <c r="D2318">
        <v>9</v>
      </c>
    </row>
    <row r="2319" spans="1:36">
      <c r="A2319" t="str">
        <f t="shared" si="36"/>
        <v>ctyyAAAMG</v>
      </c>
      <c r="B2319" t="s">
        <v>5871</v>
      </c>
      <c r="C2319">
        <v>8</v>
      </c>
      <c r="D2319">
        <v>9</v>
      </c>
    </row>
    <row r="2320" spans="1:36">
      <c r="A2320" t="str">
        <f t="shared" si="36"/>
        <v>ctyyAAAMH</v>
      </c>
      <c r="B2320" t="s">
        <v>5872</v>
      </c>
      <c r="C2320">
        <v>6</v>
      </c>
      <c r="D2320">
        <v>7</v>
      </c>
    </row>
    <row r="2321" spans="1:4">
      <c r="A2321" t="str">
        <f t="shared" si="36"/>
        <v>ctyyAAAMI</v>
      </c>
      <c r="B2321" t="s">
        <v>5873</v>
      </c>
      <c r="C2321">
        <v>6</v>
      </c>
      <c r="D2321">
        <v>7</v>
      </c>
    </row>
    <row r="2322" spans="1:4">
      <c r="A2322" t="str">
        <f t="shared" si="36"/>
        <v>ctyyAAAMJ</v>
      </c>
      <c r="B2322" t="s">
        <v>5874</v>
      </c>
      <c r="C2322">
        <v>6</v>
      </c>
      <c r="D2322">
        <v>10</v>
      </c>
    </row>
    <row r="2323" spans="1:4">
      <c r="A2323" t="str">
        <f t="shared" si="36"/>
        <v>ctyyAAAMK</v>
      </c>
      <c r="B2323" t="s">
        <v>5875</v>
      </c>
      <c r="C2323">
        <v>8</v>
      </c>
      <c r="D2323">
        <v>9</v>
      </c>
    </row>
    <row r="2324" spans="1:4">
      <c r="A2324" t="str">
        <f t="shared" si="36"/>
        <v>ctyyAAAML</v>
      </c>
      <c r="B2324" t="s">
        <v>5876</v>
      </c>
      <c r="C2324">
        <v>7</v>
      </c>
      <c r="D2324">
        <v>8</v>
      </c>
    </row>
    <row r="2325" spans="1:4">
      <c r="A2325" t="str">
        <f t="shared" si="36"/>
        <v>ctyyAAAMM</v>
      </c>
      <c r="B2325" t="s">
        <v>5877</v>
      </c>
      <c r="C2325">
        <v>8</v>
      </c>
      <c r="D2325">
        <v>9</v>
      </c>
    </row>
    <row r="2326" spans="1:4">
      <c r="A2326" t="str">
        <f t="shared" si="36"/>
        <v>ctyyAAAMN</v>
      </c>
      <c r="B2326" t="s">
        <v>5878</v>
      </c>
      <c r="C2326">
        <v>6</v>
      </c>
      <c r="D2326">
        <v>10</v>
      </c>
    </row>
    <row r="2327" spans="1:4">
      <c r="A2327" t="str">
        <f t="shared" si="36"/>
        <v>ctyyAAAMO</v>
      </c>
      <c r="B2327" t="s">
        <v>5879</v>
      </c>
      <c r="C2327">
        <v>9</v>
      </c>
      <c r="D2327">
        <v>9</v>
      </c>
    </row>
    <row r="2328" spans="1:4">
      <c r="A2328" t="str">
        <f t="shared" si="36"/>
        <v>ctyyAAAMP</v>
      </c>
      <c r="B2328" t="s">
        <v>5880</v>
      </c>
      <c r="C2328">
        <v>8</v>
      </c>
      <c r="D2328">
        <v>10</v>
      </c>
    </row>
    <row r="2329" spans="1:4">
      <c r="A2329" t="str">
        <f t="shared" si="36"/>
        <v>ctyyAAAMQ</v>
      </c>
      <c r="B2329" t="s">
        <v>5881</v>
      </c>
      <c r="C2329">
        <v>8</v>
      </c>
      <c r="D2329">
        <v>9</v>
      </c>
    </row>
    <row r="2330" spans="1:4">
      <c r="A2330" t="str">
        <f t="shared" si="36"/>
        <v>ctyyAAAMR</v>
      </c>
      <c r="B2330" t="s">
        <v>5882</v>
      </c>
      <c r="C2330">
        <v>6</v>
      </c>
      <c r="D2330">
        <v>9</v>
      </c>
    </row>
    <row r="2331" spans="1:4">
      <c r="A2331" t="str">
        <f t="shared" si="36"/>
        <v>ctyyAAAMS</v>
      </c>
      <c r="B2331" t="s">
        <v>5883</v>
      </c>
      <c r="C2331">
        <v>6</v>
      </c>
      <c r="D2331">
        <v>9</v>
      </c>
    </row>
    <row r="2332" spans="1:4">
      <c r="A2332" t="str">
        <f t="shared" si="36"/>
        <v>ctyyAAAMT</v>
      </c>
      <c r="B2332" t="s">
        <v>5884</v>
      </c>
      <c r="C2332">
        <v>6</v>
      </c>
      <c r="D2332">
        <v>9</v>
      </c>
    </row>
    <row r="2333" spans="1:4">
      <c r="A2333" t="str">
        <f t="shared" si="36"/>
        <v>ctyyAAAMU</v>
      </c>
      <c r="B2333" t="s">
        <v>5885</v>
      </c>
      <c r="C2333">
        <v>5</v>
      </c>
      <c r="D2333">
        <v>7</v>
      </c>
    </row>
    <row r="2334" spans="1:4">
      <c r="A2334" t="str">
        <f t="shared" si="36"/>
        <v>ctyyAAAMV</v>
      </c>
      <c r="B2334" t="s">
        <v>5886</v>
      </c>
      <c r="C2334">
        <v>7</v>
      </c>
      <c r="D2334">
        <v>9</v>
      </c>
    </row>
    <row r="2335" spans="1:4">
      <c r="A2335" t="str">
        <f t="shared" si="36"/>
        <v>ctyyAAAMW</v>
      </c>
      <c r="B2335" t="s">
        <v>5887</v>
      </c>
      <c r="C2335">
        <v>6</v>
      </c>
      <c r="D2335">
        <v>11</v>
      </c>
    </row>
    <row r="2336" spans="1:4">
      <c r="A2336" t="str">
        <f t="shared" si="36"/>
        <v>ctyyAAAMX</v>
      </c>
      <c r="B2336" t="s">
        <v>5888</v>
      </c>
      <c r="C2336">
        <v>8</v>
      </c>
      <c r="D2336">
        <v>9</v>
      </c>
    </row>
    <row r="2337" spans="1:4">
      <c r="A2337" t="str">
        <f t="shared" si="36"/>
        <v>ctyyAAAMY</v>
      </c>
      <c r="B2337" t="s">
        <v>5889</v>
      </c>
      <c r="C2337">
        <v>7</v>
      </c>
      <c r="D2337">
        <v>9</v>
      </c>
    </row>
    <row r="2338" spans="1:4">
      <c r="A2338" t="str">
        <f t="shared" si="36"/>
        <v>ctyyAAAMZ</v>
      </c>
      <c r="B2338" t="s">
        <v>5890</v>
      </c>
      <c r="C2338">
        <v>7</v>
      </c>
      <c r="D2338">
        <v>9</v>
      </c>
    </row>
    <row r="2339" spans="1:4">
      <c r="A2339" t="str">
        <f t="shared" si="36"/>
        <v>ctyyAAANA</v>
      </c>
      <c r="B2339" t="s">
        <v>5891</v>
      </c>
      <c r="C2339">
        <v>7</v>
      </c>
      <c r="D2339">
        <v>10</v>
      </c>
    </row>
    <row r="2340" spans="1:4">
      <c r="A2340" t="str">
        <f t="shared" si="36"/>
        <v>ctyyAAANB</v>
      </c>
      <c r="B2340" t="s">
        <v>5892</v>
      </c>
      <c r="C2340">
        <v>6</v>
      </c>
      <c r="D2340">
        <v>9</v>
      </c>
    </row>
    <row r="2341" spans="1:4">
      <c r="A2341" t="str">
        <f t="shared" si="36"/>
        <v>ctyyAAANC</v>
      </c>
      <c r="B2341" t="s">
        <v>5893</v>
      </c>
      <c r="C2341">
        <v>11</v>
      </c>
      <c r="D2341">
        <v>11</v>
      </c>
    </row>
    <row r="2342" spans="1:4">
      <c r="A2342" t="str">
        <f t="shared" si="36"/>
        <v>ctyyAAAND</v>
      </c>
      <c r="B2342" t="s">
        <v>5894</v>
      </c>
      <c r="C2342">
        <v>8</v>
      </c>
      <c r="D2342">
        <v>8</v>
      </c>
    </row>
    <row r="2343" spans="1:4">
      <c r="A2343" t="str">
        <f t="shared" si="36"/>
        <v>ctyyAAANE</v>
      </c>
      <c r="B2343" t="s">
        <v>5895</v>
      </c>
      <c r="C2343">
        <v>7</v>
      </c>
      <c r="D2343">
        <v>9</v>
      </c>
    </row>
    <row r="2344" spans="1:4">
      <c r="A2344" t="str">
        <f t="shared" si="36"/>
        <v>ctyyAAANF</v>
      </c>
      <c r="B2344" t="s">
        <v>5896</v>
      </c>
      <c r="C2344">
        <v>8</v>
      </c>
      <c r="D2344">
        <v>8</v>
      </c>
    </row>
    <row r="2345" spans="1:4">
      <c r="A2345" t="str">
        <f t="shared" si="36"/>
        <v>ctyyAAANG</v>
      </c>
      <c r="B2345" t="s">
        <v>5897</v>
      </c>
      <c r="C2345">
        <v>6</v>
      </c>
      <c r="D2345">
        <v>11</v>
      </c>
    </row>
    <row r="2346" spans="1:4">
      <c r="A2346" t="str">
        <f t="shared" si="36"/>
        <v>ctyyAAANH</v>
      </c>
      <c r="B2346" t="s">
        <v>5898</v>
      </c>
      <c r="C2346">
        <v>9</v>
      </c>
      <c r="D2346">
        <v>12</v>
      </c>
    </row>
    <row r="2347" spans="1:4">
      <c r="A2347" t="str">
        <f t="shared" si="36"/>
        <v>ctyyAAANI</v>
      </c>
      <c r="B2347" t="s">
        <v>5899</v>
      </c>
      <c r="C2347">
        <v>6</v>
      </c>
      <c r="D2347">
        <v>7</v>
      </c>
    </row>
    <row r="2348" spans="1:4">
      <c r="A2348" t="str">
        <f t="shared" si="36"/>
        <v>ctyyAAANJ</v>
      </c>
      <c r="B2348" t="s">
        <v>5900</v>
      </c>
      <c r="C2348">
        <v>6</v>
      </c>
      <c r="D2348">
        <v>10</v>
      </c>
    </row>
    <row r="2349" spans="1:4">
      <c r="A2349" t="str">
        <f t="shared" si="36"/>
        <v>ctyyAAANK</v>
      </c>
      <c r="B2349" t="s">
        <v>5901</v>
      </c>
      <c r="C2349">
        <v>8</v>
      </c>
      <c r="D2349">
        <v>10</v>
      </c>
    </row>
    <row r="2350" spans="1:4">
      <c r="A2350" t="str">
        <f t="shared" si="36"/>
        <v>ctyyAAANL</v>
      </c>
      <c r="B2350" t="s">
        <v>5902</v>
      </c>
      <c r="C2350">
        <v>6</v>
      </c>
      <c r="D2350">
        <v>9</v>
      </c>
    </row>
    <row r="2351" spans="1:4">
      <c r="A2351" t="str">
        <f t="shared" si="36"/>
        <v>ctyyAAANM</v>
      </c>
      <c r="B2351" t="s">
        <v>5903</v>
      </c>
      <c r="C2351">
        <v>7</v>
      </c>
      <c r="D2351">
        <v>11</v>
      </c>
    </row>
    <row r="2352" spans="1:4">
      <c r="A2352" t="str">
        <f t="shared" si="36"/>
        <v>ctyyAAANN</v>
      </c>
      <c r="B2352" t="s">
        <v>5904</v>
      </c>
      <c r="C2352">
        <v>7</v>
      </c>
      <c r="D2352">
        <v>8</v>
      </c>
    </row>
    <row r="2353" spans="1:4">
      <c r="A2353" t="str">
        <f t="shared" si="36"/>
        <v>ctyyAAANO</v>
      </c>
      <c r="B2353" t="s">
        <v>5905</v>
      </c>
      <c r="C2353">
        <v>7</v>
      </c>
      <c r="D2353">
        <v>9</v>
      </c>
    </row>
    <row r="2354" spans="1:4">
      <c r="A2354" t="str">
        <f t="shared" si="36"/>
        <v>ctyyAAANP</v>
      </c>
      <c r="B2354" t="s">
        <v>5906</v>
      </c>
      <c r="C2354">
        <v>8</v>
      </c>
      <c r="D2354">
        <v>8</v>
      </c>
    </row>
    <row r="2355" spans="1:4">
      <c r="A2355" t="str">
        <f t="shared" si="36"/>
        <v>ctyyAAANQ</v>
      </c>
      <c r="B2355" t="s">
        <v>5907</v>
      </c>
      <c r="C2355">
        <v>5</v>
      </c>
      <c r="D2355">
        <v>10</v>
      </c>
    </row>
    <row r="2356" spans="1:4">
      <c r="A2356" t="str">
        <f t="shared" si="36"/>
        <v>ctyyAAANR</v>
      </c>
      <c r="B2356" t="s">
        <v>5908</v>
      </c>
      <c r="C2356">
        <v>7</v>
      </c>
      <c r="D2356">
        <v>7</v>
      </c>
    </row>
    <row r="2357" spans="1:4">
      <c r="A2357" t="str">
        <f t="shared" si="36"/>
        <v>ctyyAAANS</v>
      </c>
      <c r="B2357" t="s">
        <v>5909</v>
      </c>
      <c r="C2357">
        <v>7</v>
      </c>
      <c r="D2357">
        <v>8</v>
      </c>
    </row>
    <row r="2358" spans="1:4">
      <c r="A2358" t="str">
        <f t="shared" si="36"/>
        <v>ctyyAAANT</v>
      </c>
      <c r="B2358" t="s">
        <v>5910</v>
      </c>
      <c r="C2358">
        <v>8</v>
      </c>
      <c r="D2358">
        <v>9</v>
      </c>
    </row>
    <row r="2359" spans="1:4">
      <c r="A2359" t="str">
        <f t="shared" si="36"/>
        <v>ctyyAAANU</v>
      </c>
      <c r="B2359" t="s">
        <v>5911</v>
      </c>
      <c r="C2359">
        <v>8</v>
      </c>
      <c r="D2359">
        <v>9</v>
      </c>
    </row>
    <row r="2360" spans="1:4">
      <c r="A2360" t="str">
        <f t="shared" si="36"/>
        <v>ctyyAAANV</v>
      </c>
      <c r="B2360" t="s">
        <v>5912</v>
      </c>
      <c r="C2360">
        <v>8</v>
      </c>
      <c r="D2360">
        <v>9</v>
      </c>
    </row>
    <row r="2361" spans="1:4">
      <c r="A2361" t="str">
        <f t="shared" si="36"/>
        <v>ctyyAAANW</v>
      </c>
      <c r="B2361" t="s">
        <v>5913</v>
      </c>
      <c r="C2361">
        <v>8</v>
      </c>
      <c r="D2361">
        <v>10</v>
      </c>
    </row>
    <row r="2362" spans="1:4">
      <c r="A2362" t="str">
        <f t="shared" si="36"/>
        <v>ctyyAAANX</v>
      </c>
      <c r="B2362" t="s">
        <v>5914</v>
      </c>
      <c r="C2362">
        <v>6</v>
      </c>
      <c r="D2362">
        <v>9</v>
      </c>
    </row>
    <row r="2363" spans="1:4">
      <c r="A2363" t="str">
        <f t="shared" si="36"/>
        <v>ctyyAAANY</v>
      </c>
      <c r="B2363" t="s">
        <v>5915</v>
      </c>
      <c r="C2363">
        <v>9</v>
      </c>
      <c r="D2363">
        <v>10</v>
      </c>
    </row>
    <row r="2364" spans="1:4">
      <c r="A2364" t="str">
        <f t="shared" si="36"/>
        <v>ctyyAAANZ</v>
      </c>
      <c r="B2364" t="s">
        <v>5916</v>
      </c>
      <c r="C2364">
        <v>8</v>
      </c>
      <c r="D2364">
        <v>8</v>
      </c>
    </row>
    <row r="2365" spans="1:4">
      <c r="A2365" t="str">
        <f t="shared" si="36"/>
        <v>ctyyAAAOA</v>
      </c>
      <c r="B2365" t="s">
        <v>5917</v>
      </c>
      <c r="C2365">
        <v>6</v>
      </c>
      <c r="D2365">
        <v>6</v>
      </c>
    </row>
    <row r="2366" spans="1:4">
      <c r="A2366" t="str">
        <f t="shared" si="36"/>
        <v>ctyyAAAOB</v>
      </c>
      <c r="B2366" t="s">
        <v>5918</v>
      </c>
      <c r="C2366">
        <v>10</v>
      </c>
      <c r="D2366">
        <v>10</v>
      </c>
    </row>
    <row r="2367" spans="1:4">
      <c r="A2367" t="str">
        <f t="shared" si="36"/>
        <v>ctyyAAAOC</v>
      </c>
      <c r="B2367" t="s">
        <v>5919</v>
      </c>
      <c r="C2367">
        <v>7</v>
      </c>
      <c r="D2367">
        <v>8</v>
      </c>
    </row>
    <row r="2368" spans="1:4">
      <c r="A2368" t="str">
        <f t="shared" si="36"/>
        <v>ctyyAAAOD</v>
      </c>
      <c r="B2368" t="s">
        <v>9959</v>
      </c>
      <c r="C2368">
        <v>7</v>
      </c>
      <c r="D2368">
        <v>9</v>
      </c>
    </row>
    <row r="2369" spans="1:4">
      <c r="A2369" t="str">
        <f t="shared" si="36"/>
        <v>ctyyAAAOE</v>
      </c>
      <c r="B2369" t="s">
        <v>9960</v>
      </c>
      <c r="C2369">
        <v>11</v>
      </c>
      <c r="D2369">
        <v>12</v>
      </c>
    </row>
    <row r="2370" spans="1:4">
      <c r="A2370" t="str">
        <f t="shared" si="36"/>
        <v>ctyyAAAOF</v>
      </c>
      <c r="B2370" t="s">
        <v>9961</v>
      </c>
      <c r="C2370">
        <v>8</v>
      </c>
      <c r="D2370">
        <v>9</v>
      </c>
    </row>
    <row r="2371" spans="1:4">
      <c r="A2371" t="str">
        <f t="shared" si="36"/>
        <v>ctyyAAAOG</v>
      </c>
      <c r="B2371" t="s">
        <v>9962</v>
      </c>
      <c r="C2371">
        <v>6</v>
      </c>
      <c r="D2371">
        <v>9</v>
      </c>
    </row>
    <row r="2372" spans="1:4">
      <c r="A2372" t="str">
        <f t="shared" ref="A2372:A2435" si="37">MID(B2372,1,LEN(B2372)-4)</f>
        <v>ctyyAAAOH</v>
      </c>
      <c r="B2372" t="s">
        <v>9963</v>
      </c>
      <c r="C2372">
        <v>7</v>
      </c>
      <c r="D2372">
        <v>9</v>
      </c>
    </row>
    <row r="2373" spans="1:4">
      <c r="A2373" t="str">
        <f t="shared" si="37"/>
        <v>ctyyAAAOI</v>
      </c>
      <c r="B2373" t="s">
        <v>9964</v>
      </c>
      <c r="C2373">
        <v>7</v>
      </c>
      <c r="D2373">
        <v>7</v>
      </c>
    </row>
    <row r="2374" spans="1:4">
      <c r="A2374" t="str">
        <f t="shared" si="37"/>
        <v>ctyyAAAOJ</v>
      </c>
      <c r="B2374" t="s">
        <v>9965</v>
      </c>
      <c r="C2374">
        <v>7</v>
      </c>
      <c r="D2374">
        <v>9</v>
      </c>
    </row>
    <row r="2375" spans="1:4">
      <c r="A2375" t="str">
        <f t="shared" si="37"/>
        <v>ctyyAAAOK</v>
      </c>
      <c r="B2375" t="s">
        <v>9966</v>
      </c>
      <c r="C2375">
        <v>7</v>
      </c>
      <c r="D2375">
        <v>11</v>
      </c>
    </row>
    <row r="2376" spans="1:4">
      <c r="A2376" t="str">
        <f t="shared" si="37"/>
        <v>ctyyAAAOL</v>
      </c>
      <c r="B2376" t="s">
        <v>9967</v>
      </c>
      <c r="C2376">
        <v>6</v>
      </c>
      <c r="D2376">
        <v>8</v>
      </c>
    </row>
    <row r="2377" spans="1:4">
      <c r="A2377" t="str">
        <f t="shared" si="37"/>
        <v>ctyyAAAOM</v>
      </c>
      <c r="B2377" t="s">
        <v>9968</v>
      </c>
      <c r="C2377">
        <v>7</v>
      </c>
      <c r="D2377">
        <v>9</v>
      </c>
    </row>
    <row r="2378" spans="1:4">
      <c r="A2378" t="str">
        <f t="shared" si="37"/>
        <v>ctyyAAAON</v>
      </c>
      <c r="B2378" t="s">
        <v>9969</v>
      </c>
      <c r="C2378">
        <v>8</v>
      </c>
      <c r="D2378">
        <v>9</v>
      </c>
    </row>
    <row r="2379" spans="1:4">
      <c r="A2379" t="str">
        <f t="shared" si="37"/>
        <v>ctyyAAAOO</v>
      </c>
      <c r="B2379" t="s">
        <v>9970</v>
      </c>
      <c r="C2379">
        <v>7</v>
      </c>
      <c r="D2379">
        <v>9</v>
      </c>
    </row>
    <row r="2380" spans="1:4">
      <c r="A2380" t="str">
        <f t="shared" si="37"/>
        <v>ctyyAAAOP</v>
      </c>
      <c r="B2380" t="s">
        <v>9971</v>
      </c>
      <c r="C2380">
        <v>7</v>
      </c>
      <c r="D2380">
        <v>9</v>
      </c>
    </row>
    <row r="2381" spans="1:4">
      <c r="A2381" t="str">
        <f t="shared" si="37"/>
        <v>ctyyAAAOQ</v>
      </c>
      <c r="B2381" t="s">
        <v>9972</v>
      </c>
      <c r="C2381">
        <v>7</v>
      </c>
      <c r="D2381">
        <v>11</v>
      </c>
    </row>
    <row r="2382" spans="1:4">
      <c r="A2382" t="str">
        <f t="shared" si="37"/>
        <v>ctyyAAAOR</v>
      </c>
      <c r="B2382" t="s">
        <v>9973</v>
      </c>
      <c r="C2382">
        <v>6</v>
      </c>
      <c r="D2382">
        <v>9</v>
      </c>
    </row>
    <row r="2383" spans="1:4">
      <c r="A2383" t="str">
        <f t="shared" si="37"/>
        <v>ctyyAAAOS</v>
      </c>
      <c r="B2383" t="s">
        <v>9974</v>
      </c>
      <c r="C2383">
        <v>6</v>
      </c>
      <c r="D2383">
        <v>9</v>
      </c>
    </row>
    <row r="2384" spans="1:4">
      <c r="A2384" t="str">
        <f t="shared" si="37"/>
        <v>ctyyAAAOT</v>
      </c>
      <c r="B2384" t="s">
        <v>9975</v>
      </c>
      <c r="C2384">
        <v>7</v>
      </c>
      <c r="D2384">
        <v>7</v>
      </c>
    </row>
    <row r="2385" spans="1:4">
      <c r="A2385" t="str">
        <f t="shared" si="37"/>
        <v>ctyyAAAOU</v>
      </c>
      <c r="B2385" t="s">
        <v>9976</v>
      </c>
      <c r="C2385">
        <v>6</v>
      </c>
      <c r="D2385">
        <v>9</v>
      </c>
    </row>
    <row r="2386" spans="1:4">
      <c r="A2386" t="str">
        <f t="shared" si="37"/>
        <v>ctyyAAAOV</v>
      </c>
      <c r="B2386" t="s">
        <v>9977</v>
      </c>
      <c r="C2386">
        <v>6</v>
      </c>
      <c r="D2386">
        <v>9</v>
      </c>
    </row>
    <row r="2387" spans="1:4">
      <c r="A2387" t="str">
        <f t="shared" si="37"/>
        <v>ctyyAAAOW</v>
      </c>
      <c r="B2387" t="s">
        <v>9978</v>
      </c>
      <c r="C2387">
        <v>7</v>
      </c>
      <c r="D2387">
        <v>8</v>
      </c>
    </row>
    <row r="2388" spans="1:4">
      <c r="A2388" t="str">
        <f t="shared" si="37"/>
        <v>ctyyAAAOX</v>
      </c>
      <c r="B2388" t="s">
        <v>9979</v>
      </c>
      <c r="C2388">
        <v>8</v>
      </c>
      <c r="D2388">
        <v>10</v>
      </c>
    </row>
    <row r="2389" spans="1:4">
      <c r="A2389" t="str">
        <f t="shared" si="37"/>
        <v>ctyyAAAOY</v>
      </c>
      <c r="B2389" t="s">
        <v>9980</v>
      </c>
      <c r="C2389">
        <v>6</v>
      </c>
      <c r="D2389">
        <v>8</v>
      </c>
    </row>
    <row r="2390" spans="1:4">
      <c r="A2390" t="str">
        <f t="shared" si="37"/>
        <v>ctyyAAAOZ</v>
      </c>
      <c r="B2390" t="s">
        <v>9981</v>
      </c>
      <c r="C2390">
        <v>7</v>
      </c>
      <c r="D2390">
        <v>10</v>
      </c>
    </row>
    <row r="2391" spans="1:4">
      <c r="A2391" t="str">
        <f t="shared" si="37"/>
        <v>ctyyAAAPA</v>
      </c>
      <c r="B2391" t="s">
        <v>9982</v>
      </c>
      <c r="C2391">
        <v>6</v>
      </c>
      <c r="D2391">
        <v>8</v>
      </c>
    </row>
    <row r="2392" spans="1:4">
      <c r="A2392" t="str">
        <f t="shared" si="37"/>
        <v>ctyyAAAPB</v>
      </c>
      <c r="B2392" t="s">
        <v>9983</v>
      </c>
      <c r="C2392">
        <v>7</v>
      </c>
      <c r="D2392">
        <v>8</v>
      </c>
    </row>
    <row r="2393" spans="1:4">
      <c r="A2393" t="str">
        <f t="shared" si="37"/>
        <v>ctyyAAAPC</v>
      </c>
      <c r="B2393" t="s">
        <v>9984</v>
      </c>
      <c r="C2393">
        <v>10</v>
      </c>
      <c r="D2393">
        <v>10</v>
      </c>
    </row>
    <row r="2394" spans="1:4">
      <c r="A2394" t="str">
        <f t="shared" si="37"/>
        <v>ctyyAAAPD</v>
      </c>
      <c r="B2394" t="s">
        <v>9985</v>
      </c>
      <c r="C2394">
        <v>9</v>
      </c>
      <c r="D2394">
        <v>9</v>
      </c>
    </row>
    <row r="2395" spans="1:4">
      <c r="A2395" t="str">
        <f t="shared" si="37"/>
        <v>ctyyAAAPE</v>
      </c>
      <c r="B2395" t="s">
        <v>9986</v>
      </c>
      <c r="C2395">
        <v>6</v>
      </c>
      <c r="D2395">
        <v>10</v>
      </c>
    </row>
    <row r="2396" spans="1:4">
      <c r="A2396" t="str">
        <f t="shared" si="37"/>
        <v>ctyyAAAPF</v>
      </c>
      <c r="B2396" t="s">
        <v>9987</v>
      </c>
      <c r="C2396">
        <v>7</v>
      </c>
      <c r="D2396">
        <v>12</v>
      </c>
    </row>
    <row r="2397" spans="1:4">
      <c r="A2397" t="str">
        <f t="shared" si="37"/>
        <v>ctyyAAAPG</v>
      </c>
      <c r="B2397" t="s">
        <v>9988</v>
      </c>
      <c r="C2397">
        <v>7</v>
      </c>
      <c r="D2397">
        <v>10</v>
      </c>
    </row>
    <row r="2398" spans="1:4">
      <c r="A2398" t="str">
        <f t="shared" si="37"/>
        <v>ctyyAAAPH</v>
      </c>
      <c r="B2398" t="s">
        <v>9989</v>
      </c>
      <c r="C2398">
        <v>6</v>
      </c>
      <c r="D2398">
        <v>7</v>
      </c>
    </row>
    <row r="2399" spans="1:4">
      <c r="A2399" t="str">
        <f t="shared" si="37"/>
        <v>ctyyAAAPI</v>
      </c>
      <c r="B2399" t="s">
        <v>9990</v>
      </c>
      <c r="C2399">
        <v>7</v>
      </c>
      <c r="D2399">
        <v>9</v>
      </c>
    </row>
    <row r="2400" spans="1:4">
      <c r="A2400" t="str">
        <f t="shared" si="37"/>
        <v>ctyyAAAPJ</v>
      </c>
      <c r="B2400" t="s">
        <v>9991</v>
      </c>
      <c r="C2400">
        <v>10</v>
      </c>
      <c r="D2400">
        <v>11</v>
      </c>
    </row>
    <row r="2401" spans="1:4">
      <c r="A2401" t="str">
        <f t="shared" si="37"/>
        <v>ctyyAAAPK</v>
      </c>
      <c r="B2401" t="s">
        <v>9992</v>
      </c>
      <c r="C2401">
        <v>7</v>
      </c>
      <c r="D2401">
        <v>9</v>
      </c>
    </row>
    <row r="2402" spans="1:4">
      <c r="A2402" t="str">
        <f t="shared" si="37"/>
        <v>ctyyAAAPL</v>
      </c>
      <c r="B2402" t="s">
        <v>9993</v>
      </c>
      <c r="C2402">
        <v>8</v>
      </c>
      <c r="D2402">
        <v>9</v>
      </c>
    </row>
    <row r="2403" spans="1:4">
      <c r="A2403" t="str">
        <f t="shared" si="37"/>
        <v>ctyyAAAPM</v>
      </c>
      <c r="B2403" t="s">
        <v>9994</v>
      </c>
      <c r="C2403">
        <v>8</v>
      </c>
      <c r="D2403">
        <v>9</v>
      </c>
    </row>
    <row r="2404" spans="1:4">
      <c r="A2404" t="str">
        <f t="shared" si="37"/>
        <v>ctyyAAAPN</v>
      </c>
      <c r="B2404" t="s">
        <v>9995</v>
      </c>
      <c r="C2404">
        <v>6</v>
      </c>
      <c r="D2404">
        <v>8</v>
      </c>
    </row>
    <row r="2405" spans="1:4">
      <c r="A2405" t="str">
        <f t="shared" si="37"/>
        <v>ctyyAAAPO</v>
      </c>
      <c r="B2405" t="s">
        <v>9996</v>
      </c>
      <c r="C2405">
        <v>7</v>
      </c>
      <c r="D2405">
        <v>11</v>
      </c>
    </row>
    <row r="2406" spans="1:4">
      <c r="A2406" t="str">
        <f t="shared" si="37"/>
        <v>ctyyAAAPP</v>
      </c>
      <c r="B2406" t="s">
        <v>9997</v>
      </c>
      <c r="C2406">
        <v>7</v>
      </c>
      <c r="D2406">
        <v>8</v>
      </c>
    </row>
    <row r="2407" spans="1:4">
      <c r="A2407" t="str">
        <f t="shared" si="37"/>
        <v>ctyyAAAPQ</v>
      </c>
      <c r="B2407" t="s">
        <v>9998</v>
      </c>
      <c r="C2407">
        <v>7</v>
      </c>
      <c r="D2407">
        <v>10</v>
      </c>
    </row>
    <row r="2408" spans="1:4">
      <c r="A2408" t="str">
        <f t="shared" si="37"/>
        <v>ctyyAAAPR</v>
      </c>
      <c r="B2408" t="s">
        <v>9999</v>
      </c>
      <c r="C2408">
        <v>8</v>
      </c>
      <c r="D2408">
        <v>8</v>
      </c>
    </row>
    <row r="2409" spans="1:4">
      <c r="A2409" t="str">
        <f t="shared" si="37"/>
        <v>ctyyAAAPS</v>
      </c>
      <c r="B2409" t="s">
        <v>10000</v>
      </c>
      <c r="C2409">
        <v>6</v>
      </c>
      <c r="D2409">
        <v>8</v>
      </c>
    </row>
    <row r="2410" spans="1:4">
      <c r="A2410" t="str">
        <f t="shared" si="37"/>
        <v>ctyyAAAPT</v>
      </c>
      <c r="B2410" t="s">
        <v>10001</v>
      </c>
      <c r="C2410">
        <v>9</v>
      </c>
      <c r="D2410">
        <v>10</v>
      </c>
    </row>
    <row r="2411" spans="1:4">
      <c r="A2411" t="str">
        <f t="shared" si="37"/>
        <v>ctyyAAAPU</v>
      </c>
      <c r="B2411" t="s">
        <v>10002</v>
      </c>
      <c r="C2411">
        <v>7</v>
      </c>
      <c r="D2411">
        <v>11</v>
      </c>
    </row>
    <row r="2412" spans="1:4">
      <c r="A2412" t="str">
        <f t="shared" si="37"/>
        <v>ctyyAAAPV</v>
      </c>
      <c r="B2412" t="s">
        <v>10003</v>
      </c>
      <c r="C2412">
        <v>7</v>
      </c>
      <c r="D2412">
        <v>9</v>
      </c>
    </row>
    <row r="2413" spans="1:4">
      <c r="A2413" t="str">
        <f t="shared" si="37"/>
        <v>ctyyAAAPW</v>
      </c>
      <c r="B2413" t="s">
        <v>10004</v>
      </c>
      <c r="C2413">
        <v>9</v>
      </c>
      <c r="D2413">
        <v>9</v>
      </c>
    </row>
    <row r="2414" spans="1:4">
      <c r="A2414" t="str">
        <f t="shared" si="37"/>
        <v>ctyyAAAPX</v>
      </c>
      <c r="B2414" t="s">
        <v>10005</v>
      </c>
      <c r="C2414">
        <v>6</v>
      </c>
      <c r="D2414">
        <v>10</v>
      </c>
    </row>
    <row r="2415" spans="1:4">
      <c r="A2415" t="str">
        <f t="shared" si="37"/>
        <v>ctyyAAAPY</v>
      </c>
      <c r="B2415" t="s">
        <v>10006</v>
      </c>
      <c r="C2415">
        <v>7</v>
      </c>
      <c r="D2415">
        <v>10</v>
      </c>
    </row>
    <row r="2416" spans="1:4">
      <c r="A2416" t="str">
        <f t="shared" si="37"/>
        <v>ctyyAAAPZ</v>
      </c>
      <c r="B2416" t="s">
        <v>10007</v>
      </c>
      <c r="C2416">
        <v>8</v>
      </c>
      <c r="D2416">
        <v>8</v>
      </c>
    </row>
    <row r="2417" spans="1:4">
      <c r="A2417" t="str">
        <f t="shared" si="37"/>
        <v>ctyyAAAQA</v>
      </c>
      <c r="B2417" t="s">
        <v>10008</v>
      </c>
      <c r="C2417">
        <v>8</v>
      </c>
      <c r="D2417">
        <v>11</v>
      </c>
    </row>
    <row r="2418" spans="1:4">
      <c r="A2418" t="str">
        <f t="shared" si="37"/>
        <v>ctyyAAAQB</v>
      </c>
      <c r="B2418" t="s">
        <v>10009</v>
      </c>
      <c r="C2418">
        <v>6</v>
      </c>
      <c r="D2418">
        <v>9</v>
      </c>
    </row>
    <row r="2419" spans="1:4">
      <c r="A2419" t="str">
        <f t="shared" si="37"/>
        <v>ctyyAAAQC</v>
      </c>
      <c r="B2419" t="s">
        <v>10010</v>
      </c>
      <c r="C2419">
        <v>8</v>
      </c>
      <c r="D2419">
        <v>11</v>
      </c>
    </row>
    <row r="2420" spans="1:4">
      <c r="A2420" t="str">
        <f t="shared" si="37"/>
        <v>ctyyAAAQD</v>
      </c>
      <c r="B2420" t="s">
        <v>10011</v>
      </c>
      <c r="C2420">
        <v>6</v>
      </c>
      <c r="D2420">
        <v>7</v>
      </c>
    </row>
    <row r="2421" spans="1:4">
      <c r="A2421" t="str">
        <f t="shared" si="37"/>
        <v>ctyyAAAQE</v>
      </c>
      <c r="B2421" t="s">
        <v>10012</v>
      </c>
      <c r="C2421">
        <v>7</v>
      </c>
      <c r="D2421">
        <v>7</v>
      </c>
    </row>
    <row r="2422" spans="1:4">
      <c r="A2422" t="str">
        <f t="shared" si="37"/>
        <v>ctyyAAAQF</v>
      </c>
      <c r="B2422" t="s">
        <v>10013</v>
      </c>
      <c r="C2422">
        <v>7</v>
      </c>
      <c r="D2422">
        <v>9</v>
      </c>
    </row>
    <row r="2423" spans="1:4">
      <c r="A2423" t="str">
        <f t="shared" si="37"/>
        <v>ctyyAAAQG</v>
      </c>
      <c r="B2423" t="s">
        <v>10014</v>
      </c>
      <c r="C2423">
        <v>8</v>
      </c>
      <c r="D2423">
        <v>10</v>
      </c>
    </row>
    <row r="2424" spans="1:4">
      <c r="A2424" t="str">
        <f t="shared" si="37"/>
        <v>ctyyAAAQH</v>
      </c>
      <c r="B2424" t="s">
        <v>10015</v>
      </c>
      <c r="C2424">
        <v>7</v>
      </c>
      <c r="D2424">
        <v>9</v>
      </c>
    </row>
    <row r="2425" spans="1:4">
      <c r="A2425" t="str">
        <f t="shared" si="37"/>
        <v>ctyyAAAQI</v>
      </c>
      <c r="B2425" t="s">
        <v>10016</v>
      </c>
      <c r="C2425">
        <v>8</v>
      </c>
      <c r="D2425">
        <v>9</v>
      </c>
    </row>
    <row r="2426" spans="1:4">
      <c r="A2426" t="str">
        <f t="shared" si="37"/>
        <v>ctyyAAAQJ</v>
      </c>
      <c r="B2426" t="s">
        <v>10017</v>
      </c>
      <c r="C2426">
        <v>8</v>
      </c>
      <c r="D2426">
        <v>9</v>
      </c>
    </row>
    <row r="2427" spans="1:4">
      <c r="A2427" t="str">
        <f t="shared" si="37"/>
        <v>ctyyAAAQK</v>
      </c>
      <c r="B2427" t="s">
        <v>10018</v>
      </c>
      <c r="C2427">
        <v>8</v>
      </c>
      <c r="D2427">
        <v>8</v>
      </c>
    </row>
    <row r="2428" spans="1:4">
      <c r="A2428" t="str">
        <f t="shared" si="37"/>
        <v>ctyyAAAQL</v>
      </c>
      <c r="B2428" t="s">
        <v>10019</v>
      </c>
      <c r="C2428">
        <v>6</v>
      </c>
      <c r="D2428">
        <v>11</v>
      </c>
    </row>
    <row r="2429" spans="1:4">
      <c r="A2429" t="str">
        <f t="shared" si="37"/>
        <v>ctyyAAAQM</v>
      </c>
      <c r="B2429" t="s">
        <v>10020</v>
      </c>
      <c r="C2429">
        <v>7</v>
      </c>
      <c r="D2429">
        <v>9</v>
      </c>
    </row>
    <row r="2430" spans="1:4">
      <c r="A2430" t="str">
        <f t="shared" si="37"/>
        <v>ctyyAAAQN</v>
      </c>
      <c r="B2430" t="s">
        <v>10021</v>
      </c>
      <c r="C2430">
        <v>7</v>
      </c>
      <c r="D2430">
        <v>10</v>
      </c>
    </row>
    <row r="2431" spans="1:4">
      <c r="A2431" t="str">
        <f t="shared" si="37"/>
        <v>ctyyAAAQO</v>
      </c>
      <c r="B2431" t="s">
        <v>10022</v>
      </c>
      <c r="C2431">
        <v>9</v>
      </c>
      <c r="D2431">
        <v>10</v>
      </c>
    </row>
    <row r="2432" spans="1:4">
      <c r="A2432" t="str">
        <f t="shared" si="37"/>
        <v>ctyyAAAQP</v>
      </c>
      <c r="B2432" t="s">
        <v>10023</v>
      </c>
      <c r="C2432">
        <v>7</v>
      </c>
      <c r="D2432">
        <v>8</v>
      </c>
    </row>
    <row r="2433" spans="1:4">
      <c r="A2433" t="str">
        <f t="shared" si="37"/>
        <v>ctyyAAAQQ</v>
      </c>
      <c r="B2433" t="s">
        <v>10024</v>
      </c>
      <c r="C2433">
        <v>8</v>
      </c>
      <c r="D2433">
        <v>10</v>
      </c>
    </row>
    <row r="2434" spans="1:4">
      <c r="A2434" t="str">
        <f t="shared" si="37"/>
        <v>ctyyAAAQR</v>
      </c>
      <c r="B2434" t="s">
        <v>10025</v>
      </c>
      <c r="C2434">
        <v>6</v>
      </c>
      <c r="D2434">
        <v>8</v>
      </c>
    </row>
    <row r="2435" spans="1:4">
      <c r="A2435" t="str">
        <f t="shared" si="37"/>
        <v>ctyyAAAQS</v>
      </c>
      <c r="B2435" t="s">
        <v>10026</v>
      </c>
      <c r="C2435">
        <v>6</v>
      </c>
      <c r="D2435">
        <v>7</v>
      </c>
    </row>
    <row r="2436" spans="1:4">
      <c r="A2436" t="str">
        <f t="shared" ref="A2436:A2499" si="38">MID(B2436,1,LEN(B2436)-4)</f>
        <v>ctyyAAAQT</v>
      </c>
      <c r="B2436" t="s">
        <v>10027</v>
      </c>
      <c r="C2436">
        <v>6</v>
      </c>
      <c r="D2436">
        <v>9</v>
      </c>
    </row>
    <row r="2437" spans="1:4">
      <c r="A2437" t="str">
        <f t="shared" si="38"/>
        <v>ctyyAAAQU</v>
      </c>
      <c r="B2437" t="s">
        <v>10028</v>
      </c>
      <c r="C2437">
        <v>7</v>
      </c>
      <c r="D2437">
        <v>9</v>
      </c>
    </row>
    <row r="2438" spans="1:4">
      <c r="A2438" t="str">
        <f t="shared" si="38"/>
        <v>ctyyAAAQV</v>
      </c>
      <c r="B2438" t="s">
        <v>10029</v>
      </c>
      <c r="C2438">
        <v>7</v>
      </c>
      <c r="D2438">
        <v>9</v>
      </c>
    </row>
    <row r="2439" spans="1:4">
      <c r="A2439" t="str">
        <f t="shared" si="38"/>
        <v>ctyyAAAQW</v>
      </c>
      <c r="B2439" t="s">
        <v>7006</v>
      </c>
      <c r="C2439">
        <v>6</v>
      </c>
      <c r="D2439">
        <v>9</v>
      </c>
    </row>
    <row r="2440" spans="1:4">
      <c r="A2440" t="str">
        <f t="shared" si="38"/>
        <v>ctyyAAAQX</v>
      </c>
      <c r="B2440" t="s">
        <v>7007</v>
      </c>
      <c r="C2440">
        <v>6</v>
      </c>
      <c r="D2440">
        <v>9</v>
      </c>
    </row>
    <row r="2441" spans="1:4">
      <c r="A2441" t="str">
        <f t="shared" si="38"/>
        <v>ctyyAAAQY</v>
      </c>
      <c r="B2441" t="s">
        <v>10030</v>
      </c>
      <c r="C2441">
        <v>7</v>
      </c>
      <c r="D2441">
        <v>9</v>
      </c>
    </row>
    <row r="2442" spans="1:4">
      <c r="A2442" t="str">
        <f t="shared" si="38"/>
        <v>ctyyAAAQZ</v>
      </c>
      <c r="B2442" t="s">
        <v>10031</v>
      </c>
      <c r="C2442">
        <v>7</v>
      </c>
      <c r="D2442">
        <v>7</v>
      </c>
    </row>
    <row r="2443" spans="1:4">
      <c r="A2443" t="str">
        <f t="shared" si="38"/>
        <v>ctyyAAARA</v>
      </c>
      <c r="B2443" t="s">
        <v>10032</v>
      </c>
      <c r="C2443">
        <v>7</v>
      </c>
      <c r="D2443">
        <v>10</v>
      </c>
    </row>
    <row r="2444" spans="1:4">
      <c r="A2444" t="str">
        <f t="shared" si="38"/>
        <v>ctyyAAARB</v>
      </c>
      <c r="B2444" t="s">
        <v>10033</v>
      </c>
      <c r="C2444">
        <v>7</v>
      </c>
      <c r="D2444">
        <v>9</v>
      </c>
    </row>
    <row r="2445" spans="1:4">
      <c r="A2445" t="str">
        <f t="shared" si="38"/>
        <v>ctyyAAARC</v>
      </c>
      <c r="B2445" t="s">
        <v>10034</v>
      </c>
      <c r="C2445">
        <v>8</v>
      </c>
      <c r="D2445">
        <v>11</v>
      </c>
    </row>
    <row r="2446" spans="1:4">
      <c r="A2446" t="str">
        <f t="shared" si="38"/>
        <v>ctyyAAARD</v>
      </c>
      <c r="B2446" t="s">
        <v>10035</v>
      </c>
      <c r="C2446">
        <v>8</v>
      </c>
      <c r="D2446">
        <v>11</v>
      </c>
    </row>
    <row r="2447" spans="1:4">
      <c r="A2447" t="str">
        <f t="shared" si="38"/>
        <v>ctyyAAARE</v>
      </c>
      <c r="B2447" t="s">
        <v>10036</v>
      </c>
      <c r="C2447">
        <v>8</v>
      </c>
      <c r="D2447">
        <v>10</v>
      </c>
    </row>
    <row r="2448" spans="1:4">
      <c r="A2448" t="str">
        <f t="shared" si="38"/>
        <v>ctyyAAARF</v>
      </c>
      <c r="B2448" t="s">
        <v>10037</v>
      </c>
      <c r="C2448">
        <v>7</v>
      </c>
      <c r="D2448">
        <v>10</v>
      </c>
    </row>
    <row r="2449" spans="1:4">
      <c r="A2449" t="str">
        <f t="shared" si="38"/>
        <v>ctyyAAARG</v>
      </c>
      <c r="B2449" t="s">
        <v>7015</v>
      </c>
      <c r="C2449">
        <v>7</v>
      </c>
      <c r="D2449">
        <v>9</v>
      </c>
    </row>
    <row r="2450" spans="1:4">
      <c r="A2450" t="str">
        <f t="shared" si="38"/>
        <v>ctyyAAARH</v>
      </c>
      <c r="B2450" t="s">
        <v>7016</v>
      </c>
      <c r="C2450">
        <v>7</v>
      </c>
      <c r="D2450">
        <v>9</v>
      </c>
    </row>
    <row r="2451" spans="1:4">
      <c r="A2451" t="str">
        <f t="shared" si="38"/>
        <v>ctyyAAARI</v>
      </c>
      <c r="B2451" t="s">
        <v>7017</v>
      </c>
      <c r="C2451">
        <v>6</v>
      </c>
      <c r="D2451">
        <v>11</v>
      </c>
    </row>
    <row r="2452" spans="1:4">
      <c r="A2452" t="str">
        <f t="shared" si="38"/>
        <v>ctyyAAARJ</v>
      </c>
      <c r="B2452" t="s">
        <v>7018</v>
      </c>
      <c r="C2452">
        <v>8</v>
      </c>
      <c r="D2452">
        <v>9</v>
      </c>
    </row>
    <row r="2453" spans="1:4">
      <c r="A2453" t="str">
        <f t="shared" si="38"/>
        <v>ctyyAAARK</v>
      </c>
      <c r="B2453" t="s">
        <v>7019</v>
      </c>
      <c r="C2453">
        <v>7</v>
      </c>
      <c r="D2453">
        <v>9</v>
      </c>
    </row>
    <row r="2454" spans="1:4">
      <c r="A2454" t="str">
        <f t="shared" si="38"/>
        <v>ctyyAAARL</v>
      </c>
      <c r="B2454" t="s">
        <v>7020</v>
      </c>
      <c r="C2454">
        <v>7</v>
      </c>
      <c r="D2454">
        <v>8</v>
      </c>
    </row>
    <row r="2455" spans="1:4">
      <c r="A2455" t="str">
        <f t="shared" si="38"/>
        <v>ctyyAAARM</v>
      </c>
      <c r="B2455" t="s">
        <v>7021</v>
      </c>
      <c r="C2455">
        <v>8</v>
      </c>
      <c r="D2455">
        <v>8</v>
      </c>
    </row>
    <row r="2456" spans="1:4">
      <c r="A2456" t="str">
        <f t="shared" si="38"/>
        <v>ctyyAAARN</v>
      </c>
      <c r="B2456" t="s">
        <v>7022</v>
      </c>
      <c r="C2456">
        <v>8</v>
      </c>
      <c r="D2456">
        <v>9</v>
      </c>
    </row>
    <row r="2457" spans="1:4">
      <c r="A2457" t="str">
        <f t="shared" si="38"/>
        <v>ctyyAAARO</v>
      </c>
      <c r="B2457" t="s">
        <v>7023</v>
      </c>
      <c r="C2457">
        <v>6</v>
      </c>
      <c r="D2457">
        <v>9</v>
      </c>
    </row>
    <row r="2458" spans="1:4">
      <c r="A2458" t="str">
        <f t="shared" si="38"/>
        <v>ctyyAAARP</v>
      </c>
      <c r="B2458" t="s">
        <v>7024</v>
      </c>
      <c r="C2458">
        <v>7</v>
      </c>
      <c r="D2458">
        <v>11</v>
      </c>
    </row>
    <row r="2459" spans="1:4">
      <c r="A2459" t="str">
        <f t="shared" si="38"/>
        <v>ctyyAAARQ</v>
      </c>
      <c r="B2459" t="s">
        <v>7025</v>
      </c>
      <c r="C2459">
        <v>7</v>
      </c>
      <c r="D2459">
        <v>8</v>
      </c>
    </row>
    <row r="2460" spans="1:4">
      <c r="A2460" t="str">
        <f t="shared" si="38"/>
        <v>ctyyAAARR</v>
      </c>
      <c r="B2460" t="s">
        <v>7026</v>
      </c>
      <c r="C2460">
        <v>9</v>
      </c>
      <c r="D2460">
        <v>10</v>
      </c>
    </row>
    <row r="2461" spans="1:4">
      <c r="A2461" t="str">
        <f t="shared" si="38"/>
        <v>ctyyAAARS</v>
      </c>
      <c r="B2461" t="s">
        <v>7027</v>
      </c>
      <c r="C2461">
        <v>6</v>
      </c>
      <c r="D2461">
        <v>9</v>
      </c>
    </row>
    <row r="2462" spans="1:4">
      <c r="A2462" t="str">
        <f t="shared" si="38"/>
        <v>ctyyAAART</v>
      </c>
      <c r="B2462" t="s">
        <v>7028</v>
      </c>
      <c r="C2462">
        <v>8</v>
      </c>
      <c r="D2462">
        <v>11</v>
      </c>
    </row>
    <row r="2463" spans="1:4">
      <c r="A2463" t="str">
        <f t="shared" si="38"/>
        <v>ctyyAAARU</v>
      </c>
      <c r="B2463" t="s">
        <v>7029</v>
      </c>
      <c r="C2463">
        <v>6</v>
      </c>
      <c r="D2463">
        <v>10</v>
      </c>
    </row>
    <row r="2464" spans="1:4">
      <c r="A2464" t="str">
        <f t="shared" si="38"/>
        <v>ctyyAAARV</v>
      </c>
      <c r="B2464" t="s">
        <v>7030</v>
      </c>
      <c r="C2464">
        <v>8</v>
      </c>
      <c r="D2464">
        <v>8</v>
      </c>
    </row>
    <row r="2465" spans="1:4">
      <c r="A2465" t="str">
        <f t="shared" si="38"/>
        <v>ctyyAAARW</v>
      </c>
      <c r="B2465" t="s">
        <v>7031</v>
      </c>
      <c r="C2465">
        <v>6</v>
      </c>
      <c r="D2465">
        <v>9</v>
      </c>
    </row>
    <row r="2466" spans="1:4">
      <c r="A2466" t="str">
        <f t="shared" si="38"/>
        <v>ctyyAAARX</v>
      </c>
      <c r="B2466" t="s">
        <v>7032</v>
      </c>
      <c r="C2466">
        <v>7</v>
      </c>
      <c r="D2466">
        <v>10</v>
      </c>
    </row>
    <row r="2467" spans="1:4">
      <c r="A2467" t="str">
        <f t="shared" si="38"/>
        <v>ctyyAAARY</v>
      </c>
      <c r="B2467" t="s">
        <v>7033</v>
      </c>
      <c r="C2467">
        <v>6</v>
      </c>
      <c r="D2467">
        <v>9</v>
      </c>
    </row>
    <row r="2468" spans="1:4">
      <c r="A2468" t="str">
        <f t="shared" si="38"/>
        <v>ctyyAAARZ</v>
      </c>
      <c r="B2468" t="s">
        <v>7034</v>
      </c>
      <c r="C2468">
        <v>6</v>
      </c>
      <c r="D2468">
        <v>9</v>
      </c>
    </row>
    <row r="2469" spans="1:4">
      <c r="A2469" t="str">
        <f t="shared" si="38"/>
        <v>ctyyAAASA</v>
      </c>
      <c r="B2469" t="s">
        <v>7035</v>
      </c>
      <c r="C2469">
        <v>6</v>
      </c>
      <c r="D2469">
        <v>9</v>
      </c>
    </row>
    <row r="2470" spans="1:4">
      <c r="A2470" t="str">
        <f t="shared" si="38"/>
        <v>ctyyAAASB</v>
      </c>
      <c r="B2470" t="s">
        <v>7036</v>
      </c>
      <c r="C2470">
        <v>6</v>
      </c>
      <c r="D2470">
        <v>8</v>
      </c>
    </row>
    <row r="2471" spans="1:4">
      <c r="A2471" t="str">
        <f t="shared" si="38"/>
        <v>ctyyAAASC</v>
      </c>
      <c r="B2471" t="s">
        <v>7037</v>
      </c>
      <c r="C2471">
        <v>10</v>
      </c>
      <c r="D2471">
        <v>10</v>
      </c>
    </row>
    <row r="2472" spans="1:4">
      <c r="A2472" t="str">
        <f t="shared" si="38"/>
        <v>ctyyAAASD</v>
      </c>
      <c r="B2472" t="s">
        <v>7038</v>
      </c>
      <c r="C2472">
        <v>7</v>
      </c>
      <c r="D2472">
        <v>9</v>
      </c>
    </row>
    <row r="2473" spans="1:4">
      <c r="A2473" t="str">
        <f t="shared" si="38"/>
        <v>ctyyAAASE</v>
      </c>
      <c r="B2473" t="s">
        <v>7039</v>
      </c>
      <c r="C2473">
        <v>7</v>
      </c>
      <c r="D2473">
        <v>8</v>
      </c>
    </row>
    <row r="2474" spans="1:4">
      <c r="A2474" t="str">
        <f t="shared" si="38"/>
        <v>ctyyAAASF</v>
      </c>
      <c r="B2474" t="s">
        <v>7040</v>
      </c>
      <c r="C2474">
        <v>6</v>
      </c>
      <c r="D2474">
        <v>7</v>
      </c>
    </row>
    <row r="2475" spans="1:4">
      <c r="A2475" t="str">
        <f t="shared" si="38"/>
        <v>ctyyAAASG</v>
      </c>
      <c r="B2475" t="s">
        <v>7041</v>
      </c>
      <c r="C2475">
        <v>8</v>
      </c>
      <c r="D2475">
        <v>10</v>
      </c>
    </row>
    <row r="2476" spans="1:4">
      <c r="A2476" t="str">
        <f t="shared" si="38"/>
        <v>ctyyAAASH</v>
      </c>
      <c r="B2476" t="s">
        <v>7042</v>
      </c>
      <c r="C2476">
        <v>5</v>
      </c>
      <c r="D2476">
        <v>6</v>
      </c>
    </row>
    <row r="2477" spans="1:4">
      <c r="A2477" t="str">
        <f t="shared" si="38"/>
        <v>ctyyAAASI</v>
      </c>
      <c r="B2477" t="s">
        <v>7043</v>
      </c>
      <c r="C2477">
        <v>6</v>
      </c>
      <c r="D2477">
        <v>9</v>
      </c>
    </row>
    <row r="2478" spans="1:4">
      <c r="A2478" t="str">
        <f t="shared" si="38"/>
        <v>ctyyAAASJ</v>
      </c>
      <c r="B2478" t="s">
        <v>7044</v>
      </c>
      <c r="C2478">
        <v>6</v>
      </c>
      <c r="D2478">
        <v>10</v>
      </c>
    </row>
    <row r="2479" spans="1:4">
      <c r="A2479" t="str">
        <f t="shared" si="38"/>
        <v>ctyyAAASK</v>
      </c>
      <c r="B2479" t="s">
        <v>7045</v>
      </c>
      <c r="C2479">
        <v>7</v>
      </c>
      <c r="D2479">
        <v>9</v>
      </c>
    </row>
    <row r="2480" spans="1:4">
      <c r="A2480" t="str">
        <f t="shared" si="38"/>
        <v>ctyyAAASL</v>
      </c>
      <c r="B2480" t="s">
        <v>7046</v>
      </c>
      <c r="C2480">
        <v>6</v>
      </c>
      <c r="D2480">
        <v>11</v>
      </c>
    </row>
    <row r="2481" spans="1:4">
      <c r="A2481" t="str">
        <f t="shared" si="38"/>
        <v>ctyyAAASM</v>
      </c>
      <c r="B2481" t="s">
        <v>7047</v>
      </c>
      <c r="C2481">
        <v>10</v>
      </c>
      <c r="D2481">
        <v>12</v>
      </c>
    </row>
    <row r="2482" spans="1:4">
      <c r="A2482" t="str">
        <f t="shared" si="38"/>
        <v>ctyyAAASN</v>
      </c>
      <c r="B2482" t="s">
        <v>7048</v>
      </c>
      <c r="C2482">
        <v>7</v>
      </c>
      <c r="D2482">
        <v>9</v>
      </c>
    </row>
    <row r="2483" spans="1:4">
      <c r="A2483" t="str">
        <f t="shared" si="38"/>
        <v>ctyyAAASO</v>
      </c>
      <c r="B2483" t="s">
        <v>7049</v>
      </c>
      <c r="C2483">
        <v>8</v>
      </c>
      <c r="D2483">
        <v>11</v>
      </c>
    </row>
    <row r="2484" spans="1:4">
      <c r="A2484" t="str">
        <f t="shared" si="38"/>
        <v>ctyyAAASP</v>
      </c>
      <c r="B2484" t="s">
        <v>7050</v>
      </c>
      <c r="C2484">
        <v>5</v>
      </c>
      <c r="D2484">
        <v>6</v>
      </c>
    </row>
    <row r="2485" spans="1:4">
      <c r="A2485" t="str">
        <f t="shared" si="38"/>
        <v>ctyyAAASQ</v>
      </c>
      <c r="B2485" t="s">
        <v>7051</v>
      </c>
      <c r="C2485">
        <v>7</v>
      </c>
      <c r="D2485">
        <v>8</v>
      </c>
    </row>
    <row r="2486" spans="1:4">
      <c r="A2486" t="str">
        <f t="shared" si="38"/>
        <v>ctyyAAASR</v>
      </c>
      <c r="B2486" t="s">
        <v>7052</v>
      </c>
      <c r="C2486">
        <v>6</v>
      </c>
      <c r="D2486">
        <v>9</v>
      </c>
    </row>
    <row r="2487" spans="1:4">
      <c r="A2487" t="str">
        <f t="shared" si="38"/>
        <v>ctyyAAASS</v>
      </c>
      <c r="B2487" t="s">
        <v>7785</v>
      </c>
      <c r="C2487">
        <v>4</v>
      </c>
      <c r="D2487">
        <v>6</v>
      </c>
    </row>
    <row r="2488" spans="1:4">
      <c r="A2488" t="str">
        <f t="shared" si="38"/>
        <v>ctyyAAAST</v>
      </c>
      <c r="B2488" t="s">
        <v>7786</v>
      </c>
      <c r="C2488">
        <v>8</v>
      </c>
      <c r="D2488">
        <v>9</v>
      </c>
    </row>
    <row r="2489" spans="1:4">
      <c r="A2489" t="str">
        <f t="shared" si="38"/>
        <v>ctyyAAASU</v>
      </c>
      <c r="B2489" t="s">
        <v>7787</v>
      </c>
      <c r="C2489">
        <v>7</v>
      </c>
      <c r="D2489">
        <v>9</v>
      </c>
    </row>
    <row r="2490" spans="1:4">
      <c r="A2490" t="str">
        <f t="shared" si="38"/>
        <v>ctyyAAASV</v>
      </c>
      <c r="B2490" t="s">
        <v>7788</v>
      </c>
      <c r="C2490">
        <v>6</v>
      </c>
      <c r="D2490">
        <v>9</v>
      </c>
    </row>
    <row r="2491" spans="1:4">
      <c r="A2491" t="str">
        <f t="shared" si="38"/>
        <v>ctyyAAASW</v>
      </c>
      <c r="B2491" t="s">
        <v>7789</v>
      </c>
      <c r="C2491">
        <v>7</v>
      </c>
      <c r="D2491">
        <v>8</v>
      </c>
    </row>
    <row r="2492" spans="1:4">
      <c r="A2492" t="str">
        <f t="shared" si="38"/>
        <v>ctyyAAASX</v>
      </c>
      <c r="B2492" t="s">
        <v>7790</v>
      </c>
      <c r="C2492">
        <v>8</v>
      </c>
      <c r="D2492">
        <v>8</v>
      </c>
    </row>
    <row r="2493" spans="1:4">
      <c r="A2493" t="str">
        <f t="shared" si="38"/>
        <v>ctyyAAASY</v>
      </c>
      <c r="B2493" t="s">
        <v>7791</v>
      </c>
      <c r="C2493">
        <v>6</v>
      </c>
      <c r="D2493">
        <v>9</v>
      </c>
    </row>
    <row r="2494" spans="1:4">
      <c r="A2494" t="str">
        <f t="shared" si="38"/>
        <v>ctyyAAASZ</v>
      </c>
      <c r="B2494" t="s">
        <v>3804</v>
      </c>
      <c r="C2494">
        <v>8</v>
      </c>
      <c r="D2494">
        <v>12</v>
      </c>
    </row>
    <row r="2495" spans="1:4">
      <c r="A2495" t="str">
        <f t="shared" si="38"/>
        <v>ctyyAAATA</v>
      </c>
      <c r="B2495" t="s">
        <v>3805</v>
      </c>
      <c r="C2495">
        <v>8</v>
      </c>
      <c r="D2495">
        <v>10</v>
      </c>
    </row>
    <row r="2496" spans="1:4">
      <c r="A2496" t="str">
        <f t="shared" si="38"/>
        <v>ctyyAAATB</v>
      </c>
      <c r="B2496" t="s">
        <v>3806</v>
      </c>
      <c r="C2496">
        <v>7</v>
      </c>
      <c r="D2496">
        <v>9</v>
      </c>
    </row>
    <row r="2497" spans="1:4">
      <c r="A2497" t="str">
        <f t="shared" si="38"/>
        <v>ctyyAAATC</v>
      </c>
      <c r="B2497" t="s">
        <v>3807</v>
      </c>
      <c r="C2497">
        <v>6</v>
      </c>
      <c r="D2497">
        <v>7</v>
      </c>
    </row>
    <row r="2498" spans="1:4">
      <c r="A2498" t="str">
        <f t="shared" si="38"/>
        <v>ctyyAAATD</v>
      </c>
      <c r="B2498" t="s">
        <v>3808</v>
      </c>
      <c r="C2498">
        <v>7</v>
      </c>
      <c r="D2498">
        <v>8</v>
      </c>
    </row>
    <row r="2499" spans="1:4">
      <c r="A2499" t="str">
        <f t="shared" si="38"/>
        <v>ctyyAAATE</v>
      </c>
      <c r="B2499" t="s">
        <v>3809</v>
      </c>
      <c r="C2499">
        <v>9</v>
      </c>
      <c r="D2499">
        <v>11</v>
      </c>
    </row>
    <row r="2500" spans="1:4">
      <c r="A2500" t="str">
        <f t="shared" ref="A2500:A2563" si="39">MID(B2500,1,LEN(B2500)-4)</f>
        <v>ctyyAAATF</v>
      </c>
      <c r="B2500" t="s">
        <v>3810</v>
      </c>
      <c r="C2500">
        <v>8</v>
      </c>
      <c r="D2500">
        <v>11</v>
      </c>
    </row>
    <row r="2501" spans="1:4">
      <c r="A2501" t="str">
        <f t="shared" si="39"/>
        <v>ctyyAAATG</v>
      </c>
      <c r="B2501" t="s">
        <v>3811</v>
      </c>
      <c r="C2501">
        <v>6</v>
      </c>
      <c r="D2501">
        <v>9</v>
      </c>
    </row>
    <row r="2502" spans="1:4">
      <c r="A2502" t="str">
        <f t="shared" si="39"/>
        <v>ctyyAAATH</v>
      </c>
      <c r="B2502" t="s">
        <v>3812</v>
      </c>
      <c r="C2502">
        <v>7</v>
      </c>
      <c r="D2502">
        <v>8</v>
      </c>
    </row>
    <row r="2503" spans="1:4">
      <c r="A2503" t="str">
        <f t="shared" si="39"/>
        <v>ctyyAAATI</v>
      </c>
      <c r="B2503" t="s">
        <v>3813</v>
      </c>
      <c r="C2503">
        <v>7</v>
      </c>
      <c r="D2503">
        <v>11</v>
      </c>
    </row>
    <row r="2504" spans="1:4">
      <c r="A2504" t="str">
        <f t="shared" si="39"/>
        <v>ctyyAAATJ</v>
      </c>
      <c r="B2504" t="s">
        <v>3814</v>
      </c>
      <c r="C2504">
        <v>6</v>
      </c>
      <c r="D2504">
        <v>9</v>
      </c>
    </row>
    <row r="2505" spans="1:4">
      <c r="A2505" t="str">
        <f t="shared" si="39"/>
        <v>ctyyAAATK</v>
      </c>
      <c r="B2505" t="s">
        <v>3838</v>
      </c>
      <c r="C2505">
        <v>9</v>
      </c>
      <c r="D2505">
        <v>11</v>
      </c>
    </row>
    <row r="2506" spans="1:4">
      <c r="A2506" t="str">
        <f t="shared" si="39"/>
        <v>ctyyAAATL</v>
      </c>
      <c r="B2506" t="s">
        <v>3839</v>
      </c>
      <c r="C2506">
        <v>7</v>
      </c>
      <c r="D2506">
        <v>11</v>
      </c>
    </row>
    <row r="2507" spans="1:4">
      <c r="A2507" t="str">
        <f t="shared" si="39"/>
        <v>ctyyAAATM</v>
      </c>
      <c r="B2507" t="s">
        <v>3840</v>
      </c>
      <c r="C2507">
        <v>7</v>
      </c>
      <c r="D2507">
        <v>10</v>
      </c>
    </row>
    <row r="2508" spans="1:4">
      <c r="A2508" t="str">
        <f t="shared" si="39"/>
        <v>ctyyAAATN</v>
      </c>
      <c r="B2508" t="s">
        <v>3841</v>
      </c>
      <c r="C2508">
        <v>7</v>
      </c>
      <c r="D2508">
        <v>9</v>
      </c>
    </row>
    <row r="2509" spans="1:4">
      <c r="A2509" t="str">
        <f t="shared" si="39"/>
        <v>ctyyAAATO</v>
      </c>
      <c r="B2509" t="s">
        <v>3842</v>
      </c>
      <c r="C2509">
        <v>7</v>
      </c>
      <c r="D2509">
        <v>9</v>
      </c>
    </row>
    <row r="2510" spans="1:4">
      <c r="A2510" t="str">
        <f t="shared" si="39"/>
        <v>ctyyAAATP</v>
      </c>
      <c r="B2510" t="s">
        <v>3843</v>
      </c>
      <c r="C2510">
        <v>6</v>
      </c>
      <c r="D2510">
        <v>11</v>
      </c>
    </row>
    <row r="2511" spans="1:4">
      <c r="A2511" t="str">
        <f t="shared" si="39"/>
        <v>ctyyAAATQ</v>
      </c>
      <c r="B2511" t="s">
        <v>3844</v>
      </c>
      <c r="C2511">
        <v>7</v>
      </c>
      <c r="D2511">
        <v>7</v>
      </c>
    </row>
    <row r="2512" spans="1:4">
      <c r="A2512" t="str">
        <f t="shared" si="39"/>
        <v>ctyyAAATR</v>
      </c>
      <c r="B2512" t="s">
        <v>3845</v>
      </c>
      <c r="C2512">
        <v>7</v>
      </c>
      <c r="D2512">
        <v>9</v>
      </c>
    </row>
    <row r="2513" spans="1:4">
      <c r="A2513" t="str">
        <f t="shared" si="39"/>
        <v>ctyyAAATS</v>
      </c>
      <c r="B2513" t="s">
        <v>3846</v>
      </c>
      <c r="C2513">
        <v>8</v>
      </c>
      <c r="D2513">
        <v>10</v>
      </c>
    </row>
    <row r="2514" spans="1:4">
      <c r="A2514" t="str">
        <f t="shared" si="39"/>
        <v>ctyyAAATT</v>
      </c>
      <c r="B2514" t="s">
        <v>3847</v>
      </c>
      <c r="C2514">
        <v>5</v>
      </c>
      <c r="D2514">
        <v>7</v>
      </c>
    </row>
    <row r="2515" spans="1:4">
      <c r="A2515" t="str">
        <f t="shared" si="39"/>
        <v>ctyyAAATU</v>
      </c>
      <c r="B2515" t="s">
        <v>3848</v>
      </c>
      <c r="C2515">
        <v>7</v>
      </c>
      <c r="D2515">
        <v>7</v>
      </c>
    </row>
    <row r="2516" spans="1:4">
      <c r="A2516" t="str">
        <f t="shared" si="39"/>
        <v>ctyyAAATV</v>
      </c>
      <c r="B2516" t="s">
        <v>3849</v>
      </c>
      <c r="C2516">
        <v>7</v>
      </c>
      <c r="D2516">
        <v>9</v>
      </c>
    </row>
    <row r="2517" spans="1:4">
      <c r="A2517" t="str">
        <f t="shared" si="39"/>
        <v>ctyyAAATW</v>
      </c>
      <c r="B2517" t="s">
        <v>3850</v>
      </c>
      <c r="C2517">
        <v>8</v>
      </c>
      <c r="D2517">
        <v>8</v>
      </c>
    </row>
    <row r="2518" spans="1:4">
      <c r="A2518" t="str">
        <f t="shared" si="39"/>
        <v>ctyyAAATX</v>
      </c>
      <c r="B2518" t="s">
        <v>3851</v>
      </c>
      <c r="C2518">
        <v>7</v>
      </c>
      <c r="D2518">
        <v>9</v>
      </c>
    </row>
    <row r="2519" spans="1:4">
      <c r="A2519" t="str">
        <f t="shared" si="39"/>
        <v>ctyyAAATY</v>
      </c>
      <c r="B2519" t="s">
        <v>3852</v>
      </c>
      <c r="C2519">
        <v>5</v>
      </c>
      <c r="D2519">
        <v>6</v>
      </c>
    </row>
    <row r="2520" spans="1:4">
      <c r="A2520" t="str">
        <f t="shared" si="39"/>
        <v>ctyyAAATZ</v>
      </c>
      <c r="B2520" t="s">
        <v>3853</v>
      </c>
      <c r="C2520">
        <v>7</v>
      </c>
      <c r="D2520">
        <v>8</v>
      </c>
    </row>
    <row r="2521" spans="1:4">
      <c r="A2521" t="str">
        <f t="shared" si="39"/>
        <v>ctyyAAAUA</v>
      </c>
      <c r="B2521" t="s">
        <v>3854</v>
      </c>
      <c r="C2521">
        <v>8</v>
      </c>
      <c r="D2521">
        <v>9</v>
      </c>
    </row>
    <row r="2522" spans="1:4">
      <c r="A2522" t="str">
        <f t="shared" si="39"/>
        <v>ctyyAAAUB</v>
      </c>
      <c r="B2522" t="s">
        <v>3855</v>
      </c>
      <c r="C2522">
        <v>7</v>
      </c>
      <c r="D2522">
        <v>11</v>
      </c>
    </row>
    <row r="2523" spans="1:4">
      <c r="A2523" t="str">
        <f t="shared" si="39"/>
        <v>ctyyAAAUC</v>
      </c>
      <c r="B2523" t="s">
        <v>3856</v>
      </c>
      <c r="C2523">
        <v>5</v>
      </c>
      <c r="D2523">
        <v>6</v>
      </c>
    </row>
    <row r="2524" spans="1:4">
      <c r="A2524" t="str">
        <f t="shared" si="39"/>
        <v>ctyyAAAUD</v>
      </c>
      <c r="B2524" t="s">
        <v>3857</v>
      </c>
      <c r="C2524">
        <v>7</v>
      </c>
      <c r="D2524">
        <v>9</v>
      </c>
    </row>
    <row r="2525" spans="1:4">
      <c r="A2525" t="str">
        <f t="shared" si="39"/>
        <v>ctyyAAAUE</v>
      </c>
      <c r="B2525" t="s">
        <v>3858</v>
      </c>
      <c r="C2525">
        <v>9</v>
      </c>
      <c r="D2525">
        <v>10</v>
      </c>
    </row>
    <row r="2526" spans="1:4">
      <c r="A2526" t="str">
        <f t="shared" si="39"/>
        <v>ctyyAAAUF</v>
      </c>
      <c r="B2526" t="s">
        <v>3859</v>
      </c>
      <c r="C2526">
        <v>7</v>
      </c>
      <c r="D2526">
        <v>10</v>
      </c>
    </row>
    <row r="2527" spans="1:4">
      <c r="A2527" t="str">
        <f t="shared" si="39"/>
        <v>ctyyAAAUG</v>
      </c>
      <c r="B2527" t="s">
        <v>3860</v>
      </c>
      <c r="C2527">
        <v>7</v>
      </c>
      <c r="D2527">
        <v>9</v>
      </c>
    </row>
    <row r="2528" spans="1:4">
      <c r="A2528" t="str">
        <f t="shared" si="39"/>
        <v>ctyyAAAUH</v>
      </c>
      <c r="B2528" t="s">
        <v>3861</v>
      </c>
      <c r="C2528">
        <v>6</v>
      </c>
      <c r="D2528">
        <v>9</v>
      </c>
    </row>
    <row r="2529" spans="1:4">
      <c r="A2529" t="str">
        <f t="shared" si="39"/>
        <v>ctyyAAAUI</v>
      </c>
      <c r="B2529" t="s">
        <v>3862</v>
      </c>
      <c r="C2529">
        <v>6</v>
      </c>
      <c r="D2529">
        <v>9</v>
      </c>
    </row>
    <row r="2530" spans="1:4">
      <c r="A2530" t="str">
        <f t="shared" si="39"/>
        <v>ctyyAAAUJ</v>
      </c>
      <c r="B2530" t="s">
        <v>3863</v>
      </c>
      <c r="C2530">
        <v>8</v>
      </c>
      <c r="D2530">
        <v>11</v>
      </c>
    </row>
    <row r="2531" spans="1:4">
      <c r="A2531" t="str">
        <f t="shared" si="39"/>
        <v>ctyyAAAUK</v>
      </c>
      <c r="B2531" t="s">
        <v>3864</v>
      </c>
      <c r="C2531">
        <v>7</v>
      </c>
      <c r="D2531">
        <v>9</v>
      </c>
    </row>
    <row r="2532" spans="1:4">
      <c r="A2532" t="str">
        <f t="shared" si="39"/>
        <v>ctyyAAAUL</v>
      </c>
      <c r="B2532" t="s">
        <v>3865</v>
      </c>
      <c r="C2532">
        <v>8</v>
      </c>
      <c r="D2532">
        <v>10</v>
      </c>
    </row>
    <row r="2533" spans="1:4">
      <c r="A2533" t="str">
        <f t="shared" si="39"/>
        <v>ctyyAAAUM</v>
      </c>
      <c r="B2533" t="s">
        <v>3866</v>
      </c>
      <c r="C2533">
        <v>7</v>
      </c>
      <c r="D2533">
        <v>7</v>
      </c>
    </row>
    <row r="2534" spans="1:4">
      <c r="A2534" t="str">
        <f t="shared" si="39"/>
        <v>ctyyAAAUN</v>
      </c>
      <c r="B2534" t="s">
        <v>3867</v>
      </c>
      <c r="C2534">
        <v>6</v>
      </c>
      <c r="D2534">
        <v>8</v>
      </c>
    </row>
    <row r="2535" spans="1:4">
      <c r="A2535" t="str">
        <f t="shared" si="39"/>
        <v>ctyyAAAUO</v>
      </c>
      <c r="B2535" t="s">
        <v>3868</v>
      </c>
      <c r="C2535">
        <v>8</v>
      </c>
      <c r="D2535">
        <v>10</v>
      </c>
    </row>
    <row r="2536" spans="1:4">
      <c r="A2536" t="str">
        <f t="shared" si="39"/>
        <v>ctyyAAAUP</v>
      </c>
      <c r="B2536" t="s">
        <v>3869</v>
      </c>
      <c r="C2536">
        <v>7</v>
      </c>
      <c r="D2536">
        <v>9</v>
      </c>
    </row>
    <row r="2537" spans="1:4">
      <c r="A2537" t="str">
        <f t="shared" si="39"/>
        <v>ctyyAAAUQ</v>
      </c>
      <c r="B2537" t="s">
        <v>3870</v>
      </c>
      <c r="C2537">
        <v>7</v>
      </c>
      <c r="D2537">
        <v>8</v>
      </c>
    </row>
    <row r="2538" spans="1:4">
      <c r="A2538" t="str">
        <f t="shared" si="39"/>
        <v>ctyyAAAUR</v>
      </c>
      <c r="B2538" t="s">
        <v>3871</v>
      </c>
      <c r="C2538">
        <v>6</v>
      </c>
      <c r="D2538">
        <v>9</v>
      </c>
    </row>
    <row r="2539" spans="1:4">
      <c r="A2539" t="str">
        <f t="shared" si="39"/>
        <v>ctyyAAAUS</v>
      </c>
      <c r="B2539" t="s">
        <v>3872</v>
      </c>
      <c r="C2539">
        <v>6</v>
      </c>
      <c r="D2539">
        <v>11</v>
      </c>
    </row>
    <row r="2540" spans="1:4">
      <c r="A2540" t="str">
        <f t="shared" si="39"/>
        <v>ctyyAAAUT</v>
      </c>
      <c r="B2540" t="s">
        <v>3873</v>
      </c>
      <c r="C2540">
        <v>8</v>
      </c>
      <c r="D2540">
        <v>10</v>
      </c>
    </row>
    <row r="2541" spans="1:4">
      <c r="A2541" t="str">
        <f t="shared" si="39"/>
        <v>ctyyAAAUU</v>
      </c>
      <c r="B2541" t="s">
        <v>3874</v>
      </c>
      <c r="C2541">
        <v>6</v>
      </c>
      <c r="D2541">
        <v>9</v>
      </c>
    </row>
    <row r="2542" spans="1:4">
      <c r="A2542" t="str">
        <f t="shared" si="39"/>
        <v>ctyyAAAUV</v>
      </c>
      <c r="B2542" t="s">
        <v>3875</v>
      </c>
      <c r="C2542">
        <v>8</v>
      </c>
      <c r="D2542">
        <v>9</v>
      </c>
    </row>
    <row r="2543" spans="1:4">
      <c r="A2543" t="str">
        <f t="shared" si="39"/>
        <v>ctyyAAAUW</v>
      </c>
      <c r="B2543" t="s">
        <v>3876</v>
      </c>
      <c r="C2543">
        <v>5</v>
      </c>
      <c r="D2543">
        <v>7</v>
      </c>
    </row>
    <row r="2544" spans="1:4">
      <c r="A2544" t="str">
        <f t="shared" si="39"/>
        <v>ctyyAAAUX</v>
      </c>
      <c r="B2544" t="s">
        <v>3877</v>
      </c>
      <c r="C2544">
        <v>6</v>
      </c>
      <c r="D2544">
        <v>9</v>
      </c>
    </row>
    <row r="2545" spans="1:4">
      <c r="A2545" t="str">
        <f t="shared" si="39"/>
        <v>ctyyAAAUY</v>
      </c>
      <c r="B2545" t="s">
        <v>3878</v>
      </c>
      <c r="C2545">
        <v>6</v>
      </c>
      <c r="D2545">
        <v>11</v>
      </c>
    </row>
    <row r="2546" spans="1:4">
      <c r="A2546" t="str">
        <f t="shared" si="39"/>
        <v>ctyyAAAUZ</v>
      </c>
      <c r="B2546" t="s">
        <v>3879</v>
      </c>
      <c r="C2546">
        <v>6</v>
      </c>
      <c r="D2546">
        <v>9</v>
      </c>
    </row>
    <row r="2547" spans="1:4">
      <c r="A2547" t="str">
        <f t="shared" si="39"/>
        <v>ctyyAAAVA</v>
      </c>
      <c r="B2547" t="s">
        <v>3880</v>
      </c>
      <c r="C2547">
        <v>8</v>
      </c>
      <c r="D2547">
        <v>9</v>
      </c>
    </row>
    <row r="2548" spans="1:4">
      <c r="A2548" t="str">
        <f t="shared" si="39"/>
        <v>ctyyAAAVB</v>
      </c>
      <c r="B2548" t="s">
        <v>3881</v>
      </c>
      <c r="C2548">
        <v>4</v>
      </c>
      <c r="D2548">
        <v>7</v>
      </c>
    </row>
    <row r="2549" spans="1:4">
      <c r="A2549" t="str">
        <f t="shared" si="39"/>
        <v>ctyyAAAVC</v>
      </c>
      <c r="B2549" t="s">
        <v>3882</v>
      </c>
      <c r="C2549">
        <v>8</v>
      </c>
      <c r="D2549">
        <v>10</v>
      </c>
    </row>
    <row r="2550" spans="1:4">
      <c r="A2550" t="str">
        <f t="shared" si="39"/>
        <v>ctyyAAAVD</v>
      </c>
      <c r="B2550" t="s">
        <v>3883</v>
      </c>
      <c r="C2550">
        <v>8</v>
      </c>
      <c r="D2550">
        <v>9</v>
      </c>
    </row>
    <row r="2551" spans="1:4">
      <c r="A2551" t="str">
        <f t="shared" si="39"/>
        <v>ctyyAAAVE</v>
      </c>
      <c r="B2551" t="s">
        <v>3884</v>
      </c>
      <c r="C2551">
        <v>7</v>
      </c>
      <c r="D2551">
        <v>8</v>
      </c>
    </row>
    <row r="2552" spans="1:4">
      <c r="A2552" t="str">
        <f t="shared" si="39"/>
        <v>ctyyAAAVF</v>
      </c>
      <c r="B2552" t="s">
        <v>3885</v>
      </c>
      <c r="C2552">
        <v>8</v>
      </c>
      <c r="D2552">
        <v>9</v>
      </c>
    </row>
    <row r="2553" spans="1:4">
      <c r="A2553" t="str">
        <f t="shared" si="39"/>
        <v>ctyyAAAVG</v>
      </c>
      <c r="B2553" t="s">
        <v>3886</v>
      </c>
      <c r="C2553">
        <v>5</v>
      </c>
      <c r="D2553">
        <v>6</v>
      </c>
    </row>
    <row r="2554" spans="1:4">
      <c r="A2554" t="str">
        <f t="shared" si="39"/>
        <v>ctyyAAAVH</v>
      </c>
      <c r="B2554" t="s">
        <v>3887</v>
      </c>
      <c r="C2554">
        <v>8</v>
      </c>
      <c r="D2554">
        <v>8</v>
      </c>
    </row>
    <row r="2555" spans="1:4">
      <c r="A2555" t="str">
        <f t="shared" si="39"/>
        <v>ctyyAAAVI</v>
      </c>
      <c r="B2555" t="s">
        <v>3888</v>
      </c>
      <c r="C2555">
        <v>6</v>
      </c>
      <c r="D2555">
        <v>12</v>
      </c>
    </row>
    <row r="2556" spans="1:4">
      <c r="A2556" t="str">
        <f t="shared" si="39"/>
        <v>ctyyAAAVJ</v>
      </c>
      <c r="B2556" t="s">
        <v>3889</v>
      </c>
      <c r="C2556">
        <v>8</v>
      </c>
      <c r="D2556">
        <v>9</v>
      </c>
    </row>
    <row r="2557" spans="1:4">
      <c r="A2557" t="str">
        <f t="shared" si="39"/>
        <v>ctyyAAAVK</v>
      </c>
      <c r="B2557" t="s">
        <v>3890</v>
      </c>
      <c r="C2557">
        <v>10</v>
      </c>
      <c r="D2557">
        <v>10</v>
      </c>
    </row>
    <row r="2558" spans="1:4">
      <c r="A2558" t="str">
        <f t="shared" si="39"/>
        <v>ctyyAAAVL</v>
      </c>
      <c r="B2558" t="s">
        <v>3891</v>
      </c>
      <c r="C2558">
        <v>6</v>
      </c>
      <c r="D2558">
        <v>10</v>
      </c>
    </row>
    <row r="2559" spans="1:4">
      <c r="A2559" t="str">
        <f t="shared" si="39"/>
        <v>ctyyAAAVM</v>
      </c>
      <c r="B2559" t="s">
        <v>3892</v>
      </c>
      <c r="C2559">
        <v>8</v>
      </c>
      <c r="D2559">
        <v>10</v>
      </c>
    </row>
    <row r="2560" spans="1:4">
      <c r="A2560" t="str">
        <f t="shared" si="39"/>
        <v>ctyyAAAVN</v>
      </c>
      <c r="B2560" t="s">
        <v>5655</v>
      </c>
      <c r="C2560">
        <v>7</v>
      </c>
      <c r="D2560">
        <v>9</v>
      </c>
    </row>
    <row r="2561" spans="1:4">
      <c r="A2561" t="str">
        <f t="shared" si="39"/>
        <v>ctyyAAAVO</v>
      </c>
      <c r="B2561" t="s">
        <v>5656</v>
      </c>
      <c r="C2561">
        <v>8</v>
      </c>
      <c r="D2561">
        <v>11</v>
      </c>
    </row>
    <row r="2562" spans="1:4">
      <c r="A2562" t="str">
        <f t="shared" si="39"/>
        <v>ctyyAAAVP</v>
      </c>
      <c r="B2562" t="s">
        <v>5657</v>
      </c>
      <c r="C2562">
        <v>7</v>
      </c>
      <c r="D2562">
        <v>9</v>
      </c>
    </row>
    <row r="2563" spans="1:4">
      <c r="A2563" t="str">
        <f t="shared" si="39"/>
        <v>ctyyAAAVQ</v>
      </c>
      <c r="B2563" t="s">
        <v>5658</v>
      </c>
      <c r="C2563">
        <v>6</v>
      </c>
      <c r="D2563">
        <v>7</v>
      </c>
    </row>
    <row r="2564" spans="1:4">
      <c r="A2564" t="str">
        <f t="shared" ref="A2564:A2627" si="40">MID(B2564,1,LEN(B2564)-4)</f>
        <v>ctyyAAAVR</v>
      </c>
      <c r="B2564" t="s">
        <v>5659</v>
      </c>
      <c r="C2564">
        <v>7</v>
      </c>
      <c r="D2564">
        <v>9</v>
      </c>
    </row>
    <row r="2565" spans="1:4">
      <c r="A2565" t="str">
        <f t="shared" si="40"/>
        <v>ctyyAAAVS</v>
      </c>
      <c r="B2565" t="s">
        <v>5660</v>
      </c>
      <c r="C2565">
        <v>8</v>
      </c>
      <c r="D2565">
        <v>9</v>
      </c>
    </row>
    <row r="2566" spans="1:4">
      <c r="A2566" t="str">
        <f t="shared" si="40"/>
        <v>ctyyAAAVT</v>
      </c>
      <c r="B2566" t="s">
        <v>5661</v>
      </c>
      <c r="C2566">
        <v>7</v>
      </c>
      <c r="D2566">
        <v>10</v>
      </c>
    </row>
    <row r="2567" spans="1:4">
      <c r="A2567" t="str">
        <f t="shared" si="40"/>
        <v>ctyyAAAVU</v>
      </c>
      <c r="B2567" t="s">
        <v>6809</v>
      </c>
      <c r="C2567">
        <v>8</v>
      </c>
      <c r="D2567">
        <v>9</v>
      </c>
    </row>
    <row r="2568" spans="1:4">
      <c r="A2568" t="str">
        <f t="shared" si="40"/>
        <v>ctyyAAAVV</v>
      </c>
      <c r="B2568" t="s">
        <v>6810</v>
      </c>
      <c r="C2568">
        <v>8</v>
      </c>
      <c r="D2568">
        <v>10</v>
      </c>
    </row>
    <row r="2569" spans="1:4">
      <c r="A2569" t="str">
        <f t="shared" si="40"/>
        <v>ctyyAAAVW</v>
      </c>
      <c r="B2569" t="s">
        <v>6811</v>
      </c>
      <c r="C2569">
        <v>7</v>
      </c>
      <c r="D2569">
        <v>9</v>
      </c>
    </row>
    <row r="2570" spans="1:4">
      <c r="A2570" t="str">
        <f t="shared" si="40"/>
        <v>ctyyAAAVX</v>
      </c>
      <c r="B2570" t="s">
        <v>6812</v>
      </c>
      <c r="C2570">
        <v>8</v>
      </c>
      <c r="D2570">
        <v>8</v>
      </c>
    </row>
    <row r="2571" spans="1:4">
      <c r="A2571" t="str">
        <f t="shared" si="40"/>
        <v>ctyyAAAVY</v>
      </c>
      <c r="B2571" t="s">
        <v>6813</v>
      </c>
      <c r="C2571">
        <v>4</v>
      </c>
      <c r="D2571">
        <v>6</v>
      </c>
    </row>
    <row r="2572" spans="1:4">
      <c r="A2572" t="str">
        <f t="shared" si="40"/>
        <v>ctyyAAAVZ</v>
      </c>
      <c r="B2572" t="s">
        <v>6814</v>
      </c>
      <c r="C2572">
        <v>4</v>
      </c>
      <c r="D2572">
        <v>5</v>
      </c>
    </row>
    <row r="2573" spans="1:4">
      <c r="A2573" t="str">
        <f t="shared" si="40"/>
        <v>ctyyAAAWA</v>
      </c>
      <c r="B2573" t="s">
        <v>6815</v>
      </c>
      <c r="C2573">
        <v>7</v>
      </c>
      <c r="D2573">
        <v>9</v>
      </c>
    </row>
    <row r="2574" spans="1:4">
      <c r="A2574" t="str">
        <f t="shared" si="40"/>
        <v>ctyyAAAWB</v>
      </c>
      <c r="B2574" t="s">
        <v>6816</v>
      </c>
      <c r="C2574">
        <v>7</v>
      </c>
      <c r="D2574">
        <v>8</v>
      </c>
    </row>
    <row r="2575" spans="1:4">
      <c r="A2575" t="str">
        <f t="shared" si="40"/>
        <v>ctyyAAAWC</v>
      </c>
      <c r="B2575" t="s">
        <v>6817</v>
      </c>
      <c r="C2575">
        <v>9</v>
      </c>
      <c r="D2575">
        <v>11</v>
      </c>
    </row>
    <row r="2576" spans="1:4">
      <c r="A2576" t="str">
        <f t="shared" si="40"/>
        <v>ctyyAAAWD</v>
      </c>
      <c r="B2576" t="s">
        <v>6818</v>
      </c>
      <c r="C2576">
        <v>7</v>
      </c>
      <c r="D2576">
        <v>9</v>
      </c>
    </row>
    <row r="2577" spans="1:4">
      <c r="A2577" t="str">
        <f t="shared" si="40"/>
        <v>ctyyAAAWE</v>
      </c>
      <c r="B2577" t="s">
        <v>6819</v>
      </c>
      <c r="C2577">
        <v>6</v>
      </c>
      <c r="D2577">
        <v>10</v>
      </c>
    </row>
    <row r="2578" spans="1:4">
      <c r="A2578" t="str">
        <f t="shared" si="40"/>
        <v>ctyyAAAWF</v>
      </c>
      <c r="B2578" t="s">
        <v>6820</v>
      </c>
      <c r="C2578">
        <v>6</v>
      </c>
      <c r="D2578">
        <v>10</v>
      </c>
    </row>
    <row r="2579" spans="1:4">
      <c r="A2579" t="str">
        <f t="shared" si="40"/>
        <v>ctyyAAAWG</v>
      </c>
      <c r="B2579" t="s">
        <v>6821</v>
      </c>
      <c r="C2579">
        <v>7</v>
      </c>
      <c r="D2579">
        <v>7</v>
      </c>
    </row>
    <row r="2580" spans="1:4">
      <c r="A2580" t="str">
        <f t="shared" si="40"/>
        <v>ctyyAAAWH</v>
      </c>
      <c r="B2580" t="s">
        <v>6822</v>
      </c>
      <c r="C2580">
        <v>7</v>
      </c>
      <c r="D2580">
        <v>10</v>
      </c>
    </row>
    <row r="2581" spans="1:4">
      <c r="A2581" t="str">
        <f t="shared" si="40"/>
        <v>ctyyAAAWI</v>
      </c>
      <c r="B2581" t="s">
        <v>6823</v>
      </c>
      <c r="C2581">
        <v>6</v>
      </c>
      <c r="D2581">
        <v>9</v>
      </c>
    </row>
    <row r="2582" spans="1:4">
      <c r="A2582" t="str">
        <f t="shared" si="40"/>
        <v>ctyyAAAWJ</v>
      </c>
      <c r="B2582" t="s">
        <v>6824</v>
      </c>
      <c r="C2582">
        <v>8</v>
      </c>
      <c r="D2582">
        <v>9</v>
      </c>
    </row>
    <row r="2583" spans="1:4">
      <c r="A2583" t="str">
        <f t="shared" si="40"/>
        <v>ctyyAAAWK</v>
      </c>
      <c r="B2583" t="s">
        <v>6825</v>
      </c>
      <c r="C2583">
        <v>6</v>
      </c>
      <c r="D2583">
        <v>8</v>
      </c>
    </row>
    <row r="2584" spans="1:4">
      <c r="A2584" t="str">
        <f t="shared" si="40"/>
        <v>ctyyAAAWL</v>
      </c>
      <c r="B2584" t="s">
        <v>6826</v>
      </c>
      <c r="C2584">
        <v>7</v>
      </c>
      <c r="D2584">
        <v>10</v>
      </c>
    </row>
    <row r="2585" spans="1:4">
      <c r="A2585" t="str">
        <f t="shared" si="40"/>
        <v>ctyyAAAWM</v>
      </c>
      <c r="B2585" t="s">
        <v>6827</v>
      </c>
      <c r="C2585">
        <v>5</v>
      </c>
      <c r="D2585">
        <v>7</v>
      </c>
    </row>
    <row r="2586" spans="1:4">
      <c r="A2586" t="str">
        <f t="shared" si="40"/>
        <v>ctyyAAAWN</v>
      </c>
      <c r="B2586" t="s">
        <v>6828</v>
      </c>
      <c r="C2586">
        <v>8</v>
      </c>
      <c r="D2586">
        <v>10</v>
      </c>
    </row>
    <row r="2587" spans="1:4">
      <c r="A2587" t="str">
        <f t="shared" si="40"/>
        <v>ctyyAAAWO</v>
      </c>
      <c r="B2587" t="s">
        <v>6829</v>
      </c>
      <c r="C2587">
        <v>7</v>
      </c>
      <c r="D2587">
        <v>9</v>
      </c>
    </row>
    <row r="2588" spans="1:4">
      <c r="A2588" t="str">
        <f t="shared" si="40"/>
        <v>ctyyAAAWP</v>
      </c>
      <c r="B2588" t="s">
        <v>6830</v>
      </c>
      <c r="C2588">
        <v>7</v>
      </c>
      <c r="D2588">
        <v>8</v>
      </c>
    </row>
    <row r="2589" spans="1:4">
      <c r="A2589" t="str">
        <f t="shared" si="40"/>
        <v>ctyyAAAWQ</v>
      </c>
      <c r="B2589" t="s">
        <v>6831</v>
      </c>
      <c r="C2589">
        <v>8</v>
      </c>
      <c r="D2589">
        <v>11</v>
      </c>
    </row>
    <row r="2590" spans="1:4">
      <c r="A2590" t="str">
        <f t="shared" si="40"/>
        <v>ctyyAAAWR</v>
      </c>
      <c r="B2590" t="s">
        <v>6832</v>
      </c>
      <c r="C2590">
        <v>7</v>
      </c>
      <c r="D2590">
        <v>9</v>
      </c>
    </row>
    <row r="2591" spans="1:4">
      <c r="A2591" t="str">
        <f t="shared" si="40"/>
        <v>ctyyAAAWS</v>
      </c>
      <c r="B2591" t="s">
        <v>6833</v>
      </c>
      <c r="C2591">
        <v>8</v>
      </c>
      <c r="D2591">
        <v>8</v>
      </c>
    </row>
    <row r="2592" spans="1:4">
      <c r="A2592" t="str">
        <f t="shared" si="40"/>
        <v>ctyyAAAWT</v>
      </c>
      <c r="B2592" t="s">
        <v>6834</v>
      </c>
      <c r="C2592">
        <v>7</v>
      </c>
      <c r="D2592">
        <v>7</v>
      </c>
    </row>
    <row r="2593" spans="1:4">
      <c r="A2593" t="str">
        <f t="shared" si="40"/>
        <v>ctyyAAAWU</v>
      </c>
      <c r="B2593" t="s">
        <v>6835</v>
      </c>
      <c r="C2593">
        <v>5</v>
      </c>
      <c r="D2593">
        <v>5</v>
      </c>
    </row>
    <row r="2594" spans="1:4">
      <c r="A2594" t="str">
        <f t="shared" si="40"/>
        <v>ctyyAAAWV</v>
      </c>
      <c r="B2594" t="s">
        <v>6836</v>
      </c>
      <c r="C2594">
        <v>6</v>
      </c>
      <c r="D2594">
        <v>9</v>
      </c>
    </row>
    <row r="2595" spans="1:4">
      <c r="A2595" t="str">
        <f t="shared" si="40"/>
        <v>ctyyAAAWW</v>
      </c>
      <c r="B2595" t="s">
        <v>6837</v>
      </c>
      <c r="C2595">
        <v>7</v>
      </c>
      <c r="D2595">
        <v>9</v>
      </c>
    </row>
    <row r="2596" spans="1:4">
      <c r="A2596" t="str">
        <f t="shared" si="40"/>
        <v>ctyyAAAWX</v>
      </c>
      <c r="B2596" t="s">
        <v>6838</v>
      </c>
      <c r="C2596">
        <v>6</v>
      </c>
      <c r="D2596">
        <v>10</v>
      </c>
    </row>
    <row r="2597" spans="1:4">
      <c r="A2597" t="str">
        <f t="shared" si="40"/>
        <v>ctyyAAAWY</v>
      </c>
      <c r="B2597" t="s">
        <v>6839</v>
      </c>
      <c r="C2597">
        <v>7</v>
      </c>
      <c r="D2597">
        <v>8</v>
      </c>
    </row>
    <row r="2598" spans="1:4">
      <c r="A2598" t="str">
        <f t="shared" si="40"/>
        <v>ctyyAAAWZ</v>
      </c>
      <c r="B2598" t="s">
        <v>6840</v>
      </c>
      <c r="C2598">
        <v>8</v>
      </c>
      <c r="D2598">
        <v>9</v>
      </c>
    </row>
    <row r="2599" spans="1:4">
      <c r="A2599" t="str">
        <f t="shared" si="40"/>
        <v>ctyyAAAXA</v>
      </c>
      <c r="B2599" t="s">
        <v>5225</v>
      </c>
      <c r="C2599">
        <v>7</v>
      </c>
      <c r="D2599">
        <v>12</v>
      </c>
    </row>
    <row r="2600" spans="1:4">
      <c r="A2600" t="str">
        <f t="shared" si="40"/>
        <v>ctyyAAAXB</v>
      </c>
      <c r="B2600" t="s">
        <v>5226</v>
      </c>
      <c r="C2600">
        <v>5</v>
      </c>
      <c r="D2600">
        <v>7</v>
      </c>
    </row>
    <row r="2601" spans="1:4">
      <c r="A2601" t="str">
        <f t="shared" si="40"/>
        <v>ctyyAAAXC</v>
      </c>
      <c r="B2601" t="s">
        <v>5227</v>
      </c>
      <c r="C2601">
        <v>7</v>
      </c>
      <c r="D2601">
        <v>7</v>
      </c>
    </row>
    <row r="2602" spans="1:4">
      <c r="A2602" t="str">
        <f t="shared" si="40"/>
        <v>ctyyAAAXD</v>
      </c>
      <c r="B2602" t="s">
        <v>5228</v>
      </c>
      <c r="C2602">
        <v>7</v>
      </c>
      <c r="D2602">
        <v>7</v>
      </c>
    </row>
    <row r="2603" spans="1:4">
      <c r="A2603" t="str">
        <f t="shared" si="40"/>
        <v>ctyyAAAXE</v>
      </c>
      <c r="B2603" t="s">
        <v>5229</v>
      </c>
      <c r="C2603">
        <v>8</v>
      </c>
      <c r="D2603">
        <v>9</v>
      </c>
    </row>
    <row r="2604" spans="1:4">
      <c r="A2604" t="str">
        <f t="shared" si="40"/>
        <v>ctyyAAAXF</v>
      </c>
      <c r="B2604" t="s">
        <v>5230</v>
      </c>
      <c r="C2604">
        <v>6</v>
      </c>
      <c r="D2604">
        <v>9</v>
      </c>
    </row>
    <row r="2605" spans="1:4">
      <c r="A2605" t="str">
        <f t="shared" si="40"/>
        <v>ctyyAAAXG</v>
      </c>
      <c r="B2605" t="s">
        <v>5231</v>
      </c>
      <c r="C2605">
        <v>6</v>
      </c>
      <c r="D2605">
        <v>6</v>
      </c>
    </row>
    <row r="2606" spans="1:4">
      <c r="A2606" t="str">
        <f t="shared" si="40"/>
        <v>ctyyAAAXH</v>
      </c>
      <c r="B2606" t="s">
        <v>5232</v>
      </c>
      <c r="C2606">
        <v>7</v>
      </c>
      <c r="D2606">
        <v>8</v>
      </c>
    </row>
    <row r="2607" spans="1:4">
      <c r="A2607" t="str">
        <f t="shared" si="40"/>
        <v>ctyyAAAXI</v>
      </c>
      <c r="B2607" t="s">
        <v>5233</v>
      </c>
      <c r="C2607">
        <v>9</v>
      </c>
      <c r="D2607">
        <v>9</v>
      </c>
    </row>
    <row r="2608" spans="1:4">
      <c r="A2608" t="str">
        <f t="shared" si="40"/>
        <v>ctyyAAAXJ</v>
      </c>
      <c r="B2608" t="s">
        <v>5234</v>
      </c>
      <c r="C2608">
        <v>7</v>
      </c>
      <c r="D2608">
        <v>10</v>
      </c>
    </row>
    <row r="2609" spans="1:4">
      <c r="A2609" t="str">
        <f t="shared" si="40"/>
        <v>ctyyAAAXK</v>
      </c>
      <c r="B2609" t="s">
        <v>5235</v>
      </c>
      <c r="C2609">
        <v>7</v>
      </c>
      <c r="D2609">
        <v>7</v>
      </c>
    </row>
    <row r="2610" spans="1:4">
      <c r="A2610" t="str">
        <f t="shared" si="40"/>
        <v>ctyyAAAXL</v>
      </c>
      <c r="B2610" t="s">
        <v>5236</v>
      </c>
      <c r="C2610">
        <v>6</v>
      </c>
      <c r="D2610">
        <v>9</v>
      </c>
    </row>
    <row r="2611" spans="1:4">
      <c r="A2611" t="str">
        <f t="shared" si="40"/>
        <v>ctyyAAAXM</v>
      </c>
      <c r="B2611" t="s">
        <v>5237</v>
      </c>
      <c r="C2611">
        <v>6</v>
      </c>
      <c r="D2611">
        <v>9</v>
      </c>
    </row>
    <row r="2612" spans="1:4">
      <c r="A2612" t="str">
        <f t="shared" si="40"/>
        <v>ctyyAAAXN</v>
      </c>
      <c r="B2612" t="s">
        <v>5238</v>
      </c>
      <c r="C2612">
        <v>10</v>
      </c>
      <c r="D2612">
        <v>10</v>
      </c>
    </row>
    <row r="2613" spans="1:4">
      <c r="A2613" t="str">
        <f t="shared" si="40"/>
        <v>ctyyAAAXO</v>
      </c>
      <c r="B2613" t="s">
        <v>5239</v>
      </c>
      <c r="C2613">
        <v>6</v>
      </c>
      <c r="D2613">
        <v>10</v>
      </c>
    </row>
    <row r="2614" spans="1:4">
      <c r="A2614" t="str">
        <f t="shared" si="40"/>
        <v>ctyyAAAXP</v>
      </c>
      <c r="B2614" t="s">
        <v>5240</v>
      </c>
      <c r="C2614">
        <v>7</v>
      </c>
      <c r="D2614">
        <v>9</v>
      </c>
    </row>
    <row r="2615" spans="1:4">
      <c r="A2615" t="str">
        <f t="shared" si="40"/>
        <v>ctyyAAAXQ</v>
      </c>
      <c r="B2615" t="s">
        <v>5241</v>
      </c>
      <c r="C2615">
        <v>6</v>
      </c>
      <c r="D2615">
        <v>8</v>
      </c>
    </row>
    <row r="2616" spans="1:4">
      <c r="A2616" t="str">
        <f t="shared" si="40"/>
        <v>ctyyAAAXR</v>
      </c>
      <c r="B2616" t="s">
        <v>5242</v>
      </c>
      <c r="C2616">
        <v>8</v>
      </c>
      <c r="D2616">
        <v>11</v>
      </c>
    </row>
    <row r="2617" spans="1:4">
      <c r="A2617" t="str">
        <f t="shared" si="40"/>
        <v>ctyyAAAXS</v>
      </c>
      <c r="B2617" t="s">
        <v>5243</v>
      </c>
      <c r="C2617">
        <v>7</v>
      </c>
      <c r="D2617">
        <v>7</v>
      </c>
    </row>
    <row r="2618" spans="1:4">
      <c r="A2618" t="str">
        <f t="shared" si="40"/>
        <v>ctyyAAAXT</v>
      </c>
      <c r="B2618" t="s">
        <v>5244</v>
      </c>
      <c r="C2618">
        <v>7</v>
      </c>
      <c r="D2618">
        <v>9</v>
      </c>
    </row>
    <row r="2619" spans="1:4">
      <c r="A2619" t="str">
        <f t="shared" si="40"/>
        <v>ctyyAAAXU</v>
      </c>
      <c r="B2619" t="s">
        <v>5245</v>
      </c>
      <c r="C2619">
        <v>7</v>
      </c>
      <c r="D2619">
        <v>8</v>
      </c>
    </row>
    <row r="2620" spans="1:4">
      <c r="A2620" t="str">
        <f t="shared" si="40"/>
        <v>ctyyAAAXV</v>
      </c>
      <c r="B2620" t="s">
        <v>5246</v>
      </c>
      <c r="C2620">
        <v>6</v>
      </c>
      <c r="D2620">
        <v>9</v>
      </c>
    </row>
    <row r="2621" spans="1:4">
      <c r="A2621" t="str">
        <f t="shared" si="40"/>
        <v>ctyyAAAXW</v>
      </c>
      <c r="B2621" t="s">
        <v>5247</v>
      </c>
      <c r="C2621">
        <v>7</v>
      </c>
      <c r="D2621">
        <v>9</v>
      </c>
    </row>
    <row r="2622" spans="1:4">
      <c r="A2622" t="str">
        <f t="shared" si="40"/>
        <v>ctyyAAAXX</v>
      </c>
      <c r="B2622" t="s">
        <v>5248</v>
      </c>
      <c r="C2622">
        <v>6</v>
      </c>
      <c r="D2622">
        <v>8</v>
      </c>
    </row>
    <row r="2623" spans="1:4">
      <c r="A2623" t="str">
        <f t="shared" si="40"/>
        <v>ctyyAAAXY</v>
      </c>
      <c r="B2623" t="s">
        <v>5249</v>
      </c>
      <c r="C2623">
        <v>8</v>
      </c>
      <c r="D2623">
        <v>12</v>
      </c>
    </row>
    <row r="2624" spans="1:4">
      <c r="A2624" t="str">
        <f t="shared" si="40"/>
        <v>ctyyAAAXZ</v>
      </c>
      <c r="B2624" t="s">
        <v>5250</v>
      </c>
      <c r="C2624">
        <v>6</v>
      </c>
      <c r="D2624">
        <v>8</v>
      </c>
    </row>
    <row r="2625" spans="1:4">
      <c r="A2625" t="str">
        <f t="shared" si="40"/>
        <v>ctyyAAAYA</v>
      </c>
      <c r="B2625" t="s">
        <v>5251</v>
      </c>
      <c r="C2625">
        <v>6</v>
      </c>
      <c r="D2625">
        <v>10</v>
      </c>
    </row>
    <row r="2626" spans="1:4">
      <c r="A2626" t="str">
        <f t="shared" si="40"/>
        <v>ctyyAAAYB</v>
      </c>
      <c r="B2626" t="s">
        <v>5252</v>
      </c>
      <c r="C2626">
        <v>7</v>
      </c>
      <c r="D2626">
        <v>8</v>
      </c>
    </row>
    <row r="2627" spans="1:4">
      <c r="A2627" t="str">
        <f t="shared" si="40"/>
        <v>ctyyAAAYC</v>
      </c>
      <c r="B2627" t="s">
        <v>5253</v>
      </c>
      <c r="C2627">
        <v>7</v>
      </c>
      <c r="D2627">
        <v>10</v>
      </c>
    </row>
    <row r="2628" spans="1:4">
      <c r="A2628" t="str">
        <f t="shared" ref="A2628:A2691" si="41">MID(B2628,1,LEN(B2628)-4)</f>
        <v>ctyyAAAYD</v>
      </c>
      <c r="B2628" t="s">
        <v>5254</v>
      </c>
      <c r="C2628">
        <v>6</v>
      </c>
      <c r="D2628">
        <v>9</v>
      </c>
    </row>
    <row r="2629" spans="1:4">
      <c r="A2629" t="str">
        <f t="shared" si="41"/>
        <v>ctyyAAAYE</v>
      </c>
      <c r="B2629" t="s">
        <v>5255</v>
      </c>
      <c r="C2629">
        <v>8</v>
      </c>
      <c r="D2629">
        <v>10</v>
      </c>
    </row>
    <row r="2630" spans="1:4">
      <c r="A2630" t="str">
        <f t="shared" si="41"/>
        <v>ctyyAAAYF</v>
      </c>
      <c r="B2630" t="s">
        <v>5256</v>
      </c>
      <c r="C2630">
        <v>8</v>
      </c>
      <c r="D2630">
        <v>8</v>
      </c>
    </row>
    <row r="2631" spans="1:4">
      <c r="A2631" t="str">
        <f t="shared" si="41"/>
        <v>ctyyAAAYG</v>
      </c>
      <c r="B2631" t="s">
        <v>5257</v>
      </c>
      <c r="C2631">
        <v>7</v>
      </c>
      <c r="D2631">
        <v>11</v>
      </c>
    </row>
    <row r="2632" spans="1:4">
      <c r="A2632" t="str">
        <f t="shared" si="41"/>
        <v>ctyyAAAYH</v>
      </c>
      <c r="B2632" t="s">
        <v>5258</v>
      </c>
      <c r="C2632">
        <v>9</v>
      </c>
      <c r="D2632">
        <v>9</v>
      </c>
    </row>
    <row r="2633" spans="1:4">
      <c r="A2633" t="str">
        <f t="shared" si="41"/>
        <v>ctyyAAAYI</v>
      </c>
      <c r="B2633" t="s">
        <v>5259</v>
      </c>
      <c r="C2633">
        <v>7</v>
      </c>
      <c r="D2633">
        <v>11</v>
      </c>
    </row>
    <row r="2634" spans="1:4">
      <c r="A2634" t="str">
        <f t="shared" si="41"/>
        <v>ctyyAAAYJ</v>
      </c>
      <c r="B2634" t="s">
        <v>5260</v>
      </c>
      <c r="C2634">
        <v>6</v>
      </c>
      <c r="D2634">
        <v>9</v>
      </c>
    </row>
    <row r="2635" spans="1:4">
      <c r="A2635" t="str">
        <f t="shared" si="41"/>
        <v>ctyyAAAYK</v>
      </c>
      <c r="B2635" t="s">
        <v>5261</v>
      </c>
      <c r="C2635">
        <v>8</v>
      </c>
      <c r="D2635">
        <v>10</v>
      </c>
    </row>
    <row r="2636" spans="1:4">
      <c r="A2636" t="str">
        <f t="shared" si="41"/>
        <v>ctyyAAAYL</v>
      </c>
      <c r="B2636" t="s">
        <v>5262</v>
      </c>
      <c r="C2636">
        <v>6</v>
      </c>
      <c r="D2636">
        <v>9</v>
      </c>
    </row>
    <row r="2637" spans="1:4">
      <c r="A2637" t="str">
        <f t="shared" si="41"/>
        <v>ctyyAAAYM</v>
      </c>
      <c r="B2637" t="s">
        <v>5263</v>
      </c>
      <c r="C2637">
        <v>5</v>
      </c>
      <c r="D2637">
        <v>8</v>
      </c>
    </row>
    <row r="2638" spans="1:4">
      <c r="A2638" t="str">
        <f t="shared" si="41"/>
        <v>ctyyAAAYN</v>
      </c>
      <c r="B2638" t="s">
        <v>5264</v>
      </c>
      <c r="C2638">
        <v>7</v>
      </c>
      <c r="D2638">
        <v>9</v>
      </c>
    </row>
    <row r="2639" spans="1:4">
      <c r="A2639" t="str">
        <f t="shared" si="41"/>
        <v>ctyyAAAYO</v>
      </c>
      <c r="B2639" t="s">
        <v>5265</v>
      </c>
      <c r="C2639">
        <v>8</v>
      </c>
      <c r="D2639">
        <v>10</v>
      </c>
    </row>
    <row r="2640" spans="1:4">
      <c r="A2640" t="str">
        <f t="shared" si="41"/>
        <v>ctyyAAAYP</v>
      </c>
      <c r="B2640" t="s">
        <v>5266</v>
      </c>
      <c r="C2640">
        <v>8</v>
      </c>
      <c r="D2640">
        <v>11</v>
      </c>
    </row>
    <row r="2641" spans="1:4">
      <c r="A2641" t="str">
        <f t="shared" si="41"/>
        <v>ctyyAAAYQ</v>
      </c>
      <c r="B2641" t="s">
        <v>5267</v>
      </c>
      <c r="C2641">
        <v>7</v>
      </c>
      <c r="D2641">
        <v>9</v>
      </c>
    </row>
    <row r="2642" spans="1:4">
      <c r="A2642" t="str">
        <f t="shared" si="41"/>
        <v>ctyyAAAYR</v>
      </c>
      <c r="B2642" t="s">
        <v>5268</v>
      </c>
      <c r="C2642">
        <v>7</v>
      </c>
      <c r="D2642">
        <v>8</v>
      </c>
    </row>
    <row r="2643" spans="1:4">
      <c r="A2643" t="str">
        <f t="shared" si="41"/>
        <v>ctyyAAAYS</v>
      </c>
      <c r="B2643" t="s">
        <v>5269</v>
      </c>
      <c r="C2643">
        <v>6</v>
      </c>
      <c r="D2643">
        <v>9</v>
      </c>
    </row>
    <row r="2644" spans="1:4">
      <c r="A2644" t="str">
        <f t="shared" si="41"/>
        <v>ctyyAAAYT</v>
      </c>
      <c r="B2644" t="s">
        <v>5270</v>
      </c>
      <c r="C2644">
        <v>6</v>
      </c>
      <c r="D2644">
        <v>9</v>
      </c>
    </row>
    <row r="2645" spans="1:4">
      <c r="A2645" t="str">
        <f t="shared" si="41"/>
        <v>ctyyAAAYU</v>
      </c>
      <c r="B2645" t="s">
        <v>5271</v>
      </c>
      <c r="C2645">
        <v>7</v>
      </c>
      <c r="D2645">
        <v>9</v>
      </c>
    </row>
    <row r="2646" spans="1:4">
      <c r="A2646" t="str">
        <f t="shared" si="41"/>
        <v>ctyyAAAYV</v>
      </c>
      <c r="B2646" t="s">
        <v>5272</v>
      </c>
      <c r="C2646">
        <v>7</v>
      </c>
      <c r="D2646">
        <v>11</v>
      </c>
    </row>
    <row r="2647" spans="1:4">
      <c r="A2647" t="str">
        <f t="shared" si="41"/>
        <v>ctyyAAAYW</v>
      </c>
      <c r="B2647" t="s">
        <v>5273</v>
      </c>
      <c r="C2647">
        <v>8</v>
      </c>
      <c r="D2647">
        <v>10</v>
      </c>
    </row>
    <row r="2648" spans="1:4">
      <c r="A2648" t="str">
        <f t="shared" si="41"/>
        <v>ctyyAAAYX</v>
      </c>
      <c r="B2648" t="s">
        <v>5274</v>
      </c>
      <c r="C2648">
        <v>8</v>
      </c>
      <c r="D2648">
        <v>9</v>
      </c>
    </row>
    <row r="2649" spans="1:4">
      <c r="A2649" t="str">
        <f t="shared" si="41"/>
        <v>ctyyAAAYY</v>
      </c>
      <c r="B2649" t="s">
        <v>5275</v>
      </c>
      <c r="C2649">
        <v>6</v>
      </c>
      <c r="D2649">
        <v>11</v>
      </c>
    </row>
    <row r="2650" spans="1:4">
      <c r="A2650" t="str">
        <f t="shared" si="41"/>
        <v>ctyyAAAYZ</v>
      </c>
      <c r="B2650" t="s">
        <v>5276</v>
      </c>
      <c r="C2650">
        <v>6</v>
      </c>
      <c r="D2650">
        <v>8</v>
      </c>
    </row>
    <row r="2651" spans="1:4">
      <c r="A2651" t="str">
        <f t="shared" si="41"/>
        <v>ctyyAAAZA</v>
      </c>
      <c r="B2651" t="s">
        <v>5277</v>
      </c>
      <c r="C2651">
        <v>7</v>
      </c>
      <c r="D2651">
        <v>10</v>
      </c>
    </row>
    <row r="2652" spans="1:4">
      <c r="A2652" t="str">
        <f t="shared" si="41"/>
        <v>ctyyAAAZB</v>
      </c>
      <c r="B2652" t="s">
        <v>5278</v>
      </c>
      <c r="C2652">
        <v>6</v>
      </c>
      <c r="D2652">
        <v>10</v>
      </c>
    </row>
    <row r="2653" spans="1:4">
      <c r="A2653" t="str">
        <f t="shared" si="41"/>
        <v>ctyyAAAZC</v>
      </c>
      <c r="B2653" t="s">
        <v>5279</v>
      </c>
      <c r="C2653">
        <v>8</v>
      </c>
      <c r="D2653">
        <v>8</v>
      </c>
    </row>
    <row r="2654" spans="1:4">
      <c r="A2654" t="str">
        <f t="shared" si="41"/>
        <v>ctyyAAAZD</v>
      </c>
      <c r="B2654" t="s">
        <v>5280</v>
      </c>
      <c r="C2654">
        <v>9</v>
      </c>
      <c r="D2654">
        <v>9</v>
      </c>
    </row>
    <row r="2655" spans="1:4">
      <c r="A2655" t="str">
        <f t="shared" si="41"/>
        <v>ctyyAAAZE</v>
      </c>
      <c r="B2655" t="s">
        <v>5281</v>
      </c>
      <c r="C2655">
        <v>7</v>
      </c>
      <c r="D2655">
        <v>11</v>
      </c>
    </row>
    <row r="2656" spans="1:4">
      <c r="A2656" t="str">
        <f t="shared" si="41"/>
        <v>ctyyAAAZF</v>
      </c>
      <c r="B2656" t="s">
        <v>5282</v>
      </c>
      <c r="C2656">
        <v>8</v>
      </c>
      <c r="D2656">
        <v>9</v>
      </c>
    </row>
    <row r="2657" spans="1:4">
      <c r="A2657" t="str">
        <f t="shared" si="41"/>
        <v>ctyyAAAZG</v>
      </c>
      <c r="B2657" t="s">
        <v>5283</v>
      </c>
      <c r="C2657">
        <v>7</v>
      </c>
      <c r="D2657">
        <v>11</v>
      </c>
    </row>
    <row r="2658" spans="1:4">
      <c r="A2658" t="str">
        <f t="shared" si="41"/>
        <v>ctyyAAAZH</v>
      </c>
      <c r="B2658" t="s">
        <v>5284</v>
      </c>
      <c r="C2658">
        <v>7</v>
      </c>
      <c r="D2658">
        <v>9</v>
      </c>
    </row>
    <row r="2659" spans="1:4">
      <c r="A2659" t="str">
        <f t="shared" si="41"/>
        <v>ctyyAAAZI</v>
      </c>
      <c r="B2659" t="s">
        <v>5285</v>
      </c>
      <c r="C2659">
        <v>7</v>
      </c>
      <c r="D2659">
        <v>10</v>
      </c>
    </row>
    <row r="2660" spans="1:4">
      <c r="A2660" t="str">
        <f t="shared" si="41"/>
        <v>ctyyAAAZJ</v>
      </c>
      <c r="B2660" t="s">
        <v>5286</v>
      </c>
      <c r="C2660">
        <v>8</v>
      </c>
      <c r="D2660">
        <v>11</v>
      </c>
    </row>
    <row r="2661" spans="1:4">
      <c r="A2661" t="str">
        <f t="shared" si="41"/>
        <v>ctyyAAAZK</v>
      </c>
      <c r="B2661" t="s">
        <v>5287</v>
      </c>
      <c r="C2661">
        <v>5</v>
      </c>
      <c r="D2661">
        <v>11</v>
      </c>
    </row>
    <row r="2662" spans="1:4">
      <c r="A2662" t="str">
        <f t="shared" si="41"/>
        <v>ctyyAAAZL</v>
      </c>
      <c r="B2662" t="s">
        <v>5288</v>
      </c>
      <c r="C2662">
        <v>7</v>
      </c>
      <c r="D2662">
        <v>10</v>
      </c>
    </row>
    <row r="2663" spans="1:4">
      <c r="A2663" t="str">
        <f t="shared" si="41"/>
        <v>ctyyAAAZM</v>
      </c>
      <c r="B2663" t="s">
        <v>5289</v>
      </c>
      <c r="C2663">
        <v>5</v>
      </c>
      <c r="D2663">
        <v>12</v>
      </c>
    </row>
    <row r="2664" spans="1:4">
      <c r="A2664" t="str">
        <f t="shared" si="41"/>
        <v>ctyyAAAZN</v>
      </c>
      <c r="B2664" t="s">
        <v>5290</v>
      </c>
      <c r="C2664">
        <v>7</v>
      </c>
      <c r="D2664">
        <v>10</v>
      </c>
    </row>
    <row r="2665" spans="1:4">
      <c r="A2665" t="str">
        <f t="shared" si="41"/>
        <v>ctyyAAAZO</v>
      </c>
      <c r="B2665" t="s">
        <v>5291</v>
      </c>
      <c r="C2665">
        <v>7</v>
      </c>
      <c r="D2665">
        <v>12</v>
      </c>
    </row>
    <row r="2666" spans="1:4">
      <c r="A2666" t="str">
        <f t="shared" si="41"/>
        <v>ctyyAAAZP</v>
      </c>
      <c r="B2666" t="s">
        <v>5292</v>
      </c>
      <c r="C2666">
        <v>7</v>
      </c>
      <c r="D2666">
        <v>8</v>
      </c>
    </row>
    <row r="2667" spans="1:4">
      <c r="A2667" t="str">
        <f t="shared" si="41"/>
        <v>ctyyAAAZQ</v>
      </c>
      <c r="B2667" t="s">
        <v>5293</v>
      </c>
      <c r="C2667">
        <v>6</v>
      </c>
      <c r="D2667">
        <v>7</v>
      </c>
    </row>
    <row r="2668" spans="1:4">
      <c r="A2668" t="str">
        <f t="shared" si="41"/>
        <v>ctyyAAAZR</v>
      </c>
      <c r="B2668" t="s">
        <v>5294</v>
      </c>
      <c r="C2668">
        <v>6</v>
      </c>
      <c r="D2668">
        <v>9</v>
      </c>
    </row>
    <row r="2669" spans="1:4">
      <c r="A2669" t="str">
        <f t="shared" si="41"/>
        <v>ctyyAAAZS</v>
      </c>
      <c r="B2669" t="s">
        <v>5295</v>
      </c>
      <c r="C2669">
        <v>7</v>
      </c>
      <c r="D2669">
        <v>9</v>
      </c>
    </row>
    <row r="2670" spans="1:4">
      <c r="A2670" t="str">
        <f t="shared" si="41"/>
        <v>ctyyAAAZT</v>
      </c>
      <c r="B2670" t="s">
        <v>5296</v>
      </c>
      <c r="C2670">
        <v>6</v>
      </c>
      <c r="D2670">
        <v>10</v>
      </c>
    </row>
    <row r="2671" spans="1:4">
      <c r="A2671" t="str">
        <f t="shared" si="41"/>
        <v>ctyyAAAZU</v>
      </c>
      <c r="B2671" t="s">
        <v>5297</v>
      </c>
      <c r="C2671">
        <v>6</v>
      </c>
      <c r="D2671">
        <v>7</v>
      </c>
    </row>
    <row r="2672" spans="1:4">
      <c r="A2672" t="str">
        <f t="shared" si="41"/>
        <v>ctyyAAAZV</v>
      </c>
      <c r="B2672" t="s">
        <v>5298</v>
      </c>
      <c r="C2672">
        <v>6</v>
      </c>
      <c r="D2672">
        <v>9</v>
      </c>
    </row>
    <row r="2673" spans="1:4">
      <c r="A2673" t="str">
        <f t="shared" si="41"/>
        <v>ctyyAAAZW</v>
      </c>
      <c r="B2673" t="s">
        <v>5299</v>
      </c>
      <c r="C2673">
        <v>7</v>
      </c>
      <c r="D2673">
        <v>10</v>
      </c>
    </row>
    <row r="2674" spans="1:4">
      <c r="A2674" t="str">
        <f t="shared" si="41"/>
        <v>ctyyAAAZX</v>
      </c>
      <c r="B2674" t="s">
        <v>5300</v>
      </c>
      <c r="C2674">
        <v>7</v>
      </c>
      <c r="D2674">
        <v>7</v>
      </c>
    </row>
    <row r="2675" spans="1:4">
      <c r="A2675" t="str">
        <f t="shared" si="41"/>
        <v>ctyyAAAZY</v>
      </c>
      <c r="B2675" t="s">
        <v>5301</v>
      </c>
      <c r="C2675">
        <v>8</v>
      </c>
      <c r="D2675">
        <v>12</v>
      </c>
    </row>
    <row r="2676" spans="1:4">
      <c r="A2676" t="str">
        <f t="shared" si="41"/>
        <v>ctyyAAAZZ</v>
      </c>
      <c r="B2676" t="s">
        <v>5302</v>
      </c>
      <c r="C2676">
        <v>7</v>
      </c>
      <c r="D2676">
        <v>10</v>
      </c>
    </row>
    <row r="2677" spans="1:4">
      <c r="A2677" t="str">
        <f t="shared" si="41"/>
        <v>ctyyAABAA</v>
      </c>
      <c r="B2677" t="s">
        <v>5303</v>
      </c>
      <c r="C2677">
        <v>6</v>
      </c>
      <c r="D2677">
        <v>10</v>
      </c>
    </row>
    <row r="2678" spans="1:4">
      <c r="A2678" t="str">
        <f t="shared" si="41"/>
        <v>ctyyAABAB</v>
      </c>
      <c r="B2678" t="s">
        <v>5304</v>
      </c>
      <c r="C2678">
        <v>8</v>
      </c>
      <c r="D2678">
        <v>9</v>
      </c>
    </row>
    <row r="2679" spans="1:4">
      <c r="A2679" t="str">
        <f t="shared" si="41"/>
        <v>ctyyAABAC</v>
      </c>
      <c r="B2679" t="s">
        <v>5305</v>
      </c>
      <c r="C2679">
        <v>8</v>
      </c>
      <c r="D2679">
        <v>9</v>
      </c>
    </row>
    <row r="2680" spans="1:4">
      <c r="A2680" t="str">
        <f t="shared" si="41"/>
        <v>ctyyAABAD</v>
      </c>
      <c r="B2680" t="s">
        <v>5306</v>
      </c>
      <c r="C2680">
        <v>5</v>
      </c>
      <c r="D2680">
        <v>6</v>
      </c>
    </row>
    <row r="2681" spans="1:4">
      <c r="A2681" t="str">
        <f t="shared" si="41"/>
        <v>ctyyAABAE</v>
      </c>
      <c r="B2681" t="s">
        <v>5307</v>
      </c>
      <c r="C2681">
        <v>7</v>
      </c>
      <c r="D2681">
        <v>9</v>
      </c>
    </row>
    <row r="2682" spans="1:4">
      <c r="A2682" t="str">
        <f t="shared" si="41"/>
        <v>ctyyAABAF</v>
      </c>
      <c r="B2682" t="s">
        <v>5308</v>
      </c>
      <c r="C2682">
        <v>8</v>
      </c>
      <c r="D2682">
        <v>10</v>
      </c>
    </row>
    <row r="2683" spans="1:4">
      <c r="A2683" t="str">
        <f t="shared" si="41"/>
        <v>ctyyAABAG</v>
      </c>
      <c r="B2683" t="s">
        <v>5309</v>
      </c>
      <c r="C2683">
        <v>7</v>
      </c>
      <c r="D2683">
        <v>8</v>
      </c>
    </row>
    <row r="2684" spans="1:4">
      <c r="A2684" t="str">
        <f t="shared" si="41"/>
        <v>ctyyAABAH</v>
      </c>
      <c r="B2684" t="s">
        <v>5310</v>
      </c>
      <c r="C2684">
        <v>8</v>
      </c>
      <c r="D2684">
        <v>8</v>
      </c>
    </row>
    <row r="2685" spans="1:4">
      <c r="A2685" t="str">
        <f t="shared" si="41"/>
        <v>ctyyAABAI</v>
      </c>
      <c r="B2685" t="s">
        <v>5311</v>
      </c>
      <c r="C2685">
        <v>6</v>
      </c>
      <c r="D2685">
        <v>10</v>
      </c>
    </row>
    <row r="2686" spans="1:4">
      <c r="A2686" t="str">
        <f t="shared" si="41"/>
        <v>ctyyAABAJ</v>
      </c>
      <c r="B2686" t="s">
        <v>5312</v>
      </c>
      <c r="C2686">
        <v>6</v>
      </c>
      <c r="D2686">
        <v>10</v>
      </c>
    </row>
    <row r="2687" spans="1:4">
      <c r="A2687" t="str">
        <f t="shared" si="41"/>
        <v>ctyyAABAK</v>
      </c>
      <c r="B2687" t="s">
        <v>5313</v>
      </c>
      <c r="C2687">
        <v>7</v>
      </c>
      <c r="D2687">
        <v>9</v>
      </c>
    </row>
    <row r="2688" spans="1:4">
      <c r="A2688" t="str">
        <f t="shared" si="41"/>
        <v>ctyyAABAL</v>
      </c>
      <c r="B2688" t="s">
        <v>5314</v>
      </c>
      <c r="C2688">
        <v>8</v>
      </c>
      <c r="D2688">
        <v>9</v>
      </c>
    </row>
    <row r="2689" spans="1:4">
      <c r="A2689" t="str">
        <f t="shared" si="41"/>
        <v>ctyyAABAM</v>
      </c>
      <c r="B2689" t="s">
        <v>7428</v>
      </c>
      <c r="C2689">
        <v>7</v>
      </c>
      <c r="D2689">
        <v>10</v>
      </c>
    </row>
    <row r="2690" spans="1:4">
      <c r="A2690" t="str">
        <f t="shared" si="41"/>
        <v>ctyyAABAN</v>
      </c>
      <c r="B2690" t="s">
        <v>7429</v>
      </c>
      <c r="C2690">
        <v>6</v>
      </c>
      <c r="D2690">
        <v>6</v>
      </c>
    </row>
    <row r="2691" spans="1:4">
      <c r="A2691" t="str">
        <f t="shared" si="41"/>
        <v>ctyyAABAO</v>
      </c>
      <c r="B2691" t="s">
        <v>7430</v>
      </c>
      <c r="C2691">
        <v>6</v>
      </c>
      <c r="D2691">
        <v>9</v>
      </c>
    </row>
    <row r="2692" spans="1:4">
      <c r="A2692" t="str">
        <f t="shared" ref="A2692:A2755" si="42">MID(B2692,1,LEN(B2692)-4)</f>
        <v>ctyyAABAP</v>
      </c>
      <c r="B2692" t="s">
        <v>7431</v>
      </c>
      <c r="C2692">
        <v>7</v>
      </c>
      <c r="D2692">
        <v>10</v>
      </c>
    </row>
    <row r="2693" spans="1:4">
      <c r="A2693" t="str">
        <f t="shared" si="42"/>
        <v>ctyyAABAQ</v>
      </c>
      <c r="B2693" t="s">
        <v>7432</v>
      </c>
      <c r="C2693">
        <v>6</v>
      </c>
      <c r="D2693">
        <v>9</v>
      </c>
    </row>
    <row r="2694" spans="1:4">
      <c r="A2694" t="str">
        <f t="shared" si="42"/>
        <v>ctyyAABAR</v>
      </c>
      <c r="B2694" t="s">
        <v>7433</v>
      </c>
      <c r="C2694">
        <v>6</v>
      </c>
      <c r="D2694">
        <v>9</v>
      </c>
    </row>
    <row r="2695" spans="1:4">
      <c r="A2695" t="str">
        <f t="shared" si="42"/>
        <v>ctyyAABAS</v>
      </c>
      <c r="B2695" t="s">
        <v>7434</v>
      </c>
      <c r="C2695">
        <v>6</v>
      </c>
      <c r="D2695">
        <v>10</v>
      </c>
    </row>
    <row r="2696" spans="1:4">
      <c r="A2696" t="str">
        <f t="shared" si="42"/>
        <v>ctyyAABAT</v>
      </c>
      <c r="B2696" t="s">
        <v>1847</v>
      </c>
      <c r="C2696">
        <v>8</v>
      </c>
      <c r="D2696">
        <v>8</v>
      </c>
    </row>
    <row r="2697" spans="1:4">
      <c r="A2697" t="str">
        <f t="shared" si="42"/>
        <v>ctyyAABAU</v>
      </c>
      <c r="B2697" t="s">
        <v>1848</v>
      </c>
      <c r="C2697">
        <v>6</v>
      </c>
      <c r="D2697">
        <v>9</v>
      </c>
    </row>
    <row r="2698" spans="1:4">
      <c r="A2698" t="str">
        <f t="shared" si="42"/>
        <v>ctyyAABAV</v>
      </c>
      <c r="B2698" t="s">
        <v>1849</v>
      </c>
      <c r="C2698">
        <v>7</v>
      </c>
      <c r="D2698">
        <v>9</v>
      </c>
    </row>
    <row r="2699" spans="1:4">
      <c r="A2699" t="str">
        <f t="shared" si="42"/>
        <v>ctyyAABAW</v>
      </c>
      <c r="B2699" t="s">
        <v>1850</v>
      </c>
      <c r="C2699">
        <v>8</v>
      </c>
      <c r="D2699">
        <v>9</v>
      </c>
    </row>
    <row r="2700" spans="1:4">
      <c r="A2700" t="str">
        <f t="shared" si="42"/>
        <v>ctyyAABAX</v>
      </c>
      <c r="B2700" t="s">
        <v>1851</v>
      </c>
      <c r="C2700">
        <v>8</v>
      </c>
      <c r="D2700">
        <v>9</v>
      </c>
    </row>
    <row r="2701" spans="1:4">
      <c r="A2701" t="str">
        <f t="shared" si="42"/>
        <v>ctyyAABAY</v>
      </c>
      <c r="B2701" t="s">
        <v>1852</v>
      </c>
      <c r="C2701">
        <v>7</v>
      </c>
      <c r="D2701">
        <v>9</v>
      </c>
    </row>
    <row r="2702" spans="1:4">
      <c r="A2702" t="str">
        <f t="shared" si="42"/>
        <v>ctyyAABAZ</v>
      </c>
      <c r="B2702" t="s">
        <v>1853</v>
      </c>
      <c r="C2702">
        <v>7</v>
      </c>
      <c r="D2702">
        <v>12</v>
      </c>
    </row>
    <row r="2703" spans="1:4">
      <c r="A2703" t="str">
        <f t="shared" si="42"/>
        <v>ctyyAABBA</v>
      </c>
      <c r="B2703" t="s">
        <v>1854</v>
      </c>
      <c r="C2703">
        <v>7</v>
      </c>
      <c r="D2703">
        <v>8</v>
      </c>
    </row>
    <row r="2704" spans="1:4">
      <c r="A2704" t="str">
        <f t="shared" si="42"/>
        <v>ctyyAABBB</v>
      </c>
      <c r="B2704" t="s">
        <v>1855</v>
      </c>
      <c r="C2704">
        <v>8</v>
      </c>
      <c r="D2704">
        <v>9</v>
      </c>
    </row>
    <row r="2705" spans="1:4">
      <c r="A2705" t="str">
        <f t="shared" si="42"/>
        <v>ctyyAABBC</v>
      </c>
      <c r="B2705" t="s">
        <v>1856</v>
      </c>
      <c r="C2705">
        <v>9</v>
      </c>
      <c r="D2705">
        <v>10</v>
      </c>
    </row>
    <row r="2706" spans="1:4">
      <c r="A2706" t="str">
        <f t="shared" si="42"/>
        <v>ctyyAABBD</v>
      </c>
      <c r="B2706" t="s">
        <v>7439</v>
      </c>
      <c r="C2706">
        <v>6</v>
      </c>
      <c r="D2706">
        <v>9</v>
      </c>
    </row>
    <row r="2707" spans="1:4">
      <c r="A2707" t="str">
        <f t="shared" si="42"/>
        <v>ctyyAABBE</v>
      </c>
      <c r="B2707" t="s">
        <v>7440</v>
      </c>
      <c r="C2707">
        <v>8</v>
      </c>
      <c r="D2707">
        <v>10</v>
      </c>
    </row>
    <row r="2708" spans="1:4">
      <c r="A2708" t="str">
        <f t="shared" si="42"/>
        <v>ctyyAABBF</v>
      </c>
      <c r="B2708" t="s">
        <v>7441</v>
      </c>
      <c r="C2708">
        <v>8</v>
      </c>
      <c r="D2708">
        <v>8</v>
      </c>
    </row>
    <row r="2709" spans="1:4">
      <c r="A2709" t="str">
        <f t="shared" si="42"/>
        <v>ctyyAABBG</v>
      </c>
      <c r="B2709" t="s">
        <v>7442</v>
      </c>
      <c r="C2709">
        <v>6</v>
      </c>
      <c r="D2709">
        <v>9</v>
      </c>
    </row>
    <row r="2710" spans="1:4">
      <c r="A2710" t="str">
        <f t="shared" si="42"/>
        <v>ctyyAABBH</v>
      </c>
      <c r="B2710" t="s">
        <v>7443</v>
      </c>
      <c r="C2710">
        <v>7</v>
      </c>
      <c r="D2710">
        <v>9</v>
      </c>
    </row>
    <row r="2711" spans="1:4">
      <c r="A2711" t="str">
        <f t="shared" si="42"/>
        <v>ctyyAABBI</v>
      </c>
      <c r="B2711" t="s">
        <v>7444</v>
      </c>
      <c r="C2711">
        <v>8</v>
      </c>
      <c r="D2711">
        <v>9</v>
      </c>
    </row>
    <row r="2712" spans="1:4">
      <c r="A2712" t="str">
        <f t="shared" si="42"/>
        <v>ctyyAABBJ</v>
      </c>
      <c r="B2712" t="s">
        <v>7445</v>
      </c>
      <c r="C2712">
        <v>6</v>
      </c>
      <c r="D2712">
        <v>7</v>
      </c>
    </row>
    <row r="2713" spans="1:4">
      <c r="A2713" t="str">
        <f t="shared" si="42"/>
        <v>ctyyAABBK</v>
      </c>
      <c r="B2713" t="s">
        <v>7446</v>
      </c>
      <c r="C2713">
        <v>5</v>
      </c>
      <c r="D2713">
        <v>8</v>
      </c>
    </row>
    <row r="2714" spans="1:4">
      <c r="A2714" t="str">
        <f t="shared" si="42"/>
        <v>ctyyAABBL</v>
      </c>
      <c r="B2714" t="s">
        <v>7447</v>
      </c>
      <c r="C2714">
        <v>7</v>
      </c>
      <c r="D2714">
        <v>8</v>
      </c>
    </row>
    <row r="2715" spans="1:4">
      <c r="A2715" t="str">
        <f t="shared" si="42"/>
        <v>ctyyAABBM</v>
      </c>
      <c r="B2715" t="s">
        <v>7448</v>
      </c>
      <c r="C2715">
        <v>6</v>
      </c>
      <c r="D2715">
        <v>8</v>
      </c>
    </row>
    <row r="2716" spans="1:4">
      <c r="A2716" t="str">
        <f t="shared" si="42"/>
        <v>ctyyAABBN</v>
      </c>
      <c r="B2716" t="s">
        <v>7449</v>
      </c>
      <c r="C2716">
        <v>7</v>
      </c>
      <c r="D2716">
        <v>8</v>
      </c>
    </row>
    <row r="2717" spans="1:4">
      <c r="A2717" t="str">
        <f t="shared" si="42"/>
        <v>ctyyAABBO</v>
      </c>
      <c r="B2717" t="s">
        <v>7450</v>
      </c>
      <c r="C2717">
        <v>6</v>
      </c>
      <c r="D2717">
        <v>6</v>
      </c>
    </row>
    <row r="2718" spans="1:4">
      <c r="A2718" t="str">
        <f t="shared" si="42"/>
        <v>ctyyAABBP</v>
      </c>
      <c r="B2718" t="s">
        <v>7451</v>
      </c>
      <c r="C2718">
        <v>7</v>
      </c>
      <c r="D2718">
        <v>9</v>
      </c>
    </row>
    <row r="2719" spans="1:4">
      <c r="A2719" t="str">
        <f t="shared" si="42"/>
        <v>ctyyAABBQ</v>
      </c>
      <c r="B2719" t="s">
        <v>7452</v>
      </c>
      <c r="C2719">
        <v>7</v>
      </c>
      <c r="D2719">
        <v>11</v>
      </c>
    </row>
    <row r="2720" spans="1:4">
      <c r="A2720" t="str">
        <f t="shared" si="42"/>
        <v>ctyyAABBR</v>
      </c>
      <c r="B2720" t="s">
        <v>7453</v>
      </c>
      <c r="C2720">
        <v>7</v>
      </c>
      <c r="D2720">
        <v>7</v>
      </c>
    </row>
    <row r="2721" spans="1:4">
      <c r="A2721" t="str">
        <f t="shared" si="42"/>
        <v>ctyyAABBS</v>
      </c>
      <c r="B2721" t="s">
        <v>7454</v>
      </c>
      <c r="C2721">
        <v>6</v>
      </c>
      <c r="D2721">
        <v>10</v>
      </c>
    </row>
    <row r="2722" spans="1:4">
      <c r="A2722" t="str">
        <f t="shared" si="42"/>
        <v>ctyyAABBT</v>
      </c>
      <c r="B2722" t="s">
        <v>7455</v>
      </c>
      <c r="C2722">
        <v>7</v>
      </c>
      <c r="D2722">
        <v>9</v>
      </c>
    </row>
    <row r="2723" spans="1:4">
      <c r="A2723" t="str">
        <f t="shared" si="42"/>
        <v>ctyyAABBU</v>
      </c>
      <c r="B2723" t="s">
        <v>7456</v>
      </c>
      <c r="C2723">
        <v>6</v>
      </c>
      <c r="D2723">
        <v>8</v>
      </c>
    </row>
    <row r="2724" spans="1:4">
      <c r="A2724" t="str">
        <f t="shared" si="42"/>
        <v>ctyyAABBV</v>
      </c>
      <c r="B2724" t="s">
        <v>7457</v>
      </c>
      <c r="C2724">
        <v>8</v>
      </c>
      <c r="D2724">
        <v>9</v>
      </c>
    </row>
    <row r="2725" spans="1:4">
      <c r="A2725" t="str">
        <f t="shared" si="42"/>
        <v>ctyyAABBW</v>
      </c>
      <c r="B2725" t="s">
        <v>7458</v>
      </c>
      <c r="C2725">
        <v>8</v>
      </c>
      <c r="D2725">
        <v>10</v>
      </c>
    </row>
    <row r="2726" spans="1:4">
      <c r="A2726" t="str">
        <f t="shared" si="42"/>
        <v>ctyyAABBX</v>
      </c>
      <c r="B2726" t="s">
        <v>7459</v>
      </c>
      <c r="C2726">
        <v>7</v>
      </c>
      <c r="D2726">
        <v>11</v>
      </c>
    </row>
    <row r="2727" spans="1:4">
      <c r="A2727" t="str">
        <f t="shared" si="42"/>
        <v>ctyyAABBY</v>
      </c>
      <c r="B2727" t="s">
        <v>7460</v>
      </c>
      <c r="C2727">
        <v>6</v>
      </c>
      <c r="D2727">
        <v>7</v>
      </c>
    </row>
    <row r="2728" spans="1:4">
      <c r="A2728" t="str">
        <f t="shared" si="42"/>
        <v>ctyyAABBZ</v>
      </c>
      <c r="B2728" t="s">
        <v>7461</v>
      </c>
      <c r="C2728">
        <v>5</v>
      </c>
      <c r="D2728">
        <v>7</v>
      </c>
    </row>
    <row r="2729" spans="1:4">
      <c r="A2729" t="str">
        <f t="shared" si="42"/>
        <v>ctyyAABCA</v>
      </c>
      <c r="B2729" t="s">
        <v>7462</v>
      </c>
      <c r="C2729">
        <v>7</v>
      </c>
      <c r="D2729">
        <v>8</v>
      </c>
    </row>
    <row r="2730" spans="1:4">
      <c r="A2730" t="str">
        <f t="shared" si="42"/>
        <v>ctyyAABCB</v>
      </c>
      <c r="B2730" t="s">
        <v>7463</v>
      </c>
      <c r="C2730">
        <v>7</v>
      </c>
      <c r="D2730">
        <v>10</v>
      </c>
    </row>
    <row r="2731" spans="1:4">
      <c r="A2731" t="str">
        <f t="shared" si="42"/>
        <v>ctyyAABCC</v>
      </c>
      <c r="B2731" t="s">
        <v>7464</v>
      </c>
      <c r="C2731">
        <v>8</v>
      </c>
      <c r="D2731">
        <v>9</v>
      </c>
    </row>
    <row r="2732" spans="1:4">
      <c r="A2732" t="str">
        <f t="shared" si="42"/>
        <v>ctyyAABCD</v>
      </c>
      <c r="B2732" t="s">
        <v>7465</v>
      </c>
      <c r="C2732">
        <v>8</v>
      </c>
      <c r="D2732">
        <v>10</v>
      </c>
    </row>
    <row r="2733" spans="1:4">
      <c r="A2733" t="str">
        <f t="shared" si="42"/>
        <v>ctyyAABCE</v>
      </c>
      <c r="B2733" t="s">
        <v>7466</v>
      </c>
      <c r="C2733">
        <v>7</v>
      </c>
      <c r="D2733">
        <v>9</v>
      </c>
    </row>
    <row r="2734" spans="1:4">
      <c r="A2734" t="str">
        <f t="shared" si="42"/>
        <v>ctyyAABCF</v>
      </c>
      <c r="B2734" t="s">
        <v>7467</v>
      </c>
      <c r="C2734">
        <v>8</v>
      </c>
      <c r="D2734">
        <v>9</v>
      </c>
    </row>
    <row r="2735" spans="1:4">
      <c r="A2735" t="str">
        <f t="shared" si="42"/>
        <v>ctyyAABCG</v>
      </c>
      <c r="B2735" t="s">
        <v>7468</v>
      </c>
      <c r="C2735">
        <v>10</v>
      </c>
      <c r="D2735">
        <v>10</v>
      </c>
    </row>
    <row r="2736" spans="1:4">
      <c r="A2736" t="str">
        <f t="shared" si="42"/>
        <v>ctyyAABCH</v>
      </c>
      <c r="B2736" t="s">
        <v>7469</v>
      </c>
      <c r="C2736">
        <v>8</v>
      </c>
      <c r="D2736">
        <v>8</v>
      </c>
    </row>
    <row r="2737" spans="1:4">
      <c r="A2737" t="str">
        <f t="shared" si="42"/>
        <v>ctyyAABCI</v>
      </c>
      <c r="B2737" t="s">
        <v>7470</v>
      </c>
      <c r="C2737">
        <v>8</v>
      </c>
      <c r="D2737">
        <v>9</v>
      </c>
    </row>
    <row r="2738" spans="1:4">
      <c r="A2738" t="str">
        <f t="shared" si="42"/>
        <v>ctyyAABCJ</v>
      </c>
      <c r="B2738" t="s">
        <v>7471</v>
      </c>
      <c r="C2738">
        <v>9</v>
      </c>
      <c r="D2738">
        <v>10</v>
      </c>
    </row>
    <row r="2739" spans="1:4">
      <c r="A2739" t="str">
        <f t="shared" si="42"/>
        <v>ctyyAABCK</v>
      </c>
      <c r="B2739" t="s">
        <v>7472</v>
      </c>
      <c r="C2739">
        <v>7</v>
      </c>
      <c r="D2739">
        <v>9</v>
      </c>
    </row>
    <row r="2740" spans="1:4">
      <c r="A2740" t="str">
        <f t="shared" si="42"/>
        <v>ctyyAABCL</v>
      </c>
      <c r="B2740" t="s">
        <v>7473</v>
      </c>
      <c r="C2740">
        <v>4</v>
      </c>
      <c r="D2740">
        <v>5</v>
      </c>
    </row>
    <row r="2741" spans="1:4">
      <c r="A2741" t="str">
        <f t="shared" si="42"/>
        <v>ctyyAABCM</v>
      </c>
      <c r="B2741" t="s">
        <v>7474</v>
      </c>
      <c r="C2741">
        <v>6</v>
      </c>
      <c r="D2741">
        <v>10</v>
      </c>
    </row>
    <row r="2742" spans="1:4">
      <c r="A2742" t="str">
        <f t="shared" si="42"/>
        <v>ctyyAABCN</v>
      </c>
      <c r="B2742" t="s">
        <v>7475</v>
      </c>
      <c r="C2742">
        <v>8</v>
      </c>
      <c r="D2742">
        <v>8</v>
      </c>
    </row>
    <row r="2743" spans="1:4">
      <c r="A2743" t="str">
        <f t="shared" si="42"/>
        <v>ctyyAABCO</v>
      </c>
      <c r="B2743" t="s">
        <v>7476</v>
      </c>
      <c r="C2743">
        <v>5</v>
      </c>
      <c r="D2743">
        <v>6</v>
      </c>
    </row>
    <row r="2744" spans="1:4">
      <c r="A2744" t="str">
        <f t="shared" si="42"/>
        <v>ctyyAABCP</v>
      </c>
      <c r="B2744" t="s">
        <v>7477</v>
      </c>
      <c r="C2744">
        <v>6</v>
      </c>
      <c r="D2744">
        <v>10</v>
      </c>
    </row>
    <row r="2745" spans="1:4">
      <c r="A2745" t="str">
        <f t="shared" si="42"/>
        <v>ctyyAABCQ</v>
      </c>
      <c r="B2745" t="s">
        <v>7478</v>
      </c>
      <c r="C2745">
        <v>5</v>
      </c>
      <c r="D2745">
        <v>10</v>
      </c>
    </row>
    <row r="2746" spans="1:4">
      <c r="A2746" t="str">
        <f t="shared" si="42"/>
        <v>ctyyAABCR</v>
      </c>
      <c r="B2746" t="s">
        <v>7479</v>
      </c>
      <c r="C2746">
        <v>7</v>
      </c>
      <c r="D2746">
        <v>8</v>
      </c>
    </row>
    <row r="2747" spans="1:4">
      <c r="A2747" t="str">
        <f t="shared" si="42"/>
        <v>ctyyAABCS</v>
      </c>
      <c r="B2747" t="s">
        <v>579</v>
      </c>
      <c r="C2747">
        <v>5</v>
      </c>
      <c r="D2747">
        <v>7</v>
      </c>
    </row>
    <row r="2748" spans="1:4">
      <c r="A2748" t="str">
        <f t="shared" si="42"/>
        <v>ctyyAABCT</v>
      </c>
      <c r="B2748" t="s">
        <v>580</v>
      </c>
      <c r="C2748">
        <v>5</v>
      </c>
      <c r="D2748">
        <v>7</v>
      </c>
    </row>
    <row r="2749" spans="1:4">
      <c r="A2749" t="str">
        <f t="shared" si="42"/>
        <v>ctyyAABCU</v>
      </c>
      <c r="B2749" t="s">
        <v>581</v>
      </c>
      <c r="C2749">
        <v>7</v>
      </c>
      <c r="D2749">
        <v>11</v>
      </c>
    </row>
    <row r="2750" spans="1:4">
      <c r="A2750" t="str">
        <f t="shared" si="42"/>
        <v>ctyyAABCV</v>
      </c>
      <c r="B2750" t="s">
        <v>582</v>
      </c>
      <c r="C2750">
        <v>5</v>
      </c>
      <c r="D2750">
        <v>7</v>
      </c>
    </row>
    <row r="2751" spans="1:4">
      <c r="A2751" t="str">
        <f t="shared" si="42"/>
        <v>ctyyAABCW</v>
      </c>
      <c r="B2751" t="s">
        <v>583</v>
      </c>
      <c r="C2751">
        <v>7</v>
      </c>
      <c r="D2751">
        <v>8</v>
      </c>
    </row>
    <row r="2752" spans="1:4">
      <c r="A2752" t="str">
        <f t="shared" si="42"/>
        <v>ctyyAABCX</v>
      </c>
      <c r="B2752" t="s">
        <v>584</v>
      </c>
      <c r="C2752">
        <v>8</v>
      </c>
      <c r="D2752">
        <v>9</v>
      </c>
    </row>
    <row r="2753" spans="1:4">
      <c r="A2753" t="str">
        <f t="shared" si="42"/>
        <v>ctyyAABCY</v>
      </c>
      <c r="B2753" t="s">
        <v>585</v>
      </c>
      <c r="C2753">
        <v>6</v>
      </c>
      <c r="D2753">
        <v>8</v>
      </c>
    </row>
    <row r="2754" spans="1:4">
      <c r="A2754" t="str">
        <f t="shared" si="42"/>
        <v>ctyyAABCZ</v>
      </c>
      <c r="B2754" t="s">
        <v>586</v>
      </c>
      <c r="C2754">
        <v>8</v>
      </c>
      <c r="D2754">
        <v>8</v>
      </c>
    </row>
    <row r="2755" spans="1:4">
      <c r="A2755" t="str">
        <f t="shared" si="42"/>
        <v>ctyyAABDA</v>
      </c>
      <c r="B2755" t="s">
        <v>587</v>
      </c>
      <c r="C2755">
        <v>8</v>
      </c>
      <c r="D2755">
        <v>8</v>
      </c>
    </row>
    <row r="2756" spans="1:4">
      <c r="A2756" t="str">
        <f t="shared" ref="A2756:A2819" si="43">MID(B2756,1,LEN(B2756)-4)</f>
        <v>ctyyAABDB</v>
      </c>
      <c r="B2756" t="s">
        <v>588</v>
      </c>
      <c r="C2756">
        <v>6</v>
      </c>
      <c r="D2756">
        <v>6</v>
      </c>
    </row>
    <row r="2757" spans="1:4">
      <c r="A2757" t="str">
        <f t="shared" si="43"/>
        <v>ctyyAABDC</v>
      </c>
      <c r="B2757" t="s">
        <v>589</v>
      </c>
      <c r="C2757">
        <v>8</v>
      </c>
      <c r="D2757">
        <v>8</v>
      </c>
    </row>
    <row r="2758" spans="1:4">
      <c r="A2758" t="str">
        <f t="shared" si="43"/>
        <v>ctyyAABDD</v>
      </c>
      <c r="B2758" t="s">
        <v>590</v>
      </c>
      <c r="C2758">
        <v>6</v>
      </c>
      <c r="D2758">
        <v>8</v>
      </c>
    </row>
    <row r="2759" spans="1:4">
      <c r="A2759" t="str">
        <f t="shared" si="43"/>
        <v>ctyyAABDE</v>
      </c>
      <c r="B2759" t="s">
        <v>591</v>
      </c>
      <c r="C2759">
        <v>5</v>
      </c>
      <c r="D2759">
        <v>5</v>
      </c>
    </row>
    <row r="2760" spans="1:4">
      <c r="A2760" t="str">
        <f t="shared" si="43"/>
        <v>ctyyAABDF</v>
      </c>
      <c r="B2760" t="s">
        <v>592</v>
      </c>
      <c r="C2760">
        <v>7</v>
      </c>
      <c r="D2760">
        <v>7</v>
      </c>
    </row>
    <row r="2761" spans="1:4">
      <c r="A2761" t="str">
        <f t="shared" si="43"/>
        <v>ctyyAABDG</v>
      </c>
      <c r="B2761" t="s">
        <v>593</v>
      </c>
      <c r="C2761">
        <v>5</v>
      </c>
      <c r="D2761">
        <v>7</v>
      </c>
    </row>
    <row r="2762" spans="1:4">
      <c r="A2762" t="str">
        <f t="shared" si="43"/>
        <v>ctyyAABDH</v>
      </c>
      <c r="B2762" t="s">
        <v>594</v>
      </c>
      <c r="C2762">
        <v>7</v>
      </c>
      <c r="D2762">
        <v>9</v>
      </c>
    </row>
    <row r="2763" spans="1:4">
      <c r="A2763" t="str">
        <f t="shared" si="43"/>
        <v>ctyyAABDI</v>
      </c>
      <c r="B2763" t="s">
        <v>595</v>
      </c>
      <c r="C2763">
        <v>6</v>
      </c>
      <c r="D2763">
        <v>10</v>
      </c>
    </row>
    <row r="2764" spans="1:4">
      <c r="A2764" t="str">
        <f t="shared" si="43"/>
        <v>ctyyAABDJ</v>
      </c>
      <c r="B2764" t="s">
        <v>596</v>
      </c>
      <c r="C2764">
        <v>8</v>
      </c>
      <c r="D2764">
        <v>9</v>
      </c>
    </row>
    <row r="2765" spans="1:4">
      <c r="A2765" t="str">
        <f t="shared" si="43"/>
        <v>ctyyAABDK</v>
      </c>
      <c r="B2765" t="s">
        <v>597</v>
      </c>
      <c r="C2765">
        <v>7</v>
      </c>
      <c r="D2765">
        <v>7</v>
      </c>
    </row>
    <row r="2766" spans="1:4">
      <c r="A2766" t="str">
        <f t="shared" si="43"/>
        <v>ctyyAABDL</v>
      </c>
      <c r="B2766" t="s">
        <v>598</v>
      </c>
      <c r="C2766">
        <v>6</v>
      </c>
      <c r="D2766">
        <v>7</v>
      </c>
    </row>
    <row r="2767" spans="1:4">
      <c r="A2767" t="str">
        <f t="shared" si="43"/>
        <v>ctyyAABDM</v>
      </c>
      <c r="B2767" t="s">
        <v>599</v>
      </c>
      <c r="C2767">
        <v>6</v>
      </c>
      <c r="D2767">
        <v>9</v>
      </c>
    </row>
    <row r="2768" spans="1:4">
      <c r="A2768" t="str">
        <f t="shared" si="43"/>
        <v>ctyyAABDN</v>
      </c>
      <c r="B2768" t="s">
        <v>600</v>
      </c>
      <c r="C2768">
        <v>6</v>
      </c>
      <c r="D2768">
        <v>6</v>
      </c>
    </row>
    <row r="2769" spans="1:4">
      <c r="A2769" t="str">
        <f t="shared" si="43"/>
        <v>Cuelure</v>
      </c>
      <c r="B2769" t="s">
        <v>11355</v>
      </c>
      <c r="C2769">
        <v>7</v>
      </c>
      <c r="D2769">
        <v>9</v>
      </c>
    </row>
    <row r="2770" spans="1:4">
      <c r="A2770" t="str">
        <f t="shared" si="43"/>
        <v>Cumene</v>
      </c>
      <c r="B2770" t="s">
        <v>11356</v>
      </c>
      <c r="C2770">
        <v>5</v>
      </c>
      <c r="D2770">
        <v>8</v>
      </c>
    </row>
    <row r="2771" spans="1:4">
      <c r="A2771" t="str">
        <f t="shared" si="43"/>
        <v>Cuminaldehyde</v>
      </c>
      <c r="B2771" t="s">
        <v>11357</v>
      </c>
      <c r="C2771">
        <v>5</v>
      </c>
      <c r="D2771">
        <v>8</v>
      </c>
    </row>
    <row r="2772" spans="1:4">
      <c r="A2772" t="str">
        <f t="shared" si="43"/>
        <v>cumylphenyl_diphenyl_phosphate</v>
      </c>
      <c r="B2772" t="s">
        <v>11358</v>
      </c>
      <c r="C2772">
        <v>9</v>
      </c>
      <c r="D2772">
        <v>9</v>
      </c>
    </row>
    <row r="2773" spans="1:4">
      <c r="A2773" t="str">
        <f t="shared" si="43"/>
        <v>cyanamide</v>
      </c>
      <c r="B2773" t="s">
        <v>11359</v>
      </c>
      <c r="C2773">
        <v>3</v>
      </c>
      <c r="D2773">
        <v>3</v>
      </c>
    </row>
    <row r="2774" spans="1:4">
      <c r="A2774" t="str">
        <f t="shared" si="43"/>
        <v>Cyanazine</v>
      </c>
      <c r="B2774" t="s">
        <v>7601</v>
      </c>
      <c r="C2774">
        <v>11</v>
      </c>
      <c r="D2774">
        <v>12</v>
      </c>
    </row>
    <row r="2775" spans="1:4">
      <c r="A2775" t="str">
        <f t="shared" si="43"/>
        <v>Cyanofenphos</v>
      </c>
      <c r="B2775" t="s">
        <v>11360</v>
      </c>
      <c r="C2775">
        <v>9</v>
      </c>
      <c r="D2775">
        <v>9</v>
      </c>
    </row>
    <row r="2776" spans="1:4">
      <c r="A2776" t="str">
        <f t="shared" si="43"/>
        <v>cyanophos</v>
      </c>
      <c r="B2776" t="s">
        <v>11361</v>
      </c>
      <c r="C2776">
        <v>10</v>
      </c>
      <c r="D2776">
        <v>10</v>
      </c>
    </row>
    <row r="2777" spans="1:4">
      <c r="A2777" t="str">
        <f t="shared" si="43"/>
        <v>Cyazofamid</v>
      </c>
      <c r="B2777" t="s">
        <v>9897</v>
      </c>
      <c r="C2777">
        <v>7</v>
      </c>
      <c r="D2777">
        <v>9</v>
      </c>
    </row>
    <row r="2778" spans="1:4">
      <c r="A2778" t="str">
        <f t="shared" si="43"/>
        <v>Cycasin</v>
      </c>
      <c r="B2778" t="s">
        <v>11362</v>
      </c>
      <c r="C2778">
        <v>7</v>
      </c>
      <c r="D2778">
        <v>8</v>
      </c>
    </row>
    <row r="2779" spans="1:4">
      <c r="A2779" t="str">
        <f t="shared" si="43"/>
        <v>Cyclamate__sodium</v>
      </c>
      <c r="B2779" t="s">
        <v>14189</v>
      </c>
      <c r="C2779">
        <v>7</v>
      </c>
      <c r="D2779">
        <v>8</v>
      </c>
    </row>
    <row r="2780" spans="1:4">
      <c r="A2780" t="str">
        <f t="shared" si="43"/>
        <v>Cyclanilide</v>
      </c>
      <c r="B2780" t="s">
        <v>7603</v>
      </c>
      <c r="C2780">
        <v>6</v>
      </c>
      <c r="D2780">
        <v>9</v>
      </c>
    </row>
    <row r="2781" spans="1:4">
      <c r="A2781" t="str">
        <f t="shared" si="43"/>
        <v>cyclizine</v>
      </c>
      <c r="B2781" t="s">
        <v>11363</v>
      </c>
      <c r="C2781">
        <v>7</v>
      </c>
      <c r="D2781">
        <v>12</v>
      </c>
    </row>
    <row r="2782" spans="1:4">
      <c r="A2782" t="str">
        <f t="shared" si="43"/>
        <v>Cyclobarbital</v>
      </c>
      <c r="B2782" t="s">
        <v>11364</v>
      </c>
      <c r="C2782">
        <v>7</v>
      </c>
      <c r="D2782">
        <v>7</v>
      </c>
    </row>
    <row r="2783" spans="1:4">
      <c r="A2783" t="str">
        <f t="shared" si="43"/>
        <v>Cyclochlorotine</v>
      </c>
      <c r="B2783" t="s">
        <v>11365</v>
      </c>
      <c r="C2783">
        <v>6</v>
      </c>
      <c r="D2783">
        <v>12</v>
      </c>
    </row>
    <row r="2784" spans="1:4">
      <c r="A2784" t="str">
        <f t="shared" si="43"/>
        <v>Cyclocytidine</v>
      </c>
      <c r="B2784" t="s">
        <v>11366</v>
      </c>
      <c r="C2784">
        <v>8</v>
      </c>
      <c r="D2784">
        <v>8</v>
      </c>
    </row>
    <row r="2785" spans="1:4">
      <c r="A2785" t="str">
        <f t="shared" si="43"/>
        <v>Cyclodecanol</v>
      </c>
      <c r="B2785" t="s">
        <v>8813</v>
      </c>
      <c r="C2785">
        <v>4</v>
      </c>
      <c r="D2785">
        <v>5</v>
      </c>
    </row>
    <row r="2786" spans="1:4">
      <c r="A2786" t="str">
        <f t="shared" si="43"/>
        <v>Cycloheptanol</v>
      </c>
      <c r="B2786" t="s">
        <v>8810</v>
      </c>
      <c r="C2786">
        <v>4</v>
      </c>
      <c r="D2786">
        <v>5</v>
      </c>
    </row>
    <row r="2787" spans="1:4">
      <c r="A2787" t="str">
        <f t="shared" si="43"/>
        <v>Cyclohexane</v>
      </c>
      <c r="B2787" t="s">
        <v>11367</v>
      </c>
      <c r="C2787">
        <v>4</v>
      </c>
      <c r="D2787">
        <v>5</v>
      </c>
    </row>
    <row r="2788" spans="1:4">
      <c r="A2788" t="str">
        <f t="shared" si="43"/>
        <v>cyclohexanol</v>
      </c>
      <c r="B2788" t="s">
        <v>11368</v>
      </c>
      <c r="C2788">
        <v>4</v>
      </c>
      <c r="D2788">
        <v>5</v>
      </c>
    </row>
    <row r="2789" spans="1:4">
      <c r="A2789" t="str">
        <f t="shared" si="43"/>
        <v>Cyclohexanone</v>
      </c>
      <c r="B2789" t="s">
        <v>11369</v>
      </c>
      <c r="C2789">
        <v>4</v>
      </c>
      <c r="D2789">
        <v>5</v>
      </c>
    </row>
    <row r="2790" spans="1:4">
      <c r="A2790" t="str">
        <f t="shared" si="43"/>
        <v>Cyclohexanone_oxime</v>
      </c>
      <c r="B2790" t="s">
        <v>11370</v>
      </c>
      <c r="C2790">
        <v>6</v>
      </c>
      <c r="D2790">
        <v>6</v>
      </c>
    </row>
    <row r="2791" spans="1:4">
      <c r="A2791" t="str">
        <f t="shared" si="43"/>
        <v>Cyclohexyl_acrylate</v>
      </c>
      <c r="B2791" t="s">
        <v>11374</v>
      </c>
      <c r="C2791">
        <v>6</v>
      </c>
      <c r="D2791">
        <v>7</v>
      </c>
    </row>
    <row r="2792" spans="1:4">
      <c r="A2792" t="str">
        <f t="shared" si="43"/>
        <v>Cyclohexylamine.HCl</v>
      </c>
      <c r="B2792" t="s">
        <v>11371</v>
      </c>
      <c r="C2792">
        <v>4</v>
      </c>
      <c r="D2792">
        <v>5</v>
      </c>
    </row>
    <row r="2793" spans="1:4">
      <c r="A2793" t="str">
        <f t="shared" si="43"/>
        <v>Cyclohexylamine</v>
      </c>
      <c r="B2793" t="s">
        <v>11372</v>
      </c>
      <c r="C2793">
        <v>4</v>
      </c>
      <c r="D2793">
        <v>5</v>
      </c>
    </row>
    <row r="2794" spans="1:4">
      <c r="A2794" t="str">
        <f t="shared" si="43"/>
        <v>Cyclohexylamine_sulfate</v>
      </c>
      <c r="B2794" t="s">
        <v>11373</v>
      </c>
      <c r="C2794">
        <v>4</v>
      </c>
      <c r="D2794">
        <v>5</v>
      </c>
    </row>
    <row r="2795" spans="1:4">
      <c r="A2795" t="str">
        <f t="shared" si="43"/>
        <v>Cyclooctanol</v>
      </c>
      <c r="B2795" t="s">
        <v>8812</v>
      </c>
      <c r="C2795">
        <v>4</v>
      </c>
      <c r="D2795">
        <v>5</v>
      </c>
    </row>
    <row r="2796" spans="1:4">
      <c r="A2796" t="str">
        <f t="shared" si="43"/>
        <v>Cyclopentadiene</v>
      </c>
      <c r="B2796" t="s">
        <v>11375</v>
      </c>
      <c r="C2796">
        <v>5</v>
      </c>
      <c r="D2796">
        <v>5</v>
      </c>
    </row>
    <row r="2797" spans="1:4">
      <c r="A2797" t="str">
        <f t="shared" si="43"/>
        <v>Cyclopentanone_oxime</v>
      </c>
      <c r="B2797" t="s">
        <v>11376</v>
      </c>
      <c r="C2797">
        <v>6</v>
      </c>
      <c r="D2797">
        <v>7</v>
      </c>
    </row>
    <row r="2798" spans="1:4">
      <c r="A2798" t="str">
        <f t="shared" si="43"/>
        <v>cyclophosphamide</v>
      </c>
      <c r="B2798" t="s">
        <v>11377</v>
      </c>
      <c r="C2798">
        <v>6</v>
      </c>
      <c r="D2798">
        <v>8</v>
      </c>
    </row>
    <row r="2799" spans="1:4">
      <c r="A2799" t="str">
        <f t="shared" si="43"/>
        <v>Cyclosporin_A</v>
      </c>
      <c r="B2799" t="s">
        <v>11378</v>
      </c>
      <c r="C2799">
        <v>5</v>
      </c>
      <c r="D2799">
        <v>12</v>
      </c>
    </row>
    <row r="2800" spans="1:4">
      <c r="A2800" t="str">
        <f t="shared" si="43"/>
        <v>Cyfluthrin</v>
      </c>
      <c r="B2800" t="s">
        <v>11379</v>
      </c>
      <c r="C2800">
        <v>6</v>
      </c>
      <c r="D2800">
        <v>9</v>
      </c>
    </row>
    <row r="2801" spans="1:4">
      <c r="A2801" t="str">
        <f t="shared" si="43"/>
        <v>Cyhalofop-butyl</v>
      </c>
      <c r="B2801" t="s">
        <v>7605</v>
      </c>
      <c r="C2801">
        <v>7</v>
      </c>
      <c r="D2801">
        <v>8</v>
      </c>
    </row>
    <row r="2802" spans="1:4">
      <c r="A2802" t="str">
        <f t="shared" si="43"/>
        <v>Cyheptamide</v>
      </c>
      <c r="B2802" t="s">
        <v>11380</v>
      </c>
      <c r="C2802">
        <v>7</v>
      </c>
      <c r="D2802">
        <v>12</v>
      </c>
    </row>
    <row r="2803" spans="1:4">
      <c r="A2803" t="str">
        <f t="shared" si="43"/>
        <v>Cymoxanil</v>
      </c>
      <c r="B2803" t="s">
        <v>9737</v>
      </c>
      <c r="C2803">
        <v>7</v>
      </c>
      <c r="D2803">
        <v>8</v>
      </c>
    </row>
    <row r="2804" spans="1:4">
      <c r="A2804" t="str">
        <f t="shared" si="43"/>
        <v>Cypermethrin</v>
      </c>
      <c r="B2804" t="s">
        <v>11381</v>
      </c>
      <c r="C2804">
        <v>6</v>
      </c>
      <c r="D2804">
        <v>9</v>
      </c>
    </row>
    <row r="2805" spans="1:4">
      <c r="A2805" t="str">
        <f t="shared" si="43"/>
        <v>cyprazine</v>
      </c>
      <c r="B2805" t="s">
        <v>11382</v>
      </c>
      <c r="C2805">
        <v>11</v>
      </c>
      <c r="D2805">
        <v>12</v>
      </c>
    </row>
    <row r="2806" spans="1:4">
      <c r="A2806" t="str">
        <f t="shared" si="43"/>
        <v>Cyproconazole</v>
      </c>
      <c r="B2806" t="s">
        <v>11383</v>
      </c>
      <c r="C2806">
        <v>8</v>
      </c>
      <c r="D2806">
        <v>9</v>
      </c>
    </row>
    <row r="2807" spans="1:4">
      <c r="A2807" t="str">
        <f t="shared" si="43"/>
        <v>cyproheptadine</v>
      </c>
      <c r="B2807" t="s">
        <v>11384</v>
      </c>
      <c r="C2807">
        <v>7</v>
      </c>
      <c r="D2807">
        <v>9</v>
      </c>
    </row>
    <row r="2808" spans="1:4">
      <c r="A2808" t="str">
        <f t="shared" si="43"/>
        <v>Cyproterone_acetate</v>
      </c>
      <c r="B2808" t="s">
        <v>11385</v>
      </c>
      <c r="C2808">
        <v>6</v>
      </c>
      <c r="D2808">
        <v>8</v>
      </c>
    </row>
    <row r="2809" spans="1:4">
      <c r="A2809" t="str">
        <f t="shared" si="43"/>
        <v>Cysteamine</v>
      </c>
      <c r="B2809" t="s">
        <v>11386</v>
      </c>
      <c r="C2809">
        <v>4</v>
      </c>
      <c r="D2809">
        <v>4</v>
      </c>
    </row>
    <row r="2810" spans="1:4">
      <c r="A2810" t="str">
        <f t="shared" si="43"/>
        <v>Cytembena</v>
      </c>
      <c r="B2810" t="s">
        <v>11387</v>
      </c>
      <c r="C2810">
        <v>6</v>
      </c>
      <c r="D2810">
        <v>8</v>
      </c>
    </row>
    <row r="2811" spans="1:4">
      <c r="A2811" t="str">
        <f t="shared" si="43"/>
        <v>Cythioate</v>
      </c>
      <c r="B2811" t="s">
        <v>11388</v>
      </c>
      <c r="C2811">
        <v>10</v>
      </c>
      <c r="D2811">
        <v>10</v>
      </c>
    </row>
    <row r="2812" spans="1:4">
      <c r="A2812" t="str">
        <f t="shared" si="43"/>
        <v>Cytisine</v>
      </c>
      <c r="B2812" t="s">
        <v>11389</v>
      </c>
      <c r="C2812">
        <v>8</v>
      </c>
      <c r="D2812">
        <v>8</v>
      </c>
    </row>
    <row r="2813" spans="1:4">
      <c r="A2813" t="str">
        <f t="shared" si="43"/>
        <v>cytochalasin-ref-aj-1</v>
      </c>
      <c r="B2813" t="s">
        <v>11390</v>
      </c>
      <c r="C2813">
        <v>6</v>
      </c>
      <c r="D2813">
        <v>9</v>
      </c>
    </row>
    <row r="2814" spans="1:4">
      <c r="A2814" t="str">
        <f t="shared" si="43"/>
        <v>D_&amp;_C_red_no._10</v>
      </c>
      <c r="B2814" t="s">
        <v>11644</v>
      </c>
      <c r="C2814">
        <v>7</v>
      </c>
      <c r="D2814">
        <v>10</v>
      </c>
    </row>
    <row r="2815" spans="1:4">
      <c r="A2815" t="str">
        <f t="shared" si="43"/>
        <v>D_&amp;_C_red_no._9</v>
      </c>
      <c r="B2815" t="s">
        <v>11645</v>
      </c>
      <c r="C2815">
        <v>7</v>
      </c>
      <c r="D2815">
        <v>10</v>
      </c>
    </row>
    <row r="2816" spans="1:4">
      <c r="A2816" t="str">
        <f t="shared" si="43"/>
        <v>D_and_C_red_no_9</v>
      </c>
      <c r="B2816" t="s">
        <v>11646</v>
      </c>
      <c r="C2816">
        <v>7</v>
      </c>
      <c r="D2816">
        <v>10</v>
      </c>
    </row>
    <row r="2817" spans="1:4">
      <c r="A2817" t="str">
        <f t="shared" si="43"/>
        <v>D600</v>
      </c>
      <c r="B2817" t="s">
        <v>9397</v>
      </c>
      <c r="C2817">
        <v>7</v>
      </c>
      <c r="D2817">
        <v>9</v>
      </c>
    </row>
    <row r="2818" spans="1:4">
      <c r="A2818" t="str">
        <f t="shared" si="43"/>
        <v>D617</v>
      </c>
      <c r="B2818" t="s">
        <v>9399</v>
      </c>
      <c r="C2818">
        <v>6</v>
      </c>
      <c r="D2818">
        <v>9</v>
      </c>
    </row>
    <row r="2819" spans="1:4">
      <c r="A2819" t="str">
        <f t="shared" si="43"/>
        <v>D620</v>
      </c>
      <c r="B2819" t="s">
        <v>9401</v>
      </c>
      <c r="C2819">
        <v>6</v>
      </c>
      <c r="D2819">
        <v>9</v>
      </c>
    </row>
    <row r="2820" spans="1:4">
      <c r="A2820" t="str">
        <f t="shared" ref="A2820:A2883" si="44">MID(B2820,1,LEN(B2820)-4)</f>
        <v>D703</v>
      </c>
      <c r="B2820" t="s">
        <v>9402</v>
      </c>
      <c r="C2820">
        <v>7</v>
      </c>
      <c r="D2820">
        <v>9</v>
      </c>
    </row>
    <row r="2821" spans="1:4">
      <c r="A2821" t="str">
        <f t="shared" si="44"/>
        <v>Dacarbazine</v>
      </c>
      <c r="B2821" t="s">
        <v>11402</v>
      </c>
      <c r="C2821">
        <v>7</v>
      </c>
      <c r="D2821">
        <v>7</v>
      </c>
    </row>
    <row r="2822" spans="1:4">
      <c r="A2822" t="str">
        <f t="shared" si="44"/>
        <v>Dactinomycin</v>
      </c>
      <c r="B2822" t="s">
        <v>11403</v>
      </c>
      <c r="C2822">
        <v>7</v>
      </c>
      <c r="D2822">
        <v>12</v>
      </c>
    </row>
    <row r="2823" spans="1:4">
      <c r="A2823" t="str">
        <f t="shared" si="44"/>
        <v>daidzein</v>
      </c>
      <c r="B2823" t="s">
        <v>11404</v>
      </c>
      <c r="C2823">
        <v>6</v>
      </c>
      <c r="D2823">
        <v>9</v>
      </c>
    </row>
    <row r="2824" spans="1:4">
      <c r="A2824" t="str">
        <f t="shared" si="44"/>
        <v>Dalapon</v>
      </c>
      <c r="B2824" t="s">
        <v>11405</v>
      </c>
      <c r="C2824">
        <v>6</v>
      </c>
      <c r="D2824">
        <v>7</v>
      </c>
    </row>
    <row r="2825" spans="1:4">
      <c r="A2825" t="str">
        <f t="shared" si="44"/>
        <v>Daminozide</v>
      </c>
      <c r="B2825" t="s">
        <v>11406</v>
      </c>
      <c r="C2825">
        <v>7</v>
      </c>
      <c r="D2825">
        <v>8</v>
      </c>
    </row>
    <row r="2826" spans="1:4">
      <c r="A2826" t="str">
        <f t="shared" si="44"/>
        <v>Danthron</v>
      </c>
      <c r="B2826" t="s">
        <v>11407</v>
      </c>
      <c r="C2826">
        <v>7</v>
      </c>
      <c r="D2826">
        <v>8</v>
      </c>
    </row>
    <row r="2827" spans="1:4">
      <c r="A2827" t="str">
        <f t="shared" si="44"/>
        <v>Daptomycin</v>
      </c>
      <c r="B2827" t="s">
        <v>11408</v>
      </c>
      <c r="C2827">
        <v>6</v>
      </c>
      <c r="D2827">
        <v>12</v>
      </c>
    </row>
    <row r="2828" spans="1:4">
      <c r="A2828" t="str">
        <f t="shared" si="44"/>
        <v>Daunorubicin</v>
      </c>
      <c r="B2828" t="s">
        <v>11409</v>
      </c>
      <c r="C2828">
        <v>8</v>
      </c>
      <c r="D2828">
        <v>9</v>
      </c>
    </row>
    <row r="2829" spans="1:4">
      <c r="A2829" t="str">
        <f t="shared" si="44"/>
        <v>Dazomet</v>
      </c>
      <c r="B2829" t="s">
        <v>9740</v>
      </c>
      <c r="C2829">
        <v>8</v>
      </c>
      <c r="D2829">
        <v>8</v>
      </c>
    </row>
    <row r="2830" spans="1:4">
      <c r="A2830" t="str">
        <f t="shared" si="44"/>
        <v>D-Carvone</v>
      </c>
      <c r="B2830" t="s">
        <v>11398</v>
      </c>
      <c r="C2830">
        <v>5</v>
      </c>
      <c r="D2830">
        <v>6</v>
      </c>
    </row>
    <row r="2831" spans="1:4">
      <c r="A2831" t="str">
        <f t="shared" si="44"/>
        <v>DCPA</v>
      </c>
      <c r="B2831" t="s">
        <v>7588</v>
      </c>
      <c r="C2831">
        <v>6</v>
      </c>
      <c r="D2831">
        <v>9</v>
      </c>
    </row>
    <row r="2832" spans="1:4">
      <c r="A2832" t="str">
        <f t="shared" si="44"/>
        <v>DDD</v>
      </c>
      <c r="B2832" t="s">
        <v>11410</v>
      </c>
      <c r="C2832">
        <v>7</v>
      </c>
      <c r="D2832">
        <v>8</v>
      </c>
    </row>
    <row r="2833" spans="1:4">
      <c r="A2833" t="str">
        <f t="shared" si="44"/>
        <v>DDE</v>
      </c>
      <c r="B2833" t="s">
        <v>11411</v>
      </c>
      <c r="C2833">
        <v>7</v>
      </c>
      <c r="D2833">
        <v>8</v>
      </c>
    </row>
    <row r="2834" spans="1:4">
      <c r="A2834" t="str">
        <f t="shared" si="44"/>
        <v>DDT</v>
      </c>
      <c r="B2834" t="s">
        <v>11412</v>
      </c>
      <c r="C2834">
        <v>7</v>
      </c>
      <c r="D2834">
        <v>8</v>
      </c>
    </row>
    <row r="2835" spans="1:4">
      <c r="A2835" t="str">
        <f t="shared" si="44"/>
        <v>debrisoquine</v>
      </c>
      <c r="B2835" t="s">
        <v>11413</v>
      </c>
      <c r="C2835">
        <v>6</v>
      </c>
      <c r="D2835">
        <v>9</v>
      </c>
    </row>
    <row r="2836" spans="1:4">
      <c r="A2836" t="str">
        <f t="shared" si="44"/>
        <v>Decabromodiphenyl_oxide__technical_grade_(77.4%_DBDPO__21.8%_nonabromodiphenyl_oxide__0.8%_octabromodiphenyl_oxide)_</v>
      </c>
      <c r="B2836" t="s">
        <v>14190</v>
      </c>
      <c r="C2836">
        <v>6</v>
      </c>
      <c r="D2836">
        <v>7</v>
      </c>
    </row>
    <row r="2837" spans="1:4">
      <c r="A2837" t="str">
        <f t="shared" si="44"/>
        <v>Decabromodiphenyl_oxide</v>
      </c>
      <c r="B2837" t="s">
        <v>11414</v>
      </c>
      <c r="C2837">
        <v>6</v>
      </c>
      <c r="D2837">
        <v>7</v>
      </c>
    </row>
    <row r="2838" spans="1:4">
      <c r="A2838" t="str">
        <f t="shared" si="44"/>
        <v>Decabromodiphenyl_oxide_tech</v>
      </c>
      <c r="B2838" t="s">
        <v>11415</v>
      </c>
      <c r="C2838">
        <v>6</v>
      </c>
      <c r="D2838">
        <v>7</v>
      </c>
    </row>
    <row r="2839" spans="1:4">
      <c r="A2839" t="str">
        <f t="shared" si="44"/>
        <v>Decalin</v>
      </c>
      <c r="B2839" t="s">
        <v>11416</v>
      </c>
      <c r="C2839">
        <v>4</v>
      </c>
      <c r="D2839">
        <v>5</v>
      </c>
    </row>
    <row r="2840" spans="1:4">
      <c r="A2840" t="str">
        <f t="shared" si="44"/>
        <v>decan-1_10-diol</v>
      </c>
      <c r="B2840" t="s">
        <v>7949</v>
      </c>
      <c r="C2840">
        <v>4</v>
      </c>
      <c r="D2840">
        <v>5</v>
      </c>
    </row>
    <row r="2841" spans="1:4">
      <c r="A2841" t="str">
        <f t="shared" si="44"/>
        <v>decan-1-ol</v>
      </c>
      <c r="B2841" t="s">
        <v>8802</v>
      </c>
      <c r="C2841">
        <v>4</v>
      </c>
      <c r="D2841">
        <v>5</v>
      </c>
    </row>
    <row r="2842" spans="1:4">
      <c r="A2842" t="str">
        <f t="shared" si="44"/>
        <v>Decimemide</v>
      </c>
      <c r="B2842" t="s">
        <v>11417</v>
      </c>
      <c r="C2842">
        <v>8</v>
      </c>
      <c r="D2842">
        <v>8</v>
      </c>
    </row>
    <row r="2843" spans="1:4">
      <c r="A2843" t="str">
        <f t="shared" si="44"/>
        <v>Decitabine</v>
      </c>
      <c r="B2843" t="s">
        <v>11418</v>
      </c>
      <c r="C2843">
        <v>8</v>
      </c>
      <c r="D2843">
        <v>9</v>
      </c>
    </row>
    <row r="2844" spans="1:4">
      <c r="A2844" t="str">
        <f t="shared" si="44"/>
        <v>Deet</v>
      </c>
      <c r="B2844" t="s">
        <v>11419</v>
      </c>
      <c r="C2844">
        <v>6</v>
      </c>
      <c r="D2844">
        <v>9</v>
      </c>
    </row>
    <row r="2845" spans="1:4">
      <c r="A2845" t="str">
        <f t="shared" si="44"/>
        <v>DEF</v>
      </c>
      <c r="B2845" t="s">
        <v>11420</v>
      </c>
      <c r="C2845">
        <v>6</v>
      </c>
      <c r="D2845">
        <v>6</v>
      </c>
    </row>
    <row r="2846" spans="1:4">
      <c r="A2846" t="str">
        <f t="shared" si="44"/>
        <v>Deferiprone</v>
      </c>
      <c r="B2846" t="s">
        <v>11421</v>
      </c>
      <c r="C2846">
        <v>7</v>
      </c>
      <c r="D2846">
        <v>8</v>
      </c>
    </row>
    <row r="2847" spans="1:4">
      <c r="A2847" t="str">
        <f t="shared" si="44"/>
        <v>Deflazacort</v>
      </c>
      <c r="B2847" t="s">
        <v>11422</v>
      </c>
      <c r="C2847">
        <v>6</v>
      </c>
      <c r="D2847">
        <v>7</v>
      </c>
    </row>
    <row r="2848" spans="1:4">
      <c r="A2848" t="str">
        <f t="shared" si="44"/>
        <v>Dehydroabietic_acid</v>
      </c>
      <c r="B2848" t="s">
        <v>11423</v>
      </c>
      <c r="C2848">
        <v>6</v>
      </c>
      <c r="D2848">
        <v>9</v>
      </c>
    </row>
    <row r="2849" spans="1:4">
      <c r="A2849" t="str">
        <f t="shared" si="44"/>
        <v>Dehydroacetic_Acid</v>
      </c>
      <c r="B2849" t="s">
        <v>11424</v>
      </c>
      <c r="C2849">
        <v>7</v>
      </c>
      <c r="D2849">
        <v>7</v>
      </c>
    </row>
    <row r="2850" spans="1:4">
      <c r="A2850" t="str">
        <f t="shared" si="44"/>
        <v>Dehydroepiandrosterone</v>
      </c>
      <c r="B2850" t="s">
        <v>11425</v>
      </c>
      <c r="C2850">
        <v>4</v>
      </c>
      <c r="D2850">
        <v>6</v>
      </c>
    </row>
    <row r="2851" spans="1:4">
      <c r="A2851" t="str">
        <f t="shared" si="44"/>
        <v>Dehydroepiandrosterone_acetate</v>
      </c>
      <c r="B2851" t="s">
        <v>11426</v>
      </c>
      <c r="C2851">
        <v>6</v>
      </c>
      <c r="D2851">
        <v>7</v>
      </c>
    </row>
    <row r="2852" spans="1:4">
      <c r="A2852" t="str">
        <f t="shared" si="44"/>
        <v>deL-3</v>
      </c>
      <c r="B2852" t="s">
        <v>11427</v>
      </c>
      <c r="C2852">
        <v>6</v>
      </c>
      <c r="D2852">
        <v>9</v>
      </c>
    </row>
    <row r="2853" spans="1:4">
      <c r="A2853" t="str">
        <f t="shared" si="44"/>
        <v>deL-5</v>
      </c>
      <c r="B2853" t="s">
        <v>11428</v>
      </c>
      <c r="C2853">
        <v>7</v>
      </c>
      <c r="D2853">
        <v>9</v>
      </c>
    </row>
    <row r="2854" spans="1:4">
      <c r="A2854" t="str">
        <f t="shared" si="44"/>
        <v>deL-6</v>
      </c>
      <c r="B2854" t="s">
        <v>11429</v>
      </c>
      <c r="C2854">
        <v>7</v>
      </c>
      <c r="D2854">
        <v>9</v>
      </c>
    </row>
    <row r="2855" spans="1:4">
      <c r="A2855" t="str">
        <f t="shared" si="44"/>
        <v>Deltamethrin</v>
      </c>
      <c r="B2855" t="s">
        <v>11430</v>
      </c>
      <c r="C2855">
        <v>6</v>
      </c>
      <c r="D2855">
        <v>9</v>
      </c>
    </row>
    <row r="2856" spans="1:4">
      <c r="A2856" t="str">
        <f t="shared" si="44"/>
        <v>Demeton</v>
      </c>
      <c r="B2856" t="s">
        <v>11431</v>
      </c>
      <c r="C2856">
        <v>10</v>
      </c>
      <c r="D2856">
        <v>12</v>
      </c>
    </row>
    <row r="2857" spans="1:4">
      <c r="A2857" t="str">
        <f t="shared" si="44"/>
        <v>Demeton_o_s</v>
      </c>
      <c r="B2857" t="s">
        <v>14191</v>
      </c>
      <c r="C2857">
        <v>10</v>
      </c>
      <c r="D2857">
        <v>12</v>
      </c>
    </row>
    <row r="2858" spans="1:4">
      <c r="A2858" t="str">
        <f t="shared" si="44"/>
        <v>Deoxynivalenol</v>
      </c>
      <c r="B2858" t="s">
        <v>11432</v>
      </c>
      <c r="C2858">
        <v>6</v>
      </c>
      <c r="D2858">
        <v>8</v>
      </c>
    </row>
    <row r="2859" spans="1:4">
      <c r="A2859" t="str">
        <f t="shared" si="44"/>
        <v>depropylpropafenone</v>
      </c>
      <c r="B2859" t="s">
        <v>602</v>
      </c>
      <c r="C2859">
        <v>8</v>
      </c>
      <c r="D2859">
        <v>9</v>
      </c>
    </row>
    <row r="2860" spans="1:4">
      <c r="A2860" t="str">
        <f t="shared" si="44"/>
        <v>Desaspidin_BB</v>
      </c>
      <c r="B2860" t="s">
        <v>11433</v>
      </c>
      <c r="C2860">
        <v>6</v>
      </c>
      <c r="D2860">
        <v>9</v>
      </c>
    </row>
    <row r="2861" spans="1:4">
      <c r="A2861" t="str">
        <f t="shared" si="44"/>
        <v>desbutyllumefantrine</v>
      </c>
      <c r="B2861" t="s">
        <v>9404</v>
      </c>
      <c r="C2861">
        <v>7</v>
      </c>
      <c r="D2861">
        <v>10</v>
      </c>
    </row>
    <row r="2862" spans="1:4">
      <c r="A2862" t="str">
        <f t="shared" si="44"/>
        <v>Deserpidine</v>
      </c>
      <c r="B2862" t="s">
        <v>11434</v>
      </c>
      <c r="C2862">
        <v>7</v>
      </c>
      <c r="D2862">
        <v>9</v>
      </c>
    </row>
    <row r="2863" spans="1:4">
      <c r="A2863" t="str">
        <f t="shared" si="44"/>
        <v>desipramine</v>
      </c>
      <c r="B2863" t="s">
        <v>8110</v>
      </c>
      <c r="C2863">
        <v>6</v>
      </c>
      <c r="D2863">
        <v>12</v>
      </c>
    </row>
    <row r="2864" spans="1:4">
      <c r="A2864" t="str">
        <f t="shared" si="44"/>
        <v>Desloratadine</v>
      </c>
      <c r="B2864" t="s">
        <v>8111</v>
      </c>
      <c r="C2864">
        <v>7</v>
      </c>
      <c r="D2864">
        <v>11</v>
      </c>
    </row>
    <row r="2865" spans="1:4">
      <c r="A2865" t="str">
        <f t="shared" si="44"/>
        <v>desloratidine</v>
      </c>
      <c r="B2865" t="s">
        <v>9407</v>
      </c>
      <c r="C2865">
        <v>7</v>
      </c>
      <c r="D2865">
        <v>11</v>
      </c>
    </row>
    <row r="2866" spans="1:4">
      <c r="A2866" t="str">
        <f t="shared" si="44"/>
        <v>Desmedipham</v>
      </c>
      <c r="B2866" t="s">
        <v>7607</v>
      </c>
      <c r="C2866">
        <v>8</v>
      </c>
      <c r="D2866">
        <v>11</v>
      </c>
    </row>
    <row r="2867" spans="1:4">
      <c r="A2867" t="str">
        <f t="shared" si="44"/>
        <v>desmethylastemizole</v>
      </c>
      <c r="B2867" t="s">
        <v>9410</v>
      </c>
      <c r="C2867">
        <v>8</v>
      </c>
      <c r="D2867">
        <v>9</v>
      </c>
    </row>
    <row r="2868" spans="1:4">
      <c r="A2868" t="str">
        <f t="shared" si="44"/>
        <v>desmethylhalofantrine</v>
      </c>
      <c r="B2868" t="s">
        <v>605</v>
      </c>
      <c r="C2868">
        <v>7</v>
      </c>
      <c r="D2868">
        <v>11</v>
      </c>
    </row>
    <row r="2869" spans="1:4">
      <c r="A2869" t="str">
        <f t="shared" si="44"/>
        <v>Desmopressin</v>
      </c>
      <c r="B2869" t="s">
        <v>11435</v>
      </c>
      <c r="C2869">
        <v>7</v>
      </c>
      <c r="D2869">
        <v>12</v>
      </c>
    </row>
    <row r="2870" spans="1:4">
      <c r="A2870" t="str">
        <f t="shared" si="44"/>
        <v>dexamethasone</v>
      </c>
      <c r="B2870" t="s">
        <v>11436</v>
      </c>
      <c r="C2870">
        <v>5</v>
      </c>
      <c r="D2870">
        <v>7</v>
      </c>
    </row>
    <row r="2871" spans="1:4">
      <c r="A2871" t="str">
        <f t="shared" si="44"/>
        <v>Dexamethazone</v>
      </c>
      <c r="B2871" t="s">
        <v>11437</v>
      </c>
      <c r="C2871">
        <v>5</v>
      </c>
      <c r="D2871">
        <v>7</v>
      </c>
    </row>
    <row r="2872" spans="1:4">
      <c r="A2872" t="str">
        <f t="shared" si="44"/>
        <v>dextromethorphan</v>
      </c>
      <c r="B2872" t="s">
        <v>11438</v>
      </c>
      <c r="C2872">
        <v>6</v>
      </c>
      <c r="D2872">
        <v>9</v>
      </c>
    </row>
    <row r="2873" spans="1:4">
      <c r="A2873" t="str">
        <f t="shared" si="44"/>
        <v>d-Fenchone</v>
      </c>
      <c r="B2873" t="s">
        <v>11399</v>
      </c>
      <c r="C2873">
        <v>4</v>
      </c>
      <c r="D2873">
        <v>6</v>
      </c>
    </row>
    <row r="2874" spans="1:4">
      <c r="A2874" t="str">
        <f t="shared" si="44"/>
        <v>Di(2-ethylhexyl)_phthalate</v>
      </c>
      <c r="B2874" t="s">
        <v>11440</v>
      </c>
      <c r="C2874">
        <v>6</v>
      </c>
      <c r="D2874">
        <v>9</v>
      </c>
    </row>
    <row r="2875" spans="1:4">
      <c r="A2875" t="str">
        <f t="shared" si="44"/>
        <v>Di(2-ethylhexyl)adipate</v>
      </c>
      <c r="B2875" t="s">
        <v>11439</v>
      </c>
      <c r="C2875">
        <v>6</v>
      </c>
      <c r="D2875">
        <v>7</v>
      </c>
    </row>
    <row r="2876" spans="1:4">
      <c r="A2876" t="str">
        <f t="shared" si="44"/>
        <v>di(N-Nitroso)-perhydropyrimidine</v>
      </c>
      <c r="B2876" t="s">
        <v>11441</v>
      </c>
      <c r="C2876">
        <v>7</v>
      </c>
      <c r="D2876">
        <v>8</v>
      </c>
    </row>
    <row r="2877" spans="1:4">
      <c r="A2877" t="str">
        <f t="shared" si="44"/>
        <v>Di(p-ethylphenyl)dichloroethane</v>
      </c>
      <c r="B2877" t="s">
        <v>11442</v>
      </c>
      <c r="C2877">
        <v>7</v>
      </c>
      <c r="D2877">
        <v>8</v>
      </c>
    </row>
    <row r="2878" spans="1:4">
      <c r="A2878" t="str">
        <f t="shared" si="44"/>
        <v>di-2-ethylhexyl_adipate</v>
      </c>
      <c r="B2878" t="s">
        <v>11443</v>
      </c>
      <c r="C2878">
        <v>6</v>
      </c>
      <c r="D2878">
        <v>7</v>
      </c>
    </row>
    <row r="2879" spans="1:4">
      <c r="A2879" t="str">
        <f t="shared" si="44"/>
        <v>Diacetone_Acrylamide</v>
      </c>
      <c r="B2879" t="s">
        <v>11454</v>
      </c>
      <c r="C2879">
        <v>5</v>
      </c>
      <c r="D2879">
        <v>6</v>
      </c>
    </row>
    <row r="2880" spans="1:4">
      <c r="A2880" t="str">
        <f t="shared" si="44"/>
        <v>Diacetone_Alcohol</v>
      </c>
      <c r="B2880" t="s">
        <v>11455</v>
      </c>
      <c r="C2880">
        <v>4</v>
      </c>
      <c r="D2880">
        <v>5</v>
      </c>
    </row>
    <row r="2881" spans="1:4">
      <c r="A2881" t="str">
        <f t="shared" si="44"/>
        <v>Diacetyl</v>
      </c>
      <c r="B2881" t="s">
        <v>11456</v>
      </c>
      <c r="C2881">
        <v>4</v>
      </c>
      <c r="D2881">
        <v>6</v>
      </c>
    </row>
    <row r="2882" spans="1:4">
      <c r="A2882" t="str">
        <f t="shared" si="44"/>
        <v>Diacetyl_hydrazine</v>
      </c>
      <c r="B2882" t="s">
        <v>11457</v>
      </c>
      <c r="C2882">
        <v>8</v>
      </c>
      <c r="D2882">
        <v>8</v>
      </c>
    </row>
    <row r="2883" spans="1:4">
      <c r="A2883" t="str">
        <f t="shared" si="44"/>
        <v>Diafenthiuron</v>
      </c>
      <c r="B2883" t="s">
        <v>11458</v>
      </c>
      <c r="C2883">
        <v>7</v>
      </c>
      <c r="D2883">
        <v>9</v>
      </c>
    </row>
    <row r="2884" spans="1:4">
      <c r="A2884" t="str">
        <f t="shared" ref="A2884:A2947" si="45">MID(B2884,1,LEN(B2884)-4)</f>
        <v>Dialifor</v>
      </c>
      <c r="B2884" t="s">
        <v>11459</v>
      </c>
      <c r="C2884">
        <v>11</v>
      </c>
      <c r="D2884">
        <v>11</v>
      </c>
    </row>
    <row r="2885" spans="1:4">
      <c r="A2885" t="str">
        <f t="shared" si="45"/>
        <v>Diallate</v>
      </c>
      <c r="B2885" t="s">
        <v>11460</v>
      </c>
      <c r="C2885">
        <v>7</v>
      </c>
      <c r="D2885">
        <v>11</v>
      </c>
    </row>
    <row r="2886" spans="1:4">
      <c r="A2886" t="str">
        <f t="shared" si="45"/>
        <v>Diallyl_phthalate</v>
      </c>
      <c r="B2886" t="s">
        <v>11463</v>
      </c>
      <c r="C2886">
        <v>6</v>
      </c>
      <c r="D2886">
        <v>9</v>
      </c>
    </row>
    <row r="2887" spans="1:4">
      <c r="A2887" t="str">
        <f t="shared" si="45"/>
        <v>Diallylamine</v>
      </c>
      <c r="B2887" t="s">
        <v>11461</v>
      </c>
      <c r="C2887">
        <v>5</v>
      </c>
      <c r="D2887">
        <v>7</v>
      </c>
    </row>
    <row r="2888" spans="1:4">
      <c r="A2888" t="str">
        <f t="shared" si="45"/>
        <v>Diallylnitrosamine</v>
      </c>
      <c r="B2888" t="s">
        <v>11462</v>
      </c>
      <c r="C2888">
        <v>7</v>
      </c>
      <c r="D2888">
        <v>9</v>
      </c>
    </row>
    <row r="2889" spans="1:4">
      <c r="A2889" t="str">
        <f t="shared" si="45"/>
        <v>diaminotoluene</v>
      </c>
      <c r="B2889" t="s">
        <v>8850</v>
      </c>
      <c r="C2889">
        <v>5</v>
      </c>
      <c r="D2889">
        <v>7</v>
      </c>
    </row>
    <row r="2890" spans="1:4">
      <c r="A2890" t="str">
        <f t="shared" si="45"/>
        <v>Diarylanilide_yellow</v>
      </c>
      <c r="B2890" t="s">
        <v>11464</v>
      </c>
      <c r="C2890">
        <v>6</v>
      </c>
      <c r="D2890">
        <v>10</v>
      </c>
    </row>
    <row r="2891" spans="1:4">
      <c r="A2891" t="str">
        <f t="shared" si="45"/>
        <v>diarylcyclobutenonemethylsulphone</v>
      </c>
      <c r="B2891" t="s">
        <v>5929</v>
      </c>
      <c r="C2891">
        <v>7</v>
      </c>
      <c r="D2891">
        <v>9</v>
      </c>
    </row>
    <row r="2892" spans="1:4">
      <c r="A2892" t="str">
        <f t="shared" si="45"/>
        <v>diarylfuranonemethylsulphone</v>
      </c>
      <c r="B2892" t="s">
        <v>11465</v>
      </c>
      <c r="C2892">
        <v>7</v>
      </c>
      <c r="D2892">
        <v>9</v>
      </c>
    </row>
    <row r="2893" spans="1:4">
      <c r="A2893" t="str">
        <f t="shared" si="45"/>
        <v>diarylphenylsulphonamide</v>
      </c>
      <c r="B2893" t="s">
        <v>5930</v>
      </c>
      <c r="C2893">
        <v>8</v>
      </c>
      <c r="D2893">
        <v>10</v>
      </c>
    </row>
    <row r="2894" spans="1:4">
      <c r="A2894" t="str">
        <f t="shared" si="45"/>
        <v>diarylthiazolotriazolemethylsulphone</v>
      </c>
      <c r="B2894" t="s">
        <v>5931</v>
      </c>
      <c r="C2894">
        <v>7</v>
      </c>
      <c r="D2894">
        <v>9</v>
      </c>
    </row>
    <row r="2895" spans="1:4">
      <c r="A2895" t="str">
        <f t="shared" si="45"/>
        <v>diazepam</v>
      </c>
      <c r="B2895" t="s">
        <v>11466</v>
      </c>
      <c r="C2895">
        <v>7</v>
      </c>
      <c r="D2895">
        <v>10</v>
      </c>
    </row>
    <row r="2896" spans="1:4">
      <c r="A2896" t="str">
        <f t="shared" si="45"/>
        <v>Diazinon</v>
      </c>
      <c r="B2896" t="s">
        <v>11467</v>
      </c>
      <c r="C2896">
        <v>11</v>
      </c>
      <c r="D2896">
        <v>12</v>
      </c>
    </row>
    <row r="2897" spans="1:4">
      <c r="A2897" t="str">
        <f t="shared" si="45"/>
        <v>Diazolidinyl_Urea</v>
      </c>
      <c r="B2897" t="s">
        <v>11468</v>
      </c>
      <c r="C2897">
        <v>7</v>
      </c>
      <c r="D2897">
        <v>8</v>
      </c>
    </row>
    <row r="2898" spans="1:4">
      <c r="A2898" t="str">
        <f t="shared" si="45"/>
        <v>diazoxide</v>
      </c>
      <c r="B2898" t="s">
        <v>11469</v>
      </c>
      <c r="C2898">
        <v>5</v>
      </c>
      <c r="D2898">
        <v>6</v>
      </c>
    </row>
    <row r="2899" spans="1:4">
      <c r="A2899" t="str">
        <f t="shared" si="45"/>
        <v>Dibenz(a_h)anthracene</v>
      </c>
      <c r="B2899" t="s">
        <v>14192</v>
      </c>
      <c r="C2899">
        <v>5</v>
      </c>
      <c r="D2899">
        <v>11</v>
      </c>
    </row>
    <row r="2900" spans="1:4">
      <c r="A2900" t="str">
        <f t="shared" si="45"/>
        <v>dibenzo-18-crown-6</v>
      </c>
      <c r="B2900" t="s">
        <v>11470</v>
      </c>
      <c r="C2900">
        <v>7</v>
      </c>
      <c r="D2900">
        <v>8</v>
      </c>
    </row>
    <row r="2901" spans="1:4">
      <c r="A2901" t="str">
        <f t="shared" si="45"/>
        <v>Dibenzofuran</v>
      </c>
      <c r="B2901" t="s">
        <v>11472</v>
      </c>
      <c r="C2901">
        <v>5</v>
      </c>
      <c r="D2901">
        <v>11</v>
      </c>
    </row>
    <row r="2902" spans="1:4">
      <c r="A2902" t="str">
        <f t="shared" si="45"/>
        <v>Dibenzo-p-dioxin</v>
      </c>
      <c r="B2902" t="s">
        <v>11471</v>
      </c>
      <c r="C2902">
        <v>7</v>
      </c>
      <c r="D2902">
        <v>7</v>
      </c>
    </row>
    <row r="2903" spans="1:4">
      <c r="A2903" t="str">
        <f t="shared" si="45"/>
        <v>Dibromoacetonitrile</v>
      </c>
      <c r="B2903" t="s">
        <v>11473</v>
      </c>
      <c r="C2903">
        <v>5</v>
      </c>
      <c r="D2903">
        <v>5</v>
      </c>
    </row>
    <row r="2904" spans="1:4">
      <c r="A2904" t="str">
        <f t="shared" si="45"/>
        <v>DIBROMOBENZIDINE</v>
      </c>
      <c r="B2904" t="s">
        <v>8851</v>
      </c>
      <c r="C2904">
        <v>6</v>
      </c>
      <c r="D2904">
        <v>10</v>
      </c>
    </row>
    <row r="2905" spans="1:4">
      <c r="A2905" t="str">
        <f t="shared" si="45"/>
        <v>Dibromochloropropane</v>
      </c>
      <c r="B2905" t="s">
        <v>11474</v>
      </c>
      <c r="C2905">
        <v>6</v>
      </c>
      <c r="D2905">
        <v>6</v>
      </c>
    </row>
    <row r="2906" spans="1:4">
      <c r="A2906" t="str">
        <f t="shared" si="45"/>
        <v>Dibromodulcitol</v>
      </c>
      <c r="B2906" t="s">
        <v>11475</v>
      </c>
      <c r="C2906">
        <v>5</v>
      </c>
      <c r="D2906">
        <v>6</v>
      </c>
    </row>
    <row r="2907" spans="1:4">
      <c r="A2907" t="str">
        <f t="shared" si="45"/>
        <v>Dibromomannitol</v>
      </c>
      <c r="B2907" t="s">
        <v>11476</v>
      </c>
      <c r="C2907">
        <v>5</v>
      </c>
      <c r="D2907">
        <v>6</v>
      </c>
    </row>
    <row r="2908" spans="1:4">
      <c r="A2908" t="str">
        <f t="shared" si="45"/>
        <v>Dibutyl_adipate</v>
      </c>
      <c r="B2908" t="s">
        <v>11479</v>
      </c>
      <c r="C2908">
        <v>6</v>
      </c>
      <c r="D2908">
        <v>7</v>
      </c>
    </row>
    <row r="2909" spans="1:4">
      <c r="A2909" t="str">
        <f t="shared" si="45"/>
        <v>Dibutyl_fumarate</v>
      </c>
      <c r="B2909" t="s">
        <v>11480</v>
      </c>
      <c r="C2909">
        <v>6</v>
      </c>
      <c r="D2909">
        <v>9</v>
      </c>
    </row>
    <row r="2910" spans="1:4">
      <c r="A2910" t="str">
        <f t="shared" si="45"/>
        <v>Dibutyl_succinate</v>
      </c>
      <c r="B2910" t="s">
        <v>11481</v>
      </c>
      <c r="C2910">
        <v>6</v>
      </c>
      <c r="D2910">
        <v>7</v>
      </c>
    </row>
    <row r="2911" spans="1:4">
      <c r="A2911" t="str">
        <f t="shared" si="45"/>
        <v>Dibutylchlprendate</v>
      </c>
      <c r="B2911" t="s">
        <v>11477</v>
      </c>
      <c r="C2911">
        <v>8</v>
      </c>
      <c r="D2911">
        <v>11</v>
      </c>
    </row>
    <row r="2912" spans="1:4">
      <c r="A2912" t="str">
        <f t="shared" si="45"/>
        <v>Dibutyltin_diacetate</v>
      </c>
      <c r="B2912" t="s">
        <v>11478</v>
      </c>
      <c r="C2912">
        <v>7</v>
      </c>
      <c r="D2912">
        <v>7</v>
      </c>
    </row>
    <row r="2913" spans="1:4">
      <c r="A2913" t="str">
        <f t="shared" si="45"/>
        <v>Dicamba</v>
      </c>
      <c r="B2913" t="s">
        <v>7609</v>
      </c>
      <c r="C2913">
        <v>7</v>
      </c>
      <c r="D2913">
        <v>7</v>
      </c>
    </row>
    <row r="2914" spans="1:4">
      <c r="A2914" t="str">
        <f t="shared" si="45"/>
        <v>Dicapthon</v>
      </c>
      <c r="B2914" t="s">
        <v>11482</v>
      </c>
      <c r="C2914">
        <v>10</v>
      </c>
      <c r="D2914">
        <v>10</v>
      </c>
    </row>
    <row r="2915" spans="1:4">
      <c r="A2915" t="str">
        <f t="shared" si="45"/>
        <v>Dichlobenil</v>
      </c>
      <c r="B2915" t="s">
        <v>7611</v>
      </c>
      <c r="C2915">
        <v>6</v>
      </c>
      <c r="D2915">
        <v>7</v>
      </c>
    </row>
    <row r="2916" spans="1:4">
      <c r="A2916" t="str">
        <f t="shared" si="45"/>
        <v>Dichlofenthion</v>
      </c>
      <c r="B2916" t="s">
        <v>11483</v>
      </c>
      <c r="C2916">
        <v>11</v>
      </c>
      <c r="D2916">
        <v>12</v>
      </c>
    </row>
    <row r="2917" spans="1:4">
      <c r="A2917" t="str">
        <f t="shared" si="45"/>
        <v>Dichlofluanid</v>
      </c>
      <c r="B2917" t="s">
        <v>11484</v>
      </c>
      <c r="C2917">
        <v>8</v>
      </c>
      <c r="D2917">
        <v>8</v>
      </c>
    </row>
    <row r="2918" spans="1:4">
      <c r="A2918" t="str">
        <f t="shared" si="45"/>
        <v>Dichlone</v>
      </c>
      <c r="B2918" t="s">
        <v>11485</v>
      </c>
      <c r="C2918">
        <v>6</v>
      </c>
      <c r="D2918">
        <v>8</v>
      </c>
    </row>
    <row r="2919" spans="1:4">
      <c r="A2919" t="str">
        <f t="shared" si="45"/>
        <v>Dichloran</v>
      </c>
      <c r="B2919" t="s">
        <v>11486</v>
      </c>
      <c r="C2919">
        <v>7</v>
      </c>
      <c r="D2919">
        <v>9</v>
      </c>
    </row>
    <row r="2920" spans="1:4">
      <c r="A2920" t="str">
        <f t="shared" si="45"/>
        <v>Dichloroacetic_acid</v>
      </c>
      <c r="B2920" t="s">
        <v>7532</v>
      </c>
      <c r="C2920">
        <v>6</v>
      </c>
      <c r="D2920">
        <v>6</v>
      </c>
    </row>
    <row r="2921" spans="1:4">
      <c r="A2921" t="str">
        <f t="shared" si="45"/>
        <v>Dichloroacetonitrile</v>
      </c>
      <c r="B2921" t="s">
        <v>11487</v>
      </c>
      <c r="C2921">
        <v>5</v>
      </c>
      <c r="D2921">
        <v>5</v>
      </c>
    </row>
    <row r="2922" spans="1:4">
      <c r="A2922" t="str">
        <f t="shared" si="45"/>
        <v>Dichloroacetylene</v>
      </c>
      <c r="B2922" t="s">
        <v>11488</v>
      </c>
      <c r="C2922">
        <v>3</v>
      </c>
      <c r="D2922">
        <v>3</v>
      </c>
    </row>
    <row r="2923" spans="1:4">
      <c r="A2923" t="str">
        <f t="shared" si="45"/>
        <v>dichlorobenzidine</v>
      </c>
      <c r="B2923" t="s">
        <v>8852</v>
      </c>
      <c r="C2923">
        <v>5</v>
      </c>
      <c r="D2923">
        <v>11</v>
      </c>
    </row>
    <row r="2924" spans="1:4">
      <c r="A2924" t="str">
        <f t="shared" si="45"/>
        <v>Dichlorodiphenyltrichloroethane_(DDT)</v>
      </c>
      <c r="B2924" t="s">
        <v>11489</v>
      </c>
      <c r="C2924">
        <v>7</v>
      </c>
      <c r="D2924">
        <v>8</v>
      </c>
    </row>
    <row r="2925" spans="1:4">
      <c r="A2925" t="str">
        <f t="shared" si="45"/>
        <v>Dichloromethane</v>
      </c>
      <c r="B2925" t="s">
        <v>11490</v>
      </c>
      <c r="C2925">
        <v>3</v>
      </c>
      <c r="D2925">
        <v>3</v>
      </c>
    </row>
    <row r="2926" spans="1:4">
      <c r="A2926" t="str">
        <f t="shared" si="45"/>
        <v>DICHLORONAPTHALENEDIONE</v>
      </c>
      <c r="B2926" t="s">
        <v>8853</v>
      </c>
      <c r="C2926">
        <v>6</v>
      </c>
      <c r="D2926">
        <v>8</v>
      </c>
    </row>
    <row r="2927" spans="1:4">
      <c r="A2927" t="str">
        <f t="shared" si="45"/>
        <v>Dichlorophen</v>
      </c>
      <c r="B2927" t="s">
        <v>11491</v>
      </c>
      <c r="C2927">
        <v>7</v>
      </c>
      <c r="D2927">
        <v>8</v>
      </c>
    </row>
    <row r="2928" spans="1:4">
      <c r="A2928" t="str">
        <f t="shared" si="45"/>
        <v>Dichlorvos</v>
      </c>
      <c r="B2928" t="s">
        <v>11492</v>
      </c>
      <c r="C2928">
        <v>8</v>
      </c>
      <c r="D2928">
        <v>8</v>
      </c>
    </row>
    <row r="2929" spans="1:4">
      <c r="A2929" t="str">
        <f t="shared" si="45"/>
        <v>Diclobutrazol</v>
      </c>
      <c r="B2929" t="s">
        <v>11493</v>
      </c>
      <c r="C2929">
        <v>8</v>
      </c>
      <c r="D2929">
        <v>9</v>
      </c>
    </row>
    <row r="2930" spans="1:4">
      <c r="A2930" t="str">
        <f t="shared" si="45"/>
        <v>diclofenac</v>
      </c>
      <c r="B2930" t="s">
        <v>11494</v>
      </c>
      <c r="C2930">
        <v>6</v>
      </c>
      <c r="D2930">
        <v>11</v>
      </c>
    </row>
    <row r="2931" spans="1:4">
      <c r="A2931" t="str">
        <f t="shared" si="45"/>
        <v>diclofop_methyl</v>
      </c>
      <c r="B2931" t="s">
        <v>11495</v>
      </c>
      <c r="C2931">
        <v>7</v>
      </c>
      <c r="D2931">
        <v>8</v>
      </c>
    </row>
    <row r="2932" spans="1:4">
      <c r="A2932" t="str">
        <f t="shared" si="45"/>
        <v>Diclosulam</v>
      </c>
      <c r="B2932" t="s">
        <v>7613</v>
      </c>
      <c r="C2932">
        <v>8</v>
      </c>
      <c r="D2932">
        <v>10</v>
      </c>
    </row>
    <row r="2933" spans="1:4">
      <c r="A2933" t="str">
        <f t="shared" si="45"/>
        <v>Diclosulam_5-hydroxy</v>
      </c>
      <c r="B2933" t="s">
        <v>7615</v>
      </c>
      <c r="C2933">
        <v>8</v>
      </c>
      <c r="D2933">
        <v>10</v>
      </c>
    </row>
    <row r="2934" spans="1:4">
      <c r="A2934" t="str">
        <f t="shared" si="45"/>
        <v>Dicofol</v>
      </c>
      <c r="B2934" t="s">
        <v>11496</v>
      </c>
      <c r="C2934">
        <v>7</v>
      </c>
      <c r="D2934">
        <v>9</v>
      </c>
    </row>
    <row r="2935" spans="1:4">
      <c r="A2935" t="str">
        <f t="shared" si="45"/>
        <v>Dicofol_(kelthane)</v>
      </c>
      <c r="B2935" t="s">
        <v>11497</v>
      </c>
      <c r="C2935">
        <v>7</v>
      </c>
      <c r="D2935">
        <v>9</v>
      </c>
    </row>
    <row r="2936" spans="1:4">
      <c r="A2936" t="str">
        <f t="shared" si="45"/>
        <v>Dicrotophos</v>
      </c>
      <c r="B2936" t="s">
        <v>11498</v>
      </c>
      <c r="C2936">
        <v>9</v>
      </c>
      <c r="D2936">
        <v>10</v>
      </c>
    </row>
    <row r="2937" spans="1:4">
      <c r="A2937" t="str">
        <f t="shared" si="45"/>
        <v>Dicryl</v>
      </c>
      <c r="B2937" t="s">
        <v>11499</v>
      </c>
      <c r="C2937">
        <v>6</v>
      </c>
      <c r="D2937">
        <v>9</v>
      </c>
    </row>
    <row r="2938" spans="1:4">
      <c r="A2938" t="str">
        <f t="shared" si="45"/>
        <v>Dicumarol</v>
      </c>
      <c r="B2938" t="s">
        <v>11500</v>
      </c>
      <c r="C2938">
        <v>8</v>
      </c>
      <c r="D2938">
        <v>10</v>
      </c>
    </row>
    <row r="2939" spans="1:4">
      <c r="A2939" t="str">
        <f t="shared" si="45"/>
        <v>Dicyclohexyl</v>
      </c>
      <c r="B2939" t="s">
        <v>11501</v>
      </c>
      <c r="C2939">
        <v>4</v>
      </c>
      <c r="D2939">
        <v>5</v>
      </c>
    </row>
    <row r="2940" spans="1:4">
      <c r="A2940" t="str">
        <f t="shared" si="45"/>
        <v>Dicyclopentadiene_dioxide</v>
      </c>
      <c r="B2940" t="s">
        <v>11502</v>
      </c>
      <c r="C2940">
        <v>5</v>
      </c>
      <c r="D2940">
        <v>6</v>
      </c>
    </row>
    <row r="2941" spans="1:4">
      <c r="A2941" t="str">
        <f t="shared" si="45"/>
        <v>didanosine</v>
      </c>
      <c r="B2941" t="s">
        <v>11503</v>
      </c>
      <c r="C2941">
        <v>8</v>
      </c>
      <c r="D2941">
        <v>9</v>
      </c>
    </row>
    <row r="2942" spans="1:4">
      <c r="A2942" t="str">
        <f t="shared" si="45"/>
        <v>dieldrin</v>
      </c>
      <c r="B2942" t="s">
        <v>11504</v>
      </c>
      <c r="C2942">
        <v>8</v>
      </c>
      <c r="D2942">
        <v>11</v>
      </c>
    </row>
    <row r="2943" spans="1:4">
      <c r="A2943" t="str">
        <f t="shared" si="45"/>
        <v>dienestrol</v>
      </c>
      <c r="B2943" t="s">
        <v>11505</v>
      </c>
      <c r="C2943">
        <v>6</v>
      </c>
      <c r="D2943">
        <v>11</v>
      </c>
    </row>
    <row r="2944" spans="1:4">
      <c r="A2944" t="str">
        <f t="shared" si="45"/>
        <v>DIEPOXYBUTANE</v>
      </c>
      <c r="B2944" t="s">
        <v>11506</v>
      </c>
      <c r="C2944">
        <v>5</v>
      </c>
      <c r="D2944">
        <v>6</v>
      </c>
    </row>
    <row r="2945" spans="1:4">
      <c r="A2945" t="str">
        <f t="shared" si="45"/>
        <v>DIEPOXYHEXANE</v>
      </c>
      <c r="B2945" t="s">
        <v>8854</v>
      </c>
      <c r="C2945">
        <v>5</v>
      </c>
      <c r="D2945">
        <v>6</v>
      </c>
    </row>
    <row r="2946" spans="1:4">
      <c r="A2946" t="str">
        <f t="shared" si="45"/>
        <v>Diethadione</v>
      </c>
      <c r="B2946" t="s">
        <v>11507</v>
      </c>
      <c r="C2946">
        <v>8</v>
      </c>
      <c r="D2946">
        <v>8</v>
      </c>
    </row>
    <row r="2947" spans="1:4">
      <c r="A2947" t="str">
        <f t="shared" si="45"/>
        <v>Diethanolamine</v>
      </c>
      <c r="B2947" t="s">
        <v>9861</v>
      </c>
      <c r="C2947">
        <v>4</v>
      </c>
      <c r="D2947">
        <v>5</v>
      </c>
    </row>
    <row r="2948" spans="1:4">
      <c r="A2948" t="str">
        <f t="shared" ref="A2948:A3011" si="46">MID(B2948,1,LEN(B2948)-4)</f>
        <v>Diethyl_adipate</v>
      </c>
      <c r="B2948" t="s">
        <v>11519</v>
      </c>
      <c r="C2948">
        <v>5</v>
      </c>
      <c r="D2948">
        <v>6</v>
      </c>
    </row>
    <row r="2949" spans="1:4">
      <c r="A2949" t="str">
        <f t="shared" si="46"/>
        <v>Diethyl_benzylmalonate</v>
      </c>
      <c r="B2949" t="s">
        <v>11520</v>
      </c>
      <c r="C2949">
        <v>5</v>
      </c>
      <c r="D2949">
        <v>9</v>
      </c>
    </row>
    <row r="2950" spans="1:4">
      <c r="A2950" t="str">
        <f t="shared" si="46"/>
        <v>Diethyl_benzylphosphonate</v>
      </c>
      <c r="B2950" t="s">
        <v>11521</v>
      </c>
      <c r="C2950">
        <v>9</v>
      </c>
      <c r="D2950">
        <v>9</v>
      </c>
    </row>
    <row r="2951" spans="1:4">
      <c r="A2951" t="str">
        <f t="shared" si="46"/>
        <v>Diethyl_Carbitol</v>
      </c>
      <c r="B2951" t="s">
        <v>11522</v>
      </c>
      <c r="C2951">
        <v>4</v>
      </c>
      <c r="D2951">
        <v>9</v>
      </c>
    </row>
    <row r="2952" spans="1:4">
      <c r="A2952" t="str">
        <f t="shared" si="46"/>
        <v>Diethyl_chloromalonate</v>
      </c>
      <c r="B2952" t="s">
        <v>11523</v>
      </c>
      <c r="C2952">
        <v>5</v>
      </c>
      <c r="D2952">
        <v>7</v>
      </c>
    </row>
    <row r="2953" spans="1:4">
      <c r="A2953" t="str">
        <f t="shared" si="46"/>
        <v>Diethyl_ether</v>
      </c>
      <c r="B2953" t="s">
        <v>11524</v>
      </c>
      <c r="C2953">
        <v>4</v>
      </c>
      <c r="D2953">
        <v>5</v>
      </c>
    </row>
    <row r="2954" spans="1:4">
      <c r="A2954" t="str">
        <f t="shared" si="46"/>
        <v>Diethyl_Ketone</v>
      </c>
      <c r="B2954" t="s">
        <v>11525</v>
      </c>
      <c r="C2954">
        <v>4</v>
      </c>
      <c r="D2954">
        <v>5</v>
      </c>
    </row>
    <row r="2955" spans="1:4">
      <c r="A2955" t="str">
        <f t="shared" si="46"/>
        <v>Diethyl_Maleate</v>
      </c>
      <c r="B2955" t="s">
        <v>11526</v>
      </c>
      <c r="C2955">
        <v>5</v>
      </c>
      <c r="D2955">
        <v>9</v>
      </c>
    </row>
    <row r="2956" spans="1:4">
      <c r="A2956" t="str">
        <f t="shared" si="46"/>
        <v>Diethyl_malonate</v>
      </c>
      <c r="B2956" t="s">
        <v>11527</v>
      </c>
      <c r="C2956">
        <v>5</v>
      </c>
      <c r="D2956">
        <v>7</v>
      </c>
    </row>
    <row r="2957" spans="1:4">
      <c r="A2957" t="str">
        <f t="shared" si="46"/>
        <v>diethyl_phthalate</v>
      </c>
      <c r="B2957" t="s">
        <v>11528</v>
      </c>
      <c r="C2957">
        <v>6</v>
      </c>
      <c r="D2957">
        <v>9</v>
      </c>
    </row>
    <row r="2958" spans="1:4">
      <c r="A2958" t="str">
        <f t="shared" si="46"/>
        <v>Diethyl_sebacate</v>
      </c>
      <c r="B2958" t="s">
        <v>11529</v>
      </c>
      <c r="C2958">
        <v>5</v>
      </c>
      <c r="D2958">
        <v>6</v>
      </c>
    </row>
    <row r="2959" spans="1:4">
      <c r="A2959" t="str">
        <f t="shared" si="46"/>
        <v>Diethyl_Sulfate</v>
      </c>
      <c r="B2959" t="s">
        <v>11530</v>
      </c>
      <c r="C2959">
        <v>7</v>
      </c>
      <c r="D2959">
        <v>9</v>
      </c>
    </row>
    <row r="2960" spans="1:4">
      <c r="A2960" t="str">
        <f t="shared" si="46"/>
        <v>Diethylacetamide</v>
      </c>
      <c r="B2960" t="s">
        <v>11508</v>
      </c>
      <c r="C2960">
        <v>5</v>
      </c>
      <c r="D2960">
        <v>7</v>
      </c>
    </row>
    <row r="2961" spans="1:4">
      <c r="A2961" t="str">
        <f t="shared" si="46"/>
        <v>Diethylacetylurea</v>
      </c>
      <c r="B2961" t="s">
        <v>11509</v>
      </c>
      <c r="C2961">
        <v>6</v>
      </c>
      <c r="D2961">
        <v>9</v>
      </c>
    </row>
    <row r="2962" spans="1:4">
      <c r="A2962" t="str">
        <f t="shared" si="46"/>
        <v>Diethylamine</v>
      </c>
      <c r="B2962" t="s">
        <v>11510</v>
      </c>
      <c r="C2962">
        <v>4</v>
      </c>
      <c r="D2962">
        <v>5</v>
      </c>
    </row>
    <row r="2963" spans="1:4">
      <c r="A2963" t="str">
        <f t="shared" si="46"/>
        <v>Diethyl-beta_gamma-epoxypropylphosphonate</v>
      </c>
      <c r="B2963" t="s">
        <v>14193</v>
      </c>
      <c r="C2963">
        <v>10</v>
      </c>
      <c r="D2963">
        <v>10</v>
      </c>
    </row>
    <row r="2964" spans="1:4">
      <c r="A2964" t="str">
        <f t="shared" si="46"/>
        <v>Diethylene_glycol</v>
      </c>
      <c r="B2964" t="s">
        <v>11511</v>
      </c>
      <c r="C2964">
        <v>4</v>
      </c>
      <c r="D2964">
        <v>7</v>
      </c>
    </row>
    <row r="2965" spans="1:4">
      <c r="A2965" t="str">
        <f t="shared" si="46"/>
        <v>diethylether</v>
      </c>
      <c r="B2965" t="s">
        <v>8907</v>
      </c>
      <c r="C2965">
        <v>4</v>
      </c>
      <c r="D2965">
        <v>5</v>
      </c>
    </row>
    <row r="2966" spans="1:4">
      <c r="A2966" t="str">
        <f t="shared" si="46"/>
        <v>Diethylformamide</v>
      </c>
      <c r="B2966" t="s">
        <v>11512</v>
      </c>
      <c r="C2966">
        <v>5</v>
      </c>
      <c r="D2966">
        <v>7</v>
      </c>
    </row>
    <row r="2967" spans="1:4">
      <c r="A2967" t="str">
        <f t="shared" si="46"/>
        <v>DIETHYLHEXYLPHTHALATE</v>
      </c>
      <c r="B2967" t="s">
        <v>8855</v>
      </c>
      <c r="C2967">
        <v>6</v>
      </c>
      <c r="D2967">
        <v>9</v>
      </c>
    </row>
    <row r="2968" spans="1:4">
      <c r="A2968" t="str">
        <f t="shared" si="46"/>
        <v>Diethylmaleate</v>
      </c>
      <c r="B2968" t="s">
        <v>11513</v>
      </c>
      <c r="C2968">
        <v>5</v>
      </c>
      <c r="D2968">
        <v>9</v>
      </c>
    </row>
    <row r="2969" spans="1:4">
      <c r="A2969" t="str">
        <f t="shared" si="46"/>
        <v>DIETHYLNITROSAMINE</v>
      </c>
      <c r="B2969" t="s">
        <v>8856</v>
      </c>
      <c r="C2969">
        <v>6</v>
      </c>
      <c r="D2969">
        <v>7</v>
      </c>
    </row>
    <row r="2970" spans="1:4">
      <c r="A2970" t="str">
        <f t="shared" si="46"/>
        <v>diethylstilbesterol</v>
      </c>
      <c r="B2970" t="s">
        <v>11514</v>
      </c>
      <c r="C2970">
        <v>6</v>
      </c>
      <c r="D2970">
        <v>9</v>
      </c>
    </row>
    <row r="2971" spans="1:4">
      <c r="A2971" t="str">
        <f t="shared" si="46"/>
        <v>Diethylstilbestrol</v>
      </c>
      <c r="B2971" t="s">
        <v>11515</v>
      </c>
      <c r="C2971">
        <v>6</v>
      </c>
      <c r="D2971">
        <v>9</v>
      </c>
    </row>
    <row r="2972" spans="1:4">
      <c r="A2972" t="str">
        <f t="shared" si="46"/>
        <v>diethylstilbestrol_(DES)</v>
      </c>
      <c r="B2972" t="s">
        <v>11516</v>
      </c>
      <c r="C2972">
        <v>6</v>
      </c>
      <c r="D2972">
        <v>9</v>
      </c>
    </row>
    <row r="2973" spans="1:4">
      <c r="A2973" t="str">
        <f t="shared" si="46"/>
        <v>diethylstilbestrol_dimethyl_ether</v>
      </c>
      <c r="B2973" t="s">
        <v>11517</v>
      </c>
      <c r="C2973">
        <v>6</v>
      </c>
      <c r="D2973">
        <v>9</v>
      </c>
    </row>
    <row r="2974" spans="1:4">
      <c r="A2974" t="str">
        <f t="shared" si="46"/>
        <v>diethylstilbestrol_monomethyl_ether</v>
      </c>
      <c r="B2974" t="s">
        <v>11518</v>
      </c>
      <c r="C2974">
        <v>6</v>
      </c>
      <c r="D2974">
        <v>9</v>
      </c>
    </row>
    <row r="2975" spans="1:4">
      <c r="A2975" t="str">
        <f t="shared" si="46"/>
        <v>Difenamizole</v>
      </c>
      <c r="B2975" t="s">
        <v>11531</v>
      </c>
      <c r="C2975">
        <v>8</v>
      </c>
      <c r="D2975">
        <v>10</v>
      </c>
    </row>
    <row r="2976" spans="1:4">
      <c r="A2976" t="str">
        <f t="shared" si="46"/>
        <v>Difenoconazole</v>
      </c>
      <c r="B2976" t="s">
        <v>9899</v>
      </c>
      <c r="C2976">
        <v>8</v>
      </c>
      <c r="D2976">
        <v>10</v>
      </c>
    </row>
    <row r="2977" spans="1:4">
      <c r="A2977" t="str">
        <f t="shared" si="46"/>
        <v>Difenpiramide</v>
      </c>
      <c r="B2977" t="s">
        <v>11532</v>
      </c>
      <c r="C2977">
        <v>7</v>
      </c>
      <c r="D2977">
        <v>10</v>
      </c>
    </row>
    <row r="2978" spans="1:4">
      <c r="A2978" t="str">
        <f t="shared" si="46"/>
        <v>Difenzoquat_methyl_sulfate</v>
      </c>
      <c r="B2978" t="s">
        <v>7617</v>
      </c>
      <c r="C2978">
        <v>7</v>
      </c>
      <c r="D2978">
        <v>9</v>
      </c>
    </row>
    <row r="2979" spans="1:4">
      <c r="A2979" t="str">
        <f t="shared" si="46"/>
        <v>Diflubenzuron</v>
      </c>
      <c r="B2979" t="s">
        <v>9742</v>
      </c>
      <c r="C2979">
        <v>6</v>
      </c>
      <c r="D2979">
        <v>9</v>
      </c>
    </row>
    <row r="2980" spans="1:4">
      <c r="A2980" t="str">
        <f t="shared" si="46"/>
        <v>diflunisal</v>
      </c>
      <c r="B2980" t="s">
        <v>11533</v>
      </c>
      <c r="C2980">
        <v>7</v>
      </c>
      <c r="D2980">
        <v>10</v>
      </c>
    </row>
    <row r="2981" spans="1:4">
      <c r="A2981" t="str">
        <f t="shared" si="46"/>
        <v>Diftalone</v>
      </c>
      <c r="B2981" t="s">
        <v>11534</v>
      </c>
      <c r="C2981">
        <v>8</v>
      </c>
      <c r="D2981">
        <v>11</v>
      </c>
    </row>
    <row r="2982" spans="1:4">
      <c r="A2982" t="str">
        <f t="shared" si="46"/>
        <v>Diglycidyl_resorcinol_ether__technical_grade</v>
      </c>
      <c r="B2982" t="s">
        <v>14194</v>
      </c>
      <c r="C2982">
        <v>8</v>
      </c>
      <c r="D2982">
        <v>9</v>
      </c>
    </row>
    <row r="2983" spans="1:4">
      <c r="A2983" t="str">
        <f t="shared" si="46"/>
        <v>Diglycidyl_resorcinol_ether</v>
      </c>
      <c r="B2983" t="s">
        <v>11535</v>
      </c>
      <c r="C2983">
        <v>8</v>
      </c>
      <c r="D2983">
        <v>9</v>
      </c>
    </row>
    <row r="2984" spans="1:4">
      <c r="A2984" t="str">
        <f t="shared" si="46"/>
        <v>Dihydralazine</v>
      </c>
      <c r="B2984" t="s">
        <v>11536</v>
      </c>
      <c r="C2984">
        <v>7</v>
      </c>
      <c r="D2984">
        <v>8</v>
      </c>
    </row>
    <row r="2985" spans="1:4">
      <c r="A2985" t="str">
        <f t="shared" si="46"/>
        <v>Dihydromycoplanecin</v>
      </c>
      <c r="B2985" t="s">
        <v>11537</v>
      </c>
      <c r="C2985">
        <v>6</v>
      </c>
      <c r="D2985">
        <v>12</v>
      </c>
    </row>
    <row r="2986" spans="1:4">
      <c r="A2986" t="str">
        <f t="shared" si="46"/>
        <v>Dihydrosafrole</v>
      </c>
      <c r="B2986" t="s">
        <v>11538</v>
      </c>
      <c r="C2986">
        <v>7</v>
      </c>
      <c r="D2986">
        <v>8</v>
      </c>
    </row>
    <row r="2987" spans="1:4">
      <c r="A2987" t="str">
        <f t="shared" si="46"/>
        <v>dihydroxymethoxychlor_olefin</v>
      </c>
      <c r="B2987" t="s">
        <v>11539</v>
      </c>
      <c r="C2987">
        <v>7</v>
      </c>
      <c r="D2987">
        <v>8</v>
      </c>
    </row>
    <row r="2988" spans="1:4">
      <c r="A2988" t="str">
        <f t="shared" si="46"/>
        <v>diisononylphthalate</v>
      </c>
      <c r="B2988" t="s">
        <v>11540</v>
      </c>
      <c r="C2988">
        <v>6</v>
      </c>
      <c r="D2988">
        <v>9</v>
      </c>
    </row>
    <row r="2989" spans="1:4">
      <c r="A2989" t="str">
        <f t="shared" si="46"/>
        <v>Diisopropanolamine</v>
      </c>
      <c r="B2989" t="s">
        <v>11541</v>
      </c>
      <c r="C2989">
        <v>4</v>
      </c>
      <c r="D2989">
        <v>5</v>
      </c>
    </row>
    <row r="2990" spans="1:4">
      <c r="A2990" t="str">
        <f t="shared" si="46"/>
        <v>Diisopropylamine</v>
      </c>
      <c r="B2990" t="s">
        <v>11542</v>
      </c>
      <c r="C2990">
        <v>4</v>
      </c>
      <c r="D2990">
        <v>5</v>
      </c>
    </row>
    <row r="2991" spans="1:4">
      <c r="A2991" t="str">
        <f t="shared" si="46"/>
        <v>dilan</v>
      </c>
      <c r="B2991" t="s">
        <v>11543</v>
      </c>
      <c r="C2991">
        <v>7</v>
      </c>
      <c r="D2991">
        <v>9</v>
      </c>
    </row>
    <row r="2992" spans="1:4">
      <c r="A2992" t="str">
        <f t="shared" si="46"/>
        <v>di-l-butyl_phthalate_(DIBP)</v>
      </c>
      <c r="B2992" t="s">
        <v>11444</v>
      </c>
      <c r="C2992">
        <v>6</v>
      </c>
      <c r="D2992">
        <v>9</v>
      </c>
    </row>
    <row r="2993" spans="1:4">
      <c r="A2993" t="str">
        <f t="shared" si="46"/>
        <v>diltiazem</v>
      </c>
      <c r="B2993" t="s">
        <v>9413</v>
      </c>
      <c r="C2993">
        <v>7</v>
      </c>
      <c r="D2993">
        <v>9</v>
      </c>
    </row>
    <row r="2994" spans="1:4">
      <c r="A2994" t="str">
        <f t="shared" si="46"/>
        <v>Dimefox</v>
      </c>
      <c r="B2994" t="s">
        <v>11544</v>
      </c>
      <c r="C2994">
        <v>7</v>
      </c>
      <c r="D2994">
        <v>7</v>
      </c>
    </row>
    <row r="2995" spans="1:4">
      <c r="A2995" t="str">
        <f t="shared" si="46"/>
        <v>dimenhydrinate-component-1</v>
      </c>
      <c r="B2995" t="s">
        <v>11545</v>
      </c>
      <c r="C2995">
        <v>7</v>
      </c>
      <c r="D2995">
        <v>9</v>
      </c>
    </row>
    <row r="2996" spans="1:4">
      <c r="A2996" t="str">
        <f t="shared" si="46"/>
        <v>dimenhydrinate-component-2</v>
      </c>
      <c r="B2996" t="s">
        <v>11546</v>
      </c>
      <c r="C2996">
        <v>9</v>
      </c>
      <c r="D2996">
        <v>9</v>
      </c>
    </row>
    <row r="2997" spans="1:4">
      <c r="A2997" t="str">
        <f t="shared" si="46"/>
        <v>Dimethadione</v>
      </c>
      <c r="B2997" t="s">
        <v>11547</v>
      </c>
      <c r="C2997">
        <v>7</v>
      </c>
      <c r="D2997">
        <v>8</v>
      </c>
    </row>
    <row r="2998" spans="1:4">
      <c r="A2998" t="str">
        <f t="shared" si="46"/>
        <v>Dimethenamid</v>
      </c>
      <c r="B2998" t="s">
        <v>7556</v>
      </c>
      <c r="C2998">
        <v>6</v>
      </c>
      <c r="D2998">
        <v>8</v>
      </c>
    </row>
    <row r="2999" spans="1:4">
      <c r="A2999" t="str">
        <f t="shared" si="46"/>
        <v>Dimethipin</v>
      </c>
      <c r="B2999" t="s">
        <v>7621</v>
      </c>
      <c r="C2999">
        <v>6</v>
      </c>
      <c r="D2999">
        <v>9</v>
      </c>
    </row>
    <row r="3000" spans="1:4">
      <c r="A3000" t="str">
        <f t="shared" si="46"/>
        <v>Dimethoate</v>
      </c>
      <c r="B3000" t="s">
        <v>11548</v>
      </c>
      <c r="C3000">
        <v>11</v>
      </c>
      <c r="D3000">
        <v>12</v>
      </c>
    </row>
    <row r="3001" spans="1:4">
      <c r="A3001" t="str">
        <f t="shared" si="46"/>
        <v>Dimethomorph</v>
      </c>
      <c r="B3001" t="s">
        <v>9901</v>
      </c>
      <c r="C3001">
        <v>7</v>
      </c>
      <c r="D3001">
        <v>10</v>
      </c>
    </row>
    <row r="3002" spans="1:4">
      <c r="A3002" t="str">
        <f t="shared" si="46"/>
        <v>Dimethoxane__commercial_grade</v>
      </c>
      <c r="B3002" t="s">
        <v>14195</v>
      </c>
      <c r="C3002">
        <v>8</v>
      </c>
      <c r="D3002">
        <v>8</v>
      </c>
    </row>
    <row r="3003" spans="1:4">
      <c r="A3003" t="str">
        <f t="shared" si="46"/>
        <v>Dimethoxane</v>
      </c>
      <c r="B3003" t="s">
        <v>11549</v>
      </c>
      <c r="C3003">
        <v>8</v>
      </c>
      <c r="D3003">
        <v>8</v>
      </c>
    </row>
    <row r="3004" spans="1:4">
      <c r="A3004" t="str">
        <f t="shared" si="46"/>
        <v>DIMETHOXYANILINE</v>
      </c>
      <c r="B3004" t="s">
        <v>8858</v>
      </c>
      <c r="C3004">
        <v>7</v>
      </c>
      <c r="D3004">
        <v>7</v>
      </c>
    </row>
    <row r="3005" spans="1:4">
      <c r="A3005" t="str">
        <f t="shared" si="46"/>
        <v>DIMETHOXYBENZIDINE</v>
      </c>
      <c r="B3005" t="s">
        <v>8859</v>
      </c>
      <c r="C3005">
        <v>6</v>
      </c>
      <c r="D3005">
        <v>10</v>
      </c>
    </row>
    <row r="3006" spans="1:4">
      <c r="A3006" t="str">
        <f t="shared" si="46"/>
        <v>dimethrin</v>
      </c>
      <c r="B3006" t="s">
        <v>11550</v>
      </c>
      <c r="C3006">
        <v>6</v>
      </c>
      <c r="D3006">
        <v>9</v>
      </c>
    </row>
    <row r="3007" spans="1:4">
      <c r="A3007" t="str">
        <f t="shared" si="46"/>
        <v>Dimethyl_aminoterephthalate</v>
      </c>
      <c r="B3007" t="s">
        <v>11562</v>
      </c>
      <c r="C3007">
        <v>5</v>
      </c>
      <c r="D3007">
        <v>8</v>
      </c>
    </row>
    <row r="3008" spans="1:4">
      <c r="A3008" t="str">
        <f t="shared" si="46"/>
        <v>Dimethyl_Carbate</v>
      </c>
      <c r="B3008" t="s">
        <v>11563</v>
      </c>
      <c r="C3008">
        <v>5</v>
      </c>
      <c r="D3008">
        <v>7</v>
      </c>
    </row>
    <row r="3009" spans="1:4">
      <c r="A3009" t="str">
        <f t="shared" si="46"/>
        <v>dimethyl_formamide</v>
      </c>
      <c r="B3009" t="s">
        <v>11564</v>
      </c>
      <c r="C3009">
        <v>5</v>
      </c>
      <c r="D3009">
        <v>5</v>
      </c>
    </row>
    <row r="3010" spans="1:4">
      <c r="A3010" t="str">
        <f t="shared" si="46"/>
        <v>Dimethyl_hydrazine_(DMH)</v>
      </c>
      <c r="B3010" t="s">
        <v>11565</v>
      </c>
      <c r="C3010">
        <v>4</v>
      </c>
      <c r="D3010">
        <v>4</v>
      </c>
    </row>
    <row r="3011" spans="1:4">
      <c r="A3011" t="str">
        <f t="shared" si="46"/>
        <v>Dimethyl_hydrogen_phosphite</v>
      </c>
      <c r="B3011" t="s">
        <v>11566</v>
      </c>
      <c r="C3011">
        <v>6</v>
      </c>
      <c r="D3011">
        <v>6</v>
      </c>
    </row>
    <row r="3012" spans="1:4">
      <c r="A3012" t="str">
        <f t="shared" ref="A3012:A3075" si="47">MID(B3012,1,LEN(B3012)-4)</f>
        <v>Dimethyl_methylphosphonate</v>
      </c>
      <c r="B3012" t="s">
        <v>11567</v>
      </c>
      <c r="C3012">
        <v>7</v>
      </c>
      <c r="D3012">
        <v>7</v>
      </c>
    </row>
    <row r="3013" spans="1:4">
      <c r="A3013" t="str">
        <f t="shared" si="47"/>
        <v>Dimethyl_morpholinophosphoramidate</v>
      </c>
      <c r="B3013" t="s">
        <v>11568</v>
      </c>
      <c r="C3013">
        <v>6</v>
      </c>
      <c r="D3013">
        <v>6</v>
      </c>
    </row>
    <row r="3014" spans="1:4">
      <c r="A3014" t="str">
        <f t="shared" si="47"/>
        <v>Dimethyl_nitroterephthalate</v>
      </c>
      <c r="B3014" t="s">
        <v>11569</v>
      </c>
      <c r="C3014">
        <v>7</v>
      </c>
      <c r="D3014">
        <v>9</v>
      </c>
    </row>
    <row r="3015" spans="1:4">
      <c r="A3015" t="str">
        <f t="shared" si="47"/>
        <v>dimethyl_phthalate</v>
      </c>
      <c r="B3015" t="s">
        <v>11570</v>
      </c>
      <c r="C3015">
        <v>6</v>
      </c>
      <c r="D3015">
        <v>8</v>
      </c>
    </row>
    <row r="3016" spans="1:4">
      <c r="A3016" t="str">
        <f t="shared" si="47"/>
        <v>Dimethyl_Sulfate</v>
      </c>
      <c r="B3016" t="s">
        <v>11571</v>
      </c>
      <c r="C3016">
        <v>6</v>
      </c>
      <c r="D3016">
        <v>7</v>
      </c>
    </row>
    <row r="3017" spans="1:4">
      <c r="A3017" t="str">
        <f t="shared" si="47"/>
        <v>Dimethyl_Sulfoxide</v>
      </c>
      <c r="B3017" t="s">
        <v>11572</v>
      </c>
      <c r="C3017">
        <v>4</v>
      </c>
      <c r="D3017">
        <v>4</v>
      </c>
    </row>
    <row r="3018" spans="1:4">
      <c r="A3018" t="str">
        <f t="shared" si="47"/>
        <v>Dimethyl_terephthalate</v>
      </c>
      <c r="B3018" t="s">
        <v>11573</v>
      </c>
      <c r="C3018">
        <v>5</v>
      </c>
      <c r="D3018">
        <v>8</v>
      </c>
    </row>
    <row r="3019" spans="1:4">
      <c r="A3019" t="str">
        <f t="shared" si="47"/>
        <v>Dimethylacetal</v>
      </c>
      <c r="B3019" t="s">
        <v>11551</v>
      </c>
      <c r="C3019">
        <v>6</v>
      </c>
      <c r="D3019">
        <v>6</v>
      </c>
    </row>
    <row r="3020" spans="1:4">
      <c r="A3020" t="str">
        <f t="shared" si="47"/>
        <v>Dimethylaminoethylnitrosoethylurea__nitrite_salt</v>
      </c>
      <c r="B3020" t="s">
        <v>14196</v>
      </c>
      <c r="C3020">
        <v>7</v>
      </c>
      <c r="D3020">
        <v>9</v>
      </c>
    </row>
    <row r="3021" spans="1:4">
      <c r="A3021" t="str">
        <f t="shared" si="47"/>
        <v>DIMETHYLAMINONITROBENZOICACIDETHYLHEXYLESTER</v>
      </c>
      <c r="B3021" t="s">
        <v>8860</v>
      </c>
      <c r="C3021">
        <v>7</v>
      </c>
      <c r="D3021">
        <v>9</v>
      </c>
    </row>
    <row r="3022" spans="1:4">
      <c r="A3022" t="str">
        <f t="shared" si="47"/>
        <v>dimethylaminoxylenol</v>
      </c>
      <c r="B3022" t="s">
        <v>11552</v>
      </c>
      <c r="C3022">
        <v>6</v>
      </c>
      <c r="D3022">
        <v>8</v>
      </c>
    </row>
    <row r="3023" spans="1:4">
      <c r="A3023" t="str">
        <f t="shared" si="47"/>
        <v>DIMETHYLBENZ[A]ANTHRACENE</v>
      </c>
      <c r="B3023" t="s">
        <v>8861</v>
      </c>
      <c r="C3023">
        <v>5</v>
      </c>
      <c r="D3023">
        <v>11</v>
      </c>
    </row>
    <row r="3024" spans="1:4">
      <c r="A3024" t="str">
        <f t="shared" si="47"/>
        <v>Dimethylcarbamoyl_chloride</v>
      </c>
      <c r="B3024" t="s">
        <v>11553</v>
      </c>
      <c r="C3024">
        <v>6</v>
      </c>
      <c r="D3024">
        <v>6</v>
      </c>
    </row>
    <row r="3025" spans="1:4">
      <c r="A3025" t="str">
        <f t="shared" si="47"/>
        <v>Dimethylchlprendate</v>
      </c>
      <c r="B3025" t="s">
        <v>11554</v>
      </c>
      <c r="C3025">
        <v>8</v>
      </c>
      <c r="D3025">
        <v>11</v>
      </c>
    </row>
    <row r="3026" spans="1:4">
      <c r="A3026" t="str">
        <f t="shared" si="47"/>
        <v>Dimethylethanolamine</v>
      </c>
      <c r="B3026" t="s">
        <v>11555</v>
      </c>
      <c r="C3026">
        <v>4</v>
      </c>
      <c r="D3026">
        <v>5</v>
      </c>
    </row>
    <row r="3027" spans="1:4">
      <c r="A3027" t="str">
        <f t="shared" si="47"/>
        <v>Dimethylformamide</v>
      </c>
      <c r="B3027" t="s">
        <v>11556</v>
      </c>
      <c r="C3027">
        <v>5</v>
      </c>
      <c r="D3027">
        <v>5</v>
      </c>
    </row>
    <row r="3028" spans="1:4">
      <c r="A3028" t="str">
        <f t="shared" si="47"/>
        <v>DIMETHYLHYDRAZINE</v>
      </c>
      <c r="B3028" t="s">
        <v>8862</v>
      </c>
      <c r="C3028">
        <v>4</v>
      </c>
      <c r="D3028">
        <v>4</v>
      </c>
    </row>
    <row r="3029" spans="1:4">
      <c r="A3029" t="str">
        <f t="shared" si="47"/>
        <v>Dimethylnitramine</v>
      </c>
      <c r="B3029" t="s">
        <v>11557</v>
      </c>
      <c r="C3029">
        <v>6</v>
      </c>
      <c r="D3029">
        <v>6</v>
      </c>
    </row>
    <row r="3030" spans="1:4">
      <c r="A3030" t="str">
        <f t="shared" si="47"/>
        <v>DIMETHYLNITROSAMINE</v>
      </c>
      <c r="B3030" t="s">
        <v>8863</v>
      </c>
      <c r="C3030">
        <v>5</v>
      </c>
      <c r="D3030">
        <v>5</v>
      </c>
    </row>
    <row r="3031" spans="1:4">
      <c r="A3031" t="str">
        <f t="shared" si="47"/>
        <v>dimethylol_dihydroxyethyleneurea</v>
      </c>
      <c r="B3031" t="s">
        <v>11558</v>
      </c>
      <c r="C3031">
        <v>7</v>
      </c>
      <c r="D3031">
        <v>8</v>
      </c>
    </row>
    <row r="3032" spans="1:4">
      <c r="A3032" t="str">
        <f t="shared" si="47"/>
        <v>dimethylstibestrol</v>
      </c>
      <c r="B3032" t="s">
        <v>11559</v>
      </c>
      <c r="C3032">
        <v>6</v>
      </c>
      <c r="D3032">
        <v>9</v>
      </c>
    </row>
    <row r="3033" spans="1:4">
      <c r="A3033" t="str">
        <f t="shared" si="47"/>
        <v>DIMETHYLTEREPHTHALATE</v>
      </c>
      <c r="B3033" t="s">
        <v>8864</v>
      </c>
      <c r="C3033">
        <v>5</v>
      </c>
      <c r="D3033">
        <v>8</v>
      </c>
    </row>
    <row r="3034" spans="1:4">
      <c r="A3034" t="str">
        <f t="shared" si="47"/>
        <v>Dimethylvinyl_chloride</v>
      </c>
      <c r="B3034" t="s">
        <v>11560</v>
      </c>
      <c r="C3034">
        <v>5</v>
      </c>
      <c r="D3034">
        <v>5</v>
      </c>
    </row>
    <row r="3035" spans="1:4">
      <c r="A3035" t="str">
        <f t="shared" si="47"/>
        <v>Dimethylvinyl_chloride_(DMVC)</v>
      </c>
      <c r="B3035" t="s">
        <v>11561</v>
      </c>
      <c r="C3035">
        <v>5</v>
      </c>
      <c r="D3035">
        <v>5</v>
      </c>
    </row>
    <row r="3036" spans="1:4">
      <c r="A3036" t="str">
        <f t="shared" si="47"/>
        <v>Dimetilan</v>
      </c>
      <c r="B3036" t="s">
        <v>11574</v>
      </c>
      <c r="C3036">
        <v>10</v>
      </c>
      <c r="D3036">
        <v>10</v>
      </c>
    </row>
    <row r="3037" spans="1:4">
      <c r="A3037" t="str">
        <f t="shared" si="47"/>
        <v>Dimetindenel</v>
      </c>
      <c r="B3037" t="s">
        <v>8112</v>
      </c>
      <c r="C3037">
        <v>7</v>
      </c>
      <c r="D3037">
        <v>10</v>
      </c>
    </row>
    <row r="3038" spans="1:4">
      <c r="A3038" t="str">
        <f t="shared" si="47"/>
        <v>Dimorpholamine</v>
      </c>
      <c r="B3038" t="s">
        <v>11575</v>
      </c>
      <c r="C3038">
        <v>7</v>
      </c>
      <c r="D3038">
        <v>10</v>
      </c>
    </row>
    <row r="3039" spans="1:4">
      <c r="A3039" t="str">
        <f t="shared" si="47"/>
        <v>di-n-butyl_phthalate_(DBuP)</v>
      </c>
      <c r="B3039" t="s">
        <v>11448</v>
      </c>
      <c r="C3039">
        <v>6</v>
      </c>
      <c r="D3039">
        <v>9</v>
      </c>
    </row>
    <row r="3040" spans="1:4">
      <c r="A3040" t="str">
        <f t="shared" si="47"/>
        <v>Di-n-butylisophthalate</v>
      </c>
      <c r="B3040" t="s">
        <v>11445</v>
      </c>
      <c r="C3040">
        <v>6</v>
      </c>
      <c r="D3040">
        <v>9</v>
      </c>
    </row>
    <row r="3041" spans="1:4">
      <c r="A3041" t="str">
        <f t="shared" si="47"/>
        <v>Di-n-butylorthophthalate</v>
      </c>
      <c r="B3041" t="s">
        <v>11446</v>
      </c>
      <c r="C3041">
        <v>6</v>
      </c>
      <c r="D3041">
        <v>9</v>
      </c>
    </row>
    <row r="3042" spans="1:4">
      <c r="A3042" t="str">
        <f t="shared" si="47"/>
        <v>Di-n-butylterephthalate</v>
      </c>
      <c r="B3042" t="s">
        <v>11447</v>
      </c>
      <c r="C3042">
        <v>6</v>
      </c>
      <c r="D3042">
        <v>9</v>
      </c>
    </row>
    <row r="3043" spans="1:4">
      <c r="A3043" t="str">
        <f t="shared" si="47"/>
        <v>Di-n-hexylamine</v>
      </c>
      <c r="B3043" t="s">
        <v>11449</v>
      </c>
      <c r="C3043">
        <v>4</v>
      </c>
      <c r="D3043">
        <v>5</v>
      </c>
    </row>
    <row r="3044" spans="1:4">
      <c r="A3044" t="str">
        <f t="shared" si="47"/>
        <v>Diniconazole</v>
      </c>
      <c r="B3044" t="s">
        <v>11576</v>
      </c>
      <c r="C3044">
        <v>8</v>
      </c>
      <c r="D3044">
        <v>9</v>
      </c>
    </row>
    <row r="3045" spans="1:4">
      <c r="A3045" t="str">
        <f t="shared" si="47"/>
        <v>dinitramine</v>
      </c>
      <c r="B3045" t="s">
        <v>11577</v>
      </c>
      <c r="C3045">
        <v>7</v>
      </c>
      <c r="D3045">
        <v>9</v>
      </c>
    </row>
    <row r="3046" spans="1:4">
      <c r="A3046" t="str">
        <f t="shared" si="47"/>
        <v>Dinitro(1-methylheptyl)phenyl_crotonate__commercial_grade_(78%)</v>
      </c>
      <c r="B3046" t="s">
        <v>14197</v>
      </c>
      <c r="C3046">
        <v>7</v>
      </c>
      <c r="D3046">
        <v>9</v>
      </c>
    </row>
    <row r="3047" spans="1:4">
      <c r="A3047" t="str">
        <f t="shared" si="47"/>
        <v>Dinitro(1-methylheptyl)phenyl_crotonate</v>
      </c>
      <c r="B3047" t="s">
        <v>11578</v>
      </c>
      <c r="C3047">
        <v>7</v>
      </c>
      <c r="D3047">
        <v>9</v>
      </c>
    </row>
    <row r="3048" spans="1:4">
      <c r="A3048" t="str">
        <f t="shared" si="47"/>
        <v>Dinitrochlorobenzene</v>
      </c>
      <c r="B3048" t="s">
        <v>11579</v>
      </c>
      <c r="C3048">
        <v>7</v>
      </c>
      <c r="D3048">
        <v>9</v>
      </c>
    </row>
    <row r="3049" spans="1:4">
      <c r="A3049" t="str">
        <f t="shared" si="47"/>
        <v>Dinitrocresol</v>
      </c>
      <c r="B3049" t="s">
        <v>11580</v>
      </c>
      <c r="C3049">
        <v>7</v>
      </c>
      <c r="D3049">
        <v>9</v>
      </c>
    </row>
    <row r="3050" spans="1:4">
      <c r="A3050" t="str">
        <f t="shared" si="47"/>
        <v>DINITRODIBENZODIOXIN(28)</v>
      </c>
      <c r="B3050" t="s">
        <v>8865</v>
      </c>
      <c r="C3050">
        <v>7</v>
      </c>
      <c r="D3050">
        <v>9</v>
      </c>
    </row>
    <row r="3051" spans="1:4">
      <c r="A3051" t="str">
        <f t="shared" si="47"/>
        <v>DINITRODIBENZODIOXIN</v>
      </c>
      <c r="B3051" t="s">
        <v>8866</v>
      </c>
      <c r="C3051">
        <v>7</v>
      </c>
      <c r="D3051">
        <v>9</v>
      </c>
    </row>
    <row r="3052" spans="1:4">
      <c r="A3052" t="str">
        <f t="shared" si="47"/>
        <v>Dinitrosohomopiperazine</v>
      </c>
      <c r="B3052" t="s">
        <v>11581</v>
      </c>
      <c r="C3052">
        <v>6</v>
      </c>
      <c r="D3052">
        <v>7</v>
      </c>
    </row>
    <row r="3053" spans="1:4">
      <c r="A3053" t="str">
        <f t="shared" si="47"/>
        <v>Dinitrosopiperazine</v>
      </c>
      <c r="B3053" t="s">
        <v>11582</v>
      </c>
      <c r="C3053">
        <v>6</v>
      </c>
      <c r="D3053">
        <v>9</v>
      </c>
    </row>
    <row r="3054" spans="1:4">
      <c r="A3054" t="str">
        <f t="shared" si="47"/>
        <v>Dinitrotoluene</v>
      </c>
      <c r="B3054" t="s">
        <v>11583</v>
      </c>
      <c r="C3054">
        <v>7</v>
      </c>
      <c r="D3054">
        <v>9</v>
      </c>
    </row>
    <row r="3055" spans="1:4">
      <c r="A3055" t="str">
        <f t="shared" si="47"/>
        <v>Dinobuton</v>
      </c>
      <c r="B3055" t="s">
        <v>11584</v>
      </c>
      <c r="C3055">
        <v>9</v>
      </c>
      <c r="D3055">
        <v>10</v>
      </c>
    </row>
    <row r="3056" spans="1:4">
      <c r="A3056" t="str">
        <f t="shared" si="47"/>
        <v>Di-n-octyl_phthalate</v>
      </c>
      <c r="B3056" t="s">
        <v>11452</v>
      </c>
      <c r="C3056">
        <v>6</v>
      </c>
      <c r="D3056">
        <v>9</v>
      </c>
    </row>
    <row r="3057" spans="1:4">
      <c r="A3057" t="str">
        <f t="shared" si="47"/>
        <v>Di-n-octylisophthalate</v>
      </c>
      <c r="B3057" t="s">
        <v>11450</v>
      </c>
      <c r="C3057">
        <v>6</v>
      </c>
      <c r="D3057">
        <v>9</v>
      </c>
    </row>
    <row r="3058" spans="1:4">
      <c r="A3058" t="str">
        <f t="shared" si="47"/>
        <v>Di-n-octylterephthalate</v>
      </c>
      <c r="B3058" t="s">
        <v>11451</v>
      </c>
      <c r="C3058">
        <v>6</v>
      </c>
      <c r="D3058">
        <v>9</v>
      </c>
    </row>
    <row r="3059" spans="1:4">
      <c r="A3059" t="str">
        <f t="shared" si="47"/>
        <v>Dinoseb</v>
      </c>
      <c r="B3059" t="s">
        <v>11585</v>
      </c>
      <c r="C3059">
        <v>7</v>
      </c>
      <c r="D3059">
        <v>9</v>
      </c>
    </row>
    <row r="3060" spans="1:4">
      <c r="A3060" t="str">
        <f t="shared" si="47"/>
        <v>Dinotefuran</v>
      </c>
      <c r="B3060" t="s">
        <v>9903</v>
      </c>
      <c r="C3060">
        <v>9</v>
      </c>
      <c r="D3060">
        <v>9</v>
      </c>
    </row>
    <row r="3061" spans="1:4">
      <c r="A3061" t="str">
        <f t="shared" si="47"/>
        <v>Dioctyl_phthalate</v>
      </c>
      <c r="B3061" t="s">
        <v>11586</v>
      </c>
      <c r="C3061">
        <v>6</v>
      </c>
      <c r="D3061">
        <v>9</v>
      </c>
    </row>
    <row r="3062" spans="1:4">
      <c r="A3062" t="str">
        <f t="shared" si="47"/>
        <v>Dioxane</v>
      </c>
      <c r="B3062" t="s">
        <v>11587</v>
      </c>
      <c r="C3062">
        <v>4</v>
      </c>
      <c r="D3062">
        <v>6</v>
      </c>
    </row>
    <row r="3063" spans="1:4">
      <c r="A3063" t="str">
        <f t="shared" si="47"/>
        <v>Dioxathion</v>
      </c>
      <c r="B3063" t="s">
        <v>11588</v>
      </c>
      <c r="C3063">
        <v>11</v>
      </c>
      <c r="D3063">
        <v>11</v>
      </c>
    </row>
    <row r="3064" spans="1:4">
      <c r="A3064" t="str">
        <f t="shared" si="47"/>
        <v>Dipentylnitrosamine</v>
      </c>
      <c r="B3064" t="s">
        <v>11589</v>
      </c>
      <c r="C3064">
        <v>6</v>
      </c>
      <c r="D3064">
        <v>7</v>
      </c>
    </row>
    <row r="3065" spans="1:4">
      <c r="A3065" t="str">
        <f t="shared" si="47"/>
        <v>Diphemanil_Methylsulfate</v>
      </c>
      <c r="B3065" t="s">
        <v>11590</v>
      </c>
      <c r="C3065">
        <v>7</v>
      </c>
      <c r="D3065">
        <v>9</v>
      </c>
    </row>
    <row r="3066" spans="1:4">
      <c r="A3066" t="str">
        <f t="shared" si="47"/>
        <v>Diphenamid</v>
      </c>
      <c r="B3066" t="s">
        <v>11591</v>
      </c>
      <c r="C3066">
        <v>7</v>
      </c>
      <c r="D3066">
        <v>9</v>
      </c>
    </row>
    <row r="3067" spans="1:4">
      <c r="A3067" t="str">
        <f t="shared" si="47"/>
        <v>diphenamide</v>
      </c>
      <c r="B3067" t="s">
        <v>11592</v>
      </c>
      <c r="C3067">
        <v>7</v>
      </c>
      <c r="D3067">
        <v>9</v>
      </c>
    </row>
    <row r="3068" spans="1:4">
      <c r="A3068" t="str">
        <f t="shared" si="47"/>
        <v>diphenhydramine</v>
      </c>
      <c r="B3068" t="s">
        <v>9415</v>
      </c>
      <c r="C3068">
        <v>7</v>
      </c>
      <c r="D3068">
        <v>9</v>
      </c>
    </row>
    <row r="3069" spans="1:4">
      <c r="A3069" t="str">
        <f t="shared" si="47"/>
        <v>Diphenhydramine_hydrochloride</v>
      </c>
      <c r="B3069" t="s">
        <v>11593</v>
      </c>
      <c r="C3069">
        <v>7</v>
      </c>
      <c r="D3069">
        <v>9</v>
      </c>
    </row>
    <row r="3070" spans="1:4">
      <c r="A3070" t="str">
        <f t="shared" si="47"/>
        <v>diphenolic_acid</v>
      </c>
      <c r="B3070" t="s">
        <v>11594</v>
      </c>
      <c r="C3070">
        <v>7</v>
      </c>
      <c r="D3070">
        <v>9</v>
      </c>
    </row>
    <row r="3071" spans="1:4">
      <c r="A3071" t="str">
        <f t="shared" si="47"/>
        <v>Diphenpyraline</v>
      </c>
      <c r="B3071" t="s">
        <v>8113</v>
      </c>
      <c r="C3071">
        <v>7</v>
      </c>
      <c r="D3071">
        <v>9</v>
      </c>
    </row>
    <row r="3072" spans="1:4">
      <c r="A3072" t="str">
        <f t="shared" si="47"/>
        <v>Diphenyl</v>
      </c>
      <c r="B3072" t="s">
        <v>11595</v>
      </c>
      <c r="C3072">
        <v>6</v>
      </c>
      <c r="D3072">
        <v>10</v>
      </c>
    </row>
    <row r="3073" spans="1:4">
      <c r="A3073" t="str">
        <f t="shared" si="47"/>
        <v>Diphenyl_phthalate</v>
      </c>
      <c r="B3073" t="s">
        <v>11597</v>
      </c>
      <c r="C3073">
        <v>7</v>
      </c>
      <c r="D3073">
        <v>8</v>
      </c>
    </row>
    <row r="3074" spans="1:4">
      <c r="A3074" t="str">
        <f t="shared" si="47"/>
        <v>Diphenylacetonitrile</v>
      </c>
      <c r="B3074" t="s">
        <v>11596</v>
      </c>
      <c r="C3074">
        <v>7</v>
      </c>
      <c r="D3074">
        <v>8</v>
      </c>
    </row>
    <row r="3075" spans="1:4">
      <c r="A3075" t="str">
        <f t="shared" si="47"/>
        <v>diphenylamine</v>
      </c>
      <c r="B3075" t="s">
        <v>5170</v>
      </c>
      <c r="C3075">
        <v>5</v>
      </c>
      <c r="D3075">
        <v>10</v>
      </c>
    </row>
    <row r="3076" spans="1:4">
      <c r="A3076" t="str">
        <f t="shared" ref="A3076:A3139" si="48">MID(B3076,1,LEN(B3076)-4)</f>
        <v>Dipropylene_Glycol_Monomethyl_Ether</v>
      </c>
      <c r="B3076" t="s">
        <v>11598</v>
      </c>
      <c r="C3076">
        <v>6</v>
      </c>
      <c r="D3076">
        <v>7</v>
      </c>
    </row>
    <row r="3077" spans="1:4">
      <c r="A3077" t="str">
        <f t="shared" si="48"/>
        <v>Dipyridamole</v>
      </c>
      <c r="B3077" t="s">
        <v>11599</v>
      </c>
      <c r="C3077">
        <v>9</v>
      </c>
      <c r="D3077">
        <v>12</v>
      </c>
    </row>
    <row r="3078" spans="1:4">
      <c r="A3078" t="str">
        <f t="shared" si="48"/>
        <v>Dipyrone</v>
      </c>
      <c r="B3078" t="s">
        <v>11600</v>
      </c>
      <c r="C3078">
        <v>7</v>
      </c>
      <c r="D3078">
        <v>7</v>
      </c>
    </row>
    <row r="3079" spans="1:4">
      <c r="A3079" t="str">
        <f t="shared" si="48"/>
        <v>Disodium_5-ribonucleotide</v>
      </c>
      <c r="B3079" t="s">
        <v>11601</v>
      </c>
      <c r="C3079">
        <v>8</v>
      </c>
      <c r="D3079">
        <v>9</v>
      </c>
    </row>
    <row r="3080" spans="1:4">
      <c r="A3080" t="str">
        <f t="shared" si="48"/>
        <v>Disophenol</v>
      </c>
      <c r="B3080" t="s">
        <v>11602</v>
      </c>
      <c r="C3080">
        <v>7</v>
      </c>
      <c r="D3080">
        <v>9</v>
      </c>
    </row>
    <row r="3081" spans="1:4">
      <c r="A3081" t="str">
        <f t="shared" si="48"/>
        <v>disopyramide</v>
      </c>
      <c r="B3081" t="s">
        <v>9418</v>
      </c>
      <c r="C3081">
        <v>6</v>
      </c>
      <c r="D3081">
        <v>9</v>
      </c>
    </row>
    <row r="3082" spans="1:4">
      <c r="A3082" t="str">
        <f t="shared" si="48"/>
        <v>Disulfiram</v>
      </c>
      <c r="B3082" t="s">
        <v>11604</v>
      </c>
      <c r="C3082">
        <v>10</v>
      </c>
      <c r="D3082">
        <v>10</v>
      </c>
    </row>
    <row r="3083" spans="1:4">
      <c r="A3083" t="str">
        <f t="shared" si="48"/>
        <v>Disulfoton</v>
      </c>
      <c r="B3083" t="s">
        <v>11605</v>
      </c>
      <c r="C3083">
        <v>11</v>
      </c>
      <c r="D3083">
        <v>12</v>
      </c>
    </row>
    <row r="3084" spans="1:4">
      <c r="A3084" t="str">
        <f t="shared" si="48"/>
        <v>Disul-sodium</v>
      </c>
      <c r="B3084" t="s">
        <v>11603</v>
      </c>
      <c r="C3084">
        <v>7</v>
      </c>
      <c r="D3084">
        <v>8</v>
      </c>
    </row>
    <row r="3085" spans="1:4">
      <c r="A3085" t="str">
        <f t="shared" si="48"/>
        <v>di-tert-Butyl-4-hydroxymethyl_phenol</v>
      </c>
      <c r="B3085" t="s">
        <v>11453</v>
      </c>
      <c r="C3085">
        <v>6</v>
      </c>
      <c r="D3085">
        <v>8</v>
      </c>
    </row>
    <row r="3086" spans="1:4">
      <c r="A3086" t="str">
        <f t="shared" si="48"/>
        <v>Dithianon</v>
      </c>
      <c r="B3086" t="s">
        <v>11606</v>
      </c>
      <c r="C3086">
        <v>6</v>
      </c>
      <c r="D3086">
        <v>10</v>
      </c>
    </row>
    <row r="3087" spans="1:4">
      <c r="A3087" t="str">
        <f t="shared" si="48"/>
        <v>Dithiooxamide</v>
      </c>
      <c r="B3087" t="s">
        <v>11607</v>
      </c>
      <c r="C3087">
        <v>5</v>
      </c>
      <c r="D3087">
        <v>5</v>
      </c>
    </row>
    <row r="3088" spans="1:4">
      <c r="A3088" t="str">
        <f t="shared" si="48"/>
        <v>Diuron</v>
      </c>
      <c r="B3088" t="s">
        <v>7624</v>
      </c>
      <c r="C3088">
        <v>6</v>
      </c>
      <c r="D3088">
        <v>9</v>
      </c>
    </row>
    <row r="3089" spans="1:4">
      <c r="A3089" t="str">
        <f t="shared" si="48"/>
        <v>Dixanthogen</v>
      </c>
      <c r="B3089" t="s">
        <v>11608</v>
      </c>
      <c r="C3089">
        <v>9</v>
      </c>
      <c r="D3089">
        <v>9</v>
      </c>
    </row>
    <row r="3090" spans="1:4">
      <c r="A3090" t="str">
        <f t="shared" si="48"/>
        <v>dl-3-butyn-2-ol</v>
      </c>
      <c r="B3090" t="s">
        <v>11609</v>
      </c>
      <c r="C3090">
        <v>5</v>
      </c>
      <c r="D3090">
        <v>5</v>
      </c>
    </row>
    <row r="3091" spans="1:4">
      <c r="A3091" t="str">
        <f t="shared" si="48"/>
        <v>dl-alpha-Tocopherol</v>
      </c>
      <c r="B3091" t="s">
        <v>11610</v>
      </c>
      <c r="C3091">
        <v>8</v>
      </c>
      <c r="D3091">
        <v>9</v>
      </c>
    </row>
    <row r="3092" spans="1:4">
      <c r="A3092" t="str">
        <f t="shared" si="48"/>
        <v>dl-alpha-Tocopheryl_acetate</v>
      </c>
      <c r="B3092" t="s">
        <v>11611</v>
      </c>
      <c r="C3092">
        <v>8</v>
      </c>
      <c r="D3092">
        <v>9</v>
      </c>
    </row>
    <row r="3093" spans="1:4">
      <c r="A3093" t="str">
        <f t="shared" si="48"/>
        <v>DL-amphetamine_sulfate</v>
      </c>
      <c r="B3093" t="s">
        <v>11612</v>
      </c>
      <c r="C3093">
        <v>5</v>
      </c>
      <c r="D3093">
        <v>8</v>
      </c>
    </row>
    <row r="3094" spans="1:4">
      <c r="A3094" t="str">
        <f t="shared" si="48"/>
        <v>DL-Atenolol.HCl</v>
      </c>
      <c r="B3094" t="s">
        <v>11613</v>
      </c>
      <c r="C3094">
        <v>8</v>
      </c>
      <c r="D3094">
        <v>9</v>
      </c>
    </row>
    <row r="3095" spans="1:4">
      <c r="A3095" t="str">
        <f t="shared" si="48"/>
        <v>dl-Dopa</v>
      </c>
      <c r="B3095" t="s">
        <v>11614</v>
      </c>
      <c r="C3095">
        <v>5</v>
      </c>
      <c r="D3095">
        <v>9</v>
      </c>
    </row>
    <row r="3096" spans="1:4">
      <c r="A3096" t="str">
        <f t="shared" si="48"/>
        <v>DL-ethionine</v>
      </c>
      <c r="B3096" t="s">
        <v>11615</v>
      </c>
      <c r="C3096">
        <v>4</v>
      </c>
      <c r="D3096">
        <v>6</v>
      </c>
    </row>
    <row r="3097" spans="1:4">
      <c r="A3097" t="str">
        <f t="shared" si="48"/>
        <v>D-Limonene</v>
      </c>
      <c r="B3097" t="s">
        <v>11400</v>
      </c>
      <c r="C3097">
        <v>4</v>
      </c>
      <c r="D3097">
        <v>6</v>
      </c>
    </row>
    <row r="3098" spans="1:4">
      <c r="A3098" t="str">
        <f t="shared" si="48"/>
        <v>dl-Menthol</v>
      </c>
      <c r="B3098" t="s">
        <v>11616</v>
      </c>
      <c r="C3098">
        <v>4</v>
      </c>
      <c r="D3098">
        <v>5</v>
      </c>
    </row>
    <row r="3099" spans="1:4">
      <c r="A3099" t="str">
        <f t="shared" si="48"/>
        <v>dl-Methionine</v>
      </c>
      <c r="B3099" t="s">
        <v>11617</v>
      </c>
      <c r="C3099">
        <v>4</v>
      </c>
      <c r="D3099">
        <v>6</v>
      </c>
    </row>
    <row r="3100" spans="1:4">
      <c r="A3100" t="str">
        <f t="shared" si="48"/>
        <v>dl-Monosodium_glutamate</v>
      </c>
      <c r="B3100" t="s">
        <v>11618</v>
      </c>
      <c r="C3100">
        <v>4</v>
      </c>
      <c r="D3100">
        <v>6</v>
      </c>
    </row>
    <row r="3101" spans="1:4">
      <c r="A3101" t="str">
        <f t="shared" si="48"/>
        <v>dl-Tocopherol_mixture__natural_(alpha__beta__gamma_and_delta)</v>
      </c>
      <c r="B3101" t="s">
        <v>14198</v>
      </c>
      <c r="C3101">
        <v>8</v>
      </c>
      <c r="D3101">
        <v>9</v>
      </c>
    </row>
    <row r="3102" spans="1:4">
      <c r="A3102" t="str">
        <f t="shared" si="48"/>
        <v>dl-Tocopherol_mixture</v>
      </c>
      <c r="B3102" t="s">
        <v>11619</v>
      </c>
      <c r="C3102">
        <v>8</v>
      </c>
      <c r="D3102">
        <v>9</v>
      </c>
    </row>
    <row r="3103" spans="1:4">
      <c r="A3103" t="str">
        <f t="shared" si="48"/>
        <v>dl-Tryptophan</v>
      </c>
      <c r="B3103" t="s">
        <v>11620</v>
      </c>
      <c r="C3103">
        <v>6</v>
      </c>
      <c r="D3103">
        <v>9</v>
      </c>
    </row>
    <row r="3104" spans="1:4">
      <c r="A3104" t="str">
        <f t="shared" si="48"/>
        <v>D-Mannitol</v>
      </c>
      <c r="B3104" t="s">
        <v>11401</v>
      </c>
      <c r="C3104">
        <v>4</v>
      </c>
      <c r="D3104">
        <v>5</v>
      </c>
    </row>
    <row r="3105" spans="1:4">
      <c r="A3105" t="str">
        <f t="shared" si="48"/>
        <v>DMMP</v>
      </c>
      <c r="B3105" t="s">
        <v>11621</v>
      </c>
      <c r="C3105">
        <v>7</v>
      </c>
      <c r="D3105">
        <v>7</v>
      </c>
    </row>
    <row r="3106" spans="1:4">
      <c r="A3106" t="str">
        <f t="shared" si="48"/>
        <v>DMP728</v>
      </c>
      <c r="B3106" t="s">
        <v>11622</v>
      </c>
      <c r="C3106">
        <v>6</v>
      </c>
      <c r="D3106">
        <v>12</v>
      </c>
    </row>
    <row r="3107" spans="1:4">
      <c r="A3107" t="str">
        <f t="shared" si="48"/>
        <v>dodecan-1_12-diol</v>
      </c>
      <c r="B3107" t="s">
        <v>7794</v>
      </c>
      <c r="C3107">
        <v>4</v>
      </c>
      <c r="D3107">
        <v>5</v>
      </c>
    </row>
    <row r="3108" spans="1:4">
      <c r="A3108" t="str">
        <f t="shared" si="48"/>
        <v>Dodecanamide</v>
      </c>
      <c r="B3108" t="s">
        <v>11623</v>
      </c>
      <c r="C3108">
        <v>4</v>
      </c>
      <c r="D3108">
        <v>5</v>
      </c>
    </row>
    <row r="3109" spans="1:4">
      <c r="A3109" t="str">
        <f t="shared" si="48"/>
        <v>Dodecylamine</v>
      </c>
      <c r="B3109" t="s">
        <v>11624</v>
      </c>
      <c r="C3109">
        <v>4</v>
      </c>
      <c r="D3109">
        <v>5</v>
      </c>
    </row>
    <row r="3110" spans="1:4">
      <c r="A3110" t="str">
        <f t="shared" si="48"/>
        <v>DOFETILIDE</v>
      </c>
      <c r="B3110" t="s">
        <v>9421</v>
      </c>
      <c r="C3110">
        <v>10</v>
      </c>
      <c r="D3110">
        <v>10</v>
      </c>
    </row>
    <row r="3111" spans="1:4">
      <c r="A3111" t="str">
        <f t="shared" si="48"/>
        <v>doisynoestrol</v>
      </c>
      <c r="B3111" t="s">
        <v>11625</v>
      </c>
      <c r="C3111">
        <v>6</v>
      </c>
      <c r="D3111">
        <v>10</v>
      </c>
    </row>
    <row r="3112" spans="1:4">
      <c r="A3112" t="str">
        <f t="shared" si="48"/>
        <v>dolasetron</v>
      </c>
      <c r="B3112" t="s">
        <v>9424</v>
      </c>
      <c r="C3112">
        <v>6</v>
      </c>
      <c r="D3112">
        <v>9</v>
      </c>
    </row>
    <row r="3113" spans="1:4">
      <c r="A3113" t="str">
        <f t="shared" si="48"/>
        <v>Domiodol</v>
      </c>
      <c r="B3113" t="s">
        <v>11626</v>
      </c>
      <c r="C3113">
        <v>6</v>
      </c>
      <c r="D3113">
        <v>7</v>
      </c>
    </row>
    <row r="3114" spans="1:4">
      <c r="A3114" t="str">
        <f t="shared" si="48"/>
        <v>domperidone</v>
      </c>
      <c r="B3114" t="s">
        <v>9427</v>
      </c>
      <c r="C3114">
        <v>9</v>
      </c>
      <c r="D3114">
        <v>9</v>
      </c>
    </row>
    <row r="3115" spans="1:4">
      <c r="A3115" t="str">
        <f t="shared" si="48"/>
        <v>Dopamine.HCl</v>
      </c>
      <c r="B3115" t="s">
        <v>11627</v>
      </c>
      <c r="C3115">
        <v>5</v>
      </c>
      <c r="D3115">
        <v>7</v>
      </c>
    </row>
    <row r="3116" spans="1:4">
      <c r="A3116" t="str">
        <f t="shared" si="48"/>
        <v>dopamine</v>
      </c>
      <c r="B3116" t="s">
        <v>11628</v>
      </c>
      <c r="C3116">
        <v>5</v>
      </c>
      <c r="D3116">
        <v>7</v>
      </c>
    </row>
    <row r="3117" spans="1:4">
      <c r="A3117" t="str">
        <f t="shared" si="48"/>
        <v>doxazosin</v>
      </c>
      <c r="B3117" t="s">
        <v>9430</v>
      </c>
      <c r="C3117">
        <v>9</v>
      </c>
      <c r="D3117">
        <v>11</v>
      </c>
    </row>
    <row r="3118" spans="1:4">
      <c r="A3118" t="str">
        <f t="shared" si="48"/>
        <v>Doxefazepam</v>
      </c>
      <c r="B3118" t="s">
        <v>11629</v>
      </c>
      <c r="C3118">
        <v>7</v>
      </c>
      <c r="D3118">
        <v>10</v>
      </c>
    </row>
    <row r="3119" spans="1:4">
      <c r="A3119" t="str">
        <f t="shared" si="48"/>
        <v>Doxepin</v>
      </c>
      <c r="B3119" t="s">
        <v>11630</v>
      </c>
      <c r="C3119">
        <v>7</v>
      </c>
      <c r="D3119">
        <v>8</v>
      </c>
    </row>
    <row r="3120" spans="1:4">
      <c r="A3120" t="str">
        <f t="shared" si="48"/>
        <v>Doxifluridine</v>
      </c>
      <c r="B3120" t="s">
        <v>11631</v>
      </c>
      <c r="C3120">
        <v>9</v>
      </c>
      <c r="D3120">
        <v>9</v>
      </c>
    </row>
    <row r="3121" spans="1:4">
      <c r="A3121" t="str">
        <f t="shared" si="48"/>
        <v>Doxofylline</v>
      </c>
      <c r="B3121" t="s">
        <v>11632</v>
      </c>
      <c r="C3121">
        <v>9</v>
      </c>
      <c r="D3121">
        <v>11</v>
      </c>
    </row>
    <row r="3122" spans="1:4">
      <c r="A3122" t="str">
        <f t="shared" si="48"/>
        <v>doxorubicin</v>
      </c>
      <c r="B3122" t="s">
        <v>11633</v>
      </c>
      <c r="C3122">
        <v>8</v>
      </c>
      <c r="D3122">
        <v>9</v>
      </c>
    </row>
    <row r="3123" spans="1:4">
      <c r="A3123" t="str">
        <f t="shared" si="48"/>
        <v>Doxycycline</v>
      </c>
      <c r="B3123" t="s">
        <v>9862</v>
      </c>
      <c r="C3123">
        <v>7</v>
      </c>
      <c r="D3123">
        <v>9</v>
      </c>
    </row>
    <row r="3124" spans="1:4">
      <c r="A3124" t="str">
        <f t="shared" si="48"/>
        <v>Doxylamine_succinate</v>
      </c>
      <c r="B3124" t="s">
        <v>11634</v>
      </c>
      <c r="C3124">
        <v>6</v>
      </c>
      <c r="D3124">
        <v>9</v>
      </c>
    </row>
    <row r="3125" spans="1:4">
      <c r="A3125" t="str">
        <f t="shared" si="48"/>
        <v>DPDPE</v>
      </c>
      <c r="B3125" t="s">
        <v>11635</v>
      </c>
      <c r="C3125">
        <v>8</v>
      </c>
      <c r="D3125">
        <v>12</v>
      </c>
    </row>
    <row r="3126" spans="1:4">
      <c r="A3126" t="str">
        <f t="shared" si="48"/>
        <v>Drazoxolon</v>
      </c>
      <c r="B3126" t="s">
        <v>11636</v>
      </c>
      <c r="C3126">
        <v>7</v>
      </c>
      <c r="D3126">
        <v>7</v>
      </c>
    </row>
    <row r="3127" spans="1:4">
      <c r="A3127" t="str">
        <f t="shared" si="48"/>
        <v>droloxifene</v>
      </c>
      <c r="B3127" t="s">
        <v>11637</v>
      </c>
      <c r="C3127">
        <v>7</v>
      </c>
      <c r="D3127">
        <v>9</v>
      </c>
    </row>
    <row r="3128" spans="1:4">
      <c r="A3128" t="str">
        <f t="shared" si="48"/>
        <v>dronedarone</v>
      </c>
      <c r="B3128" t="s">
        <v>9431</v>
      </c>
      <c r="C3128">
        <v>8</v>
      </c>
      <c r="D3128">
        <v>8</v>
      </c>
    </row>
    <row r="3129" spans="1:4">
      <c r="A3129" t="str">
        <f t="shared" si="48"/>
        <v>droperidol</v>
      </c>
      <c r="B3129" t="s">
        <v>9434</v>
      </c>
      <c r="C3129">
        <v>9</v>
      </c>
      <c r="D3129">
        <v>9</v>
      </c>
    </row>
    <row r="3130" spans="1:4">
      <c r="A3130" t="str">
        <f t="shared" si="48"/>
        <v>Dropropizine</v>
      </c>
      <c r="B3130" t="s">
        <v>11638</v>
      </c>
      <c r="C3130">
        <v>5</v>
      </c>
      <c r="D3130">
        <v>11</v>
      </c>
    </row>
    <row r="3131" spans="1:4">
      <c r="A3131" t="str">
        <f t="shared" si="48"/>
        <v>Drotebanol</v>
      </c>
      <c r="B3131" t="s">
        <v>11639</v>
      </c>
      <c r="C3131">
        <v>7</v>
      </c>
      <c r="D3131">
        <v>9</v>
      </c>
    </row>
    <row r="3132" spans="1:4">
      <c r="A3132" t="str">
        <f t="shared" si="48"/>
        <v>Droxicam</v>
      </c>
      <c r="B3132" t="s">
        <v>11640</v>
      </c>
      <c r="C3132">
        <v>9</v>
      </c>
      <c r="D3132">
        <v>11</v>
      </c>
    </row>
    <row r="3133" spans="1:4">
      <c r="A3133" t="str">
        <f t="shared" si="48"/>
        <v>Dulcin</v>
      </c>
      <c r="B3133" t="s">
        <v>11641</v>
      </c>
      <c r="C3133">
        <v>7</v>
      </c>
      <c r="D3133">
        <v>8</v>
      </c>
    </row>
    <row r="3134" spans="1:4">
      <c r="A3134" t="str">
        <f t="shared" si="48"/>
        <v>duodecan-1-ol</v>
      </c>
      <c r="B3134" t="s">
        <v>8804</v>
      </c>
      <c r="C3134">
        <v>4</v>
      </c>
      <c r="D3134">
        <v>5</v>
      </c>
    </row>
    <row r="3135" spans="1:4">
      <c r="A3135" t="str">
        <f t="shared" si="48"/>
        <v>DUP697</v>
      </c>
      <c r="B3135" t="s">
        <v>5926</v>
      </c>
      <c r="C3135">
        <v>7</v>
      </c>
      <c r="D3135">
        <v>9</v>
      </c>
    </row>
    <row r="3136" spans="1:4">
      <c r="A3136" t="str">
        <f t="shared" si="48"/>
        <v>Dyphylline</v>
      </c>
      <c r="B3136" t="s">
        <v>11642</v>
      </c>
      <c r="C3136">
        <v>9</v>
      </c>
      <c r="D3136">
        <v>9</v>
      </c>
    </row>
    <row r="3137" spans="1:4">
      <c r="A3137" t="str">
        <f t="shared" si="48"/>
        <v>Dypnone</v>
      </c>
      <c r="B3137" t="s">
        <v>11643</v>
      </c>
      <c r="C3137">
        <v>6</v>
      </c>
      <c r="D3137">
        <v>8</v>
      </c>
    </row>
    <row r="3138" spans="1:4">
      <c r="A3138" t="str">
        <f t="shared" si="48"/>
        <v>E4031</v>
      </c>
      <c r="B3138" t="s">
        <v>9440</v>
      </c>
      <c r="C3138">
        <v>8</v>
      </c>
      <c r="D3138">
        <v>9</v>
      </c>
    </row>
    <row r="3139" spans="1:4">
      <c r="A3139" t="str">
        <f t="shared" si="48"/>
        <v>e-Aminocaproic_Acid</v>
      </c>
      <c r="B3139" t="s">
        <v>11647</v>
      </c>
      <c r="C3139">
        <v>4</v>
      </c>
      <c r="D3139">
        <v>5</v>
      </c>
    </row>
    <row r="3140" spans="1:4">
      <c r="A3140" t="str">
        <f t="shared" ref="A3140:A3203" si="49">MID(B3140,1,LEN(B3140)-4)</f>
        <v>ebastine</v>
      </c>
      <c r="B3140" t="s">
        <v>9443</v>
      </c>
      <c r="C3140">
        <v>7</v>
      </c>
      <c r="D3140">
        <v>9</v>
      </c>
    </row>
    <row r="3141" spans="1:4">
      <c r="A3141" t="str">
        <f t="shared" si="49"/>
        <v>ecgogninemethylester</v>
      </c>
      <c r="B3141" t="s">
        <v>9446</v>
      </c>
      <c r="C3141">
        <v>6</v>
      </c>
      <c r="D3141">
        <v>9</v>
      </c>
    </row>
    <row r="3142" spans="1:4">
      <c r="A3142" t="str">
        <f t="shared" si="49"/>
        <v>ecteinascidin_743</v>
      </c>
      <c r="B3142" t="s">
        <v>11648</v>
      </c>
      <c r="C3142">
        <v>8</v>
      </c>
      <c r="D3142">
        <v>12</v>
      </c>
    </row>
    <row r="3143" spans="1:4">
      <c r="A3143" t="str">
        <f t="shared" si="49"/>
        <v>Ectylurea</v>
      </c>
      <c r="B3143" t="s">
        <v>11649</v>
      </c>
      <c r="C3143">
        <v>5</v>
      </c>
      <c r="D3143">
        <v>7</v>
      </c>
    </row>
    <row r="3144" spans="1:4">
      <c r="A3144" t="str">
        <f t="shared" si="49"/>
        <v>EDDP</v>
      </c>
      <c r="B3144" t="s">
        <v>9448</v>
      </c>
      <c r="C3144">
        <v>7</v>
      </c>
      <c r="D3144">
        <v>9</v>
      </c>
    </row>
    <row r="3145" spans="1:4">
      <c r="A3145" t="str">
        <f t="shared" si="49"/>
        <v>Edifenphos</v>
      </c>
      <c r="B3145" t="s">
        <v>11650</v>
      </c>
      <c r="C3145">
        <v>6</v>
      </c>
      <c r="D3145">
        <v>6</v>
      </c>
    </row>
    <row r="3146" spans="1:4">
      <c r="A3146" t="str">
        <f t="shared" si="49"/>
        <v>Efloxate</v>
      </c>
      <c r="B3146" t="s">
        <v>11651</v>
      </c>
      <c r="C3146">
        <v>7</v>
      </c>
      <c r="D3146">
        <v>9</v>
      </c>
    </row>
    <row r="3147" spans="1:4">
      <c r="A3147" t="str">
        <f t="shared" si="49"/>
        <v>Efonidipine.HCl_ethanolate</v>
      </c>
      <c r="B3147" t="s">
        <v>11652</v>
      </c>
      <c r="C3147">
        <v>7</v>
      </c>
      <c r="D3147">
        <v>9</v>
      </c>
    </row>
    <row r="3148" spans="1:4">
      <c r="A3148" t="str">
        <f t="shared" si="49"/>
        <v>Ellagic_acid</v>
      </c>
      <c r="B3148" t="s">
        <v>11653</v>
      </c>
      <c r="C3148">
        <v>6</v>
      </c>
      <c r="D3148">
        <v>11</v>
      </c>
    </row>
    <row r="3149" spans="1:4">
      <c r="A3149" t="str">
        <f t="shared" si="49"/>
        <v>Emamectin</v>
      </c>
      <c r="B3149" t="s">
        <v>9744</v>
      </c>
      <c r="C3149">
        <v>8</v>
      </c>
      <c r="D3149">
        <v>9</v>
      </c>
    </row>
    <row r="3150" spans="1:4">
      <c r="A3150" t="str">
        <f t="shared" si="49"/>
        <v>Embelin</v>
      </c>
      <c r="B3150" t="s">
        <v>11654</v>
      </c>
      <c r="C3150">
        <v>5</v>
      </c>
      <c r="D3150">
        <v>7</v>
      </c>
    </row>
    <row r="3151" spans="1:4">
      <c r="A3151" t="str">
        <f t="shared" si="49"/>
        <v>EMD59730</v>
      </c>
      <c r="B3151" t="s">
        <v>5692</v>
      </c>
      <c r="C3151">
        <v>7</v>
      </c>
      <c r="D3151">
        <v>10</v>
      </c>
    </row>
    <row r="3152" spans="1:4">
      <c r="A3152" t="str">
        <f t="shared" si="49"/>
        <v>EMD60417</v>
      </c>
      <c r="B3152" t="s">
        <v>9450</v>
      </c>
      <c r="C3152">
        <v>7</v>
      </c>
      <c r="D3152">
        <v>10</v>
      </c>
    </row>
    <row r="3153" spans="1:36">
      <c r="A3153" t="str">
        <f t="shared" si="49"/>
        <v>EMD66398</v>
      </c>
      <c r="B3153" t="s">
        <v>9452</v>
      </c>
      <c r="C3153">
        <v>8</v>
      </c>
      <c r="D3153">
        <v>9</v>
      </c>
    </row>
    <row r="3154" spans="1:36">
      <c r="A3154" t="str">
        <f t="shared" si="49"/>
        <v>EMD66430</v>
      </c>
      <c r="B3154" t="s">
        <v>9454</v>
      </c>
      <c r="C3154">
        <v>7</v>
      </c>
      <c r="D3154">
        <v>9</v>
      </c>
      <c r="AJ3154" s="1"/>
    </row>
    <row r="3155" spans="1:36">
      <c r="A3155" t="str">
        <f t="shared" si="49"/>
        <v>Emetine</v>
      </c>
      <c r="B3155" t="s">
        <v>11655</v>
      </c>
      <c r="C3155">
        <v>7</v>
      </c>
      <c r="D3155">
        <v>9</v>
      </c>
    </row>
    <row r="3156" spans="1:36">
      <c r="A3156" t="str">
        <f t="shared" si="49"/>
        <v>Emetine_hydrochloride</v>
      </c>
      <c r="B3156" t="s">
        <v>11656</v>
      </c>
      <c r="C3156">
        <v>7</v>
      </c>
      <c r="D3156">
        <v>9</v>
      </c>
    </row>
    <row r="3157" spans="1:36">
      <c r="A3157" t="str">
        <f t="shared" si="49"/>
        <v>Emitefur</v>
      </c>
      <c r="B3157" t="s">
        <v>11657</v>
      </c>
      <c r="C3157">
        <v>9</v>
      </c>
      <c r="D3157">
        <v>9</v>
      </c>
    </row>
    <row r="3158" spans="1:36">
      <c r="A3158" t="str">
        <f t="shared" si="49"/>
        <v>Emorfazone</v>
      </c>
      <c r="B3158" t="s">
        <v>11658</v>
      </c>
      <c r="C3158">
        <v>9</v>
      </c>
      <c r="D3158">
        <v>9</v>
      </c>
    </row>
    <row r="3159" spans="1:36">
      <c r="A3159" t="str">
        <f t="shared" si="49"/>
        <v>EMS</v>
      </c>
      <c r="B3159" t="s">
        <v>8869</v>
      </c>
      <c r="C3159">
        <v>7</v>
      </c>
      <c r="D3159">
        <v>7</v>
      </c>
    </row>
    <row r="3160" spans="1:36">
      <c r="A3160" t="str">
        <f t="shared" si="49"/>
        <v>enalapril</v>
      </c>
      <c r="B3160" t="s">
        <v>11659</v>
      </c>
      <c r="C3160">
        <v>5</v>
      </c>
      <c r="D3160">
        <v>10</v>
      </c>
    </row>
    <row r="3161" spans="1:36">
      <c r="A3161" t="str">
        <f t="shared" si="49"/>
        <v>Enanthotoxin</v>
      </c>
      <c r="B3161" t="s">
        <v>11660</v>
      </c>
      <c r="C3161">
        <v>6</v>
      </c>
      <c r="D3161">
        <v>6</v>
      </c>
    </row>
    <row r="3162" spans="1:36">
      <c r="A3162" t="str">
        <f t="shared" si="49"/>
        <v>encainide</v>
      </c>
      <c r="B3162" t="s">
        <v>11661</v>
      </c>
      <c r="C3162">
        <v>6</v>
      </c>
      <c r="D3162">
        <v>9</v>
      </c>
    </row>
    <row r="3163" spans="1:36">
      <c r="A3163" t="str">
        <f t="shared" si="49"/>
        <v>endosulfan__technical_grade</v>
      </c>
      <c r="B3163" t="s">
        <v>14199</v>
      </c>
      <c r="C3163">
        <v>8</v>
      </c>
      <c r="D3163">
        <v>11</v>
      </c>
    </row>
    <row r="3164" spans="1:36">
      <c r="A3164" t="str">
        <f t="shared" si="49"/>
        <v>Endosulfan</v>
      </c>
      <c r="B3164" t="s">
        <v>11662</v>
      </c>
      <c r="C3164">
        <v>8</v>
      </c>
      <c r="D3164">
        <v>11</v>
      </c>
    </row>
    <row r="3165" spans="1:36">
      <c r="A3165" t="str">
        <f t="shared" si="49"/>
        <v>Endothall</v>
      </c>
      <c r="B3165" t="s">
        <v>7626</v>
      </c>
      <c r="C3165">
        <v>5</v>
      </c>
      <c r="D3165">
        <v>6</v>
      </c>
    </row>
    <row r="3166" spans="1:36">
      <c r="A3166" t="str">
        <f t="shared" si="49"/>
        <v>Endrin</v>
      </c>
      <c r="B3166" t="s">
        <v>11663</v>
      </c>
      <c r="C3166">
        <v>8</v>
      </c>
      <c r="D3166">
        <v>11</v>
      </c>
    </row>
    <row r="3167" spans="1:36">
      <c r="A3167" t="str">
        <f t="shared" si="49"/>
        <v>Enfenamic_Acid</v>
      </c>
      <c r="B3167" t="s">
        <v>11664</v>
      </c>
      <c r="C3167">
        <v>6</v>
      </c>
      <c r="D3167">
        <v>8</v>
      </c>
    </row>
    <row r="3168" spans="1:36">
      <c r="A3168" t="str">
        <f t="shared" si="49"/>
        <v>Enflurane</v>
      </c>
      <c r="B3168" t="s">
        <v>11665</v>
      </c>
      <c r="C3168">
        <v>8</v>
      </c>
      <c r="D3168">
        <v>8</v>
      </c>
    </row>
    <row r="3169" spans="1:4">
      <c r="A3169" t="str">
        <f t="shared" si="49"/>
        <v>Enovid</v>
      </c>
      <c r="B3169" t="s">
        <v>11667</v>
      </c>
      <c r="C3169">
        <v>5</v>
      </c>
      <c r="D3169">
        <v>6</v>
      </c>
    </row>
    <row r="3170" spans="1:4">
      <c r="A3170" t="str">
        <f t="shared" si="49"/>
        <v>Enovid-E</v>
      </c>
      <c r="B3170" t="s">
        <v>11666</v>
      </c>
      <c r="C3170">
        <v>5</v>
      </c>
      <c r="D3170">
        <v>6</v>
      </c>
    </row>
    <row r="3171" spans="1:4">
      <c r="A3171" t="str">
        <f t="shared" si="49"/>
        <v>enoxacin</v>
      </c>
      <c r="B3171" t="s">
        <v>11668</v>
      </c>
      <c r="C3171">
        <v>8</v>
      </c>
      <c r="D3171">
        <v>11</v>
      </c>
    </row>
    <row r="3172" spans="1:4">
      <c r="A3172" t="str">
        <f t="shared" si="49"/>
        <v>Enprofylline</v>
      </c>
      <c r="B3172" t="s">
        <v>11669</v>
      </c>
      <c r="C3172">
        <v>9</v>
      </c>
      <c r="D3172">
        <v>9</v>
      </c>
    </row>
    <row r="3173" spans="1:4">
      <c r="A3173" t="str">
        <f t="shared" si="49"/>
        <v>Enrofloxacin</v>
      </c>
      <c r="B3173" t="s">
        <v>11670</v>
      </c>
      <c r="C3173">
        <v>8</v>
      </c>
      <c r="D3173">
        <v>11</v>
      </c>
    </row>
    <row r="3174" spans="1:4">
      <c r="A3174" t="str">
        <f t="shared" si="49"/>
        <v>Ephedrine_sulfate</v>
      </c>
      <c r="B3174" t="s">
        <v>11671</v>
      </c>
      <c r="C3174">
        <v>5</v>
      </c>
      <c r="D3174">
        <v>9</v>
      </c>
    </row>
    <row r="3175" spans="1:4">
      <c r="A3175" t="str">
        <f t="shared" si="49"/>
        <v>Epibromohydrin</v>
      </c>
      <c r="B3175" t="s">
        <v>11672</v>
      </c>
      <c r="C3175">
        <v>5</v>
      </c>
      <c r="D3175">
        <v>5</v>
      </c>
    </row>
    <row r="3176" spans="1:4">
      <c r="A3176" t="str">
        <f t="shared" si="49"/>
        <v>Epichlorhydrin</v>
      </c>
      <c r="B3176" t="s">
        <v>11673</v>
      </c>
      <c r="C3176">
        <v>5</v>
      </c>
      <c r="D3176">
        <v>5</v>
      </c>
    </row>
    <row r="3177" spans="1:4">
      <c r="A3177" t="str">
        <f t="shared" si="49"/>
        <v>Epichlorohydrin</v>
      </c>
      <c r="B3177" t="s">
        <v>4543</v>
      </c>
      <c r="C3177">
        <v>5</v>
      </c>
      <c r="D3177">
        <v>5</v>
      </c>
    </row>
    <row r="3178" spans="1:4">
      <c r="A3178" t="str">
        <f t="shared" si="49"/>
        <v>epinastine</v>
      </c>
      <c r="B3178" t="s">
        <v>9456</v>
      </c>
      <c r="C3178">
        <v>7</v>
      </c>
      <c r="D3178">
        <v>9</v>
      </c>
    </row>
    <row r="3179" spans="1:4">
      <c r="A3179" t="str">
        <f t="shared" si="49"/>
        <v>Epinephrine</v>
      </c>
      <c r="B3179" t="s">
        <v>11674</v>
      </c>
      <c r="C3179">
        <v>5</v>
      </c>
      <c r="D3179">
        <v>8</v>
      </c>
    </row>
    <row r="3180" spans="1:4">
      <c r="A3180" t="str">
        <f t="shared" si="49"/>
        <v>Epinephrine_hydrochloride</v>
      </c>
      <c r="B3180" t="s">
        <v>11675</v>
      </c>
      <c r="C3180">
        <v>5</v>
      </c>
      <c r="D3180">
        <v>8</v>
      </c>
    </row>
    <row r="3181" spans="1:4">
      <c r="A3181" t="str">
        <f t="shared" si="49"/>
        <v>Epirizole</v>
      </c>
      <c r="B3181" t="s">
        <v>11676</v>
      </c>
      <c r="C3181">
        <v>9</v>
      </c>
      <c r="D3181">
        <v>9</v>
      </c>
    </row>
    <row r="3182" spans="1:4">
      <c r="A3182" t="str">
        <f t="shared" si="49"/>
        <v>Epitiostanol</v>
      </c>
      <c r="B3182" t="s">
        <v>11677</v>
      </c>
      <c r="C3182">
        <v>5</v>
      </c>
      <c r="D3182">
        <v>6</v>
      </c>
    </row>
    <row r="3183" spans="1:4">
      <c r="A3183" t="str">
        <f t="shared" si="49"/>
        <v>EPN</v>
      </c>
      <c r="B3183" t="s">
        <v>11678</v>
      </c>
      <c r="C3183">
        <v>9</v>
      </c>
      <c r="D3183">
        <v>9</v>
      </c>
    </row>
    <row r="3184" spans="1:4">
      <c r="A3184" t="str">
        <f t="shared" si="49"/>
        <v>EPOXYBUTANE</v>
      </c>
      <c r="B3184" t="s">
        <v>4544</v>
      </c>
      <c r="C3184">
        <v>5</v>
      </c>
      <c r="D3184">
        <v>5</v>
      </c>
    </row>
    <row r="3185" spans="1:36">
      <c r="A3185" t="str">
        <f t="shared" si="49"/>
        <v>Eprinomectin</v>
      </c>
      <c r="B3185" t="s">
        <v>11679</v>
      </c>
      <c r="C3185">
        <v>8</v>
      </c>
      <c r="D3185">
        <v>9</v>
      </c>
    </row>
    <row r="3186" spans="1:36">
      <c r="A3186" t="str">
        <f t="shared" si="49"/>
        <v>eprosartan</v>
      </c>
      <c r="B3186" t="s">
        <v>9459</v>
      </c>
      <c r="C3186">
        <v>7</v>
      </c>
      <c r="D3186">
        <v>10</v>
      </c>
    </row>
    <row r="3187" spans="1:36">
      <c r="A3187" t="str">
        <f t="shared" si="49"/>
        <v>EPTC</v>
      </c>
      <c r="B3187" t="s">
        <v>7637</v>
      </c>
      <c r="C3187">
        <v>7</v>
      </c>
      <c r="D3187">
        <v>10</v>
      </c>
    </row>
    <row r="3188" spans="1:36">
      <c r="A3188" t="str">
        <f t="shared" si="49"/>
        <v>Eptifibatide</v>
      </c>
      <c r="B3188" t="s">
        <v>11680</v>
      </c>
      <c r="C3188">
        <v>7</v>
      </c>
      <c r="D3188">
        <v>12</v>
      </c>
    </row>
    <row r="3189" spans="1:36">
      <c r="A3189" t="str">
        <f t="shared" si="49"/>
        <v>equol</v>
      </c>
      <c r="B3189" t="s">
        <v>11681</v>
      </c>
      <c r="C3189">
        <v>8</v>
      </c>
      <c r="D3189">
        <v>12</v>
      </c>
    </row>
    <row r="3190" spans="1:36">
      <c r="A3190" t="str">
        <f t="shared" si="49"/>
        <v>Erbon</v>
      </c>
      <c r="B3190" t="s">
        <v>11682</v>
      </c>
      <c r="C3190">
        <v>7</v>
      </c>
      <c r="D3190">
        <v>8</v>
      </c>
    </row>
    <row r="3191" spans="1:36">
      <c r="A3191" t="str">
        <f t="shared" si="49"/>
        <v>Erythritol</v>
      </c>
      <c r="B3191" t="s">
        <v>11683</v>
      </c>
      <c r="C3191">
        <v>4</v>
      </c>
      <c r="D3191">
        <v>5</v>
      </c>
      <c r="AJ3191" s="1"/>
    </row>
    <row r="3192" spans="1:36">
      <c r="A3192" t="str">
        <f t="shared" si="49"/>
        <v>Erythritol_Anhydride</v>
      </c>
      <c r="B3192" t="s">
        <v>11684</v>
      </c>
      <c r="C3192">
        <v>5</v>
      </c>
      <c r="D3192">
        <v>6</v>
      </c>
    </row>
    <row r="3193" spans="1:36">
      <c r="A3193" t="str">
        <f t="shared" si="49"/>
        <v>erythromycin</v>
      </c>
      <c r="B3193" t="s">
        <v>9462</v>
      </c>
      <c r="C3193">
        <v>8</v>
      </c>
      <c r="D3193">
        <v>8</v>
      </c>
    </row>
    <row r="3194" spans="1:36">
      <c r="A3194" t="str">
        <f t="shared" si="49"/>
        <v>Erythromycin_stearate</v>
      </c>
      <c r="B3194" t="s">
        <v>11685</v>
      </c>
      <c r="C3194">
        <v>8</v>
      </c>
      <c r="D3194">
        <v>8</v>
      </c>
    </row>
    <row r="3195" spans="1:36">
      <c r="A3195" t="str">
        <f t="shared" si="49"/>
        <v>Erythrosine</v>
      </c>
      <c r="B3195" t="s">
        <v>11686</v>
      </c>
      <c r="C3195">
        <v>7</v>
      </c>
      <c r="D3195">
        <v>9</v>
      </c>
    </row>
    <row r="3196" spans="1:36">
      <c r="A3196" t="str">
        <f t="shared" si="49"/>
        <v>Esaprazole</v>
      </c>
      <c r="B3196" t="s">
        <v>11687</v>
      </c>
      <c r="C3196">
        <v>4</v>
      </c>
      <c r="D3196">
        <v>10</v>
      </c>
    </row>
    <row r="3197" spans="1:36">
      <c r="A3197" t="str">
        <f t="shared" si="49"/>
        <v>esmolol</v>
      </c>
      <c r="B3197" t="s">
        <v>11688</v>
      </c>
      <c r="C3197">
        <v>8</v>
      </c>
      <c r="D3197">
        <v>9</v>
      </c>
    </row>
    <row r="3198" spans="1:36">
      <c r="A3198" t="str">
        <f t="shared" si="49"/>
        <v>Estazolam</v>
      </c>
      <c r="B3198" t="s">
        <v>11689</v>
      </c>
      <c r="C3198">
        <v>8</v>
      </c>
      <c r="D3198">
        <v>8</v>
      </c>
    </row>
    <row r="3199" spans="1:36">
      <c r="A3199" t="str">
        <f t="shared" si="49"/>
        <v>estradiol</v>
      </c>
      <c r="B3199" t="s">
        <v>11690</v>
      </c>
      <c r="C3199">
        <v>6</v>
      </c>
      <c r="D3199">
        <v>9</v>
      </c>
    </row>
    <row r="3200" spans="1:36">
      <c r="A3200" t="str">
        <f t="shared" si="49"/>
        <v>Estradiol_mustard</v>
      </c>
      <c r="B3200" t="s">
        <v>11691</v>
      </c>
      <c r="C3200">
        <v>8</v>
      </c>
      <c r="D3200">
        <v>9</v>
      </c>
    </row>
    <row r="3201" spans="1:4">
      <c r="A3201" t="str">
        <f t="shared" si="49"/>
        <v>Estragole</v>
      </c>
      <c r="B3201" t="s">
        <v>11692</v>
      </c>
      <c r="C3201">
        <v>6</v>
      </c>
      <c r="D3201">
        <v>7</v>
      </c>
    </row>
    <row r="3202" spans="1:4">
      <c r="A3202" t="str">
        <f t="shared" si="49"/>
        <v>estriol</v>
      </c>
      <c r="B3202" t="s">
        <v>11693</v>
      </c>
      <c r="C3202">
        <v>6</v>
      </c>
      <c r="D3202">
        <v>9</v>
      </c>
    </row>
    <row r="3203" spans="1:4">
      <c r="A3203" t="str">
        <f t="shared" si="49"/>
        <v>estrone</v>
      </c>
      <c r="B3203" t="s">
        <v>11694</v>
      </c>
      <c r="C3203">
        <v>6</v>
      </c>
      <c r="D3203">
        <v>9</v>
      </c>
    </row>
    <row r="3204" spans="1:4">
      <c r="A3204" t="str">
        <f t="shared" ref="A3204:A3267" si="50">MID(B3204,1,LEN(B3204)-4)</f>
        <v>Eterobarb</v>
      </c>
      <c r="B3204" t="s">
        <v>11695</v>
      </c>
      <c r="C3204">
        <v>8</v>
      </c>
      <c r="D3204">
        <v>9</v>
      </c>
    </row>
    <row r="3205" spans="1:4">
      <c r="A3205" t="str">
        <f t="shared" si="50"/>
        <v>Ethacrynic_Acid</v>
      </c>
      <c r="B3205" t="s">
        <v>11696</v>
      </c>
      <c r="C3205">
        <v>7</v>
      </c>
      <c r="D3205">
        <v>9</v>
      </c>
    </row>
    <row r="3206" spans="1:4">
      <c r="A3206" t="str">
        <f t="shared" si="50"/>
        <v>ethambutol</v>
      </c>
      <c r="B3206" t="s">
        <v>11697</v>
      </c>
      <c r="C3206">
        <v>4</v>
      </c>
      <c r="D3206">
        <v>8</v>
      </c>
    </row>
    <row r="3207" spans="1:4">
      <c r="A3207" t="str">
        <f t="shared" si="50"/>
        <v>Ethametsulfuron_methyl</v>
      </c>
      <c r="B3207" t="s">
        <v>7629</v>
      </c>
      <c r="C3207">
        <v>11</v>
      </c>
      <c r="D3207">
        <v>12</v>
      </c>
    </row>
    <row r="3208" spans="1:4">
      <c r="A3208" t="str">
        <f t="shared" si="50"/>
        <v>Ethamivan</v>
      </c>
      <c r="B3208" t="s">
        <v>11698</v>
      </c>
      <c r="C3208">
        <v>6</v>
      </c>
      <c r="D3208">
        <v>9</v>
      </c>
    </row>
    <row r="3209" spans="1:4">
      <c r="A3209" t="str">
        <f t="shared" si="50"/>
        <v>ethan-1_2-diol</v>
      </c>
      <c r="B3209" t="s">
        <v>7795</v>
      </c>
      <c r="C3209">
        <v>4</v>
      </c>
      <c r="D3209">
        <v>4</v>
      </c>
    </row>
    <row r="3210" spans="1:4">
      <c r="A3210" t="str">
        <f t="shared" si="50"/>
        <v>Ethanal</v>
      </c>
      <c r="B3210" t="s">
        <v>11699</v>
      </c>
      <c r="C3210">
        <v>3</v>
      </c>
      <c r="D3210">
        <v>3</v>
      </c>
    </row>
    <row r="3211" spans="1:4">
      <c r="A3211" t="str">
        <f t="shared" si="50"/>
        <v>Ethane__1_1_1_2-tetrafluoro-</v>
      </c>
      <c r="B3211" t="s">
        <v>14200</v>
      </c>
      <c r="C3211">
        <v>6</v>
      </c>
      <c r="D3211">
        <v>6</v>
      </c>
    </row>
    <row r="3212" spans="1:4">
      <c r="A3212" t="str">
        <f t="shared" si="50"/>
        <v>Ethane__1_1-dichloro-1-fluoro-</v>
      </c>
      <c r="B3212" t="s">
        <v>14201</v>
      </c>
      <c r="C3212">
        <v>5</v>
      </c>
      <c r="D3212">
        <v>5</v>
      </c>
    </row>
    <row r="3213" spans="1:4">
      <c r="A3213" t="str">
        <f t="shared" si="50"/>
        <v>Ethane__2_2-dichloro-1_1_1-trifluoro-</v>
      </c>
      <c r="B3213" t="s">
        <v>14202</v>
      </c>
      <c r="C3213">
        <v>7</v>
      </c>
      <c r="D3213">
        <v>7</v>
      </c>
    </row>
    <row r="3214" spans="1:4">
      <c r="A3214" t="str">
        <f t="shared" si="50"/>
        <v>ethanol</v>
      </c>
      <c r="B3214" t="s">
        <v>8928</v>
      </c>
      <c r="C3214">
        <v>3</v>
      </c>
      <c r="D3214">
        <v>3</v>
      </c>
    </row>
    <row r="3215" spans="1:4">
      <c r="A3215" t="str">
        <f t="shared" si="50"/>
        <v>Ethanolamine</v>
      </c>
      <c r="B3215" t="s">
        <v>11700</v>
      </c>
      <c r="C3215">
        <v>4</v>
      </c>
      <c r="D3215">
        <v>4</v>
      </c>
    </row>
    <row r="3216" spans="1:4">
      <c r="A3216" t="str">
        <f t="shared" si="50"/>
        <v>ethanthiol</v>
      </c>
      <c r="B3216" t="s">
        <v>8738</v>
      </c>
      <c r="C3216">
        <v>3</v>
      </c>
      <c r="D3216">
        <v>3</v>
      </c>
    </row>
    <row r="3217" spans="1:4">
      <c r="A3217" t="str">
        <f t="shared" si="50"/>
        <v>Ethchlorvynol</v>
      </c>
      <c r="B3217" t="s">
        <v>11701</v>
      </c>
      <c r="C3217">
        <v>5</v>
      </c>
      <c r="D3217">
        <v>6</v>
      </c>
    </row>
    <row r="3218" spans="1:4">
      <c r="A3218" t="str">
        <f t="shared" si="50"/>
        <v>Ethene__chloro-</v>
      </c>
      <c r="B3218" t="s">
        <v>14203</v>
      </c>
      <c r="C3218">
        <v>3</v>
      </c>
      <c r="D3218">
        <v>3</v>
      </c>
    </row>
    <row r="3219" spans="1:4">
      <c r="A3219" t="str">
        <f t="shared" si="50"/>
        <v>Ethene__fluoro-</v>
      </c>
      <c r="B3219" t="s">
        <v>14204</v>
      </c>
      <c r="C3219">
        <v>3</v>
      </c>
      <c r="D3219">
        <v>3</v>
      </c>
    </row>
    <row r="3220" spans="1:4">
      <c r="A3220" t="str">
        <f t="shared" si="50"/>
        <v>Ethenzamide</v>
      </c>
      <c r="B3220" t="s">
        <v>11702</v>
      </c>
      <c r="C3220">
        <v>7</v>
      </c>
      <c r="D3220">
        <v>8</v>
      </c>
    </row>
    <row r="3221" spans="1:4">
      <c r="A3221" t="str">
        <f t="shared" si="50"/>
        <v>Ethephon</v>
      </c>
      <c r="B3221" t="s">
        <v>7633</v>
      </c>
      <c r="C3221">
        <v>7</v>
      </c>
      <c r="D3221">
        <v>7</v>
      </c>
    </row>
    <row r="3222" spans="1:4">
      <c r="A3222" t="str">
        <f t="shared" si="50"/>
        <v>Ethinyl_estradiol</v>
      </c>
      <c r="B3222" t="s">
        <v>11703</v>
      </c>
      <c r="C3222">
        <v>6</v>
      </c>
      <c r="D3222">
        <v>9</v>
      </c>
    </row>
    <row r="3223" spans="1:4">
      <c r="A3223" t="str">
        <f t="shared" si="50"/>
        <v>Ethion</v>
      </c>
      <c r="B3223" t="s">
        <v>11704</v>
      </c>
      <c r="C3223">
        <v>11</v>
      </c>
      <c r="D3223">
        <v>11</v>
      </c>
    </row>
    <row r="3224" spans="1:4">
      <c r="A3224" t="str">
        <f t="shared" si="50"/>
        <v>Ethionamide</v>
      </c>
      <c r="B3224" t="s">
        <v>11705</v>
      </c>
      <c r="C3224">
        <v>6</v>
      </c>
      <c r="D3224">
        <v>8</v>
      </c>
    </row>
    <row r="3225" spans="1:4">
      <c r="A3225" t="str">
        <f t="shared" si="50"/>
        <v>Ethionine</v>
      </c>
      <c r="B3225" t="s">
        <v>11706</v>
      </c>
      <c r="C3225">
        <v>4</v>
      </c>
      <c r="D3225">
        <v>6</v>
      </c>
    </row>
    <row r="3226" spans="1:4">
      <c r="A3226" t="str">
        <f t="shared" si="50"/>
        <v>Ethiozin</v>
      </c>
      <c r="B3226" t="s">
        <v>11707</v>
      </c>
      <c r="C3226">
        <v>8</v>
      </c>
      <c r="D3226">
        <v>8</v>
      </c>
    </row>
    <row r="3227" spans="1:4">
      <c r="A3227" t="str">
        <f t="shared" si="50"/>
        <v>Ethirimol</v>
      </c>
      <c r="B3227" t="s">
        <v>11708</v>
      </c>
      <c r="C3227">
        <v>8</v>
      </c>
      <c r="D3227">
        <v>8</v>
      </c>
    </row>
    <row r="3228" spans="1:4">
      <c r="A3228" t="str">
        <f t="shared" si="50"/>
        <v>Ethofumesate</v>
      </c>
      <c r="B3228" t="s">
        <v>7635</v>
      </c>
      <c r="C3228">
        <v>9</v>
      </c>
      <c r="D3228">
        <v>9</v>
      </c>
    </row>
    <row r="3229" spans="1:4">
      <c r="A3229" t="str">
        <f t="shared" si="50"/>
        <v>Ethohexadiol</v>
      </c>
      <c r="B3229" t="s">
        <v>11709</v>
      </c>
      <c r="C3229">
        <v>4</v>
      </c>
      <c r="D3229">
        <v>5</v>
      </c>
    </row>
    <row r="3230" spans="1:4">
      <c r="A3230" t="str">
        <f t="shared" si="50"/>
        <v>Ethosuximide</v>
      </c>
      <c r="B3230" t="s">
        <v>11710</v>
      </c>
      <c r="C3230">
        <v>5</v>
      </c>
      <c r="D3230">
        <v>7</v>
      </c>
    </row>
    <row r="3231" spans="1:4">
      <c r="A3231" t="str">
        <f t="shared" si="50"/>
        <v>ethoxybenzene</v>
      </c>
      <c r="B3231" t="s">
        <v>11711</v>
      </c>
      <c r="C3231">
        <v>7</v>
      </c>
      <c r="D3231">
        <v>7</v>
      </c>
    </row>
    <row r="3232" spans="1:4">
      <c r="A3232" t="str">
        <f t="shared" si="50"/>
        <v>Ethoxyquin</v>
      </c>
      <c r="B3232" t="s">
        <v>11712</v>
      </c>
      <c r="C3232">
        <v>7</v>
      </c>
      <c r="D3232">
        <v>8</v>
      </c>
    </row>
    <row r="3233" spans="1:4">
      <c r="A3233" t="str">
        <f t="shared" si="50"/>
        <v>ethyl_2-pentynoate</v>
      </c>
      <c r="B3233" t="s">
        <v>11739</v>
      </c>
      <c r="C3233">
        <v>5</v>
      </c>
      <c r="D3233">
        <v>6</v>
      </c>
    </row>
    <row r="3234" spans="1:4">
      <c r="A3234" t="str">
        <f t="shared" si="50"/>
        <v>Ethyl_3-aminobenzoate_methanesulfonic_acid_salt_(ms-222)</v>
      </c>
      <c r="B3234" t="s">
        <v>11740</v>
      </c>
      <c r="C3234">
        <v>5</v>
      </c>
      <c r="D3234">
        <v>9</v>
      </c>
    </row>
    <row r="3235" spans="1:4">
      <c r="A3235" t="str">
        <f t="shared" si="50"/>
        <v>ethyl_4-hydroxybenzoate</v>
      </c>
      <c r="B3235" t="s">
        <v>11741</v>
      </c>
      <c r="C3235">
        <v>5</v>
      </c>
      <c r="D3235">
        <v>9</v>
      </c>
    </row>
    <row r="3236" spans="1:4">
      <c r="A3236" t="str">
        <f t="shared" si="50"/>
        <v>ethyl_acetate</v>
      </c>
      <c r="B3236" t="s">
        <v>8915</v>
      </c>
      <c r="C3236">
        <v>5</v>
      </c>
      <c r="D3236">
        <v>5</v>
      </c>
    </row>
    <row r="3237" spans="1:4">
      <c r="A3237" t="str">
        <f t="shared" si="50"/>
        <v>Ethyl_acetoacetate</v>
      </c>
      <c r="B3237" t="s">
        <v>8782</v>
      </c>
      <c r="C3237">
        <v>5</v>
      </c>
      <c r="D3237">
        <v>6</v>
      </c>
    </row>
    <row r="3238" spans="1:4">
      <c r="A3238" t="str">
        <f t="shared" si="50"/>
        <v>Ethyl_acrylate</v>
      </c>
      <c r="B3238" t="s">
        <v>11742</v>
      </c>
      <c r="C3238">
        <v>5</v>
      </c>
      <c r="D3238">
        <v>6</v>
      </c>
    </row>
    <row r="3239" spans="1:4">
      <c r="A3239" t="str">
        <f t="shared" si="50"/>
        <v>Ethyl_Benzoate</v>
      </c>
      <c r="B3239" t="s">
        <v>11743</v>
      </c>
      <c r="C3239">
        <v>5</v>
      </c>
      <c r="D3239">
        <v>9</v>
      </c>
    </row>
    <row r="3240" spans="1:4">
      <c r="A3240" t="str">
        <f t="shared" si="50"/>
        <v>Ethyl_Biscoumacetate</v>
      </c>
      <c r="B3240" t="s">
        <v>11744</v>
      </c>
      <c r="C3240">
        <v>8</v>
      </c>
      <c r="D3240">
        <v>10</v>
      </c>
    </row>
    <row r="3241" spans="1:4">
      <c r="A3241" t="str">
        <f t="shared" si="50"/>
        <v>Ethyl_bromoacetate</v>
      </c>
      <c r="B3241" t="s">
        <v>11745</v>
      </c>
      <c r="C3241">
        <v>5</v>
      </c>
      <c r="D3241">
        <v>5</v>
      </c>
    </row>
    <row r="3242" spans="1:4">
      <c r="A3242" t="str">
        <f t="shared" si="50"/>
        <v>ethyl_butanoate</v>
      </c>
      <c r="B3242" t="s">
        <v>8918</v>
      </c>
      <c r="C3242">
        <v>5</v>
      </c>
      <c r="D3242">
        <v>6</v>
      </c>
    </row>
    <row r="3243" spans="1:4">
      <c r="A3243" t="str">
        <f t="shared" si="50"/>
        <v>Ethyl_Butyrate</v>
      </c>
      <c r="B3243" t="s">
        <v>11746</v>
      </c>
      <c r="C3243">
        <v>5</v>
      </c>
      <c r="D3243">
        <v>6</v>
      </c>
    </row>
    <row r="3244" spans="1:4">
      <c r="A3244" t="str">
        <f t="shared" si="50"/>
        <v>Ethyl_Caprylate</v>
      </c>
      <c r="B3244" t="s">
        <v>11747</v>
      </c>
      <c r="C3244">
        <v>5</v>
      </c>
      <c r="D3244">
        <v>6</v>
      </c>
    </row>
    <row r="3245" spans="1:4">
      <c r="A3245" t="str">
        <f t="shared" si="50"/>
        <v>ethyl_cinnamate</v>
      </c>
      <c r="B3245" t="s">
        <v>11748</v>
      </c>
      <c r="C3245">
        <v>6</v>
      </c>
      <c r="D3245">
        <v>8</v>
      </c>
    </row>
    <row r="3246" spans="1:4">
      <c r="A3246" t="str">
        <f t="shared" si="50"/>
        <v>Ethyl_citrate</v>
      </c>
      <c r="B3246" t="s">
        <v>8783</v>
      </c>
      <c r="C3246">
        <v>5</v>
      </c>
      <c r="D3246">
        <v>6</v>
      </c>
    </row>
    <row r="3247" spans="1:4">
      <c r="A3247" t="str">
        <f t="shared" si="50"/>
        <v>ethyl_formate</v>
      </c>
      <c r="B3247" t="s">
        <v>8913</v>
      </c>
      <c r="C3247">
        <v>5</v>
      </c>
      <c r="D3247">
        <v>5</v>
      </c>
    </row>
    <row r="3248" spans="1:4">
      <c r="A3248" t="str">
        <f t="shared" si="50"/>
        <v>Ethyl_hexanoate</v>
      </c>
      <c r="B3248" t="s">
        <v>11749</v>
      </c>
      <c r="C3248">
        <v>5</v>
      </c>
      <c r="D3248">
        <v>6</v>
      </c>
    </row>
    <row r="3249" spans="1:4">
      <c r="A3249" t="str">
        <f t="shared" si="50"/>
        <v>ethyl_isobutanoate</v>
      </c>
      <c r="B3249" t="s">
        <v>8921</v>
      </c>
      <c r="C3249">
        <v>5</v>
      </c>
      <c r="D3249">
        <v>6</v>
      </c>
    </row>
    <row r="3250" spans="1:4">
      <c r="A3250" t="str">
        <f t="shared" si="50"/>
        <v>Ethyl_Menthane_Carboxamide</v>
      </c>
      <c r="B3250" t="s">
        <v>11750</v>
      </c>
      <c r="C3250">
        <v>4</v>
      </c>
      <c r="D3250">
        <v>6</v>
      </c>
    </row>
    <row r="3251" spans="1:4">
      <c r="A3251" t="str">
        <f t="shared" si="50"/>
        <v>ethyl_methacrylate</v>
      </c>
      <c r="B3251" t="s">
        <v>11751</v>
      </c>
      <c r="C3251">
        <v>6</v>
      </c>
      <c r="D3251">
        <v>6</v>
      </c>
    </row>
    <row r="3252" spans="1:4">
      <c r="A3252" t="str">
        <f t="shared" si="50"/>
        <v>Ethyl_nitrate</v>
      </c>
      <c r="B3252" t="s">
        <v>8784</v>
      </c>
      <c r="C3252">
        <v>6</v>
      </c>
      <c r="D3252">
        <v>6</v>
      </c>
    </row>
    <row r="3253" spans="1:4">
      <c r="A3253" t="str">
        <f t="shared" si="50"/>
        <v>Ethyl_Oenanthate</v>
      </c>
      <c r="B3253" t="s">
        <v>11752</v>
      </c>
      <c r="C3253">
        <v>5</v>
      </c>
      <c r="D3253">
        <v>6</v>
      </c>
    </row>
    <row r="3254" spans="1:4">
      <c r="A3254" t="str">
        <f t="shared" si="50"/>
        <v>Ethyl_p-aminobenzoate</v>
      </c>
      <c r="B3254" t="s">
        <v>11753</v>
      </c>
      <c r="C3254">
        <v>5</v>
      </c>
      <c r="D3254">
        <v>9</v>
      </c>
    </row>
    <row r="3255" spans="1:4">
      <c r="A3255" t="str">
        <f t="shared" si="50"/>
        <v>ethyl_pentanoate</v>
      </c>
      <c r="B3255" t="s">
        <v>8919</v>
      </c>
      <c r="C3255">
        <v>5</v>
      </c>
      <c r="D3255">
        <v>6</v>
      </c>
    </row>
    <row r="3256" spans="1:4">
      <c r="A3256" t="str">
        <f t="shared" si="50"/>
        <v>ethyl_propanoate</v>
      </c>
      <c r="B3256" t="s">
        <v>8917</v>
      </c>
      <c r="C3256">
        <v>5</v>
      </c>
      <c r="D3256">
        <v>6</v>
      </c>
    </row>
    <row r="3257" spans="1:4">
      <c r="A3257" t="str">
        <f t="shared" si="50"/>
        <v>Ethyl_salicylate</v>
      </c>
      <c r="B3257" t="s">
        <v>11754</v>
      </c>
      <c r="C3257">
        <v>5</v>
      </c>
      <c r="D3257">
        <v>9</v>
      </c>
    </row>
    <row r="3258" spans="1:4">
      <c r="A3258" t="str">
        <f t="shared" si="50"/>
        <v>Ethyl_tartrate</v>
      </c>
      <c r="B3258" t="s">
        <v>8785</v>
      </c>
      <c r="C3258">
        <v>5</v>
      </c>
      <c r="D3258">
        <v>6</v>
      </c>
    </row>
    <row r="3259" spans="1:4">
      <c r="A3259" t="str">
        <f t="shared" si="50"/>
        <v>ethyl-2-butynoate</v>
      </c>
      <c r="B3259" t="s">
        <v>11713</v>
      </c>
      <c r="C3259">
        <v>5</v>
      </c>
      <c r="D3259">
        <v>6</v>
      </c>
    </row>
    <row r="3260" spans="1:4">
      <c r="A3260" t="str">
        <f t="shared" si="50"/>
        <v>ethyl-2-heptynoate</v>
      </c>
      <c r="B3260" t="s">
        <v>11714</v>
      </c>
      <c r="C3260">
        <v>5</v>
      </c>
      <c r="D3260">
        <v>7</v>
      </c>
    </row>
    <row r="3261" spans="1:4">
      <c r="A3261" t="str">
        <f t="shared" si="50"/>
        <v>ethyl-2-hexynoate</v>
      </c>
      <c r="B3261" t="s">
        <v>11715</v>
      </c>
      <c r="C3261">
        <v>5</v>
      </c>
      <c r="D3261">
        <v>6</v>
      </c>
    </row>
    <row r="3262" spans="1:4">
      <c r="A3262" t="str">
        <f t="shared" si="50"/>
        <v>ethyl-2-nonynoate</v>
      </c>
      <c r="B3262" t="s">
        <v>11716</v>
      </c>
      <c r="C3262">
        <v>5</v>
      </c>
      <c r="D3262">
        <v>7</v>
      </c>
    </row>
    <row r="3263" spans="1:4">
      <c r="A3263" t="str">
        <f t="shared" si="50"/>
        <v>ethyl-2-octynoate</v>
      </c>
      <c r="B3263" t="s">
        <v>11717</v>
      </c>
      <c r="C3263">
        <v>5</v>
      </c>
      <c r="D3263">
        <v>7</v>
      </c>
    </row>
    <row r="3264" spans="1:4">
      <c r="A3264" t="str">
        <f t="shared" si="50"/>
        <v>ethyl-3-3-dimethyl_acrylate</v>
      </c>
      <c r="B3264" t="s">
        <v>11718</v>
      </c>
      <c r="C3264">
        <v>5</v>
      </c>
      <c r="D3264">
        <v>7</v>
      </c>
    </row>
    <row r="3265" spans="1:4">
      <c r="A3265" t="str">
        <f t="shared" si="50"/>
        <v>Ethyl-3-methyl-3-phenylglycidate</v>
      </c>
      <c r="B3265" t="s">
        <v>11719</v>
      </c>
      <c r="C3265">
        <v>6</v>
      </c>
      <c r="D3265">
        <v>9</v>
      </c>
    </row>
    <row r="3266" spans="1:4">
      <c r="A3266" t="str">
        <f t="shared" si="50"/>
        <v>Ethylamine</v>
      </c>
      <c r="B3266" t="s">
        <v>11720</v>
      </c>
      <c r="C3266">
        <v>3</v>
      </c>
      <c r="D3266">
        <v>3</v>
      </c>
    </row>
    <row r="3267" spans="1:4">
      <c r="A3267" t="str">
        <f t="shared" si="50"/>
        <v>Ethylaniline</v>
      </c>
      <c r="B3267" t="s">
        <v>11721</v>
      </c>
      <c r="C3267">
        <v>5</v>
      </c>
      <c r="D3267">
        <v>7</v>
      </c>
    </row>
    <row r="3268" spans="1:4">
      <c r="A3268" t="str">
        <f t="shared" ref="A3268:A3331" si="51">MID(B3268,1,LEN(B3268)-4)</f>
        <v>Ethylbenzene</v>
      </c>
      <c r="B3268" t="s">
        <v>11722</v>
      </c>
      <c r="C3268">
        <v>5</v>
      </c>
      <c r="D3268">
        <v>7</v>
      </c>
    </row>
    <row r="3269" spans="1:4">
      <c r="A3269" t="str">
        <f t="shared" si="51"/>
        <v>Ethylene_Chlorohydrin</v>
      </c>
      <c r="B3269" t="s">
        <v>11724</v>
      </c>
      <c r="C3269">
        <v>4</v>
      </c>
      <c r="D3269">
        <v>4</v>
      </c>
    </row>
    <row r="3270" spans="1:4">
      <c r="A3270" t="str">
        <f t="shared" si="51"/>
        <v>Ethylene_Cyanohydrin</v>
      </c>
      <c r="B3270" t="s">
        <v>11725</v>
      </c>
      <c r="C3270">
        <v>5</v>
      </c>
      <c r="D3270">
        <v>5</v>
      </c>
    </row>
    <row r="3271" spans="1:4">
      <c r="A3271" t="str">
        <f t="shared" si="51"/>
        <v>Ethylene_Dibromide</v>
      </c>
      <c r="B3271" t="s">
        <v>11726</v>
      </c>
      <c r="C3271">
        <v>4</v>
      </c>
      <c r="D3271">
        <v>4</v>
      </c>
    </row>
    <row r="3272" spans="1:4">
      <c r="A3272" t="str">
        <f t="shared" si="51"/>
        <v>Ethylene_Dichloride</v>
      </c>
      <c r="B3272" t="s">
        <v>11727</v>
      </c>
      <c r="C3272">
        <v>4</v>
      </c>
      <c r="D3272">
        <v>4</v>
      </c>
    </row>
    <row r="3273" spans="1:4">
      <c r="A3273" t="str">
        <f t="shared" si="51"/>
        <v>Ethylene_glycol__cyclic_sulfate</v>
      </c>
      <c r="B3273" t="s">
        <v>14205</v>
      </c>
      <c r="C3273">
        <v>6</v>
      </c>
      <c r="D3273">
        <v>7</v>
      </c>
    </row>
    <row r="3274" spans="1:4">
      <c r="A3274" t="str">
        <f t="shared" si="51"/>
        <v>Ethylene_glycol</v>
      </c>
      <c r="B3274" t="s">
        <v>9836</v>
      </c>
      <c r="C3274">
        <v>4</v>
      </c>
      <c r="D3274">
        <v>4</v>
      </c>
    </row>
    <row r="3275" spans="1:4">
      <c r="A3275" t="str">
        <f t="shared" si="51"/>
        <v>Ethylene_Glycol_Diacetate</v>
      </c>
      <c r="B3275" t="s">
        <v>11728</v>
      </c>
      <c r="C3275">
        <v>5</v>
      </c>
      <c r="D3275">
        <v>8</v>
      </c>
    </row>
    <row r="3276" spans="1:4">
      <c r="A3276" t="str">
        <f t="shared" si="51"/>
        <v>Ethylene_Glycol_Monoacetate</v>
      </c>
      <c r="B3276" t="s">
        <v>11729</v>
      </c>
      <c r="C3276">
        <v>5</v>
      </c>
      <c r="D3276">
        <v>6</v>
      </c>
    </row>
    <row r="3277" spans="1:4">
      <c r="A3277" t="str">
        <f t="shared" si="51"/>
        <v>Ethylene_glycol_monoethyl_ether</v>
      </c>
      <c r="B3277" t="s">
        <v>11730</v>
      </c>
      <c r="C3277">
        <v>4</v>
      </c>
      <c r="D3277">
        <v>5</v>
      </c>
    </row>
    <row r="3278" spans="1:4">
      <c r="A3278" t="str">
        <f t="shared" si="51"/>
        <v>ethylene_glycol_monohexyl_ether</v>
      </c>
      <c r="B3278" t="s">
        <v>11731</v>
      </c>
      <c r="C3278">
        <v>5</v>
      </c>
      <c r="D3278">
        <v>6</v>
      </c>
    </row>
    <row r="3279" spans="1:4">
      <c r="A3279" t="str">
        <f t="shared" si="51"/>
        <v>Ethylene_oxide</v>
      </c>
      <c r="B3279" t="s">
        <v>11732</v>
      </c>
      <c r="C3279">
        <v>3</v>
      </c>
      <c r="D3279">
        <v>3</v>
      </c>
    </row>
    <row r="3280" spans="1:4">
      <c r="A3280" t="str">
        <f t="shared" si="51"/>
        <v>Ethylene_thiourea</v>
      </c>
      <c r="B3280" t="s">
        <v>11733</v>
      </c>
      <c r="C3280">
        <v>6</v>
      </c>
      <c r="D3280">
        <v>6</v>
      </c>
    </row>
    <row r="3281" spans="1:4">
      <c r="A3281" t="str">
        <f t="shared" si="51"/>
        <v>Ethylene_thiourea_(ETU)</v>
      </c>
      <c r="B3281" t="s">
        <v>11734</v>
      </c>
      <c r="C3281">
        <v>6</v>
      </c>
      <c r="D3281">
        <v>6</v>
      </c>
    </row>
    <row r="3282" spans="1:4">
      <c r="A3282" t="str">
        <f t="shared" si="51"/>
        <v>Ethylenebisdithiocarbamate__disodium</v>
      </c>
      <c r="B3282" t="s">
        <v>14206</v>
      </c>
      <c r="C3282">
        <v>6</v>
      </c>
      <c r="D3282">
        <v>7</v>
      </c>
    </row>
    <row r="3283" spans="1:4">
      <c r="A3283" t="str">
        <f t="shared" si="51"/>
        <v>Ethylenediamine</v>
      </c>
      <c r="B3283" t="s">
        <v>11723</v>
      </c>
      <c r="C3283">
        <v>4</v>
      </c>
      <c r="D3283">
        <v>4</v>
      </c>
    </row>
    <row r="3284" spans="1:4">
      <c r="A3284" t="str">
        <f t="shared" si="51"/>
        <v>ETHYLENEGLYCOLDIACRYLATE</v>
      </c>
      <c r="B3284" t="s">
        <v>4545</v>
      </c>
      <c r="C3284">
        <v>5</v>
      </c>
      <c r="D3284">
        <v>8</v>
      </c>
    </row>
    <row r="3285" spans="1:4">
      <c r="A3285" t="str">
        <f t="shared" si="51"/>
        <v>ETHYLENETHIOUREA</v>
      </c>
      <c r="B3285" t="s">
        <v>4546</v>
      </c>
      <c r="C3285">
        <v>6</v>
      </c>
      <c r="D3285">
        <v>6</v>
      </c>
    </row>
    <row r="3286" spans="1:4">
      <c r="A3286" t="str">
        <f t="shared" si="51"/>
        <v>Ethylenimine</v>
      </c>
      <c r="B3286" t="s">
        <v>11735</v>
      </c>
      <c r="C3286">
        <v>3</v>
      </c>
      <c r="D3286">
        <v>3</v>
      </c>
    </row>
    <row r="3287" spans="1:4">
      <c r="A3287" t="str">
        <f t="shared" si="51"/>
        <v>Ethylhydrazine.HCl</v>
      </c>
      <c r="B3287" t="s">
        <v>11736</v>
      </c>
      <c r="C3287">
        <v>4</v>
      </c>
      <c r="D3287">
        <v>4</v>
      </c>
    </row>
    <row r="3288" spans="1:4">
      <c r="A3288" t="str">
        <f t="shared" si="51"/>
        <v>Ethylnitrosocyanamide</v>
      </c>
      <c r="B3288" t="s">
        <v>11737</v>
      </c>
      <c r="C3288">
        <v>7</v>
      </c>
      <c r="D3288">
        <v>7</v>
      </c>
    </row>
    <row r="3289" spans="1:4">
      <c r="A3289" t="str">
        <f t="shared" si="51"/>
        <v>ETHYLNITROSOUREA</v>
      </c>
      <c r="B3289" t="s">
        <v>4547</v>
      </c>
      <c r="C3289">
        <v>6</v>
      </c>
      <c r="D3289">
        <v>7</v>
      </c>
    </row>
    <row r="3290" spans="1:4">
      <c r="A3290" t="str">
        <f t="shared" si="51"/>
        <v>Ethylphenylacetylurea</v>
      </c>
      <c r="B3290" t="s">
        <v>11738</v>
      </c>
      <c r="C3290">
        <v>6</v>
      </c>
      <c r="D3290">
        <v>9</v>
      </c>
    </row>
    <row r="3291" spans="1:4">
      <c r="A3291" t="str">
        <f t="shared" si="51"/>
        <v>Ethynodiol_diacetate</v>
      </c>
      <c r="B3291" t="s">
        <v>11755</v>
      </c>
      <c r="C3291">
        <v>6</v>
      </c>
      <c r="D3291">
        <v>8</v>
      </c>
    </row>
    <row r="3292" spans="1:4">
      <c r="A3292" t="str">
        <f t="shared" si="51"/>
        <v>ethynyl_estradiol</v>
      </c>
      <c r="B3292" t="s">
        <v>11757</v>
      </c>
      <c r="C3292">
        <v>6</v>
      </c>
      <c r="D3292">
        <v>9</v>
      </c>
    </row>
    <row r="3293" spans="1:4">
      <c r="A3293" t="str">
        <f t="shared" si="51"/>
        <v>ethynyl-estradiol</v>
      </c>
      <c r="B3293" t="s">
        <v>11756</v>
      </c>
      <c r="C3293">
        <v>6</v>
      </c>
      <c r="D3293">
        <v>9</v>
      </c>
    </row>
    <row r="3294" spans="1:4">
      <c r="A3294" t="str">
        <f t="shared" si="51"/>
        <v>Etifoxine</v>
      </c>
      <c r="B3294" t="s">
        <v>11758</v>
      </c>
      <c r="C3294">
        <v>8</v>
      </c>
      <c r="D3294">
        <v>9</v>
      </c>
    </row>
    <row r="3295" spans="1:4">
      <c r="A3295" t="str">
        <f t="shared" si="51"/>
        <v>etiocholan-17-beta-ol-3-one_(5betaDHT)</v>
      </c>
      <c r="B3295" t="s">
        <v>11759</v>
      </c>
      <c r="C3295">
        <v>4</v>
      </c>
      <c r="D3295">
        <v>6</v>
      </c>
    </row>
    <row r="3296" spans="1:4">
      <c r="A3296" t="str">
        <f t="shared" si="51"/>
        <v>Etizolam</v>
      </c>
      <c r="B3296" t="s">
        <v>11760</v>
      </c>
      <c r="C3296">
        <v>8</v>
      </c>
      <c r="D3296">
        <v>11</v>
      </c>
    </row>
    <row r="3297" spans="1:4">
      <c r="A3297" t="str">
        <f t="shared" si="51"/>
        <v>etodolac</v>
      </c>
      <c r="B3297" t="s">
        <v>11761</v>
      </c>
      <c r="C3297">
        <v>6</v>
      </c>
      <c r="D3297">
        <v>9</v>
      </c>
    </row>
    <row r="3298" spans="1:4">
      <c r="A3298" t="str">
        <f t="shared" si="51"/>
        <v>Etofenamate</v>
      </c>
      <c r="B3298" t="s">
        <v>11762</v>
      </c>
      <c r="C3298">
        <v>7</v>
      </c>
      <c r="D3298">
        <v>11</v>
      </c>
    </row>
    <row r="3299" spans="1:4">
      <c r="A3299" t="str">
        <f t="shared" si="51"/>
        <v>Etofenprox</v>
      </c>
      <c r="B3299" t="s">
        <v>9905</v>
      </c>
      <c r="C3299">
        <v>7</v>
      </c>
      <c r="D3299">
        <v>9</v>
      </c>
    </row>
    <row r="3300" spans="1:4">
      <c r="A3300" t="str">
        <f t="shared" si="51"/>
        <v>Etomidoline</v>
      </c>
      <c r="B3300" t="s">
        <v>11763</v>
      </c>
      <c r="C3300">
        <v>7</v>
      </c>
      <c r="D3300">
        <v>9</v>
      </c>
    </row>
    <row r="3301" spans="1:4">
      <c r="A3301" t="str">
        <f t="shared" si="51"/>
        <v>Etozolin</v>
      </c>
      <c r="B3301" t="s">
        <v>11764</v>
      </c>
      <c r="C3301">
        <v>6</v>
      </c>
      <c r="D3301">
        <v>9</v>
      </c>
    </row>
    <row r="3302" spans="1:4">
      <c r="A3302" t="str">
        <f t="shared" si="51"/>
        <v>Etretinate</v>
      </c>
      <c r="B3302" t="s">
        <v>11765</v>
      </c>
      <c r="C3302">
        <v>10</v>
      </c>
      <c r="D3302">
        <v>8</v>
      </c>
    </row>
    <row r="3303" spans="1:4">
      <c r="A3303" t="str">
        <f t="shared" si="51"/>
        <v>Etridiazole</v>
      </c>
      <c r="B3303" t="s">
        <v>9747</v>
      </c>
      <c r="C3303">
        <v>8</v>
      </c>
      <c r="D3303">
        <v>8</v>
      </c>
    </row>
    <row r="3304" spans="1:4">
      <c r="A3304" t="str">
        <f t="shared" si="51"/>
        <v>Etrimfos</v>
      </c>
      <c r="B3304" t="s">
        <v>11766</v>
      </c>
      <c r="C3304">
        <v>11</v>
      </c>
      <c r="D3304">
        <v>12</v>
      </c>
    </row>
    <row r="3305" spans="1:4">
      <c r="A3305" t="str">
        <f t="shared" si="51"/>
        <v>Etymemazine</v>
      </c>
      <c r="B3305" t="s">
        <v>11767</v>
      </c>
      <c r="C3305">
        <v>6</v>
      </c>
      <c r="D3305">
        <v>11</v>
      </c>
    </row>
    <row r="3306" spans="1:4">
      <c r="A3306" t="str">
        <f t="shared" si="51"/>
        <v>Eugenol</v>
      </c>
      <c r="B3306" t="s">
        <v>8762</v>
      </c>
      <c r="C3306">
        <v>6</v>
      </c>
      <c r="D3306">
        <v>7</v>
      </c>
    </row>
    <row r="3307" spans="1:4">
      <c r="A3307" t="str">
        <f t="shared" si="51"/>
        <v>Exifone</v>
      </c>
      <c r="B3307" t="s">
        <v>11768</v>
      </c>
      <c r="C3307">
        <v>7</v>
      </c>
      <c r="D3307">
        <v>8</v>
      </c>
    </row>
    <row r="3308" spans="1:4">
      <c r="A3308" t="str">
        <f t="shared" si="51"/>
        <v>exo-norborneol</v>
      </c>
      <c r="B3308" t="s">
        <v>11769</v>
      </c>
      <c r="C3308">
        <v>4</v>
      </c>
      <c r="D3308">
        <v>5</v>
      </c>
    </row>
    <row r="3309" spans="1:4">
      <c r="A3309" t="str">
        <f t="shared" si="51"/>
        <v>Fadrozole.HCl</v>
      </c>
      <c r="B3309" t="s">
        <v>11770</v>
      </c>
      <c r="C3309">
        <v>8</v>
      </c>
      <c r="D3309">
        <v>9</v>
      </c>
    </row>
    <row r="3310" spans="1:4">
      <c r="A3310" t="str">
        <f t="shared" si="51"/>
        <v>famciclovir</v>
      </c>
      <c r="B3310" t="s">
        <v>11771</v>
      </c>
      <c r="C3310">
        <v>8</v>
      </c>
      <c r="D3310">
        <v>9</v>
      </c>
    </row>
    <row r="3311" spans="1:4">
      <c r="A3311" t="str">
        <f t="shared" si="51"/>
        <v>famotidine</v>
      </c>
      <c r="B3311" t="s">
        <v>9465</v>
      </c>
      <c r="C3311">
        <v>7</v>
      </c>
      <c r="D3311">
        <v>10</v>
      </c>
    </row>
    <row r="3312" spans="1:4">
      <c r="A3312" t="str">
        <f t="shared" si="51"/>
        <v>Famoxadone</v>
      </c>
      <c r="B3312" t="s">
        <v>9750</v>
      </c>
      <c r="C3312">
        <v>9</v>
      </c>
      <c r="D3312">
        <v>11</v>
      </c>
    </row>
    <row r="3313" spans="1:4">
      <c r="A3313" t="str">
        <f t="shared" si="51"/>
        <v>Famphur</v>
      </c>
      <c r="B3313" t="s">
        <v>11772</v>
      </c>
      <c r="C3313">
        <v>10</v>
      </c>
      <c r="D3313">
        <v>10</v>
      </c>
    </row>
    <row r="3314" spans="1:4">
      <c r="A3314" t="str">
        <f t="shared" si="51"/>
        <v>FD_&amp;_C_green_no._1</v>
      </c>
      <c r="B3314" t="s">
        <v>11773</v>
      </c>
      <c r="C3314">
        <v>7</v>
      </c>
      <c r="D3314">
        <v>9</v>
      </c>
    </row>
    <row r="3315" spans="1:4">
      <c r="A3315" t="str">
        <f t="shared" si="51"/>
        <v>FD_&amp;_C_green_no._2</v>
      </c>
      <c r="B3315" t="s">
        <v>11774</v>
      </c>
      <c r="C3315">
        <v>7</v>
      </c>
      <c r="D3315">
        <v>9</v>
      </c>
    </row>
    <row r="3316" spans="1:4">
      <c r="A3316" t="str">
        <f t="shared" si="51"/>
        <v>FD_&amp;_C_green_no._3</v>
      </c>
      <c r="B3316" t="s">
        <v>11775</v>
      </c>
      <c r="C3316">
        <v>7</v>
      </c>
      <c r="D3316">
        <v>9</v>
      </c>
    </row>
    <row r="3317" spans="1:4">
      <c r="A3317" t="str">
        <f t="shared" si="51"/>
        <v>FD_&amp;_C_red_no._2</v>
      </c>
      <c r="B3317" t="s">
        <v>11776</v>
      </c>
      <c r="C3317">
        <v>7</v>
      </c>
      <c r="D3317">
        <v>10</v>
      </c>
    </row>
    <row r="3318" spans="1:4">
      <c r="A3318" t="str">
        <f t="shared" si="51"/>
        <v>FD_&amp;_C_red_no._3</v>
      </c>
      <c r="B3318" t="s">
        <v>11777</v>
      </c>
      <c r="C3318">
        <v>6</v>
      </c>
      <c r="D3318">
        <v>11</v>
      </c>
    </row>
    <row r="3319" spans="1:4">
      <c r="A3319" t="str">
        <f t="shared" si="51"/>
        <v>FD_&amp;_C_yellow_no._6</v>
      </c>
      <c r="B3319" t="s">
        <v>11778</v>
      </c>
      <c r="C3319">
        <v>7</v>
      </c>
      <c r="D3319">
        <v>10</v>
      </c>
    </row>
    <row r="3320" spans="1:4">
      <c r="A3320" t="str">
        <f t="shared" si="51"/>
        <v>FD_and_C_yellow_no_6</v>
      </c>
      <c r="B3320" t="s">
        <v>11779</v>
      </c>
      <c r="C3320">
        <v>7</v>
      </c>
      <c r="D3320">
        <v>10</v>
      </c>
    </row>
    <row r="3321" spans="1:4">
      <c r="A3321" t="str">
        <f t="shared" si="51"/>
        <v>Febarbamate</v>
      </c>
      <c r="B3321" t="s">
        <v>11780</v>
      </c>
      <c r="C3321">
        <v>7</v>
      </c>
      <c r="D3321">
        <v>9</v>
      </c>
    </row>
    <row r="3322" spans="1:4">
      <c r="A3322" t="str">
        <f t="shared" si="51"/>
        <v>Febuprol</v>
      </c>
      <c r="B3322" t="s">
        <v>11781</v>
      </c>
      <c r="C3322">
        <v>8</v>
      </c>
      <c r="D3322">
        <v>9</v>
      </c>
    </row>
    <row r="3323" spans="1:4">
      <c r="A3323" t="str">
        <f t="shared" si="51"/>
        <v>Felbamate</v>
      </c>
      <c r="B3323" t="s">
        <v>11782</v>
      </c>
      <c r="C3323">
        <v>7</v>
      </c>
      <c r="D3323">
        <v>10</v>
      </c>
    </row>
    <row r="3324" spans="1:4">
      <c r="A3324" t="str">
        <f t="shared" si="51"/>
        <v>Felbinac</v>
      </c>
      <c r="B3324" t="s">
        <v>11783</v>
      </c>
      <c r="C3324">
        <v>6</v>
      </c>
      <c r="D3324">
        <v>10</v>
      </c>
    </row>
    <row r="3325" spans="1:4">
      <c r="A3325" t="str">
        <f t="shared" si="51"/>
        <v>felodipine</v>
      </c>
      <c r="B3325" t="s">
        <v>11784</v>
      </c>
      <c r="C3325">
        <v>6</v>
      </c>
      <c r="D3325">
        <v>9</v>
      </c>
    </row>
    <row r="3326" spans="1:4">
      <c r="A3326" t="str">
        <f t="shared" si="51"/>
        <v>fenac</v>
      </c>
      <c r="B3326" t="s">
        <v>11785</v>
      </c>
      <c r="C3326">
        <v>6</v>
      </c>
      <c r="D3326">
        <v>9</v>
      </c>
    </row>
    <row r="3327" spans="1:4">
      <c r="A3327" t="str">
        <f t="shared" si="51"/>
        <v>Fenamidone</v>
      </c>
      <c r="B3327" t="s">
        <v>9752</v>
      </c>
      <c r="C3327">
        <v>8</v>
      </c>
      <c r="D3327">
        <v>9</v>
      </c>
    </row>
    <row r="3328" spans="1:4">
      <c r="A3328" t="str">
        <f t="shared" si="51"/>
        <v>fenaminosulf</v>
      </c>
      <c r="B3328" t="s">
        <v>11786</v>
      </c>
      <c r="C3328">
        <v>6</v>
      </c>
      <c r="D3328">
        <v>8</v>
      </c>
    </row>
    <row r="3329" spans="1:4">
      <c r="A3329" t="str">
        <f t="shared" si="51"/>
        <v>Fenarimol</v>
      </c>
      <c r="B3329" t="s">
        <v>11787</v>
      </c>
      <c r="C3329">
        <v>7</v>
      </c>
      <c r="D3329">
        <v>9</v>
      </c>
    </row>
    <row r="3330" spans="1:4">
      <c r="A3330" t="str">
        <f t="shared" si="51"/>
        <v>fenazaflor</v>
      </c>
      <c r="B3330" t="s">
        <v>11788</v>
      </c>
      <c r="C3330">
        <v>8</v>
      </c>
      <c r="D3330">
        <v>9</v>
      </c>
    </row>
    <row r="3331" spans="1:4">
      <c r="A3331" t="str">
        <f t="shared" si="51"/>
        <v>Fenclozic_Acid</v>
      </c>
      <c r="B3331" t="s">
        <v>11789</v>
      </c>
      <c r="C3331">
        <v>7</v>
      </c>
      <c r="D3331">
        <v>8</v>
      </c>
    </row>
    <row r="3332" spans="1:4">
      <c r="A3332" t="str">
        <f t="shared" ref="A3332:A3395" si="52">MID(B3332,1,LEN(B3332)-4)</f>
        <v>Fendosal</v>
      </c>
      <c r="B3332" t="s">
        <v>11790</v>
      </c>
      <c r="C3332">
        <v>7</v>
      </c>
      <c r="D3332">
        <v>11</v>
      </c>
    </row>
    <row r="3333" spans="1:4">
      <c r="A3333" t="str">
        <f t="shared" si="52"/>
        <v>fenfluramine</v>
      </c>
      <c r="B3333" t="s">
        <v>11791</v>
      </c>
      <c r="C3333">
        <v>7</v>
      </c>
      <c r="D3333">
        <v>9</v>
      </c>
    </row>
    <row r="3334" spans="1:4">
      <c r="A3334" t="str">
        <f t="shared" si="52"/>
        <v>Fenhexamid</v>
      </c>
      <c r="B3334" t="s">
        <v>9754</v>
      </c>
      <c r="C3334">
        <v>6</v>
      </c>
      <c r="D3334">
        <v>9</v>
      </c>
    </row>
    <row r="3335" spans="1:4">
      <c r="A3335" t="str">
        <f t="shared" si="52"/>
        <v>Fenitrothion</v>
      </c>
      <c r="B3335" t="s">
        <v>11792</v>
      </c>
      <c r="C3335">
        <v>11</v>
      </c>
      <c r="D3335">
        <v>11</v>
      </c>
    </row>
    <row r="3336" spans="1:4">
      <c r="A3336" t="str">
        <f t="shared" si="52"/>
        <v>Fenofibrate</v>
      </c>
      <c r="B3336" t="s">
        <v>11793</v>
      </c>
      <c r="C3336">
        <v>7</v>
      </c>
      <c r="D3336">
        <v>8</v>
      </c>
    </row>
    <row r="3337" spans="1:4">
      <c r="A3337" t="str">
        <f t="shared" si="52"/>
        <v>Fenoxaprop-ethyl</v>
      </c>
      <c r="B3337" t="s">
        <v>11794</v>
      </c>
      <c r="C3337">
        <v>7</v>
      </c>
      <c r="D3337">
        <v>8</v>
      </c>
    </row>
    <row r="3338" spans="1:4">
      <c r="A3338" t="str">
        <f t="shared" si="52"/>
        <v>Fenoxycarb</v>
      </c>
      <c r="B3338" t="s">
        <v>11795</v>
      </c>
      <c r="C3338">
        <v>7</v>
      </c>
      <c r="D3338">
        <v>8</v>
      </c>
    </row>
    <row r="3339" spans="1:4">
      <c r="A3339" t="str">
        <f t="shared" si="52"/>
        <v>Fenozolone</v>
      </c>
      <c r="B3339" t="s">
        <v>11796</v>
      </c>
      <c r="C3339">
        <v>8</v>
      </c>
      <c r="D3339">
        <v>9</v>
      </c>
    </row>
    <row r="3340" spans="1:4">
      <c r="A3340" t="str">
        <f t="shared" si="52"/>
        <v>Fenpentadiol</v>
      </c>
      <c r="B3340" t="s">
        <v>11797</v>
      </c>
      <c r="C3340">
        <v>5</v>
      </c>
      <c r="D3340">
        <v>9</v>
      </c>
    </row>
    <row r="3341" spans="1:4">
      <c r="A3341" t="str">
        <f t="shared" si="52"/>
        <v>Fenpropimorph</v>
      </c>
      <c r="B3341" t="s">
        <v>11798</v>
      </c>
      <c r="C3341">
        <v>5</v>
      </c>
      <c r="D3341">
        <v>9</v>
      </c>
    </row>
    <row r="3342" spans="1:4">
      <c r="A3342" t="str">
        <f t="shared" si="52"/>
        <v>Fenpyroximate</v>
      </c>
      <c r="B3342" t="s">
        <v>11799</v>
      </c>
      <c r="C3342">
        <v>9</v>
      </c>
      <c r="D3342">
        <v>9</v>
      </c>
    </row>
    <row r="3343" spans="1:4">
      <c r="A3343" t="str">
        <f t="shared" si="52"/>
        <v>fenson</v>
      </c>
      <c r="B3343" t="s">
        <v>11800</v>
      </c>
      <c r="C3343">
        <v>7</v>
      </c>
      <c r="D3343">
        <v>9</v>
      </c>
    </row>
    <row r="3344" spans="1:4">
      <c r="A3344" t="str">
        <f t="shared" si="52"/>
        <v>Fensulfothion</v>
      </c>
      <c r="B3344" t="s">
        <v>11801</v>
      </c>
      <c r="C3344">
        <v>11</v>
      </c>
      <c r="D3344">
        <v>12</v>
      </c>
    </row>
    <row r="3345" spans="1:4">
      <c r="A3345" t="str">
        <f t="shared" si="52"/>
        <v>fentanyl</v>
      </c>
      <c r="B3345" t="s">
        <v>9467</v>
      </c>
      <c r="C3345">
        <v>5</v>
      </c>
      <c r="D3345">
        <v>9</v>
      </c>
    </row>
    <row r="3346" spans="1:4">
      <c r="A3346" t="str">
        <f t="shared" si="52"/>
        <v>Fenthion</v>
      </c>
      <c r="B3346" t="s">
        <v>9756</v>
      </c>
      <c r="C3346">
        <v>11</v>
      </c>
      <c r="D3346">
        <v>11</v>
      </c>
    </row>
    <row r="3347" spans="1:4">
      <c r="A3347" t="str">
        <f t="shared" si="52"/>
        <v>Fentiazac</v>
      </c>
      <c r="B3347" t="s">
        <v>11802</v>
      </c>
      <c r="C3347">
        <v>7</v>
      </c>
      <c r="D3347">
        <v>8</v>
      </c>
    </row>
    <row r="3348" spans="1:4">
      <c r="A3348" t="str">
        <f t="shared" si="52"/>
        <v>Fenuron</v>
      </c>
      <c r="B3348" t="s">
        <v>11803</v>
      </c>
      <c r="C3348">
        <v>7</v>
      </c>
      <c r="D3348">
        <v>9</v>
      </c>
    </row>
    <row r="3349" spans="1:4">
      <c r="A3349" t="str">
        <f t="shared" si="52"/>
        <v>Fenvalerate</v>
      </c>
      <c r="B3349" t="s">
        <v>11804</v>
      </c>
      <c r="C3349">
        <v>7</v>
      </c>
      <c r="D3349">
        <v>9</v>
      </c>
    </row>
    <row r="3350" spans="1:4">
      <c r="A3350" t="str">
        <f t="shared" si="52"/>
        <v>Fenvalerate_(pydrin)</v>
      </c>
      <c r="B3350" t="s">
        <v>11805</v>
      </c>
      <c r="C3350">
        <v>7</v>
      </c>
      <c r="D3350">
        <v>9</v>
      </c>
    </row>
    <row r="3351" spans="1:4">
      <c r="A3351" t="str">
        <f t="shared" si="52"/>
        <v>Feprazone</v>
      </c>
      <c r="B3351" t="s">
        <v>11806</v>
      </c>
      <c r="C3351">
        <v>8</v>
      </c>
      <c r="D3351">
        <v>8</v>
      </c>
    </row>
    <row r="3352" spans="1:4">
      <c r="A3352" t="str">
        <f t="shared" si="52"/>
        <v>Ferulic_acid</v>
      </c>
      <c r="B3352" t="s">
        <v>9864</v>
      </c>
      <c r="C3352">
        <v>6</v>
      </c>
      <c r="D3352">
        <v>8</v>
      </c>
    </row>
    <row r="3353" spans="1:4">
      <c r="A3353" t="str">
        <f t="shared" si="52"/>
        <v>FEXOFENADINE</v>
      </c>
      <c r="B3353" t="s">
        <v>9469</v>
      </c>
      <c r="C3353">
        <v>7</v>
      </c>
      <c r="D3353">
        <v>9</v>
      </c>
    </row>
    <row r="3354" spans="1:4">
      <c r="A3354" t="str">
        <f t="shared" si="52"/>
        <v>Finasteride</v>
      </c>
      <c r="B3354" t="s">
        <v>11807</v>
      </c>
      <c r="C3354">
        <v>5</v>
      </c>
      <c r="D3354">
        <v>7</v>
      </c>
    </row>
    <row r="3355" spans="1:4">
      <c r="A3355" t="str">
        <f t="shared" si="52"/>
        <v>Fipronil</v>
      </c>
      <c r="B3355" t="s">
        <v>9850</v>
      </c>
      <c r="C3355">
        <v>8</v>
      </c>
      <c r="D3355">
        <v>9</v>
      </c>
    </row>
    <row r="3356" spans="1:4">
      <c r="A3356" t="str">
        <f t="shared" si="52"/>
        <v>fisetin</v>
      </c>
      <c r="B3356" t="s">
        <v>11808</v>
      </c>
      <c r="C3356">
        <v>6</v>
      </c>
      <c r="D3356">
        <v>10</v>
      </c>
    </row>
    <row r="3357" spans="1:4">
      <c r="A3357" t="str">
        <f t="shared" si="52"/>
        <v>FK228</v>
      </c>
      <c r="B3357" t="s">
        <v>11809</v>
      </c>
      <c r="C3357">
        <v>7</v>
      </c>
      <c r="D3357">
        <v>12</v>
      </c>
    </row>
    <row r="3358" spans="1:4">
      <c r="A3358" t="str">
        <f t="shared" si="52"/>
        <v>flamprop-methyl</v>
      </c>
      <c r="B3358" t="s">
        <v>11810</v>
      </c>
      <c r="C3358">
        <v>6</v>
      </c>
      <c r="D3358">
        <v>9</v>
      </c>
    </row>
    <row r="3359" spans="1:4">
      <c r="A3359" t="str">
        <f t="shared" si="52"/>
        <v>flavanone</v>
      </c>
      <c r="B3359" t="s">
        <v>11811</v>
      </c>
      <c r="C3359">
        <v>8</v>
      </c>
      <c r="D3359">
        <v>9</v>
      </c>
    </row>
    <row r="3360" spans="1:4">
      <c r="A3360" t="str">
        <f t="shared" si="52"/>
        <v>flavone</v>
      </c>
      <c r="B3360" t="s">
        <v>11812</v>
      </c>
      <c r="C3360">
        <v>6</v>
      </c>
      <c r="D3360">
        <v>9</v>
      </c>
    </row>
    <row r="3361" spans="1:4">
      <c r="A3361" t="str">
        <f t="shared" si="52"/>
        <v>Flavoxate</v>
      </c>
      <c r="B3361" t="s">
        <v>11813</v>
      </c>
      <c r="C3361">
        <v>6</v>
      </c>
      <c r="D3361">
        <v>9</v>
      </c>
    </row>
    <row r="3362" spans="1:4">
      <c r="A3362" t="str">
        <f t="shared" si="52"/>
        <v>Flazasulfuron</v>
      </c>
      <c r="B3362" t="s">
        <v>7640</v>
      </c>
      <c r="C3362">
        <v>10</v>
      </c>
      <c r="D3362">
        <v>12</v>
      </c>
    </row>
    <row r="3363" spans="1:4">
      <c r="A3363" t="str">
        <f t="shared" si="52"/>
        <v>flecainide</v>
      </c>
      <c r="B3363" t="s">
        <v>9472</v>
      </c>
      <c r="C3363">
        <v>9</v>
      </c>
      <c r="D3363">
        <v>12</v>
      </c>
    </row>
    <row r="3364" spans="1:4">
      <c r="A3364" t="str">
        <f t="shared" si="52"/>
        <v>Flecainide_acetate</v>
      </c>
      <c r="B3364" t="s">
        <v>11814</v>
      </c>
      <c r="C3364">
        <v>9</v>
      </c>
      <c r="D3364">
        <v>12</v>
      </c>
    </row>
    <row r="3365" spans="1:4">
      <c r="A3365" t="str">
        <f t="shared" si="52"/>
        <v>Flocoumafen</v>
      </c>
      <c r="B3365" t="s">
        <v>11815</v>
      </c>
      <c r="C3365">
        <v>8</v>
      </c>
      <c r="D3365">
        <v>12</v>
      </c>
    </row>
    <row r="3366" spans="1:4">
      <c r="A3366" t="str">
        <f t="shared" si="52"/>
        <v>Floctafenine</v>
      </c>
      <c r="B3366" t="s">
        <v>11816</v>
      </c>
      <c r="C3366">
        <v>7</v>
      </c>
      <c r="D3366">
        <v>11</v>
      </c>
    </row>
    <row r="3367" spans="1:4">
      <c r="A3367" t="str">
        <f t="shared" si="52"/>
        <v>Flonicamid</v>
      </c>
      <c r="B3367" t="s">
        <v>9907</v>
      </c>
      <c r="C3367">
        <v>8</v>
      </c>
      <c r="D3367">
        <v>10</v>
      </c>
    </row>
    <row r="3368" spans="1:4">
      <c r="A3368" t="str">
        <f t="shared" si="52"/>
        <v>Florasulam</v>
      </c>
      <c r="B3368" t="s">
        <v>7643</v>
      </c>
      <c r="C3368">
        <v>8</v>
      </c>
      <c r="D3368">
        <v>10</v>
      </c>
    </row>
    <row r="3369" spans="1:4">
      <c r="A3369" t="str">
        <f t="shared" si="52"/>
        <v>Fluanisone</v>
      </c>
      <c r="B3369" t="s">
        <v>11817</v>
      </c>
      <c r="C3369">
        <v>6</v>
      </c>
      <c r="D3369">
        <v>11</v>
      </c>
    </row>
    <row r="3370" spans="1:4">
      <c r="A3370" t="str">
        <f t="shared" si="52"/>
        <v>Flubendiamide</v>
      </c>
      <c r="B3370" t="s">
        <v>9909</v>
      </c>
      <c r="C3370">
        <v>9</v>
      </c>
      <c r="D3370">
        <v>9</v>
      </c>
    </row>
    <row r="3371" spans="1:4">
      <c r="A3371" t="str">
        <f t="shared" si="52"/>
        <v>Flubenzimine</v>
      </c>
      <c r="B3371" t="s">
        <v>11818</v>
      </c>
      <c r="C3371">
        <v>6</v>
      </c>
      <c r="D3371">
        <v>9</v>
      </c>
    </row>
    <row r="3372" spans="1:4">
      <c r="A3372" t="str">
        <f t="shared" si="52"/>
        <v>Flucarbazone</v>
      </c>
      <c r="B3372" t="s">
        <v>7645</v>
      </c>
      <c r="C3372">
        <v>9</v>
      </c>
      <c r="D3372">
        <v>10</v>
      </c>
    </row>
    <row r="3373" spans="1:4">
      <c r="A3373" t="str">
        <f t="shared" si="52"/>
        <v>fluchloralin</v>
      </c>
      <c r="B3373" t="s">
        <v>11819</v>
      </c>
      <c r="C3373">
        <v>7</v>
      </c>
      <c r="D3373">
        <v>9</v>
      </c>
    </row>
    <row r="3374" spans="1:4">
      <c r="A3374" t="str">
        <f t="shared" si="52"/>
        <v>fluconazole</v>
      </c>
      <c r="B3374" t="s">
        <v>11820</v>
      </c>
      <c r="C3374">
        <v>8</v>
      </c>
      <c r="D3374">
        <v>9</v>
      </c>
    </row>
    <row r="3375" spans="1:4">
      <c r="A3375" t="str">
        <f t="shared" si="52"/>
        <v>Flucythrinate</v>
      </c>
      <c r="B3375" t="s">
        <v>11821</v>
      </c>
      <c r="C3375">
        <v>7</v>
      </c>
      <c r="D3375">
        <v>9</v>
      </c>
    </row>
    <row r="3376" spans="1:4">
      <c r="A3376" t="str">
        <f t="shared" si="52"/>
        <v>Flucytosine</v>
      </c>
      <c r="B3376" t="s">
        <v>11822</v>
      </c>
      <c r="C3376">
        <v>7</v>
      </c>
      <c r="D3376">
        <v>7</v>
      </c>
    </row>
    <row r="3377" spans="1:4">
      <c r="A3377" t="str">
        <f t="shared" si="52"/>
        <v>Fludiazepam</v>
      </c>
      <c r="B3377" t="s">
        <v>11823</v>
      </c>
      <c r="C3377">
        <v>7</v>
      </c>
      <c r="D3377">
        <v>10</v>
      </c>
    </row>
    <row r="3378" spans="1:4">
      <c r="A3378" t="str">
        <f t="shared" si="52"/>
        <v>Fludioxonil</v>
      </c>
      <c r="B3378" t="s">
        <v>9758</v>
      </c>
      <c r="C3378">
        <v>7</v>
      </c>
      <c r="D3378">
        <v>10</v>
      </c>
    </row>
    <row r="3379" spans="1:4">
      <c r="A3379" t="str">
        <f t="shared" si="52"/>
        <v>Flufenacet</v>
      </c>
      <c r="B3379" t="s">
        <v>7648</v>
      </c>
      <c r="C3379">
        <v>8</v>
      </c>
      <c r="D3379">
        <v>9</v>
      </c>
    </row>
    <row r="3380" spans="1:4">
      <c r="A3380" t="str">
        <f t="shared" si="52"/>
        <v>Flufenamic_Acid</v>
      </c>
      <c r="B3380" t="s">
        <v>11824</v>
      </c>
      <c r="C3380">
        <v>7</v>
      </c>
      <c r="D3380">
        <v>11</v>
      </c>
    </row>
    <row r="3381" spans="1:4">
      <c r="A3381" t="str">
        <f t="shared" si="52"/>
        <v>Flufenpyr-ethyl</v>
      </c>
      <c r="B3381" t="s">
        <v>7650</v>
      </c>
      <c r="C3381">
        <v>8</v>
      </c>
      <c r="D3381">
        <v>10</v>
      </c>
    </row>
    <row r="3382" spans="1:4">
      <c r="A3382" t="str">
        <f t="shared" si="52"/>
        <v>Fluindione</v>
      </c>
      <c r="B3382" t="s">
        <v>11825</v>
      </c>
      <c r="C3382">
        <v>6</v>
      </c>
      <c r="D3382">
        <v>12</v>
      </c>
    </row>
    <row r="3383" spans="1:4">
      <c r="A3383" t="str">
        <f t="shared" si="52"/>
        <v>Flumazenil</v>
      </c>
      <c r="B3383" t="s">
        <v>11826</v>
      </c>
      <c r="C3383">
        <v>6</v>
      </c>
      <c r="D3383">
        <v>9</v>
      </c>
    </row>
    <row r="3384" spans="1:4">
      <c r="A3384" t="str">
        <f t="shared" si="52"/>
        <v>Flumecinol</v>
      </c>
      <c r="B3384" t="s">
        <v>11827</v>
      </c>
      <c r="C3384">
        <v>7</v>
      </c>
      <c r="D3384">
        <v>9</v>
      </c>
    </row>
    <row r="3385" spans="1:4">
      <c r="A3385" t="str">
        <f t="shared" si="52"/>
        <v>Flumetsulam</v>
      </c>
      <c r="B3385" t="s">
        <v>7652</v>
      </c>
      <c r="C3385">
        <v>8</v>
      </c>
      <c r="D3385">
        <v>9</v>
      </c>
    </row>
    <row r="3386" spans="1:4">
      <c r="A3386" t="str">
        <f t="shared" si="52"/>
        <v>Flumioxazin</v>
      </c>
      <c r="B3386" t="s">
        <v>7654</v>
      </c>
      <c r="C3386">
        <v>7</v>
      </c>
      <c r="D3386">
        <v>10</v>
      </c>
    </row>
    <row r="3387" spans="1:4">
      <c r="A3387" t="str">
        <f t="shared" si="52"/>
        <v>flunarizine</v>
      </c>
      <c r="B3387" t="s">
        <v>9475</v>
      </c>
      <c r="C3387">
        <v>7</v>
      </c>
      <c r="D3387">
        <v>12</v>
      </c>
    </row>
    <row r="3388" spans="1:4">
      <c r="A3388" t="str">
        <f t="shared" si="52"/>
        <v>Fluometuron</v>
      </c>
      <c r="B3388" t="s">
        <v>7656</v>
      </c>
      <c r="C3388">
        <v>7</v>
      </c>
      <c r="D3388">
        <v>9</v>
      </c>
    </row>
    <row r="3389" spans="1:4">
      <c r="A3389" t="str">
        <f t="shared" si="52"/>
        <v>Fluopicolide</v>
      </c>
      <c r="B3389" t="s">
        <v>9912</v>
      </c>
      <c r="C3389">
        <v>7</v>
      </c>
      <c r="D3389">
        <v>9</v>
      </c>
    </row>
    <row r="3390" spans="1:4">
      <c r="A3390" t="str">
        <f t="shared" si="52"/>
        <v>fluorene</v>
      </c>
      <c r="B3390" t="s">
        <v>11828</v>
      </c>
      <c r="C3390">
        <v>7</v>
      </c>
      <c r="D3390">
        <v>10</v>
      </c>
    </row>
    <row r="3391" spans="1:4">
      <c r="A3391" t="str">
        <f t="shared" si="52"/>
        <v>fluorescein</v>
      </c>
      <c r="B3391" t="s">
        <v>11829</v>
      </c>
      <c r="C3391">
        <v>6</v>
      </c>
      <c r="D3391">
        <v>11</v>
      </c>
    </row>
    <row r="3392" spans="1:4">
      <c r="A3392" t="str">
        <f t="shared" si="52"/>
        <v>Fluoresone</v>
      </c>
      <c r="B3392" t="s">
        <v>11830</v>
      </c>
      <c r="C3392">
        <v>8</v>
      </c>
      <c r="D3392">
        <v>10</v>
      </c>
    </row>
    <row r="3393" spans="1:4">
      <c r="A3393" t="str">
        <f t="shared" si="52"/>
        <v>Fluoroacetamide</v>
      </c>
      <c r="B3393" t="s">
        <v>11831</v>
      </c>
      <c r="C3393">
        <v>5</v>
      </c>
      <c r="D3393">
        <v>5</v>
      </c>
    </row>
    <row r="3394" spans="1:4">
      <c r="A3394" t="str">
        <f t="shared" si="52"/>
        <v>fluorodifen</v>
      </c>
      <c r="B3394" t="s">
        <v>11832</v>
      </c>
      <c r="C3394">
        <v>7</v>
      </c>
      <c r="D3394">
        <v>9</v>
      </c>
    </row>
    <row r="3395" spans="1:4">
      <c r="A3395" t="str">
        <f t="shared" si="52"/>
        <v>Fluoxastrobin</v>
      </c>
      <c r="B3395" t="s">
        <v>9915</v>
      </c>
      <c r="C3395">
        <v>8</v>
      </c>
      <c r="D3395">
        <v>8</v>
      </c>
    </row>
    <row r="3396" spans="1:4">
      <c r="A3396" t="str">
        <f t="shared" ref="A3396:A3459" si="53">MID(B3396,1,LEN(B3396)-4)</f>
        <v>Fluoxetine.HCl</v>
      </c>
      <c r="B3396" t="s">
        <v>11833</v>
      </c>
      <c r="C3396">
        <v>8</v>
      </c>
      <c r="D3396">
        <v>9</v>
      </c>
    </row>
    <row r="3397" spans="1:4">
      <c r="A3397" t="str">
        <f t="shared" si="53"/>
        <v>fluoxetine</v>
      </c>
      <c r="B3397" t="s">
        <v>9478</v>
      </c>
      <c r="C3397">
        <v>8</v>
      </c>
      <c r="D3397">
        <v>9</v>
      </c>
    </row>
    <row r="3398" spans="1:4">
      <c r="A3398" t="str">
        <f t="shared" si="53"/>
        <v>Fluphenazine</v>
      </c>
      <c r="B3398" t="s">
        <v>8115</v>
      </c>
      <c r="C3398">
        <v>7</v>
      </c>
      <c r="D3398">
        <v>11</v>
      </c>
    </row>
    <row r="3399" spans="1:4">
      <c r="A3399" t="str">
        <f t="shared" si="53"/>
        <v>Flupirtine</v>
      </c>
      <c r="B3399" t="s">
        <v>11834</v>
      </c>
      <c r="C3399">
        <v>7</v>
      </c>
      <c r="D3399">
        <v>11</v>
      </c>
    </row>
    <row r="3400" spans="1:4">
      <c r="A3400" t="str">
        <f t="shared" si="53"/>
        <v>Fluquinconazole</v>
      </c>
      <c r="B3400" t="s">
        <v>11835</v>
      </c>
      <c r="C3400">
        <v>7</v>
      </c>
      <c r="D3400">
        <v>10</v>
      </c>
    </row>
    <row r="3401" spans="1:4">
      <c r="A3401" t="str">
        <f t="shared" si="53"/>
        <v>flurazepam</v>
      </c>
      <c r="B3401" t="s">
        <v>11836</v>
      </c>
      <c r="C3401">
        <v>7</v>
      </c>
      <c r="D3401">
        <v>11</v>
      </c>
    </row>
    <row r="3402" spans="1:4">
      <c r="A3402" t="str">
        <f t="shared" si="53"/>
        <v>fluridone</v>
      </c>
      <c r="B3402" t="s">
        <v>11837</v>
      </c>
      <c r="C3402">
        <v>7</v>
      </c>
      <c r="D3402">
        <v>10</v>
      </c>
    </row>
    <row r="3403" spans="1:4">
      <c r="A3403" t="str">
        <f t="shared" si="53"/>
        <v>Fluroxypyr 1-methylheptyl_ester</v>
      </c>
      <c r="B3403" t="s">
        <v>7658</v>
      </c>
      <c r="C3403">
        <v>8</v>
      </c>
      <c r="D3403">
        <v>9</v>
      </c>
    </row>
    <row r="3404" spans="1:4">
      <c r="A3404" t="str">
        <f t="shared" si="53"/>
        <v>Fluroxypyr</v>
      </c>
      <c r="B3404" t="s">
        <v>7661</v>
      </c>
      <c r="C3404">
        <v>8</v>
      </c>
      <c r="D3404">
        <v>9</v>
      </c>
    </row>
    <row r="3405" spans="1:4">
      <c r="A3405" t="str">
        <f t="shared" si="53"/>
        <v>Flurtamone</v>
      </c>
      <c r="B3405" t="s">
        <v>11838</v>
      </c>
      <c r="C3405">
        <v>7</v>
      </c>
      <c r="D3405">
        <v>9</v>
      </c>
    </row>
    <row r="3406" spans="1:4">
      <c r="A3406" t="str">
        <f t="shared" si="53"/>
        <v>Flusilazole</v>
      </c>
      <c r="B3406" t="s">
        <v>11839</v>
      </c>
      <c r="C3406">
        <v>6</v>
      </c>
      <c r="D3406">
        <v>6</v>
      </c>
    </row>
    <row r="3407" spans="1:4">
      <c r="A3407" t="str">
        <f t="shared" si="53"/>
        <v>FLUSPIRILENE</v>
      </c>
      <c r="B3407" t="s">
        <v>9481</v>
      </c>
      <c r="C3407">
        <v>7</v>
      </c>
      <c r="D3407">
        <v>9</v>
      </c>
    </row>
    <row r="3408" spans="1:4">
      <c r="A3408" t="str">
        <f t="shared" si="53"/>
        <v>Fluthiacet_methyl</v>
      </c>
      <c r="B3408" t="s">
        <v>7665</v>
      </c>
      <c r="C3408">
        <v>8</v>
      </c>
      <c r="D3408">
        <v>9</v>
      </c>
    </row>
    <row r="3409" spans="1:4">
      <c r="A3409" t="str">
        <f t="shared" si="53"/>
        <v>Flutolanil</v>
      </c>
      <c r="B3409" t="s">
        <v>9761</v>
      </c>
      <c r="C3409">
        <v>8</v>
      </c>
      <c r="D3409">
        <v>9</v>
      </c>
    </row>
    <row r="3410" spans="1:4">
      <c r="A3410" t="str">
        <f t="shared" si="53"/>
        <v>Flutoprazepam</v>
      </c>
      <c r="B3410" t="s">
        <v>11840</v>
      </c>
      <c r="C3410">
        <v>7</v>
      </c>
      <c r="D3410">
        <v>10</v>
      </c>
    </row>
    <row r="3411" spans="1:4">
      <c r="A3411" t="str">
        <f t="shared" si="53"/>
        <v>Flutriafol</v>
      </c>
      <c r="B3411" t="s">
        <v>11841</v>
      </c>
      <c r="C3411">
        <v>8</v>
      </c>
      <c r="D3411">
        <v>9</v>
      </c>
    </row>
    <row r="3412" spans="1:4">
      <c r="A3412" t="str">
        <f t="shared" si="53"/>
        <v>Flutrimazole</v>
      </c>
      <c r="B3412" t="s">
        <v>11842</v>
      </c>
      <c r="C3412">
        <v>7</v>
      </c>
      <c r="D3412">
        <v>8</v>
      </c>
    </row>
    <row r="3413" spans="1:4">
      <c r="A3413" t="str">
        <f t="shared" si="53"/>
        <v>Flutropium_Bromide</v>
      </c>
      <c r="B3413" t="s">
        <v>11843</v>
      </c>
      <c r="C3413">
        <v>7</v>
      </c>
      <c r="D3413">
        <v>10</v>
      </c>
    </row>
    <row r="3414" spans="1:4">
      <c r="A3414" t="str">
        <f t="shared" si="53"/>
        <v>Fluvastatin</v>
      </c>
      <c r="B3414" t="s">
        <v>11844</v>
      </c>
      <c r="C3414">
        <v>8</v>
      </c>
      <c r="D3414">
        <v>12</v>
      </c>
    </row>
    <row r="3415" spans="1:4">
      <c r="A3415" t="str">
        <f t="shared" si="53"/>
        <v>fluvoxamine</v>
      </c>
      <c r="B3415" t="s">
        <v>11845</v>
      </c>
      <c r="C3415">
        <v>8</v>
      </c>
      <c r="D3415">
        <v>9</v>
      </c>
    </row>
    <row r="3416" spans="1:4">
      <c r="A3416" t="str">
        <f t="shared" si="53"/>
        <v>folic_acid</v>
      </c>
      <c r="B3416" t="s">
        <v>11846</v>
      </c>
      <c r="C3416">
        <v>7</v>
      </c>
      <c r="D3416">
        <v>9</v>
      </c>
    </row>
    <row r="3417" spans="1:4">
      <c r="A3417" t="str">
        <f t="shared" si="53"/>
        <v>folpet</v>
      </c>
      <c r="B3417" t="s">
        <v>4549</v>
      </c>
      <c r="C3417">
        <v>6</v>
      </c>
      <c r="D3417">
        <v>9</v>
      </c>
    </row>
    <row r="3418" spans="1:4">
      <c r="A3418" t="str">
        <f t="shared" si="53"/>
        <v>Fomepizole</v>
      </c>
      <c r="B3418" t="s">
        <v>11847</v>
      </c>
      <c r="C3418">
        <v>6</v>
      </c>
      <c r="D3418">
        <v>6</v>
      </c>
    </row>
    <row r="3419" spans="1:4">
      <c r="A3419" t="str">
        <f t="shared" si="53"/>
        <v>Fomesafen</v>
      </c>
      <c r="B3419" t="s">
        <v>7668</v>
      </c>
      <c r="C3419">
        <v>7</v>
      </c>
      <c r="D3419">
        <v>9</v>
      </c>
    </row>
    <row r="3420" spans="1:4">
      <c r="A3420" t="str">
        <f t="shared" si="53"/>
        <v>Fonofos</v>
      </c>
      <c r="B3420" t="s">
        <v>11848</v>
      </c>
      <c r="C3420">
        <v>7</v>
      </c>
      <c r="D3420">
        <v>7</v>
      </c>
    </row>
    <row r="3421" spans="1:4">
      <c r="A3421" t="str">
        <f t="shared" si="53"/>
        <v>Food_red_no._106</v>
      </c>
      <c r="B3421" t="s">
        <v>11849</v>
      </c>
      <c r="C3421">
        <v>7</v>
      </c>
      <c r="D3421">
        <v>11</v>
      </c>
    </row>
    <row r="3422" spans="1:4">
      <c r="A3422" t="str">
        <f t="shared" si="53"/>
        <v>Foramsulfuron</v>
      </c>
      <c r="B3422" t="s">
        <v>7671</v>
      </c>
      <c r="C3422">
        <v>10</v>
      </c>
      <c r="D3422">
        <v>12</v>
      </c>
    </row>
    <row r="3423" spans="1:4">
      <c r="A3423" t="str">
        <f t="shared" si="53"/>
        <v>Formaldehyde</v>
      </c>
      <c r="B3423" t="s">
        <v>11850</v>
      </c>
      <c r="C3423">
        <v>2</v>
      </c>
      <c r="D3423">
        <v>2</v>
      </c>
    </row>
    <row r="3424" spans="1:4">
      <c r="A3424" t="str">
        <f t="shared" si="53"/>
        <v>Formamide</v>
      </c>
      <c r="B3424" t="s">
        <v>11851</v>
      </c>
      <c r="C3424">
        <v>3</v>
      </c>
      <c r="D3424">
        <v>3</v>
      </c>
    </row>
    <row r="3425" spans="1:4">
      <c r="A3425" t="str">
        <f t="shared" si="53"/>
        <v>Formebolone</v>
      </c>
      <c r="B3425" t="s">
        <v>11852</v>
      </c>
      <c r="C3425">
        <v>5</v>
      </c>
      <c r="D3425">
        <v>7</v>
      </c>
    </row>
    <row r="3426" spans="1:4">
      <c r="A3426" t="str">
        <f t="shared" si="53"/>
        <v>Formic_Acid</v>
      </c>
      <c r="B3426" t="s">
        <v>11853</v>
      </c>
      <c r="C3426">
        <v>3</v>
      </c>
      <c r="D3426">
        <v>3</v>
      </c>
    </row>
    <row r="3427" spans="1:4">
      <c r="A3427" t="str">
        <f t="shared" si="53"/>
        <v>Formic_acid_2-(4-methyl-2-thiazolyl)hydrazide</v>
      </c>
      <c r="B3427" t="s">
        <v>11854</v>
      </c>
      <c r="C3427">
        <v>9</v>
      </c>
      <c r="D3427">
        <v>10</v>
      </c>
    </row>
    <row r="3428" spans="1:4">
      <c r="A3428" t="str">
        <f t="shared" si="53"/>
        <v>Formic_acid_2-[4-(2-furyl)-2-thiazolyl]hydrazide</v>
      </c>
      <c r="B3428" t="s">
        <v>11855</v>
      </c>
      <c r="C3428">
        <v>9</v>
      </c>
      <c r="D3428">
        <v>12</v>
      </c>
    </row>
    <row r="3429" spans="1:4">
      <c r="A3429" t="str">
        <f t="shared" si="53"/>
        <v>Formic_acid_2-[4-(5-nitro-2-furyl)..e</v>
      </c>
      <c r="B3429" t="s">
        <v>11857</v>
      </c>
      <c r="C3429">
        <v>9</v>
      </c>
      <c r="D3429">
        <v>12</v>
      </c>
    </row>
    <row r="3430" spans="1:4">
      <c r="A3430" t="str">
        <f t="shared" si="53"/>
        <v>Formic_acid_2-[4-(5-nitro-2-furyl)-2-thiazolyl]hydrazide</v>
      </c>
      <c r="B3430" t="s">
        <v>11856</v>
      </c>
      <c r="C3430">
        <v>9</v>
      </c>
      <c r="D3430">
        <v>12</v>
      </c>
    </row>
    <row r="3431" spans="1:4">
      <c r="A3431" t="str">
        <f t="shared" si="53"/>
        <v>Formocortal</v>
      </c>
      <c r="B3431" t="s">
        <v>11858</v>
      </c>
      <c r="C3431">
        <v>8</v>
      </c>
      <c r="D3431">
        <v>8</v>
      </c>
    </row>
    <row r="3432" spans="1:4">
      <c r="A3432" t="str">
        <f t="shared" si="53"/>
        <v>formononetin</v>
      </c>
      <c r="B3432" t="s">
        <v>11859</v>
      </c>
      <c r="C3432">
        <v>6</v>
      </c>
      <c r="D3432">
        <v>9</v>
      </c>
    </row>
    <row r="3433" spans="1:4">
      <c r="A3433" t="str">
        <f t="shared" si="53"/>
        <v>Formothion</v>
      </c>
      <c r="B3433" t="s">
        <v>11860</v>
      </c>
      <c r="C3433">
        <v>11</v>
      </c>
      <c r="D3433">
        <v>12</v>
      </c>
    </row>
    <row r="3434" spans="1:4">
      <c r="A3434" t="str">
        <f t="shared" si="53"/>
        <v>Formulated_fenaminosulf</v>
      </c>
      <c r="B3434" t="s">
        <v>11861</v>
      </c>
      <c r="C3434">
        <v>6</v>
      </c>
      <c r="D3434">
        <v>8</v>
      </c>
    </row>
    <row r="3435" spans="1:4">
      <c r="A3435" t="str">
        <f t="shared" si="53"/>
        <v>Formylhydrazine</v>
      </c>
      <c r="B3435" t="s">
        <v>11862</v>
      </c>
      <c r="C3435">
        <v>4</v>
      </c>
      <c r="D3435">
        <v>4</v>
      </c>
    </row>
    <row r="3436" spans="1:4">
      <c r="A3436" t="str">
        <f t="shared" si="53"/>
        <v>Fosamine</v>
      </c>
      <c r="B3436" t="s">
        <v>7674</v>
      </c>
      <c r="C3436">
        <v>8</v>
      </c>
      <c r="D3436">
        <v>8</v>
      </c>
    </row>
    <row r="3437" spans="1:4">
      <c r="A3437" t="str">
        <f t="shared" si="53"/>
        <v>fosinopril</v>
      </c>
      <c r="B3437" t="s">
        <v>11863</v>
      </c>
      <c r="C3437">
        <v>7</v>
      </c>
      <c r="D3437">
        <v>9</v>
      </c>
    </row>
    <row r="3438" spans="1:4">
      <c r="A3438" t="str">
        <f t="shared" si="53"/>
        <v>fospirate</v>
      </c>
      <c r="B3438" t="s">
        <v>11864</v>
      </c>
      <c r="C3438">
        <v>10</v>
      </c>
      <c r="D3438">
        <v>11</v>
      </c>
    </row>
    <row r="3439" spans="1:4">
      <c r="A3439" t="str">
        <f t="shared" si="53"/>
        <v>Fosthietan</v>
      </c>
      <c r="B3439" t="s">
        <v>11865</v>
      </c>
      <c r="C3439">
        <v>8</v>
      </c>
      <c r="D3439">
        <v>8</v>
      </c>
    </row>
    <row r="3440" spans="1:4">
      <c r="A3440" t="str">
        <f t="shared" si="53"/>
        <v>fraleyetal10b</v>
      </c>
      <c r="B3440" t="s">
        <v>9485</v>
      </c>
      <c r="C3440">
        <v>6</v>
      </c>
      <c r="D3440">
        <v>12</v>
      </c>
    </row>
    <row r="3441" spans="1:4">
      <c r="A3441" t="str">
        <f t="shared" si="53"/>
        <v>fraleyetal11a</v>
      </c>
      <c r="B3441" t="s">
        <v>11866</v>
      </c>
      <c r="C3441">
        <v>6</v>
      </c>
      <c r="D3441">
        <v>12</v>
      </c>
    </row>
    <row r="3442" spans="1:4">
      <c r="A3442" t="str">
        <f t="shared" si="53"/>
        <v>fraleyetal12a</v>
      </c>
      <c r="B3442" t="s">
        <v>9490</v>
      </c>
      <c r="C3442">
        <v>6</v>
      </c>
      <c r="D3442">
        <v>11</v>
      </c>
    </row>
    <row r="3443" spans="1:4">
      <c r="A3443" t="str">
        <f t="shared" si="53"/>
        <v>fraleyetal13a</v>
      </c>
      <c r="B3443" t="s">
        <v>11867</v>
      </c>
      <c r="C3443">
        <v>6</v>
      </c>
      <c r="D3443">
        <v>12</v>
      </c>
    </row>
    <row r="3444" spans="1:4">
      <c r="A3444" t="str">
        <f t="shared" si="53"/>
        <v>Fraleyetal14b</v>
      </c>
      <c r="B3444" t="s">
        <v>11868</v>
      </c>
      <c r="C3444">
        <v>9</v>
      </c>
      <c r="D3444">
        <v>10</v>
      </c>
    </row>
    <row r="3445" spans="1:4">
      <c r="A3445" t="str">
        <f t="shared" si="53"/>
        <v>fraleyetal15b</v>
      </c>
      <c r="B3445" t="s">
        <v>9494</v>
      </c>
      <c r="C3445">
        <v>9</v>
      </c>
      <c r="D3445">
        <v>11</v>
      </c>
    </row>
    <row r="3446" spans="1:4">
      <c r="A3446" t="str">
        <f t="shared" si="53"/>
        <v>fraleyetal16a</v>
      </c>
      <c r="B3446" t="s">
        <v>9488</v>
      </c>
      <c r="C3446">
        <v>9</v>
      </c>
      <c r="D3446">
        <v>11</v>
      </c>
    </row>
    <row r="3447" spans="1:4">
      <c r="A3447" t="str">
        <f t="shared" si="53"/>
        <v>fraleyetal4a</v>
      </c>
      <c r="B3447" t="s">
        <v>9496</v>
      </c>
      <c r="C3447">
        <v>7</v>
      </c>
      <c r="D3447">
        <v>11</v>
      </c>
    </row>
    <row r="3448" spans="1:4">
      <c r="A3448" t="str">
        <f t="shared" si="53"/>
        <v>fraleyetal7b</v>
      </c>
      <c r="B3448" t="s">
        <v>9498</v>
      </c>
      <c r="C3448">
        <v>7</v>
      </c>
      <c r="D3448">
        <v>11</v>
      </c>
    </row>
    <row r="3449" spans="1:4">
      <c r="A3449" t="str">
        <f t="shared" si="53"/>
        <v>fraleyetal8b</v>
      </c>
      <c r="B3449" t="s">
        <v>9500</v>
      </c>
      <c r="C3449">
        <v>8</v>
      </c>
      <c r="D3449">
        <v>11</v>
      </c>
    </row>
    <row r="3450" spans="1:4">
      <c r="A3450" t="str">
        <f t="shared" si="53"/>
        <v>fraleyetal9a</v>
      </c>
      <c r="B3450" t="s">
        <v>6676</v>
      </c>
      <c r="C3450">
        <v>7</v>
      </c>
      <c r="D3450">
        <v>11</v>
      </c>
    </row>
    <row r="3451" spans="1:4">
      <c r="A3451" t="str">
        <f t="shared" si="53"/>
        <v>Fumonisin_b1</v>
      </c>
      <c r="B3451" t="s">
        <v>11869</v>
      </c>
      <c r="C3451">
        <v>6</v>
      </c>
      <c r="D3451">
        <v>8</v>
      </c>
    </row>
    <row r="3452" spans="1:4">
      <c r="A3452" t="str">
        <f t="shared" si="53"/>
        <v>Fungichromin</v>
      </c>
      <c r="B3452" t="s">
        <v>11870</v>
      </c>
      <c r="C3452">
        <v>9</v>
      </c>
      <c r="D3452">
        <v>6</v>
      </c>
    </row>
    <row r="3453" spans="1:4">
      <c r="A3453" t="str">
        <f t="shared" si="53"/>
        <v>Furametpyr</v>
      </c>
      <c r="B3453" t="s">
        <v>11871</v>
      </c>
      <c r="C3453">
        <v>9</v>
      </c>
      <c r="D3453">
        <v>9</v>
      </c>
    </row>
    <row r="3454" spans="1:4">
      <c r="A3454" t="str">
        <f t="shared" si="53"/>
        <v>Furan</v>
      </c>
      <c r="B3454" t="s">
        <v>11872</v>
      </c>
      <c r="C3454">
        <v>5</v>
      </c>
      <c r="D3454">
        <v>5</v>
      </c>
    </row>
    <row r="3455" spans="1:4">
      <c r="A3455" t="str">
        <f t="shared" si="53"/>
        <v>Furazabol</v>
      </c>
      <c r="B3455" t="s">
        <v>11873</v>
      </c>
      <c r="C3455">
        <v>6</v>
      </c>
      <c r="D3455">
        <v>7</v>
      </c>
    </row>
    <row r="3456" spans="1:4">
      <c r="A3456" t="str">
        <f t="shared" si="53"/>
        <v>Furfural</v>
      </c>
      <c r="B3456" t="s">
        <v>11874</v>
      </c>
      <c r="C3456">
        <v>6</v>
      </c>
      <c r="D3456">
        <v>6</v>
      </c>
    </row>
    <row r="3457" spans="1:4">
      <c r="A3457" t="str">
        <f t="shared" si="53"/>
        <v>furosemide</v>
      </c>
      <c r="B3457" t="s">
        <v>11875</v>
      </c>
      <c r="C3457">
        <v>8</v>
      </c>
      <c r="D3457">
        <v>9</v>
      </c>
    </row>
    <row r="3458" spans="1:4">
      <c r="A3458" t="str">
        <f t="shared" si="53"/>
        <v>Fursultiamine</v>
      </c>
      <c r="B3458" t="s">
        <v>11876</v>
      </c>
      <c r="C3458">
        <v>8</v>
      </c>
      <c r="D3458">
        <v>9</v>
      </c>
    </row>
    <row r="3459" spans="1:4">
      <c r="A3459" t="str">
        <f t="shared" si="53"/>
        <v>Fusarenon-X</v>
      </c>
      <c r="B3459" t="s">
        <v>11877</v>
      </c>
      <c r="C3459">
        <v>6</v>
      </c>
      <c r="D3459">
        <v>8</v>
      </c>
    </row>
    <row r="3460" spans="1:4">
      <c r="A3460" t="str">
        <f t="shared" ref="A3460:A3523" si="54">MID(B3460,1,LEN(B3460)-4)</f>
        <v>Fusaric_Acid</v>
      </c>
      <c r="B3460" t="s">
        <v>11878</v>
      </c>
      <c r="C3460">
        <v>6</v>
      </c>
      <c r="D3460">
        <v>9</v>
      </c>
    </row>
    <row r="3461" spans="1:4">
      <c r="A3461" t="str">
        <f t="shared" si="54"/>
        <v>Fusidic_Acid</v>
      </c>
      <c r="B3461" t="s">
        <v>11879</v>
      </c>
      <c r="C3461">
        <v>6</v>
      </c>
      <c r="D3461">
        <v>8</v>
      </c>
    </row>
    <row r="3462" spans="1:4">
      <c r="A3462" t="str">
        <f t="shared" si="54"/>
        <v>gabapentin</v>
      </c>
      <c r="B3462" t="s">
        <v>11881</v>
      </c>
      <c r="C3462">
        <v>4</v>
      </c>
      <c r="D3462">
        <v>6</v>
      </c>
    </row>
    <row r="3463" spans="1:4">
      <c r="A3463" t="str">
        <f t="shared" si="54"/>
        <v>Gallic_acid</v>
      </c>
      <c r="B3463" t="s">
        <v>11882</v>
      </c>
      <c r="C3463">
        <v>5</v>
      </c>
      <c r="D3463">
        <v>7</v>
      </c>
    </row>
    <row r="3464" spans="1:4">
      <c r="A3464" t="str">
        <f t="shared" si="54"/>
        <v>gamma-Butyrolactone</v>
      </c>
      <c r="B3464" t="s">
        <v>11883</v>
      </c>
      <c r="C3464">
        <v>6</v>
      </c>
      <c r="D3464">
        <v>6</v>
      </c>
    </row>
    <row r="3465" spans="1:4">
      <c r="A3465" t="str">
        <f t="shared" si="54"/>
        <v>gamma-Cyhalothrin</v>
      </c>
      <c r="B3465" t="s">
        <v>11884</v>
      </c>
      <c r="C3465">
        <v>6</v>
      </c>
      <c r="D3465">
        <v>9</v>
      </c>
    </row>
    <row r="3466" spans="1:4">
      <c r="A3466" t="str">
        <f t="shared" si="54"/>
        <v>Gardenia_yellow</v>
      </c>
      <c r="B3466" t="s">
        <v>11885</v>
      </c>
      <c r="C3466">
        <v>10</v>
      </c>
      <c r="D3466">
        <v>10</v>
      </c>
    </row>
    <row r="3467" spans="1:4">
      <c r="A3467" t="str">
        <f t="shared" si="54"/>
        <v>GATIFLOXACIN</v>
      </c>
      <c r="B3467" t="s">
        <v>6678</v>
      </c>
      <c r="C3467">
        <v>8</v>
      </c>
      <c r="D3467">
        <v>11</v>
      </c>
    </row>
    <row r="3468" spans="1:4">
      <c r="A3468" t="str">
        <f t="shared" si="54"/>
        <v>Gemcadiol</v>
      </c>
      <c r="B3468" t="s">
        <v>11886</v>
      </c>
      <c r="C3468">
        <v>4</v>
      </c>
      <c r="D3468">
        <v>6</v>
      </c>
    </row>
    <row r="3469" spans="1:4">
      <c r="A3469" t="str">
        <f t="shared" si="54"/>
        <v>gemfibrozil</v>
      </c>
      <c r="B3469" t="s">
        <v>11887</v>
      </c>
      <c r="C3469">
        <v>8</v>
      </c>
      <c r="D3469">
        <v>8</v>
      </c>
    </row>
    <row r="3470" spans="1:4">
      <c r="A3470" t="str">
        <f t="shared" si="54"/>
        <v>genistein</v>
      </c>
      <c r="B3470" t="s">
        <v>11888</v>
      </c>
      <c r="C3470">
        <v>6</v>
      </c>
      <c r="D3470">
        <v>9</v>
      </c>
    </row>
    <row r="3471" spans="1:4">
      <c r="A3471" t="str">
        <f t="shared" si="54"/>
        <v>genistin</v>
      </c>
      <c r="B3471" t="s">
        <v>11889</v>
      </c>
      <c r="C3471">
        <v>10</v>
      </c>
      <c r="D3471">
        <v>10</v>
      </c>
    </row>
    <row r="3472" spans="1:4">
      <c r="A3472" t="str">
        <f t="shared" si="54"/>
        <v>Gentian_Violet</v>
      </c>
      <c r="B3472" t="s">
        <v>11890</v>
      </c>
      <c r="C3472">
        <v>7</v>
      </c>
      <c r="D3472">
        <v>9</v>
      </c>
    </row>
    <row r="3473" spans="1:4">
      <c r="A3473" t="str">
        <f t="shared" si="54"/>
        <v>geraniol</v>
      </c>
      <c r="B3473" t="s">
        <v>11891</v>
      </c>
      <c r="C3473">
        <v>4</v>
      </c>
      <c r="D3473">
        <v>6</v>
      </c>
    </row>
    <row r="3474" spans="1:4">
      <c r="A3474" t="str">
        <f t="shared" si="54"/>
        <v>Geranyl_acetate__food_grade_(71%_geranyl_acetate__29%_citronellyl_acetate)</v>
      </c>
      <c r="B3474" t="s">
        <v>14207</v>
      </c>
      <c r="C3474">
        <v>6</v>
      </c>
      <c r="D3474">
        <v>8</v>
      </c>
    </row>
    <row r="3475" spans="1:4">
      <c r="A3475" t="str">
        <f t="shared" si="54"/>
        <v>Geranyl_acetate</v>
      </c>
      <c r="B3475" t="s">
        <v>11892</v>
      </c>
      <c r="C3475">
        <v>6</v>
      </c>
      <c r="D3475">
        <v>8</v>
      </c>
    </row>
    <row r="3476" spans="1:4">
      <c r="A3476" t="str">
        <f t="shared" si="54"/>
        <v>gh-11</v>
      </c>
      <c r="B3476" t="s">
        <v>11893</v>
      </c>
      <c r="C3476">
        <v>9</v>
      </c>
      <c r="D3476">
        <v>10</v>
      </c>
    </row>
    <row r="3477" spans="1:4">
      <c r="A3477" t="str">
        <f t="shared" si="54"/>
        <v>gh-12</v>
      </c>
      <c r="B3477" t="s">
        <v>11894</v>
      </c>
      <c r="C3477">
        <v>9</v>
      </c>
      <c r="D3477">
        <v>10</v>
      </c>
    </row>
    <row r="3478" spans="1:4">
      <c r="A3478" t="str">
        <f t="shared" si="54"/>
        <v>gh-5</v>
      </c>
      <c r="B3478" t="s">
        <v>11895</v>
      </c>
      <c r="C3478">
        <v>9</v>
      </c>
      <c r="D3478">
        <v>10</v>
      </c>
    </row>
    <row r="3479" spans="1:4">
      <c r="A3479" t="str">
        <f t="shared" si="54"/>
        <v>gh-6</v>
      </c>
      <c r="B3479" t="s">
        <v>11896</v>
      </c>
      <c r="C3479">
        <v>9</v>
      </c>
      <c r="D3479">
        <v>10</v>
      </c>
    </row>
    <row r="3480" spans="1:4">
      <c r="A3480" t="str">
        <f t="shared" si="54"/>
        <v>gh-7</v>
      </c>
      <c r="B3480" t="s">
        <v>11897</v>
      </c>
      <c r="C3480">
        <v>9</v>
      </c>
      <c r="D3480">
        <v>10</v>
      </c>
    </row>
    <row r="3481" spans="1:4">
      <c r="A3481" t="str">
        <f t="shared" si="54"/>
        <v>gh-8</v>
      </c>
      <c r="B3481" t="s">
        <v>11898</v>
      </c>
      <c r="C3481">
        <v>9</v>
      </c>
      <c r="D3481">
        <v>10</v>
      </c>
    </row>
    <row r="3482" spans="1:4">
      <c r="A3482" t="str">
        <f t="shared" si="54"/>
        <v>gh-9</v>
      </c>
      <c r="B3482" t="s">
        <v>11899</v>
      </c>
      <c r="C3482">
        <v>9</v>
      </c>
      <c r="D3482">
        <v>10</v>
      </c>
    </row>
    <row r="3483" spans="1:4">
      <c r="A3483" t="str">
        <f t="shared" si="54"/>
        <v>ghb-18</v>
      </c>
      <c r="B3483" t="s">
        <v>11900</v>
      </c>
      <c r="C3483">
        <v>8</v>
      </c>
      <c r="D3483">
        <v>9</v>
      </c>
    </row>
    <row r="3484" spans="1:4">
      <c r="A3484" t="str">
        <f t="shared" si="54"/>
        <v>ghb-24</v>
      </c>
      <c r="B3484" t="s">
        <v>11901</v>
      </c>
      <c r="C3484">
        <v>8</v>
      </c>
      <c r="D3484">
        <v>9</v>
      </c>
    </row>
    <row r="3485" spans="1:4">
      <c r="A3485" t="str">
        <f t="shared" si="54"/>
        <v>ghb-25</v>
      </c>
      <c r="B3485" t="s">
        <v>11902</v>
      </c>
      <c r="C3485">
        <v>8</v>
      </c>
      <c r="D3485">
        <v>9</v>
      </c>
    </row>
    <row r="3486" spans="1:4">
      <c r="A3486" t="str">
        <f t="shared" si="54"/>
        <v>ghb-32</v>
      </c>
      <c r="B3486" t="s">
        <v>11903</v>
      </c>
      <c r="C3486">
        <v>8</v>
      </c>
      <c r="D3486">
        <v>9</v>
      </c>
    </row>
    <row r="3487" spans="1:4">
      <c r="A3487" t="str">
        <f t="shared" si="54"/>
        <v>GHRP</v>
      </c>
      <c r="B3487" t="s">
        <v>11904</v>
      </c>
      <c r="C3487">
        <v>6</v>
      </c>
      <c r="D3487">
        <v>12</v>
      </c>
    </row>
    <row r="3488" spans="1:4">
      <c r="A3488" t="str">
        <f t="shared" si="54"/>
        <v>Gibberellic_acid</v>
      </c>
      <c r="B3488" t="s">
        <v>11905</v>
      </c>
      <c r="C3488">
        <v>6</v>
      </c>
      <c r="D3488">
        <v>7</v>
      </c>
    </row>
    <row r="3489" spans="1:4">
      <c r="A3489" t="str">
        <f t="shared" si="54"/>
        <v>glgv13</v>
      </c>
      <c r="B3489" t="s">
        <v>6681</v>
      </c>
      <c r="C3489">
        <v>6</v>
      </c>
      <c r="D3489">
        <v>9</v>
      </c>
    </row>
    <row r="3490" spans="1:4">
      <c r="A3490" t="str">
        <f t="shared" si="54"/>
        <v>glibenclamide</v>
      </c>
      <c r="B3490" t="s">
        <v>6684</v>
      </c>
      <c r="C3490">
        <v>9</v>
      </c>
      <c r="D3490">
        <v>12</v>
      </c>
    </row>
    <row r="3491" spans="1:4">
      <c r="A3491" t="str">
        <f t="shared" si="54"/>
        <v>glipizide</v>
      </c>
      <c r="B3491" t="s">
        <v>11906</v>
      </c>
      <c r="C3491">
        <v>9</v>
      </c>
      <c r="D3491">
        <v>12</v>
      </c>
    </row>
    <row r="3492" spans="1:4">
      <c r="A3492" t="str">
        <f t="shared" si="54"/>
        <v>Glufosinate</v>
      </c>
      <c r="B3492" t="s">
        <v>7677</v>
      </c>
      <c r="C3492">
        <v>7</v>
      </c>
      <c r="D3492">
        <v>7</v>
      </c>
    </row>
    <row r="3493" spans="1:4">
      <c r="A3493" t="str">
        <f t="shared" si="54"/>
        <v>Glu-P-1</v>
      </c>
      <c r="B3493" t="s">
        <v>11907</v>
      </c>
      <c r="C3493">
        <v>7</v>
      </c>
      <c r="D3493">
        <v>11</v>
      </c>
    </row>
    <row r="3494" spans="1:4">
      <c r="A3494" t="str">
        <f t="shared" si="54"/>
        <v>Glu-P-2</v>
      </c>
      <c r="B3494" t="s">
        <v>11908</v>
      </c>
      <c r="C3494">
        <v>7</v>
      </c>
      <c r="D3494">
        <v>11</v>
      </c>
    </row>
    <row r="3495" spans="1:4">
      <c r="A3495" t="str">
        <f t="shared" si="54"/>
        <v>Glutaraldehyde</v>
      </c>
      <c r="B3495" t="s">
        <v>11909</v>
      </c>
      <c r="C3495">
        <v>4</v>
      </c>
      <c r="D3495">
        <v>5</v>
      </c>
    </row>
    <row r="3496" spans="1:4">
      <c r="A3496" t="str">
        <f t="shared" si="54"/>
        <v>Glycerin__natural</v>
      </c>
      <c r="B3496" t="s">
        <v>14208</v>
      </c>
      <c r="C3496">
        <v>4</v>
      </c>
      <c r="D3496">
        <v>5</v>
      </c>
    </row>
    <row r="3497" spans="1:4">
      <c r="A3497" t="str">
        <f t="shared" si="54"/>
        <v>Glycerol</v>
      </c>
      <c r="B3497" t="s">
        <v>11910</v>
      </c>
      <c r="C3497">
        <v>4</v>
      </c>
      <c r="D3497">
        <v>5</v>
      </c>
    </row>
    <row r="3498" spans="1:4">
      <c r="A3498" t="str">
        <f t="shared" si="54"/>
        <v>Glycerol_Formal</v>
      </c>
      <c r="B3498" t="s">
        <v>11911</v>
      </c>
      <c r="C3498">
        <v>2</v>
      </c>
      <c r="D3498">
        <v>2</v>
      </c>
    </row>
    <row r="3499" spans="1:4">
      <c r="A3499" t="str">
        <f t="shared" si="54"/>
        <v>glycerylnonivamide</v>
      </c>
      <c r="B3499" t="s">
        <v>6686</v>
      </c>
      <c r="C3499">
        <v>8</v>
      </c>
      <c r="D3499">
        <v>9</v>
      </c>
    </row>
    <row r="3500" spans="1:4">
      <c r="A3500" t="str">
        <f t="shared" si="54"/>
        <v>Glycidaldehyde</v>
      </c>
      <c r="B3500" t="s">
        <v>11912</v>
      </c>
      <c r="C3500">
        <v>5</v>
      </c>
      <c r="D3500">
        <v>5</v>
      </c>
    </row>
    <row r="3501" spans="1:4">
      <c r="A3501" t="str">
        <f t="shared" si="54"/>
        <v>Glycidol</v>
      </c>
      <c r="B3501" t="s">
        <v>11913</v>
      </c>
      <c r="C3501">
        <v>4</v>
      </c>
      <c r="D3501">
        <v>5</v>
      </c>
    </row>
    <row r="3502" spans="1:4">
      <c r="A3502" t="str">
        <f t="shared" si="54"/>
        <v>Glycine</v>
      </c>
      <c r="B3502" t="s">
        <v>11914</v>
      </c>
      <c r="C3502">
        <v>4</v>
      </c>
      <c r="D3502">
        <v>5</v>
      </c>
    </row>
    <row r="3503" spans="1:4">
      <c r="A3503" t="str">
        <f t="shared" si="54"/>
        <v>Glycol_sulfite</v>
      </c>
      <c r="B3503" t="s">
        <v>11916</v>
      </c>
      <c r="C3503">
        <v>6</v>
      </c>
      <c r="D3503">
        <v>6</v>
      </c>
    </row>
    <row r="3504" spans="1:4">
      <c r="A3504" t="str">
        <f t="shared" si="54"/>
        <v>Glycolic_Acid</v>
      </c>
      <c r="B3504" t="s">
        <v>11915</v>
      </c>
      <c r="C3504">
        <v>4</v>
      </c>
      <c r="D3504">
        <v>5</v>
      </c>
    </row>
    <row r="3505" spans="1:4">
      <c r="A3505" t="str">
        <f t="shared" si="54"/>
        <v>Glycopyrrolate</v>
      </c>
      <c r="B3505" t="s">
        <v>11917</v>
      </c>
      <c r="C3505">
        <v>7</v>
      </c>
      <c r="D3505">
        <v>10</v>
      </c>
    </row>
    <row r="3506" spans="1:4">
      <c r="A3506" t="str">
        <f t="shared" si="54"/>
        <v>Glycyrrhetinic_acid</v>
      </c>
      <c r="B3506" t="s">
        <v>11918</v>
      </c>
      <c r="C3506">
        <v>5</v>
      </c>
      <c r="D3506">
        <v>6</v>
      </c>
    </row>
    <row r="3507" spans="1:4">
      <c r="A3507" t="str">
        <f t="shared" si="54"/>
        <v>Glycyrrhizinate__disodium</v>
      </c>
      <c r="B3507" t="s">
        <v>14209</v>
      </c>
      <c r="C3507">
        <v>8</v>
      </c>
      <c r="D3507">
        <v>10</v>
      </c>
    </row>
    <row r="3508" spans="1:4">
      <c r="A3508" t="str">
        <f t="shared" si="54"/>
        <v>Glyoxal</v>
      </c>
      <c r="B3508" t="s">
        <v>11919</v>
      </c>
      <c r="C3508">
        <v>4</v>
      </c>
      <c r="D3508">
        <v>4</v>
      </c>
    </row>
    <row r="3509" spans="1:4">
      <c r="A3509" t="str">
        <f t="shared" si="54"/>
        <v>Glyphosate</v>
      </c>
      <c r="B3509" t="s">
        <v>7680</v>
      </c>
      <c r="C3509">
        <v>6</v>
      </c>
      <c r="D3509">
        <v>7</v>
      </c>
    </row>
    <row r="3510" spans="1:4">
      <c r="A3510" t="str">
        <f t="shared" si="54"/>
        <v>Glyphosine</v>
      </c>
      <c r="B3510" t="s">
        <v>11920</v>
      </c>
      <c r="C3510">
        <v>6</v>
      </c>
      <c r="D3510">
        <v>7</v>
      </c>
    </row>
    <row r="3511" spans="1:4">
      <c r="A3511" t="str">
        <f t="shared" si="54"/>
        <v>GNRH-analogue-1</v>
      </c>
      <c r="B3511" t="s">
        <v>11921</v>
      </c>
      <c r="C3511">
        <v>6</v>
      </c>
      <c r="D3511">
        <v>12</v>
      </c>
    </row>
    <row r="3512" spans="1:4">
      <c r="A3512" t="str">
        <f t="shared" si="54"/>
        <v>Gossypol</v>
      </c>
      <c r="B3512" t="s">
        <v>11922</v>
      </c>
      <c r="C3512">
        <v>6</v>
      </c>
      <c r="D3512">
        <v>10</v>
      </c>
    </row>
    <row r="3513" spans="1:4">
      <c r="A3513" t="str">
        <f t="shared" si="54"/>
        <v>g-Picoline</v>
      </c>
      <c r="B3513" t="s">
        <v>11880</v>
      </c>
      <c r="C3513">
        <v>5</v>
      </c>
      <c r="D3513">
        <v>7</v>
      </c>
    </row>
    <row r="3514" spans="1:4">
      <c r="A3514" t="str">
        <f t="shared" si="54"/>
        <v>granisetron</v>
      </c>
      <c r="B3514" t="s">
        <v>6689</v>
      </c>
      <c r="C3514">
        <v>7</v>
      </c>
      <c r="D3514">
        <v>9</v>
      </c>
    </row>
    <row r="3515" spans="1:4">
      <c r="A3515" t="str">
        <f t="shared" si="54"/>
        <v>GREPAFLOXACIN</v>
      </c>
      <c r="B3515" t="s">
        <v>6691</v>
      </c>
      <c r="C3515">
        <v>8</v>
      </c>
      <c r="D3515">
        <v>11</v>
      </c>
    </row>
    <row r="3516" spans="1:4">
      <c r="A3516" t="str">
        <f t="shared" si="54"/>
        <v>Griseofulvin</v>
      </c>
      <c r="B3516" t="s">
        <v>11923</v>
      </c>
      <c r="C3516">
        <v>8</v>
      </c>
      <c r="D3516">
        <v>9</v>
      </c>
    </row>
    <row r="3517" spans="1:4">
      <c r="A3517" t="str">
        <f t="shared" si="54"/>
        <v>Guaiacol</v>
      </c>
      <c r="B3517" t="s">
        <v>11924</v>
      </c>
      <c r="C3517">
        <v>6</v>
      </c>
      <c r="D3517">
        <v>7</v>
      </c>
    </row>
    <row r="3518" spans="1:4">
      <c r="A3518" t="str">
        <f t="shared" si="54"/>
        <v>Guaiapate</v>
      </c>
      <c r="B3518" t="s">
        <v>11925</v>
      </c>
      <c r="C3518">
        <v>7</v>
      </c>
      <c r="D3518">
        <v>10</v>
      </c>
    </row>
    <row r="3519" spans="1:4">
      <c r="A3519" t="str">
        <f t="shared" si="54"/>
        <v>Guanidine__cyano-</v>
      </c>
      <c r="B3519" t="s">
        <v>14210</v>
      </c>
      <c r="C3519">
        <v>6</v>
      </c>
      <c r="D3519">
        <v>6</v>
      </c>
    </row>
    <row r="3520" spans="1:4">
      <c r="A3520" t="str">
        <f t="shared" si="54"/>
        <v>Guanidine</v>
      </c>
      <c r="B3520" t="s">
        <v>11926</v>
      </c>
      <c r="C3520">
        <v>4</v>
      </c>
      <c r="D3520">
        <v>4</v>
      </c>
    </row>
    <row r="3521" spans="1:4">
      <c r="A3521" t="str">
        <f t="shared" si="54"/>
        <v>H34552</v>
      </c>
      <c r="B3521" t="s">
        <v>11927</v>
      </c>
      <c r="C3521">
        <v>8</v>
      </c>
      <c r="D3521">
        <v>9</v>
      </c>
    </row>
    <row r="3522" spans="1:4">
      <c r="A3522" t="str">
        <f t="shared" si="54"/>
        <v>Halcinonide</v>
      </c>
      <c r="B3522" t="s">
        <v>11928</v>
      </c>
      <c r="C3522">
        <v>8</v>
      </c>
      <c r="D3522">
        <v>8</v>
      </c>
    </row>
    <row r="3523" spans="1:4">
      <c r="A3523" t="str">
        <f t="shared" si="54"/>
        <v>halofantrine</v>
      </c>
      <c r="B3523" t="s">
        <v>6697</v>
      </c>
      <c r="C3523">
        <v>7</v>
      </c>
      <c r="D3523">
        <v>11</v>
      </c>
    </row>
    <row r="3524" spans="1:4">
      <c r="A3524" t="str">
        <f t="shared" ref="A3524:A3587" si="55">MID(B3524,1,LEN(B3524)-4)</f>
        <v>haloperidol</v>
      </c>
      <c r="B3524" t="s">
        <v>6700</v>
      </c>
      <c r="C3524">
        <v>6</v>
      </c>
      <c r="D3524">
        <v>9</v>
      </c>
    </row>
    <row r="3525" spans="1:4">
      <c r="A3525" t="str">
        <f t="shared" si="55"/>
        <v>Haloprogin</v>
      </c>
      <c r="B3525" t="s">
        <v>11929</v>
      </c>
      <c r="C3525">
        <v>7</v>
      </c>
      <c r="D3525">
        <v>8</v>
      </c>
    </row>
    <row r="3526" spans="1:4">
      <c r="A3526" t="str">
        <f t="shared" si="55"/>
        <v>Halosulfuron-methyl</v>
      </c>
      <c r="B3526" t="s">
        <v>7685</v>
      </c>
      <c r="C3526">
        <v>10</v>
      </c>
      <c r="D3526">
        <v>12</v>
      </c>
    </row>
    <row r="3527" spans="1:4">
      <c r="A3527" t="str">
        <f t="shared" si="55"/>
        <v>Halothane</v>
      </c>
      <c r="B3527" t="s">
        <v>11930</v>
      </c>
      <c r="C3527">
        <v>7</v>
      </c>
      <c r="D3527">
        <v>7</v>
      </c>
    </row>
    <row r="3528" spans="1:4">
      <c r="A3528" t="str">
        <f t="shared" si="55"/>
        <v>Haloxazolam</v>
      </c>
      <c r="B3528" t="s">
        <v>11931</v>
      </c>
      <c r="C3528">
        <v>7</v>
      </c>
      <c r="D3528">
        <v>11</v>
      </c>
    </row>
    <row r="3529" spans="1:4">
      <c r="A3529" t="str">
        <f t="shared" si="55"/>
        <v>Haloxon</v>
      </c>
      <c r="B3529" t="s">
        <v>11932</v>
      </c>
      <c r="C3529">
        <v>11</v>
      </c>
      <c r="D3529">
        <v>11</v>
      </c>
    </row>
    <row r="3530" spans="1:4">
      <c r="A3530" t="str">
        <f t="shared" si="55"/>
        <v>Harman</v>
      </c>
      <c r="B3530" t="s">
        <v>11933</v>
      </c>
      <c r="C3530">
        <v>6</v>
      </c>
      <c r="D3530">
        <v>10</v>
      </c>
    </row>
    <row r="3531" spans="1:4">
      <c r="A3531" t="str">
        <f t="shared" si="55"/>
        <v>HC_blue_1</v>
      </c>
      <c r="B3531" t="s">
        <v>11935</v>
      </c>
      <c r="C3531">
        <v>7</v>
      </c>
      <c r="D3531">
        <v>10</v>
      </c>
    </row>
    <row r="3532" spans="1:4">
      <c r="A3532" t="str">
        <f t="shared" si="55"/>
        <v>HC_blue_2</v>
      </c>
      <c r="B3532" t="s">
        <v>11936</v>
      </c>
      <c r="C3532">
        <v>7</v>
      </c>
      <c r="D3532">
        <v>10</v>
      </c>
    </row>
    <row r="3533" spans="1:4">
      <c r="A3533" t="str">
        <f t="shared" si="55"/>
        <v>HC_Blue_no._1_(purified)</v>
      </c>
      <c r="B3533" t="s">
        <v>11937</v>
      </c>
      <c r="C3533">
        <v>7</v>
      </c>
      <c r="D3533">
        <v>10</v>
      </c>
    </row>
    <row r="3534" spans="1:4">
      <c r="A3534" t="str">
        <f t="shared" si="55"/>
        <v>HC_red_3</v>
      </c>
      <c r="B3534" t="s">
        <v>11938</v>
      </c>
      <c r="C3534">
        <v>7</v>
      </c>
      <c r="D3534">
        <v>9</v>
      </c>
    </row>
    <row r="3535" spans="1:4">
      <c r="A3535" t="str">
        <f t="shared" si="55"/>
        <v>HC_yellow_4</v>
      </c>
      <c r="B3535" t="s">
        <v>11939</v>
      </c>
      <c r="C3535">
        <v>7</v>
      </c>
      <c r="D3535">
        <v>10</v>
      </c>
    </row>
    <row r="3536" spans="1:4">
      <c r="A3536" t="str">
        <f t="shared" si="55"/>
        <v>HCDD_mixture</v>
      </c>
      <c r="B3536" t="s">
        <v>11934</v>
      </c>
      <c r="C3536">
        <v>7</v>
      </c>
      <c r="D3536">
        <v>8</v>
      </c>
    </row>
    <row r="3537" spans="1:4">
      <c r="A3537" t="str">
        <f t="shared" si="55"/>
        <v>Helenalin</v>
      </c>
      <c r="B3537" t="s">
        <v>11940</v>
      </c>
      <c r="C3537">
        <v>6</v>
      </c>
      <c r="D3537">
        <v>7</v>
      </c>
    </row>
    <row r="3538" spans="1:4">
      <c r="A3538" t="str">
        <f t="shared" si="55"/>
        <v>Hematoxylin</v>
      </c>
      <c r="B3538" t="s">
        <v>11941</v>
      </c>
      <c r="C3538">
        <v>8</v>
      </c>
      <c r="D3538">
        <v>9</v>
      </c>
    </row>
    <row r="3539" spans="1:4">
      <c r="A3539" t="str">
        <f t="shared" si="55"/>
        <v>heptachlor</v>
      </c>
      <c r="B3539" t="s">
        <v>11942</v>
      </c>
      <c r="C3539">
        <v>8</v>
      </c>
      <c r="D3539">
        <v>11</v>
      </c>
    </row>
    <row r="3540" spans="1:4">
      <c r="A3540" t="str">
        <f t="shared" si="55"/>
        <v>heptaclor_epocide</v>
      </c>
      <c r="B3540" t="s">
        <v>11943</v>
      </c>
      <c r="C3540">
        <v>8</v>
      </c>
      <c r="D3540">
        <v>11</v>
      </c>
    </row>
    <row r="3541" spans="1:4">
      <c r="A3541" t="str">
        <f t="shared" si="55"/>
        <v>heptaldehyde</v>
      </c>
      <c r="B3541" t="s">
        <v>11944</v>
      </c>
      <c r="C3541">
        <v>4</v>
      </c>
      <c r="D3541">
        <v>5</v>
      </c>
    </row>
    <row r="3542" spans="1:4">
      <c r="A3542" t="str">
        <f t="shared" si="55"/>
        <v>Heptamethyleneimine</v>
      </c>
      <c r="B3542" t="s">
        <v>11945</v>
      </c>
      <c r="C3542">
        <v>4</v>
      </c>
      <c r="D3542">
        <v>5</v>
      </c>
    </row>
    <row r="3543" spans="1:4">
      <c r="A3543" t="str">
        <f t="shared" si="55"/>
        <v>heptan-1-ol</v>
      </c>
      <c r="B3543" t="s">
        <v>8800</v>
      </c>
      <c r="C3543">
        <v>4</v>
      </c>
      <c r="D3543">
        <v>5</v>
      </c>
    </row>
    <row r="3544" spans="1:4">
      <c r="A3544" t="str">
        <f t="shared" si="55"/>
        <v>heptan-2-ol</v>
      </c>
      <c r="B3544" t="s">
        <v>8808</v>
      </c>
      <c r="C3544">
        <v>4</v>
      </c>
      <c r="D3544">
        <v>5</v>
      </c>
    </row>
    <row r="3545" spans="1:4">
      <c r="A3545" t="str">
        <f t="shared" si="55"/>
        <v>Heptane-1_7-diol</v>
      </c>
      <c r="B3545" t="s">
        <v>7950</v>
      </c>
      <c r="C3545">
        <v>4</v>
      </c>
      <c r="D3545">
        <v>5</v>
      </c>
    </row>
    <row r="3546" spans="1:4">
      <c r="A3546" t="str">
        <f t="shared" si="55"/>
        <v>heptanophenone</v>
      </c>
      <c r="B3546" t="s">
        <v>11946</v>
      </c>
      <c r="C3546">
        <v>6</v>
      </c>
      <c r="D3546">
        <v>9</v>
      </c>
    </row>
    <row r="3547" spans="1:4">
      <c r="A3547" t="str">
        <f t="shared" si="55"/>
        <v>heptyl_p-hydroxybenzoate</v>
      </c>
      <c r="B3547" t="s">
        <v>11948</v>
      </c>
      <c r="C3547">
        <v>6</v>
      </c>
      <c r="D3547">
        <v>9</v>
      </c>
    </row>
    <row r="3548" spans="1:4">
      <c r="A3548" t="str">
        <f t="shared" si="55"/>
        <v>Heptylamine</v>
      </c>
      <c r="B3548" t="s">
        <v>11947</v>
      </c>
      <c r="C3548">
        <v>4</v>
      </c>
      <c r="D3548">
        <v>5</v>
      </c>
    </row>
    <row r="3549" spans="1:4">
      <c r="A3549" t="str">
        <f t="shared" si="55"/>
        <v>Hercules_7175</v>
      </c>
      <c r="B3549" t="s">
        <v>11949</v>
      </c>
      <c r="C3549">
        <v>6</v>
      </c>
      <c r="D3549">
        <v>7</v>
      </c>
    </row>
    <row r="3550" spans="1:4">
      <c r="A3550" t="str">
        <f t="shared" si="55"/>
        <v>hesperetin</v>
      </c>
      <c r="B3550" t="s">
        <v>11950</v>
      </c>
      <c r="C3550">
        <v>8</v>
      </c>
      <c r="D3550">
        <v>9</v>
      </c>
    </row>
    <row r="3551" spans="1:4">
      <c r="A3551" t="str">
        <f t="shared" si="55"/>
        <v>Hexachloro-1_3-butadiene</v>
      </c>
      <c r="B3551" t="s">
        <v>14211</v>
      </c>
      <c r="C3551">
        <v>7</v>
      </c>
      <c r="D3551">
        <v>7</v>
      </c>
    </row>
    <row r="3552" spans="1:4">
      <c r="A3552" t="str">
        <f t="shared" si="55"/>
        <v>hexachlorobenzene</v>
      </c>
      <c r="B3552" t="s">
        <v>11951</v>
      </c>
      <c r="C3552">
        <v>6</v>
      </c>
      <c r="D3552">
        <v>10</v>
      </c>
    </row>
    <row r="3553" spans="1:36">
      <c r="A3553" t="str">
        <f t="shared" si="55"/>
        <v>Hexachlorobutadiene</v>
      </c>
      <c r="B3553" t="s">
        <v>11952</v>
      </c>
      <c r="C3553">
        <v>7</v>
      </c>
      <c r="D3553">
        <v>7</v>
      </c>
    </row>
    <row r="3554" spans="1:36">
      <c r="A3554" t="str">
        <f t="shared" si="55"/>
        <v>Hexachlorocyclohexane</v>
      </c>
      <c r="B3554" t="s">
        <v>11953</v>
      </c>
      <c r="C3554">
        <v>8</v>
      </c>
      <c r="D3554">
        <v>10</v>
      </c>
    </row>
    <row r="3555" spans="1:36">
      <c r="A3555" t="str">
        <f t="shared" si="55"/>
        <v>Hexachlorocyclopentadiene</v>
      </c>
      <c r="B3555" t="s">
        <v>11954</v>
      </c>
      <c r="C3555">
        <v>7</v>
      </c>
      <c r="D3555">
        <v>8</v>
      </c>
    </row>
    <row r="3556" spans="1:36">
      <c r="A3556" t="str">
        <f t="shared" si="55"/>
        <v>Hexachloroethane</v>
      </c>
      <c r="B3556" t="s">
        <v>11955</v>
      </c>
      <c r="C3556">
        <v>8</v>
      </c>
      <c r="D3556">
        <v>8</v>
      </c>
    </row>
    <row r="3557" spans="1:36">
      <c r="A3557" t="str">
        <f t="shared" si="55"/>
        <v>Hexachlorophene</v>
      </c>
      <c r="B3557" t="s">
        <v>11956</v>
      </c>
      <c r="C3557">
        <v>7</v>
      </c>
      <c r="D3557">
        <v>8</v>
      </c>
    </row>
    <row r="3558" spans="1:36">
      <c r="A3558" t="str">
        <f t="shared" si="55"/>
        <v>Hexaconazole</v>
      </c>
      <c r="B3558" t="s">
        <v>11957</v>
      </c>
      <c r="C3558">
        <v>8</v>
      </c>
      <c r="D3558">
        <v>9</v>
      </c>
    </row>
    <row r="3559" spans="1:36">
      <c r="A3559" t="str">
        <f t="shared" si="55"/>
        <v>Hexamethylene_Glycol</v>
      </c>
      <c r="B3559" t="s">
        <v>11960</v>
      </c>
      <c r="C3559">
        <v>4</v>
      </c>
      <c r="D3559">
        <v>5</v>
      </c>
    </row>
    <row r="3560" spans="1:36">
      <c r="A3560" t="str">
        <f t="shared" si="55"/>
        <v>Hexamethylenetetramine_(aliphatic)</v>
      </c>
      <c r="B3560" t="s">
        <v>11959</v>
      </c>
      <c r="C3560">
        <v>10</v>
      </c>
      <c r="D3560">
        <v>10</v>
      </c>
    </row>
    <row r="3561" spans="1:36">
      <c r="A3561" t="str">
        <f t="shared" si="55"/>
        <v>Hexamethylmelamine</v>
      </c>
      <c r="B3561" t="s">
        <v>11961</v>
      </c>
      <c r="C3561">
        <v>11</v>
      </c>
      <c r="D3561">
        <v>11</v>
      </c>
    </row>
    <row r="3562" spans="1:36">
      <c r="A3562" t="str">
        <f t="shared" si="55"/>
        <v>Hexamethylphosphoramide</v>
      </c>
      <c r="B3562" t="s">
        <v>11962</v>
      </c>
      <c r="C3562">
        <v>7</v>
      </c>
      <c r="D3562">
        <v>7</v>
      </c>
    </row>
    <row r="3563" spans="1:36">
      <c r="A3563" t="str">
        <f t="shared" si="55"/>
        <v>Hexamethyl-p-rosaniline_chloride</v>
      </c>
      <c r="B3563" t="s">
        <v>11958</v>
      </c>
      <c r="C3563">
        <v>7</v>
      </c>
      <c r="D3563">
        <v>9</v>
      </c>
    </row>
    <row r="3564" spans="1:36">
      <c r="A3564" t="str">
        <f t="shared" si="55"/>
        <v>hexan-1-ol</v>
      </c>
      <c r="B3564" t="s">
        <v>8799</v>
      </c>
      <c r="C3564">
        <v>4</v>
      </c>
      <c r="D3564">
        <v>5</v>
      </c>
    </row>
    <row r="3565" spans="1:36">
      <c r="A3565" t="str">
        <f t="shared" si="55"/>
        <v>hexan-2-ol</v>
      </c>
      <c r="B3565" t="s">
        <v>8807</v>
      </c>
      <c r="C3565">
        <v>4</v>
      </c>
      <c r="D3565">
        <v>5</v>
      </c>
    </row>
    <row r="3566" spans="1:36">
      <c r="A3566" t="str">
        <f t="shared" si="55"/>
        <v>Hexanal</v>
      </c>
      <c r="B3566" t="s">
        <v>11963</v>
      </c>
      <c r="C3566">
        <v>4</v>
      </c>
      <c r="D3566">
        <v>5</v>
      </c>
      <c r="AJ3566" s="1"/>
    </row>
    <row r="3567" spans="1:36">
      <c r="A3567" t="str">
        <f t="shared" si="55"/>
        <v>Hexanal_methylformylhydrazone</v>
      </c>
      <c r="B3567" t="s">
        <v>11964</v>
      </c>
      <c r="C3567">
        <v>8</v>
      </c>
      <c r="D3567">
        <v>9</v>
      </c>
    </row>
    <row r="3568" spans="1:36">
      <c r="A3568" t="str">
        <f t="shared" si="55"/>
        <v>Hexanamide</v>
      </c>
      <c r="B3568" t="s">
        <v>11965</v>
      </c>
      <c r="C3568">
        <v>4</v>
      </c>
      <c r="D3568">
        <v>5</v>
      </c>
    </row>
    <row r="3569" spans="1:4">
      <c r="A3569" t="str">
        <f t="shared" si="55"/>
        <v>Hexane</v>
      </c>
      <c r="B3569" t="s">
        <v>11966</v>
      </c>
      <c r="C3569">
        <v>4</v>
      </c>
      <c r="D3569">
        <v>5</v>
      </c>
    </row>
    <row r="3570" spans="1:4">
      <c r="A3570" t="str">
        <f t="shared" si="55"/>
        <v>Hexane-1_6-diol</v>
      </c>
      <c r="B3570" t="s">
        <v>7951</v>
      </c>
      <c r="C3570">
        <v>4</v>
      </c>
      <c r="D3570">
        <v>5</v>
      </c>
    </row>
    <row r="3571" spans="1:4">
      <c r="A3571" t="str">
        <f t="shared" si="55"/>
        <v>Hexanoic_acid</v>
      </c>
      <c r="B3571" t="s">
        <v>11967</v>
      </c>
      <c r="C3571">
        <v>4</v>
      </c>
      <c r="D3571">
        <v>5</v>
      </c>
    </row>
    <row r="3572" spans="1:4">
      <c r="A3572" t="str">
        <f t="shared" si="55"/>
        <v>Hexazinone</v>
      </c>
      <c r="B3572" t="s">
        <v>7688</v>
      </c>
      <c r="C3572">
        <v>9</v>
      </c>
      <c r="D3572">
        <v>10</v>
      </c>
    </row>
    <row r="3573" spans="1:4">
      <c r="A3573" t="str">
        <f t="shared" si="55"/>
        <v>hexobarbital</v>
      </c>
      <c r="B3573" t="s">
        <v>11968</v>
      </c>
      <c r="C3573">
        <v>7</v>
      </c>
      <c r="D3573">
        <v>7</v>
      </c>
    </row>
    <row r="3574" spans="1:4">
      <c r="A3574" t="str">
        <f t="shared" si="55"/>
        <v>Hexyl_acetate</v>
      </c>
      <c r="B3574" t="s">
        <v>11971</v>
      </c>
      <c r="C3574">
        <v>6</v>
      </c>
      <c r="D3574">
        <v>7</v>
      </c>
    </row>
    <row r="3575" spans="1:4">
      <c r="A3575" t="str">
        <f t="shared" si="55"/>
        <v>Hexyl_acrylate</v>
      </c>
      <c r="B3575" t="s">
        <v>11972</v>
      </c>
      <c r="C3575">
        <v>6</v>
      </c>
      <c r="D3575">
        <v>7</v>
      </c>
    </row>
    <row r="3576" spans="1:4">
      <c r="A3576" t="str">
        <f t="shared" si="55"/>
        <v>hexyl_alcohol</v>
      </c>
      <c r="B3576" t="s">
        <v>11973</v>
      </c>
      <c r="C3576">
        <v>4</v>
      </c>
      <c r="D3576">
        <v>5</v>
      </c>
    </row>
    <row r="3577" spans="1:4">
      <c r="A3577" t="str">
        <f t="shared" si="55"/>
        <v>Hexylamine</v>
      </c>
      <c r="B3577" t="s">
        <v>11969</v>
      </c>
      <c r="C3577">
        <v>4</v>
      </c>
      <c r="D3577">
        <v>5</v>
      </c>
    </row>
    <row r="3578" spans="1:4">
      <c r="A3578" t="str">
        <f t="shared" si="55"/>
        <v>Hexylene_Glycol</v>
      </c>
      <c r="B3578" t="s">
        <v>11970</v>
      </c>
      <c r="C3578">
        <v>4</v>
      </c>
      <c r="D3578">
        <v>5</v>
      </c>
    </row>
    <row r="3579" spans="1:4">
      <c r="A3579" t="str">
        <f t="shared" si="55"/>
        <v>Hexythiazox</v>
      </c>
      <c r="B3579" t="s">
        <v>9917</v>
      </c>
      <c r="C3579">
        <v>7</v>
      </c>
      <c r="D3579">
        <v>8</v>
      </c>
    </row>
    <row r="3580" spans="1:4">
      <c r="A3580" t="str">
        <f t="shared" si="55"/>
        <v>Histamine</v>
      </c>
      <c r="B3580" t="s">
        <v>11974</v>
      </c>
      <c r="C3580">
        <v>6</v>
      </c>
      <c r="D3580">
        <v>6</v>
      </c>
    </row>
    <row r="3581" spans="1:4">
      <c r="A3581" t="str">
        <f t="shared" si="55"/>
        <v>HMPA</v>
      </c>
      <c r="B3581" t="s">
        <v>11975</v>
      </c>
      <c r="C3581">
        <v>7</v>
      </c>
      <c r="D3581">
        <v>7</v>
      </c>
    </row>
    <row r="3582" spans="1:4">
      <c r="A3582" t="str">
        <f t="shared" si="55"/>
        <v>Homochlorcyclizine</v>
      </c>
      <c r="B3582" t="s">
        <v>8116</v>
      </c>
      <c r="C3582">
        <v>7</v>
      </c>
      <c r="D3582">
        <v>12</v>
      </c>
    </row>
    <row r="3583" spans="1:4">
      <c r="A3583" t="str">
        <f t="shared" si="55"/>
        <v>HON</v>
      </c>
      <c r="B3583" t="s">
        <v>11976</v>
      </c>
      <c r="C3583">
        <v>4</v>
      </c>
      <c r="D3583">
        <v>6</v>
      </c>
    </row>
    <row r="3584" spans="1:4">
      <c r="A3584" t="str">
        <f t="shared" si="55"/>
        <v>Hopantenic_Acid</v>
      </c>
      <c r="B3584" t="s">
        <v>11977</v>
      </c>
      <c r="C3584">
        <v>5</v>
      </c>
      <c r="D3584">
        <v>6</v>
      </c>
    </row>
    <row r="3585" spans="1:4">
      <c r="A3585" t="str">
        <f t="shared" si="55"/>
        <v>HPTE</v>
      </c>
      <c r="B3585" t="s">
        <v>11978</v>
      </c>
      <c r="C3585">
        <v>7</v>
      </c>
      <c r="D3585">
        <v>8</v>
      </c>
    </row>
    <row r="3586" spans="1:4">
      <c r="A3586" t="str">
        <f t="shared" si="55"/>
        <v>Hydralazine</v>
      </c>
      <c r="B3586" t="s">
        <v>11979</v>
      </c>
      <c r="C3586">
        <v>7</v>
      </c>
      <c r="D3586">
        <v>8</v>
      </c>
    </row>
    <row r="3587" spans="1:4">
      <c r="A3587" t="str">
        <f t="shared" si="55"/>
        <v>Hydrazine</v>
      </c>
      <c r="B3587" t="s">
        <v>11980</v>
      </c>
      <c r="C3587">
        <v>2</v>
      </c>
      <c r="D3587">
        <v>2</v>
      </c>
    </row>
    <row r="3588" spans="1:4">
      <c r="A3588" t="str">
        <f t="shared" ref="A3588:A3651" si="56">MID(B3588,1,LEN(B3588)-4)</f>
        <v>Hydrazobenzene</v>
      </c>
      <c r="B3588" t="s">
        <v>11981</v>
      </c>
      <c r="C3588">
        <v>7</v>
      </c>
      <c r="D3588">
        <v>7</v>
      </c>
    </row>
    <row r="3589" spans="1:4">
      <c r="A3589" t="str">
        <f t="shared" si="56"/>
        <v>Hydrazoic_Acid</v>
      </c>
      <c r="B3589" t="s">
        <v>11982</v>
      </c>
      <c r="C3589">
        <v>3</v>
      </c>
      <c r="D3589">
        <v>3</v>
      </c>
    </row>
    <row r="3590" spans="1:4">
      <c r="A3590" t="str">
        <f t="shared" si="56"/>
        <v>hydrochlorothiazide</v>
      </c>
      <c r="B3590" t="s">
        <v>11983</v>
      </c>
      <c r="C3590">
        <v>9</v>
      </c>
      <c r="D3590">
        <v>10</v>
      </c>
    </row>
    <row r="3591" spans="1:4">
      <c r="A3591" t="str">
        <f t="shared" si="56"/>
        <v>Hydrocortisone</v>
      </c>
      <c r="B3591" t="s">
        <v>11984</v>
      </c>
      <c r="C3591">
        <v>5</v>
      </c>
      <c r="D3591">
        <v>6</v>
      </c>
    </row>
    <row r="3592" spans="1:4">
      <c r="A3592" t="str">
        <f t="shared" si="56"/>
        <v>Hydroflumethiazide</v>
      </c>
      <c r="B3592" t="s">
        <v>11985</v>
      </c>
      <c r="C3592">
        <v>9</v>
      </c>
      <c r="D3592">
        <v>12</v>
      </c>
    </row>
    <row r="3593" spans="1:4">
      <c r="A3593" t="str">
        <f t="shared" si="56"/>
        <v>Hydrogen_peroxide</v>
      </c>
      <c r="B3593" t="s">
        <v>11986</v>
      </c>
      <c r="C3593">
        <v>2</v>
      </c>
      <c r="D3593">
        <v>2</v>
      </c>
    </row>
    <row r="3594" spans="1:4">
      <c r="A3594" t="str">
        <f t="shared" si="56"/>
        <v>Hydroquinone</v>
      </c>
      <c r="B3594" t="s">
        <v>11987</v>
      </c>
      <c r="C3594">
        <v>5</v>
      </c>
      <c r="D3594">
        <v>6</v>
      </c>
    </row>
    <row r="3595" spans="1:4">
      <c r="A3595" t="str">
        <f t="shared" si="56"/>
        <v>Hydroquinone_monobenzyl_ether</v>
      </c>
      <c r="B3595" t="s">
        <v>11988</v>
      </c>
      <c r="C3595">
        <v>7</v>
      </c>
      <c r="D3595">
        <v>8</v>
      </c>
    </row>
    <row r="3596" spans="1:4">
      <c r="A3596" t="str">
        <f t="shared" si="56"/>
        <v>Hydroquinone_monomethyl_ether</v>
      </c>
      <c r="B3596" t="s">
        <v>11989</v>
      </c>
      <c r="C3596">
        <v>6</v>
      </c>
      <c r="D3596">
        <v>7</v>
      </c>
    </row>
    <row r="3597" spans="1:4">
      <c r="A3597" t="str">
        <f t="shared" si="56"/>
        <v>hydroxy_s_triazinyl_alanine</v>
      </c>
      <c r="B3597" t="s">
        <v>11993</v>
      </c>
      <c r="C3597">
        <v>9</v>
      </c>
      <c r="D3597">
        <v>9</v>
      </c>
    </row>
    <row r="3598" spans="1:4">
      <c r="A3598" t="str">
        <f t="shared" si="56"/>
        <v>Hydroxylamine</v>
      </c>
      <c r="B3598" t="s">
        <v>11990</v>
      </c>
      <c r="C3598">
        <v>2</v>
      </c>
      <c r="D3598">
        <v>2</v>
      </c>
    </row>
    <row r="3599" spans="1:4">
      <c r="A3599" t="str">
        <f t="shared" si="56"/>
        <v>HYDROXYLAMINOPURINE</v>
      </c>
      <c r="B3599" t="s">
        <v>4555</v>
      </c>
      <c r="C3599">
        <v>7</v>
      </c>
      <c r="D3599">
        <v>8</v>
      </c>
    </row>
    <row r="3600" spans="1:4">
      <c r="A3600" t="str">
        <f t="shared" si="56"/>
        <v>HYDROXYLAMINOPURINERIBOSIDE</v>
      </c>
      <c r="B3600" t="s">
        <v>4556</v>
      </c>
      <c r="C3600">
        <v>8</v>
      </c>
      <c r="D3600">
        <v>9</v>
      </c>
    </row>
    <row r="3601" spans="1:4">
      <c r="A3601" t="str">
        <f t="shared" si="56"/>
        <v>Hydroxyphenamate</v>
      </c>
      <c r="B3601" t="s">
        <v>11991</v>
      </c>
      <c r="C3601">
        <v>7</v>
      </c>
      <c r="D3601">
        <v>9</v>
      </c>
    </row>
    <row r="3602" spans="1:4">
      <c r="A3602" t="str">
        <f t="shared" si="56"/>
        <v>hydroxypropafanone</v>
      </c>
      <c r="B3602" t="s">
        <v>3351</v>
      </c>
      <c r="C3602">
        <v>8</v>
      </c>
      <c r="D3602">
        <v>9</v>
      </c>
    </row>
    <row r="3603" spans="1:4">
      <c r="A3603" t="str">
        <f t="shared" si="56"/>
        <v>HYDROXYPROPIONYLTRANSAMINOSTILBENE</v>
      </c>
      <c r="B3603" t="s">
        <v>6135</v>
      </c>
      <c r="C3603">
        <v>6</v>
      </c>
      <c r="D3603">
        <v>8</v>
      </c>
    </row>
    <row r="3604" spans="1:4">
      <c r="A3604" t="str">
        <f t="shared" si="56"/>
        <v>Hydroxyurea</v>
      </c>
      <c r="B3604" t="s">
        <v>11992</v>
      </c>
      <c r="C3604">
        <v>5</v>
      </c>
      <c r="D3604">
        <v>5</v>
      </c>
    </row>
    <row r="3605" spans="1:4">
      <c r="A3605" t="str">
        <f t="shared" si="56"/>
        <v>hydroxyzine</v>
      </c>
      <c r="B3605" t="s">
        <v>8097</v>
      </c>
      <c r="C3605">
        <v>7</v>
      </c>
      <c r="D3605">
        <v>12</v>
      </c>
    </row>
    <row r="3606" spans="1:4">
      <c r="A3606" t="str">
        <f t="shared" si="56"/>
        <v>Hymexazol</v>
      </c>
      <c r="B3606" t="s">
        <v>9763</v>
      </c>
      <c r="C3606">
        <v>7</v>
      </c>
      <c r="D3606">
        <v>7</v>
      </c>
    </row>
    <row r="3607" spans="1:4">
      <c r="A3607" t="str">
        <f t="shared" si="56"/>
        <v>Ibotenic_Acid</v>
      </c>
      <c r="B3607" t="s">
        <v>11994</v>
      </c>
      <c r="C3607">
        <v>8</v>
      </c>
      <c r="D3607">
        <v>9</v>
      </c>
    </row>
    <row r="3608" spans="1:4">
      <c r="A3608" t="str">
        <f t="shared" si="56"/>
        <v>Ibufenac</v>
      </c>
      <c r="B3608" t="s">
        <v>11995</v>
      </c>
      <c r="C3608">
        <v>6</v>
      </c>
      <c r="D3608">
        <v>9</v>
      </c>
    </row>
    <row r="3609" spans="1:4">
      <c r="A3609" t="str">
        <f t="shared" si="56"/>
        <v>ibuprofen</v>
      </c>
      <c r="B3609" t="s">
        <v>11996</v>
      </c>
      <c r="C3609">
        <v>6</v>
      </c>
      <c r="D3609">
        <v>9</v>
      </c>
    </row>
    <row r="3610" spans="1:4">
      <c r="A3610" t="str">
        <f t="shared" si="56"/>
        <v>ibutilide</v>
      </c>
      <c r="B3610" t="s">
        <v>6702</v>
      </c>
      <c r="C3610">
        <v>8</v>
      </c>
      <c r="D3610">
        <v>9</v>
      </c>
    </row>
    <row r="3611" spans="1:4">
      <c r="A3611" t="str">
        <f t="shared" si="56"/>
        <v>ICI_164384</v>
      </c>
      <c r="B3611" t="s">
        <v>11999</v>
      </c>
      <c r="C3611">
        <v>6</v>
      </c>
      <c r="D3611">
        <v>9</v>
      </c>
    </row>
    <row r="3612" spans="1:4">
      <c r="A3612" t="str">
        <f t="shared" si="56"/>
        <v>ICI_182780</v>
      </c>
      <c r="B3612" t="s">
        <v>12000</v>
      </c>
      <c r="C3612">
        <v>8</v>
      </c>
      <c r="D3612">
        <v>9</v>
      </c>
    </row>
    <row r="3613" spans="1:4">
      <c r="A3613" t="str">
        <f t="shared" si="56"/>
        <v>ICI118551</v>
      </c>
      <c r="B3613" t="s">
        <v>6704</v>
      </c>
      <c r="C3613">
        <v>8</v>
      </c>
      <c r="D3613">
        <v>9</v>
      </c>
    </row>
    <row r="3614" spans="1:4">
      <c r="A3614" t="str">
        <f t="shared" si="56"/>
        <v>ICI-163484</v>
      </c>
      <c r="B3614" t="s">
        <v>11997</v>
      </c>
      <c r="C3614">
        <v>6</v>
      </c>
      <c r="D3614">
        <v>9</v>
      </c>
    </row>
    <row r="3615" spans="1:4">
      <c r="A3615" t="str">
        <f t="shared" si="56"/>
        <v>ICI-182780</v>
      </c>
      <c r="B3615" t="s">
        <v>11998</v>
      </c>
      <c r="C3615">
        <v>8</v>
      </c>
      <c r="D3615">
        <v>9</v>
      </c>
    </row>
    <row r="3616" spans="1:4">
      <c r="A3616" t="str">
        <f t="shared" si="56"/>
        <v>ICRF-159</v>
      </c>
      <c r="B3616" t="s">
        <v>12001</v>
      </c>
      <c r="C3616">
        <v>5</v>
      </c>
      <c r="D3616">
        <v>12</v>
      </c>
    </row>
    <row r="3617" spans="1:4">
      <c r="A3617" t="str">
        <f t="shared" si="56"/>
        <v>Idarubicin</v>
      </c>
      <c r="B3617" t="s">
        <v>12002</v>
      </c>
      <c r="C3617">
        <v>8</v>
      </c>
      <c r="D3617">
        <v>9</v>
      </c>
    </row>
    <row r="3618" spans="1:4">
      <c r="A3618" t="str">
        <f t="shared" si="56"/>
        <v>Idoxuridine</v>
      </c>
      <c r="B3618" t="s">
        <v>12003</v>
      </c>
      <c r="C3618">
        <v>5</v>
      </c>
      <c r="D3618">
        <v>7</v>
      </c>
    </row>
    <row r="3619" spans="1:4">
      <c r="A3619" t="str">
        <f t="shared" si="56"/>
        <v>Ifosfamide</v>
      </c>
      <c r="B3619" t="s">
        <v>12004</v>
      </c>
      <c r="C3619">
        <v>6</v>
      </c>
      <c r="D3619">
        <v>8</v>
      </c>
    </row>
    <row r="3620" spans="1:4">
      <c r="A3620" t="str">
        <f t="shared" si="56"/>
        <v>Imazalil</v>
      </c>
      <c r="B3620" t="s">
        <v>9919</v>
      </c>
      <c r="C3620">
        <v>8</v>
      </c>
      <c r="D3620">
        <v>10</v>
      </c>
    </row>
    <row r="3621" spans="1:4">
      <c r="A3621" t="str">
        <f t="shared" si="56"/>
        <v>Imazamox</v>
      </c>
      <c r="B3621" t="s">
        <v>7690</v>
      </c>
      <c r="C3621">
        <v>7</v>
      </c>
      <c r="D3621">
        <v>8</v>
      </c>
    </row>
    <row r="3622" spans="1:4">
      <c r="A3622" t="str">
        <f t="shared" si="56"/>
        <v>Imazapic</v>
      </c>
      <c r="B3622" t="s">
        <v>7692</v>
      </c>
      <c r="C3622">
        <v>7</v>
      </c>
      <c r="D3622">
        <v>8</v>
      </c>
    </row>
    <row r="3623" spans="1:4">
      <c r="A3623" t="str">
        <f t="shared" si="56"/>
        <v>Imazapyr</v>
      </c>
      <c r="B3623" t="s">
        <v>7695</v>
      </c>
      <c r="C3623">
        <v>7</v>
      </c>
      <c r="D3623">
        <v>8</v>
      </c>
    </row>
    <row r="3624" spans="1:4">
      <c r="A3624" t="str">
        <f t="shared" si="56"/>
        <v>Imazaquin</v>
      </c>
      <c r="B3624" t="s">
        <v>12005</v>
      </c>
      <c r="C3624">
        <v>7</v>
      </c>
      <c r="D3624">
        <v>10</v>
      </c>
    </row>
    <row r="3625" spans="1:4">
      <c r="A3625" t="str">
        <f t="shared" si="56"/>
        <v>Imazethapyr</v>
      </c>
      <c r="B3625" t="s">
        <v>7697</v>
      </c>
      <c r="C3625">
        <v>7</v>
      </c>
      <c r="D3625">
        <v>8</v>
      </c>
    </row>
    <row r="3626" spans="1:4">
      <c r="A3626" t="str">
        <f t="shared" si="56"/>
        <v>Imibenconazole</v>
      </c>
      <c r="B3626" t="s">
        <v>12006</v>
      </c>
      <c r="C3626">
        <v>7</v>
      </c>
      <c r="D3626">
        <v>7</v>
      </c>
    </row>
    <row r="3627" spans="1:4">
      <c r="A3627" t="str">
        <f t="shared" si="56"/>
        <v>Imidazole</v>
      </c>
      <c r="B3627" t="s">
        <v>12007</v>
      </c>
      <c r="C3627">
        <v>5</v>
      </c>
      <c r="D3627">
        <v>5</v>
      </c>
    </row>
    <row r="3628" spans="1:4">
      <c r="A3628" t="str">
        <f t="shared" si="56"/>
        <v>Iminodiacetic_acid__monosodium</v>
      </c>
      <c r="B3628" t="s">
        <v>14212</v>
      </c>
      <c r="C3628">
        <v>4</v>
      </c>
      <c r="D3628">
        <v>5</v>
      </c>
    </row>
    <row r="3629" spans="1:4">
      <c r="A3629" t="str">
        <f t="shared" si="56"/>
        <v>imipramine</v>
      </c>
      <c r="B3629" t="s">
        <v>6706</v>
      </c>
      <c r="C3629">
        <v>6</v>
      </c>
      <c r="D3629">
        <v>12</v>
      </c>
    </row>
    <row r="3630" spans="1:4">
      <c r="A3630" t="str">
        <f t="shared" si="56"/>
        <v>Indanofan</v>
      </c>
      <c r="B3630" t="s">
        <v>12008</v>
      </c>
      <c r="C3630">
        <v>6</v>
      </c>
      <c r="D3630">
        <v>9</v>
      </c>
    </row>
    <row r="3631" spans="1:4">
      <c r="A3631" t="str">
        <f t="shared" si="56"/>
        <v>Indapamide</v>
      </c>
      <c r="B3631" t="s">
        <v>4616</v>
      </c>
      <c r="C3631">
        <v>8</v>
      </c>
      <c r="D3631">
        <v>10</v>
      </c>
    </row>
    <row r="3632" spans="1:4">
      <c r="A3632" t="str">
        <f t="shared" si="56"/>
        <v>indinavir</v>
      </c>
      <c r="B3632" t="s">
        <v>12009</v>
      </c>
      <c r="C3632">
        <v>6</v>
      </c>
      <c r="D3632">
        <v>11</v>
      </c>
    </row>
    <row r="3633" spans="1:4">
      <c r="A3633" t="str">
        <f t="shared" si="56"/>
        <v>Indole</v>
      </c>
      <c r="B3633" t="s">
        <v>12011</v>
      </c>
      <c r="C3633">
        <v>5</v>
      </c>
      <c r="D3633">
        <v>8</v>
      </c>
    </row>
    <row r="3634" spans="1:4">
      <c r="A3634" t="str">
        <f t="shared" si="56"/>
        <v>Indole-3-acetic_acid</v>
      </c>
      <c r="B3634" t="s">
        <v>12010</v>
      </c>
      <c r="C3634">
        <v>6</v>
      </c>
      <c r="D3634">
        <v>9</v>
      </c>
    </row>
    <row r="3635" spans="1:4">
      <c r="A3635" t="str">
        <f t="shared" si="56"/>
        <v>Indolebutyric_Acid</v>
      </c>
      <c r="B3635" t="s">
        <v>12012</v>
      </c>
      <c r="C3635">
        <v>6</v>
      </c>
      <c r="D3635">
        <v>9</v>
      </c>
    </row>
    <row r="3636" spans="1:4">
      <c r="A3636" t="str">
        <f t="shared" si="56"/>
        <v>Indolidan</v>
      </c>
      <c r="B3636" t="s">
        <v>12013</v>
      </c>
      <c r="C3636">
        <v>8</v>
      </c>
      <c r="D3636">
        <v>9</v>
      </c>
    </row>
    <row r="3637" spans="1:4">
      <c r="A3637" t="str">
        <f t="shared" si="56"/>
        <v>indomethacin</v>
      </c>
      <c r="B3637" t="s">
        <v>12014</v>
      </c>
      <c r="C3637">
        <v>8</v>
      </c>
      <c r="D3637">
        <v>10</v>
      </c>
    </row>
    <row r="3638" spans="1:4">
      <c r="A3638" t="str">
        <f t="shared" si="56"/>
        <v>Indoprofen</v>
      </c>
      <c r="B3638" t="s">
        <v>12015</v>
      </c>
      <c r="C3638">
        <v>6</v>
      </c>
      <c r="D3638">
        <v>9</v>
      </c>
    </row>
    <row r="3639" spans="1:4">
      <c r="A3639" t="str">
        <f t="shared" si="56"/>
        <v>Indoxacarb</v>
      </c>
      <c r="B3639" t="s">
        <v>9765</v>
      </c>
      <c r="C3639">
        <v>9</v>
      </c>
      <c r="D3639">
        <v>10</v>
      </c>
    </row>
    <row r="3640" spans="1:4">
      <c r="A3640" t="str">
        <f t="shared" si="56"/>
        <v>Intramine</v>
      </c>
      <c r="B3640" t="s">
        <v>12016</v>
      </c>
      <c r="C3640">
        <v>6</v>
      </c>
      <c r="D3640">
        <v>9</v>
      </c>
    </row>
    <row r="3641" spans="1:4">
      <c r="A3641" t="str">
        <f t="shared" si="56"/>
        <v>Iobenzamic_Acid</v>
      </c>
      <c r="B3641" t="s">
        <v>12017</v>
      </c>
      <c r="C3641">
        <v>6</v>
      </c>
      <c r="D3641">
        <v>9</v>
      </c>
    </row>
    <row r="3642" spans="1:4">
      <c r="A3642" t="str">
        <f t="shared" si="56"/>
        <v>Iocetamic_Acid</v>
      </c>
      <c r="B3642" t="s">
        <v>12018</v>
      </c>
      <c r="C3642">
        <v>5</v>
      </c>
      <c r="D3642">
        <v>9</v>
      </c>
    </row>
    <row r="3643" spans="1:4">
      <c r="A3643" t="str">
        <f t="shared" si="56"/>
        <v>Iodinated_glycerol</v>
      </c>
      <c r="B3643" t="s">
        <v>12019</v>
      </c>
      <c r="C3643">
        <v>7</v>
      </c>
      <c r="D3643">
        <v>7</v>
      </c>
    </row>
    <row r="3644" spans="1:4">
      <c r="A3644" t="str">
        <f t="shared" si="56"/>
        <v>Iodoacetamide</v>
      </c>
      <c r="B3644" t="s">
        <v>12020</v>
      </c>
      <c r="C3644">
        <v>5</v>
      </c>
      <c r="D3644">
        <v>5</v>
      </c>
    </row>
    <row r="3645" spans="1:4">
      <c r="A3645" t="str">
        <f t="shared" si="56"/>
        <v>Iodoacetic_acid</v>
      </c>
      <c r="B3645" t="s">
        <v>12021</v>
      </c>
      <c r="C3645">
        <v>5</v>
      </c>
      <c r="D3645">
        <v>5</v>
      </c>
    </row>
    <row r="3646" spans="1:4">
      <c r="A3646" t="str">
        <f t="shared" si="56"/>
        <v>iodobenzene</v>
      </c>
      <c r="B3646" t="s">
        <v>12022</v>
      </c>
      <c r="C3646">
        <v>4</v>
      </c>
      <c r="D3646">
        <v>6</v>
      </c>
    </row>
    <row r="3647" spans="1:4">
      <c r="A3647" t="str">
        <f t="shared" si="56"/>
        <v>iodoethane</v>
      </c>
      <c r="B3647" t="s">
        <v>8906</v>
      </c>
      <c r="C3647">
        <v>3</v>
      </c>
      <c r="D3647">
        <v>3</v>
      </c>
    </row>
    <row r="3648" spans="1:4">
      <c r="A3648" t="str">
        <f t="shared" si="56"/>
        <v>Iodofenphos</v>
      </c>
      <c r="B3648" t="s">
        <v>12023</v>
      </c>
      <c r="C3648">
        <v>10</v>
      </c>
      <c r="D3648">
        <v>10</v>
      </c>
    </row>
    <row r="3649" spans="1:4">
      <c r="A3649" t="str">
        <f t="shared" si="56"/>
        <v>Iodoform</v>
      </c>
      <c r="B3649" t="s">
        <v>12024</v>
      </c>
      <c r="C3649">
        <v>3</v>
      </c>
      <c r="D3649">
        <v>3</v>
      </c>
    </row>
    <row r="3650" spans="1:4">
      <c r="A3650" t="str">
        <f t="shared" si="56"/>
        <v>Iodomethane</v>
      </c>
      <c r="B3650" t="s">
        <v>9922</v>
      </c>
      <c r="C3650">
        <v>2</v>
      </c>
      <c r="D3650">
        <v>2</v>
      </c>
    </row>
    <row r="3651" spans="1:4">
      <c r="A3651" t="str">
        <f t="shared" si="56"/>
        <v>Iodosulfuron-methyl</v>
      </c>
      <c r="B3651" t="s">
        <v>7700</v>
      </c>
      <c r="C3651">
        <v>10</v>
      </c>
      <c r="D3651">
        <v>12</v>
      </c>
    </row>
    <row r="3652" spans="1:4">
      <c r="A3652" t="str">
        <f t="shared" ref="A3652:A3715" si="57">MID(B3652,1,LEN(B3652)-4)</f>
        <v>Iophendylate</v>
      </c>
      <c r="B3652" t="s">
        <v>12025</v>
      </c>
      <c r="C3652">
        <v>5</v>
      </c>
      <c r="D3652">
        <v>9</v>
      </c>
    </row>
    <row r="3653" spans="1:4">
      <c r="A3653" t="str">
        <f t="shared" si="57"/>
        <v>Iopronic_Acid</v>
      </c>
      <c r="B3653" t="s">
        <v>12026</v>
      </c>
      <c r="C3653">
        <v>7</v>
      </c>
      <c r="D3653">
        <v>8</v>
      </c>
    </row>
    <row r="3654" spans="1:4">
      <c r="A3654" t="str">
        <f t="shared" si="57"/>
        <v>Ipazilide_fumarate</v>
      </c>
      <c r="B3654" t="s">
        <v>12027</v>
      </c>
      <c r="C3654">
        <v>8</v>
      </c>
      <c r="D3654">
        <v>9</v>
      </c>
    </row>
    <row r="3655" spans="1:4">
      <c r="A3655" t="str">
        <f t="shared" si="57"/>
        <v>IPD_(3_3-iminobis-1-propanol_..e)</v>
      </c>
      <c r="B3655" t="s">
        <v>14213</v>
      </c>
      <c r="C3655">
        <v>8</v>
      </c>
      <c r="D3655">
        <v>8</v>
      </c>
    </row>
    <row r="3656" spans="1:4">
      <c r="A3656" t="str">
        <f t="shared" si="57"/>
        <v>IPD_(3_3-iminobis-1-propanol_dimethanesulfonate_(ester)_hydrochloride)</v>
      </c>
      <c r="B3656" t="s">
        <v>14214</v>
      </c>
      <c r="C3656">
        <v>8</v>
      </c>
      <c r="D3656">
        <v>8</v>
      </c>
    </row>
    <row r="3657" spans="1:4">
      <c r="A3657" t="str">
        <f t="shared" si="57"/>
        <v>Ipratropium_Bromide</v>
      </c>
      <c r="B3657" t="s">
        <v>12028</v>
      </c>
      <c r="C3657">
        <v>7</v>
      </c>
      <c r="D3657">
        <v>9</v>
      </c>
    </row>
    <row r="3658" spans="1:4">
      <c r="A3658" t="str">
        <f t="shared" si="57"/>
        <v>Iprodione</v>
      </c>
      <c r="B3658" t="s">
        <v>9768</v>
      </c>
      <c r="C3658">
        <v>7</v>
      </c>
      <c r="D3658">
        <v>10</v>
      </c>
    </row>
    <row r="3659" spans="1:4">
      <c r="A3659" t="str">
        <f t="shared" si="57"/>
        <v>IQ.HCl</v>
      </c>
      <c r="B3659" t="s">
        <v>12029</v>
      </c>
      <c r="C3659">
        <v>6</v>
      </c>
      <c r="D3659">
        <v>11</v>
      </c>
    </row>
    <row r="3660" spans="1:4">
      <c r="A3660" t="str">
        <f t="shared" si="57"/>
        <v>IQ</v>
      </c>
      <c r="B3660" t="s">
        <v>12030</v>
      </c>
      <c r="C3660">
        <v>6</v>
      </c>
      <c r="D3660">
        <v>11</v>
      </c>
    </row>
    <row r="3661" spans="1:4">
      <c r="A3661" t="str">
        <f t="shared" si="57"/>
        <v>IQB9302</v>
      </c>
      <c r="B3661" t="s">
        <v>4619</v>
      </c>
      <c r="C3661">
        <v>6</v>
      </c>
      <c r="D3661">
        <v>11</v>
      </c>
    </row>
    <row r="3662" spans="1:4">
      <c r="A3662" t="str">
        <f t="shared" si="57"/>
        <v>irbesartan</v>
      </c>
      <c r="B3662" t="s">
        <v>4622</v>
      </c>
      <c r="C3662">
        <v>6</v>
      </c>
      <c r="D3662">
        <v>10</v>
      </c>
    </row>
    <row r="3663" spans="1:4">
      <c r="A3663" t="str">
        <f t="shared" si="57"/>
        <v>Irgarol</v>
      </c>
      <c r="B3663" t="s">
        <v>9770</v>
      </c>
      <c r="C3663">
        <v>11</v>
      </c>
      <c r="D3663">
        <v>12</v>
      </c>
    </row>
    <row r="3664" spans="1:4">
      <c r="A3664" t="str">
        <f t="shared" si="57"/>
        <v>Isatidine</v>
      </c>
      <c r="B3664" t="s">
        <v>12031</v>
      </c>
      <c r="C3664">
        <v>6</v>
      </c>
      <c r="D3664">
        <v>9</v>
      </c>
    </row>
    <row r="3665" spans="1:4">
      <c r="A3665" t="str">
        <f t="shared" si="57"/>
        <v>Isatin-5-sulfonic_acid</v>
      </c>
      <c r="B3665" t="s">
        <v>12032</v>
      </c>
      <c r="C3665">
        <v>7</v>
      </c>
      <c r="D3665">
        <v>9</v>
      </c>
    </row>
    <row r="3666" spans="1:4">
      <c r="A3666" t="str">
        <f t="shared" si="57"/>
        <v>Isazofos</v>
      </c>
      <c r="B3666" t="s">
        <v>12033</v>
      </c>
      <c r="C3666">
        <v>11</v>
      </c>
      <c r="D3666">
        <v>12</v>
      </c>
    </row>
    <row r="3667" spans="1:4">
      <c r="A3667" t="str">
        <f t="shared" si="57"/>
        <v>Isazophos</v>
      </c>
      <c r="B3667" t="s">
        <v>12034</v>
      </c>
      <c r="C3667">
        <v>11</v>
      </c>
      <c r="D3667">
        <v>12</v>
      </c>
    </row>
    <row r="3668" spans="1:4">
      <c r="A3668" t="str">
        <f t="shared" si="57"/>
        <v>Isazophos_methyl</v>
      </c>
      <c r="B3668" t="s">
        <v>9772</v>
      </c>
      <c r="C3668">
        <v>11</v>
      </c>
      <c r="D3668">
        <v>11</v>
      </c>
    </row>
    <row r="3669" spans="1:4">
      <c r="A3669" t="str">
        <f t="shared" si="57"/>
        <v>Isoamyl_acetate</v>
      </c>
      <c r="B3669" t="s">
        <v>12035</v>
      </c>
      <c r="C3669">
        <v>6</v>
      </c>
      <c r="D3669">
        <v>7</v>
      </c>
    </row>
    <row r="3670" spans="1:4">
      <c r="A3670" t="str">
        <f t="shared" si="57"/>
        <v>isoamyl_acrylate</v>
      </c>
      <c r="B3670" t="s">
        <v>12036</v>
      </c>
      <c r="C3670">
        <v>6</v>
      </c>
      <c r="D3670">
        <v>7</v>
      </c>
    </row>
    <row r="3671" spans="1:4">
      <c r="A3671" t="str">
        <f t="shared" si="57"/>
        <v>Isoamyl_Formate</v>
      </c>
      <c r="B3671" t="s">
        <v>12037</v>
      </c>
      <c r="C3671">
        <v>6</v>
      </c>
      <c r="D3671">
        <v>7</v>
      </c>
    </row>
    <row r="3672" spans="1:4">
      <c r="A3672" t="str">
        <f t="shared" si="57"/>
        <v>Isobutene</v>
      </c>
      <c r="B3672" t="s">
        <v>12038</v>
      </c>
      <c r="C3672">
        <v>4</v>
      </c>
      <c r="D3672">
        <v>4</v>
      </c>
    </row>
    <row r="3673" spans="1:4">
      <c r="A3673" t="str">
        <f t="shared" si="57"/>
        <v>Isobutyl_acetate</v>
      </c>
      <c r="B3673" t="s">
        <v>8817</v>
      </c>
      <c r="C3673">
        <v>6</v>
      </c>
      <c r="D3673">
        <v>7</v>
      </c>
    </row>
    <row r="3674" spans="1:4">
      <c r="A3674" t="str">
        <f t="shared" si="57"/>
        <v>Isobutyl_acrylate</v>
      </c>
      <c r="B3674" t="s">
        <v>12040</v>
      </c>
      <c r="C3674">
        <v>6</v>
      </c>
      <c r="D3674">
        <v>7</v>
      </c>
    </row>
    <row r="3675" spans="1:4">
      <c r="A3675" t="str">
        <f t="shared" si="57"/>
        <v>Isobutyl_Alcohol</v>
      </c>
      <c r="B3675" t="s">
        <v>12041</v>
      </c>
      <c r="C3675">
        <v>4</v>
      </c>
      <c r="D3675">
        <v>5</v>
      </c>
    </row>
    <row r="3676" spans="1:4">
      <c r="A3676" t="str">
        <f t="shared" si="57"/>
        <v>isobutyl_methacrylate</v>
      </c>
      <c r="B3676" t="s">
        <v>12042</v>
      </c>
      <c r="C3676">
        <v>6</v>
      </c>
      <c r="D3676">
        <v>7</v>
      </c>
    </row>
    <row r="3677" spans="1:4">
      <c r="A3677" t="str">
        <f t="shared" si="57"/>
        <v>Isobutyl_nitrite</v>
      </c>
      <c r="B3677" t="s">
        <v>12043</v>
      </c>
      <c r="C3677">
        <v>6</v>
      </c>
      <c r="D3677">
        <v>7</v>
      </c>
    </row>
    <row r="3678" spans="1:4">
      <c r="A3678" t="str">
        <f t="shared" si="57"/>
        <v>Isobutyl_p-hydroxybenzoate</v>
      </c>
      <c r="B3678" t="s">
        <v>12044</v>
      </c>
      <c r="C3678">
        <v>6</v>
      </c>
      <c r="D3678">
        <v>9</v>
      </c>
    </row>
    <row r="3679" spans="1:4">
      <c r="A3679" t="str">
        <f t="shared" si="57"/>
        <v>Isobutylamine</v>
      </c>
      <c r="B3679" t="s">
        <v>12039</v>
      </c>
      <c r="C3679">
        <v>4</v>
      </c>
      <c r="D3679">
        <v>5</v>
      </c>
    </row>
    <row r="3680" spans="1:4">
      <c r="A3680" t="str">
        <f t="shared" si="57"/>
        <v>ISOBUTYLNITRITE</v>
      </c>
      <c r="B3680" t="s">
        <v>6136</v>
      </c>
      <c r="C3680">
        <v>6</v>
      </c>
      <c r="D3680">
        <v>7</v>
      </c>
    </row>
    <row r="3681" spans="1:4">
      <c r="A3681" t="str">
        <f t="shared" si="57"/>
        <v>Isobutyraldehyde</v>
      </c>
      <c r="B3681" t="s">
        <v>12045</v>
      </c>
      <c r="C3681">
        <v>4</v>
      </c>
      <c r="D3681">
        <v>5</v>
      </c>
    </row>
    <row r="3682" spans="1:4">
      <c r="A3682" t="str">
        <f t="shared" si="57"/>
        <v>Isobutyronitrile</v>
      </c>
      <c r="B3682" t="s">
        <v>12046</v>
      </c>
      <c r="C3682">
        <v>5</v>
      </c>
      <c r="D3682">
        <v>5</v>
      </c>
    </row>
    <row r="3683" spans="1:4">
      <c r="A3683" t="str">
        <f t="shared" si="57"/>
        <v>Isocil</v>
      </c>
      <c r="B3683" t="s">
        <v>12047</v>
      </c>
      <c r="C3683">
        <v>8</v>
      </c>
      <c r="D3683">
        <v>8</v>
      </c>
    </row>
    <row r="3684" spans="1:4">
      <c r="A3684" t="str">
        <f t="shared" si="57"/>
        <v>Isodecyldiphenylphosphate</v>
      </c>
      <c r="B3684" t="s">
        <v>12048</v>
      </c>
      <c r="C3684">
        <v>9</v>
      </c>
      <c r="D3684">
        <v>9</v>
      </c>
    </row>
    <row r="3685" spans="1:4">
      <c r="A3685" t="str">
        <f t="shared" si="57"/>
        <v>isoeugenol</v>
      </c>
      <c r="B3685" t="s">
        <v>12049</v>
      </c>
      <c r="C3685">
        <v>6</v>
      </c>
      <c r="D3685">
        <v>8</v>
      </c>
    </row>
    <row r="3686" spans="1:4">
      <c r="A3686" t="str">
        <f t="shared" si="57"/>
        <v>Isoflurane</v>
      </c>
      <c r="B3686" t="s">
        <v>12050</v>
      </c>
      <c r="C3686">
        <v>8</v>
      </c>
      <c r="D3686">
        <v>8</v>
      </c>
    </row>
    <row r="3687" spans="1:4">
      <c r="A3687" t="str">
        <f t="shared" si="57"/>
        <v>Isoflurophate</v>
      </c>
      <c r="B3687" t="s">
        <v>12051</v>
      </c>
      <c r="C3687">
        <v>10</v>
      </c>
      <c r="D3687">
        <v>10</v>
      </c>
    </row>
    <row r="3688" spans="1:4">
      <c r="A3688" t="str">
        <f t="shared" si="57"/>
        <v>Isolan</v>
      </c>
      <c r="B3688" t="s">
        <v>12052</v>
      </c>
      <c r="C3688">
        <v>10</v>
      </c>
      <c r="D3688">
        <v>10</v>
      </c>
    </row>
    <row r="3689" spans="1:4">
      <c r="A3689" t="str">
        <f t="shared" si="57"/>
        <v>Isomalt</v>
      </c>
      <c r="B3689" t="s">
        <v>12053</v>
      </c>
      <c r="C3689">
        <v>8</v>
      </c>
      <c r="D3689">
        <v>8</v>
      </c>
    </row>
    <row r="3690" spans="1:4">
      <c r="A3690" t="str">
        <f t="shared" si="57"/>
        <v>Isomazole</v>
      </c>
      <c r="B3690" t="s">
        <v>12054</v>
      </c>
      <c r="C3690">
        <v>7</v>
      </c>
      <c r="D3690">
        <v>9</v>
      </c>
    </row>
    <row r="3691" spans="1:4">
      <c r="A3691" t="str">
        <f t="shared" si="57"/>
        <v>Isoniazid</v>
      </c>
      <c r="B3691" t="s">
        <v>12055</v>
      </c>
      <c r="C3691">
        <v>6</v>
      </c>
      <c r="D3691">
        <v>9</v>
      </c>
    </row>
    <row r="3692" spans="1:4">
      <c r="A3692" t="str">
        <f t="shared" si="57"/>
        <v>Isonicotinamide</v>
      </c>
      <c r="B3692" t="s">
        <v>12056</v>
      </c>
      <c r="C3692">
        <v>6</v>
      </c>
      <c r="D3692">
        <v>8</v>
      </c>
    </row>
    <row r="3693" spans="1:4">
      <c r="A3693" t="str">
        <f t="shared" si="57"/>
        <v>Isonicotinic_acid</v>
      </c>
      <c r="B3693" t="s">
        <v>12057</v>
      </c>
      <c r="C3693">
        <v>5</v>
      </c>
      <c r="D3693">
        <v>7</v>
      </c>
    </row>
    <row r="3694" spans="1:4">
      <c r="A3694" t="str">
        <f t="shared" si="57"/>
        <v>Isonicotinic_acid_vanillylidenehydrazide</v>
      </c>
      <c r="B3694" t="s">
        <v>12058</v>
      </c>
      <c r="C3694">
        <v>8</v>
      </c>
      <c r="D3694">
        <v>9</v>
      </c>
    </row>
    <row r="3695" spans="1:4">
      <c r="A3695" t="str">
        <f t="shared" si="57"/>
        <v>Isonixin</v>
      </c>
      <c r="B3695" t="s">
        <v>12059</v>
      </c>
      <c r="C3695">
        <v>7</v>
      </c>
      <c r="D3695">
        <v>9</v>
      </c>
    </row>
    <row r="3696" spans="1:4">
      <c r="A3696" t="str">
        <f t="shared" si="57"/>
        <v>Isopentane</v>
      </c>
      <c r="B3696" t="s">
        <v>12060</v>
      </c>
      <c r="C3696">
        <v>4</v>
      </c>
      <c r="D3696">
        <v>5</v>
      </c>
    </row>
    <row r="3697" spans="1:4">
      <c r="A3697" t="str">
        <f t="shared" si="57"/>
        <v>Isopentyl_Alcohol</v>
      </c>
      <c r="B3697" t="s">
        <v>12061</v>
      </c>
      <c r="C3697">
        <v>4</v>
      </c>
      <c r="D3697">
        <v>5</v>
      </c>
    </row>
    <row r="3698" spans="1:4">
      <c r="A3698" t="str">
        <f t="shared" si="57"/>
        <v>Isophorone</v>
      </c>
      <c r="B3698" t="s">
        <v>12062</v>
      </c>
      <c r="C3698">
        <v>5</v>
      </c>
      <c r="D3698">
        <v>6</v>
      </c>
    </row>
    <row r="3699" spans="1:4">
      <c r="A3699" t="str">
        <f t="shared" si="57"/>
        <v>Isophosphamide</v>
      </c>
      <c r="B3699" t="s">
        <v>12063</v>
      </c>
      <c r="C3699">
        <v>6</v>
      </c>
      <c r="D3699">
        <v>8</v>
      </c>
    </row>
    <row r="3700" spans="1:4">
      <c r="A3700" t="str">
        <f t="shared" si="57"/>
        <v>Isopimaric_acid</v>
      </c>
      <c r="B3700" t="s">
        <v>12064</v>
      </c>
      <c r="C3700">
        <v>4</v>
      </c>
      <c r="D3700">
        <v>6</v>
      </c>
    </row>
    <row r="3701" spans="1:4">
      <c r="A3701" t="str">
        <f t="shared" si="57"/>
        <v>Isoprene</v>
      </c>
      <c r="B3701" t="s">
        <v>12065</v>
      </c>
      <c r="C3701">
        <v>5</v>
      </c>
      <c r="D3701">
        <v>5</v>
      </c>
    </row>
    <row r="3702" spans="1:4">
      <c r="A3702" t="str">
        <f t="shared" si="57"/>
        <v>Isopropalin</v>
      </c>
      <c r="B3702" t="s">
        <v>7703</v>
      </c>
      <c r="C3702">
        <v>7</v>
      </c>
      <c r="D3702">
        <v>9</v>
      </c>
    </row>
    <row r="3703" spans="1:4">
      <c r="A3703" t="str">
        <f t="shared" si="57"/>
        <v>Isopropanol</v>
      </c>
      <c r="B3703" t="s">
        <v>12066</v>
      </c>
      <c r="C3703">
        <v>4</v>
      </c>
      <c r="D3703">
        <v>4</v>
      </c>
    </row>
    <row r="3704" spans="1:4">
      <c r="A3704" t="str">
        <f t="shared" si="57"/>
        <v>Isopropenyl_Acetate</v>
      </c>
      <c r="B3704" t="s">
        <v>12067</v>
      </c>
      <c r="C3704">
        <v>6</v>
      </c>
      <c r="D3704">
        <v>6</v>
      </c>
    </row>
    <row r="3705" spans="1:4">
      <c r="A3705" t="str">
        <f t="shared" si="57"/>
        <v>Isopropyl_Acetate</v>
      </c>
      <c r="B3705" t="s">
        <v>12074</v>
      </c>
      <c r="C3705">
        <v>6</v>
      </c>
      <c r="D3705">
        <v>6</v>
      </c>
    </row>
    <row r="3706" spans="1:4">
      <c r="A3706" t="str">
        <f t="shared" si="57"/>
        <v>Isopropyl_Alcohol</v>
      </c>
      <c r="B3706" t="s">
        <v>12075</v>
      </c>
      <c r="C3706">
        <v>4</v>
      </c>
      <c r="D3706">
        <v>4</v>
      </c>
    </row>
    <row r="3707" spans="1:4">
      <c r="A3707" t="str">
        <f t="shared" si="57"/>
        <v>Isopropyl_disulfide</v>
      </c>
      <c r="B3707" t="s">
        <v>12076</v>
      </c>
      <c r="C3707">
        <v>7</v>
      </c>
      <c r="D3707">
        <v>7</v>
      </c>
    </row>
    <row r="3708" spans="1:4">
      <c r="A3708" t="str">
        <f t="shared" si="57"/>
        <v>Isopropyl_ether</v>
      </c>
      <c r="B3708" t="s">
        <v>12077</v>
      </c>
      <c r="C3708">
        <v>5</v>
      </c>
      <c r="D3708">
        <v>5</v>
      </c>
    </row>
    <row r="3709" spans="1:4">
      <c r="A3709" t="str">
        <f t="shared" si="57"/>
        <v>Isopropyl_glycidyl_ether</v>
      </c>
      <c r="B3709" t="s">
        <v>12078</v>
      </c>
      <c r="C3709">
        <v>5</v>
      </c>
      <c r="D3709">
        <v>7</v>
      </c>
    </row>
    <row r="3710" spans="1:4">
      <c r="A3710" t="str">
        <f t="shared" si="57"/>
        <v>Isopropyl_methacrylate</v>
      </c>
      <c r="B3710" t="s">
        <v>12079</v>
      </c>
      <c r="C3710">
        <v>6</v>
      </c>
      <c r="D3710">
        <v>6</v>
      </c>
    </row>
    <row r="3711" spans="1:4">
      <c r="A3711" t="str">
        <f t="shared" si="57"/>
        <v>Isopropylacetone</v>
      </c>
      <c r="B3711" t="s">
        <v>12070</v>
      </c>
      <c r="C3711">
        <v>4</v>
      </c>
      <c r="D3711">
        <v>5</v>
      </c>
    </row>
    <row r="3712" spans="1:4">
      <c r="A3712" t="str">
        <f t="shared" si="57"/>
        <v>Isopropylamine</v>
      </c>
      <c r="B3712" t="s">
        <v>12071</v>
      </c>
      <c r="C3712">
        <v>4</v>
      </c>
      <c r="D3712">
        <v>4</v>
      </c>
    </row>
    <row r="3713" spans="1:4">
      <c r="A3713" t="str">
        <f t="shared" si="57"/>
        <v>Isopropylbenzene</v>
      </c>
      <c r="B3713" t="s">
        <v>12072</v>
      </c>
      <c r="C3713">
        <v>5</v>
      </c>
      <c r="D3713">
        <v>8</v>
      </c>
    </row>
    <row r="3714" spans="1:4">
      <c r="A3714" t="str">
        <f t="shared" si="57"/>
        <v>Isopropylidene_Glycerol</v>
      </c>
      <c r="B3714" t="s">
        <v>12073</v>
      </c>
      <c r="C3714">
        <v>6</v>
      </c>
      <c r="D3714">
        <v>7</v>
      </c>
    </row>
    <row r="3715" spans="1:4">
      <c r="A3715" t="str">
        <f t="shared" si="57"/>
        <v>Isopropyl-N-(3-chlorophenyl)_carbamate</v>
      </c>
      <c r="B3715" t="s">
        <v>12068</v>
      </c>
      <c r="C3715">
        <v>7</v>
      </c>
      <c r="D3715">
        <v>11</v>
      </c>
    </row>
    <row r="3716" spans="1:4">
      <c r="A3716" t="str">
        <f t="shared" ref="A3716:A3779" si="58">MID(B3716,1,LEN(B3716)-4)</f>
        <v>Isopropyl-N-phenyl_carbamate</v>
      </c>
      <c r="B3716" t="s">
        <v>12069</v>
      </c>
      <c r="C3716">
        <v>7</v>
      </c>
      <c r="D3716">
        <v>11</v>
      </c>
    </row>
    <row r="3717" spans="1:4">
      <c r="A3717" t="str">
        <f t="shared" si="58"/>
        <v>Isoproturon</v>
      </c>
      <c r="B3717" t="s">
        <v>9684</v>
      </c>
      <c r="C3717">
        <v>6</v>
      </c>
      <c r="D3717">
        <v>9</v>
      </c>
    </row>
    <row r="3718" spans="1:4">
      <c r="A3718" t="str">
        <f t="shared" si="58"/>
        <v>Isoquinoline</v>
      </c>
      <c r="B3718" t="s">
        <v>12080</v>
      </c>
      <c r="C3718">
        <v>6</v>
      </c>
      <c r="D3718">
        <v>10</v>
      </c>
    </row>
    <row r="3719" spans="1:4">
      <c r="A3719" t="str">
        <f t="shared" si="58"/>
        <v>Isosafrole_(TGMX)</v>
      </c>
      <c r="B3719" t="s">
        <v>12081</v>
      </c>
      <c r="C3719">
        <v>7</v>
      </c>
      <c r="D3719">
        <v>8</v>
      </c>
    </row>
    <row r="3720" spans="1:4">
      <c r="A3720" t="str">
        <f t="shared" si="58"/>
        <v>isosorbide_mononitrate</v>
      </c>
      <c r="B3720" t="s">
        <v>12082</v>
      </c>
      <c r="C3720">
        <v>6</v>
      </c>
      <c r="D3720">
        <v>9</v>
      </c>
    </row>
    <row r="3721" spans="1:4">
      <c r="A3721" t="str">
        <f t="shared" si="58"/>
        <v>Isothipendyl</v>
      </c>
      <c r="B3721" t="s">
        <v>6014</v>
      </c>
      <c r="C3721">
        <v>8</v>
      </c>
      <c r="D3721">
        <v>10</v>
      </c>
    </row>
    <row r="3722" spans="1:4">
      <c r="A3722" t="str">
        <f t="shared" si="58"/>
        <v>Isotretinoin</v>
      </c>
      <c r="B3722" t="s">
        <v>12083</v>
      </c>
      <c r="C3722">
        <v>9</v>
      </c>
      <c r="D3722">
        <v>7</v>
      </c>
    </row>
    <row r="3723" spans="1:4">
      <c r="A3723" t="str">
        <f t="shared" si="58"/>
        <v>Isovaleraldehyde</v>
      </c>
      <c r="B3723" t="s">
        <v>12084</v>
      </c>
      <c r="C3723">
        <v>4</v>
      </c>
      <c r="D3723">
        <v>5</v>
      </c>
    </row>
    <row r="3724" spans="1:4">
      <c r="A3724" t="str">
        <f t="shared" si="58"/>
        <v>Isoxaflutole</v>
      </c>
      <c r="B3724" t="s">
        <v>7705</v>
      </c>
      <c r="C3724">
        <v>7</v>
      </c>
      <c r="D3724">
        <v>9</v>
      </c>
    </row>
    <row r="3725" spans="1:4">
      <c r="A3725" t="str">
        <f t="shared" si="58"/>
        <v>Isoxepac</v>
      </c>
      <c r="B3725" t="s">
        <v>12085</v>
      </c>
      <c r="C3725">
        <v>7</v>
      </c>
      <c r="D3725">
        <v>9</v>
      </c>
    </row>
    <row r="3726" spans="1:4">
      <c r="A3726" t="str">
        <f t="shared" si="58"/>
        <v>isradipine</v>
      </c>
      <c r="B3726" t="s">
        <v>12086</v>
      </c>
      <c r="C3726">
        <v>6</v>
      </c>
      <c r="D3726">
        <v>9</v>
      </c>
    </row>
    <row r="3727" spans="1:4">
      <c r="A3727" t="str">
        <f t="shared" si="58"/>
        <v>kaempferol</v>
      </c>
      <c r="B3727" t="s">
        <v>12087</v>
      </c>
      <c r="C3727">
        <v>6</v>
      </c>
      <c r="D3727">
        <v>10</v>
      </c>
    </row>
    <row r="3728" spans="1:4">
      <c r="A3728" t="str">
        <f t="shared" si="58"/>
        <v>Kahalalide</v>
      </c>
      <c r="B3728" t="s">
        <v>12088</v>
      </c>
      <c r="C3728">
        <v>6</v>
      </c>
      <c r="D3728">
        <v>12</v>
      </c>
    </row>
    <row r="3729" spans="1:4">
      <c r="A3729" t="str">
        <f t="shared" si="58"/>
        <v>Kanechlor_400</v>
      </c>
      <c r="B3729" t="s">
        <v>12089</v>
      </c>
      <c r="C3729">
        <v>6</v>
      </c>
      <c r="D3729">
        <v>10</v>
      </c>
    </row>
    <row r="3730" spans="1:4">
      <c r="A3730" t="str">
        <f t="shared" si="58"/>
        <v>Kayalon_Fast_Yellow_YL</v>
      </c>
      <c r="B3730" t="s">
        <v>12090</v>
      </c>
      <c r="C3730">
        <v>9</v>
      </c>
      <c r="D3730">
        <v>12</v>
      </c>
    </row>
    <row r="3731" spans="1:4">
      <c r="A3731" t="str">
        <f t="shared" si="58"/>
        <v>KCB328</v>
      </c>
      <c r="B3731" t="s">
        <v>4625</v>
      </c>
      <c r="C3731">
        <v>8</v>
      </c>
      <c r="D3731">
        <v>9</v>
      </c>
    </row>
    <row r="3732" spans="1:4">
      <c r="A3732" t="str">
        <f t="shared" si="58"/>
        <v>kepone</v>
      </c>
      <c r="B3732" t="s">
        <v>12091</v>
      </c>
      <c r="C3732">
        <v>8</v>
      </c>
      <c r="D3732">
        <v>11</v>
      </c>
    </row>
    <row r="3733" spans="1:4">
      <c r="A3733" t="str">
        <f t="shared" si="58"/>
        <v>ketamine</v>
      </c>
      <c r="B3733" t="s">
        <v>12092</v>
      </c>
      <c r="C3733">
        <v>6</v>
      </c>
      <c r="D3733">
        <v>9</v>
      </c>
    </row>
    <row r="3734" spans="1:4">
      <c r="A3734" t="str">
        <f t="shared" si="58"/>
        <v>ketoconazole</v>
      </c>
      <c r="B3734" t="s">
        <v>4628</v>
      </c>
      <c r="C3734">
        <v>8</v>
      </c>
      <c r="D3734">
        <v>11</v>
      </c>
    </row>
    <row r="3735" spans="1:4">
      <c r="A3735" t="str">
        <f t="shared" si="58"/>
        <v>ketoprofen</v>
      </c>
      <c r="B3735" t="s">
        <v>12093</v>
      </c>
      <c r="C3735">
        <v>7</v>
      </c>
      <c r="D3735">
        <v>9</v>
      </c>
    </row>
    <row r="3736" spans="1:4">
      <c r="A3736" t="str">
        <f t="shared" si="58"/>
        <v>ketoralac</v>
      </c>
      <c r="B3736" t="s">
        <v>12094</v>
      </c>
      <c r="C3736">
        <v>7</v>
      </c>
      <c r="D3736">
        <v>9</v>
      </c>
    </row>
    <row r="3737" spans="1:4">
      <c r="A3737" t="str">
        <f t="shared" si="58"/>
        <v>Ketorolac</v>
      </c>
      <c r="B3737" t="s">
        <v>12095</v>
      </c>
      <c r="C3737">
        <v>7</v>
      </c>
      <c r="D3737">
        <v>9</v>
      </c>
    </row>
    <row r="3738" spans="1:4">
      <c r="A3738" t="str">
        <f t="shared" si="58"/>
        <v>Ketotifen</v>
      </c>
      <c r="B3738" t="s">
        <v>6015</v>
      </c>
      <c r="C3738">
        <v>7</v>
      </c>
      <c r="D3738">
        <v>10</v>
      </c>
    </row>
    <row r="3739" spans="1:4">
      <c r="A3739" t="str">
        <f t="shared" si="58"/>
        <v>Khellin</v>
      </c>
      <c r="B3739" t="s">
        <v>12096</v>
      </c>
      <c r="C3739">
        <v>6</v>
      </c>
      <c r="D3739">
        <v>11</v>
      </c>
    </row>
    <row r="3740" spans="1:4">
      <c r="A3740" t="str">
        <f t="shared" si="58"/>
        <v>kir-2c</v>
      </c>
      <c r="B3740" t="s">
        <v>12097</v>
      </c>
      <c r="C3740">
        <v>8</v>
      </c>
      <c r="D3740">
        <v>10</v>
      </c>
    </row>
    <row r="3741" spans="1:4">
      <c r="A3741" t="str">
        <f t="shared" si="58"/>
        <v>kir-5a</v>
      </c>
      <c r="B3741" t="s">
        <v>12098</v>
      </c>
      <c r="C3741">
        <v>8</v>
      </c>
      <c r="D3741">
        <v>10</v>
      </c>
    </row>
    <row r="3742" spans="1:4">
      <c r="A3742" t="str">
        <f t="shared" si="58"/>
        <v>kir-5e</v>
      </c>
      <c r="B3742" t="s">
        <v>12099</v>
      </c>
      <c r="C3742">
        <v>6</v>
      </c>
      <c r="D3742">
        <v>10</v>
      </c>
    </row>
    <row r="3743" spans="1:4">
      <c r="A3743" t="str">
        <f t="shared" si="58"/>
        <v>kir-5f</v>
      </c>
      <c r="B3743" t="s">
        <v>12100</v>
      </c>
      <c r="C3743">
        <v>6</v>
      </c>
      <c r="D3743">
        <v>10</v>
      </c>
    </row>
    <row r="3744" spans="1:4">
      <c r="A3744" t="str">
        <f t="shared" si="58"/>
        <v>kir-6a</v>
      </c>
      <c r="B3744" t="s">
        <v>12101</v>
      </c>
      <c r="C3744">
        <v>8</v>
      </c>
      <c r="D3744">
        <v>10</v>
      </c>
    </row>
    <row r="3745" spans="1:4">
      <c r="A3745" t="str">
        <f t="shared" si="58"/>
        <v>Klerval</v>
      </c>
      <c r="B3745" t="s">
        <v>12102</v>
      </c>
      <c r="C3745">
        <v>5</v>
      </c>
      <c r="D3745">
        <v>12</v>
      </c>
    </row>
    <row r="3746" spans="1:4">
      <c r="A3746" t="str">
        <f t="shared" si="58"/>
        <v>KNI-122</v>
      </c>
      <c r="B3746" t="s">
        <v>12103</v>
      </c>
      <c r="C3746">
        <v>5</v>
      </c>
      <c r="D3746">
        <v>11</v>
      </c>
    </row>
    <row r="3747" spans="1:4">
      <c r="A3747" t="str">
        <f t="shared" si="58"/>
        <v>KNI-93</v>
      </c>
      <c r="B3747" t="s">
        <v>12104</v>
      </c>
      <c r="C3747">
        <v>5</v>
      </c>
      <c r="D3747">
        <v>11</v>
      </c>
    </row>
    <row r="3748" spans="1:4">
      <c r="A3748" t="str">
        <f t="shared" si="58"/>
        <v>Kresoxim_methyl</v>
      </c>
      <c r="B3748" t="s">
        <v>9775</v>
      </c>
      <c r="C3748">
        <v>7</v>
      </c>
      <c r="D3748">
        <v>9</v>
      </c>
    </row>
    <row r="3749" spans="1:4">
      <c r="A3749" t="str">
        <f t="shared" si="58"/>
        <v>l-5-Morpholinomethyl-3-..Cl</v>
      </c>
      <c r="B3749" t="s">
        <v>12105</v>
      </c>
      <c r="C3749">
        <v>8</v>
      </c>
      <c r="D3749">
        <v>11</v>
      </c>
    </row>
    <row r="3750" spans="1:4">
      <c r="A3750" t="str">
        <f t="shared" si="58"/>
        <v>l-5-Morpholinomethyl-3-[(5-nitrofurfurylidene)amino]-2-oxazolidinone.HCl</v>
      </c>
      <c r="B3750" t="s">
        <v>12106</v>
      </c>
      <c r="C3750">
        <v>8</v>
      </c>
      <c r="D3750">
        <v>11</v>
      </c>
    </row>
    <row r="3751" spans="1:4">
      <c r="A3751" t="str">
        <f t="shared" si="58"/>
        <v>L-689502</v>
      </c>
      <c r="B3751" t="s">
        <v>12107</v>
      </c>
      <c r="C3751">
        <v>7</v>
      </c>
      <c r="D3751">
        <v>9</v>
      </c>
    </row>
    <row r="3752" spans="1:4">
      <c r="A3752" t="str">
        <f t="shared" si="58"/>
        <v>L694746</v>
      </c>
      <c r="B3752" t="s">
        <v>12115</v>
      </c>
      <c r="C3752">
        <v>7</v>
      </c>
      <c r="D3752">
        <v>9</v>
      </c>
    </row>
    <row r="3753" spans="1:4">
      <c r="A3753" t="str">
        <f t="shared" si="58"/>
        <v>L745337</v>
      </c>
      <c r="B3753" t="s">
        <v>5928</v>
      </c>
      <c r="C3753">
        <v>8</v>
      </c>
      <c r="D3753">
        <v>8</v>
      </c>
    </row>
    <row r="3754" spans="1:4">
      <c r="A3754" t="str">
        <f t="shared" si="58"/>
        <v>LAAM</v>
      </c>
      <c r="B3754" t="s">
        <v>4634</v>
      </c>
      <c r="C3754">
        <v>7</v>
      </c>
      <c r="D3754">
        <v>9</v>
      </c>
    </row>
    <row r="3755" spans="1:4">
      <c r="A3755" t="str">
        <f t="shared" si="58"/>
        <v>labetalol</v>
      </c>
      <c r="B3755" t="s">
        <v>12116</v>
      </c>
      <c r="C3755">
        <v>6</v>
      </c>
      <c r="D3755">
        <v>9</v>
      </c>
    </row>
    <row r="3756" spans="1:4">
      <c r="A3756" t="str">
        <f t="shared" si="58"/>
        <v>Lachesine</v>
      </c>
      <c r="B3756" t="s">
        <v>12117</v>
      </c>
      <c r="C3756">
        <v>7</v>
      </c>
      <c r="D3756">
        <v>10</v>
      </c>
    </row>
    <row r="3757" spans="1:4">
      <c r="A3757" t="str">
        <f t="shared" si="58"/>
        <v>Lactic_Acid</v>
      </c>
      <c r="B3757" t="s">
        <v>12118</v>
      </c>
      <c r="C3757">
        <v>4</v>
      </c>
      <c r="D3757">
        <v>5</v>
      </c>
    </row>
    <row r="3758" spans="1:4">
      <c r="A3758" t="str">
        <f t="shared" si="58"/>
        <v>Laidlomycin</v>
      </c>
      <c r="B3758" t="s">
        <v>12119</v>
      </c>
      <c r="C3758">
        <v>8</v>
      </c>
      <c r="D3758">
        <v>12</v>
      </c>
    </row>
    <row r="3759" spans="1:4">
      <c r="A3759" t="str">
        <f t="shared" si="58"/>
        <v>L-Alanosine</v>
      </c>
      <c r="B3759" t="s">
        <v>12108</v>
      </c>
      <c r="C3759">
        <v>6</v>
      </c>
      <c r="D3759">
        <v>7</v>
      </c>
    </row>
    <row r="3760" spans="1:4">
      <c r="A3760" t="str">
        <f t="shared" si="58"/>
        <v>Lamotrigine</v>
      </c>
      <c r="B3760" t="s">
        <v>12120</v>
      </c>
      <c r="C3760">
        <v>7</v>
      </c>
      <c r="D3760">
        <v>10</v>
      </c>
    </row>
    <row r="3761" spans="1:4">
      <c r="A3761" t="str">
        <f t="shared" si="58"/>
        <v>landrin</v>
      </c>
      <c r="B3761" t="s">
        <v>12121</v>
      </c>
      <c r="C3761">
        <v>10</v>
      </c>
      <c r="D3761">
        <v>10</v>
      </c>
    </row>
    <row r="3762" spans="1:4">
      <c r="A3762" t="str">
        <f t="shared" si="58"/>
        <v>Lapachol</v>
      </c>
      <c r="B3762" t="s">
        <v>12122</v>
      </c>
      <c r="C3762">
        <v>6</v>
      </c>
      <c r="D3762">
        <v>9</v>
      </c>
    </row>
    <row r="3763" spans="1:4">
      <c r="A3763" t="str">
        <f t="shared" si="58"/>
        <v>Lappaconitine</v>
      </c>
      <c r="B3763" t="s">
        <v>12123</v>
      </c>
      <c r="C3763">
        <v>6</v>
      </c>
      <c r="D3763">
        <v>9</v>
      </c>
    </row>
    <row r="3764" spans="1:4">
      <c r="A3764" t="str">
        <f t="shared" si="58"/>
        <v>Lasalocid_A</v>
      </c>
      <c r="B3764" t="s">
        <v>12124</v>
      </c>
      <c r="C3764">
        <v>6</v>
      </c>
      <c r="D3764">
        <v>9</v>
      </c>
    </row>
    <row r="3765" spans="1:4">
      <c r="A3765" t="str">
        <f t="shared" si="58"/>
        <v>l-Ascorbate__sodium</v>
      </c>
      <c r="B3765" t="s">
        <v>14215</v>
      </c>
      <c r="C3765">
        <v>6</v>
      </c>
      <c r="D3765">
        <v>7</v>
      </c>
    </row>
    <row r="3766" spans="1:4">
      <c r="A3766" t="str">
        <f t="shared" si="58"/>
        <v>L-Ascorbic_acid</v>
      </c>
      <c r="B3766" t="s">
        <v>12109</v>
      </c>
      <c r="C3766">
        <v>6</v>
      </c>
      <c r="D3766">
        <v>7</v>
      </c>
    </row>
    <row r="3767" spans="1:4">
      <c r="A3767" t="str">
        <f t="shared" si="58"/>
        <v>Lasiocarpine</v>
      </c>
      <c r="B3767" t="s">
        <v>12125</v>
      </c>
      <c r="C3767">
        <v>6</v>
      </c>
      <c r="D3767">
        <v>9</v>
      </c>
    </row>
    <row r="3768" spans="1:4">
      <c r="A3768" t="str">
        <f t="shared" si="58"/>
        <v>Laurocapram</v>
      </c>
      <c r="B3768" t="s">
        <v>12126</v>
      </c>
      <c r="C3768">
        <v>5</v>
      </c>
      <c r="D3768">
        <v>7</v>
      </c>
    </row>
    <row r="3769" spans="1:4">
      <c r="A3769" t="str">
        <f t="shared" si="58"/>
        <v>Laurolinium_Acetate</v>
      </c>
      <c r="B3769" t="s">
        <v>12127</v>
      </c>
      <c r="C3769">
        <v>8</v>
      </c>
      <c r="D3769">
        <v>10</v>
      </c>
    </row>
    <row r="3770" spans="1:4">
      <c r="A3770" t="str">
        <f t="shared" si="58"/>
        <v>Lauryl_acrylate</v>
      </c>
      <c r="B3770" t="s">
        <v>12128</v>
      </c>
      <c r="C3770">
        <v>6</v>
      </c>
      <c r="D3770">
        <v>7</v>
      </c>
    </row>
    <row r="3771" spans="1:4">
      <c r="A3771" t="str">
        <f t="shared" si="58"/>
        <v>lazabemide</v>
      </c>
      <c r="B3771" t="s">
        <v>6138</v>
      </c>
      <c r="C3771">
        <v>7</v>
      </c>
      <c r="D3771">
        <v>8</v>
      </c>
    </row>
    <row r="3772" spans="1:4">
      <c r="A3772" t="str">
        <f t="shared" si="58"/>
        <v>l-Cysteine.HCl</v>
      </c>
      <c r="B3772" t="s">
        <v>12110</v>
      </c>
      <c r="C3772">
        <v>5</v>
      </c>
      <c r="D3772">
        <v>6</v>
      </c>
    </row>
    <row r="3773" spans="1:4">
      <c r="A3773" t="str">
        <f t="shared" si="58"/>
        <v>Leptophos</v>
      </c>
      <c r="B3773" t="s">
        <v>12129</v>
      </c>
      <c r="C3773">
        <v>8</v>
      </c>
      <c r="D3773">
        <v>8</v>
      </c>
    </row>
    <row r="3774" spans="1:4">
      <c r="A3774" t="str">
        <f t="shared" si="58"/>
        <v>lethane_384</v>
      </c>
      <c r="B3774" t="s">
        <v>12130</v>
      </c>
      <c r="C3774">
        <v>6</v>
      </c>
      <c r="D3774">
        <v>8</v>
      </c>
    </row>
    <row r="3775" spans="1:4">
      <c r="A3775" t="str">
        <f t="shared" si="58"/>
        <v>Leupeptin</v>
      </c>
      <c r="B3775" t="s">
        <v>12131</v>
      </c>
      <c r="C3775">
        <v>5</v>
      </c>
      <c r="D3775">
        <v>11</v>
      </c>
    </row>
    <row r="3776" spans="1:4">
      <c r="A3776" t="str">
        <f t="shared" si="58"/>
        <v>Levobunolol.HCl</v>
      </c>
      <c r="B3776" t="s">
        <v>12132</v>
      </c>
      <c r="C3776">
        <v>8</v>
      </c>
      <c r="D3776">
        <v>9</v>
      </c>
    </row>
    <row r="3777" spans="1:4">
      <c r="A3777" t="str">
        <f t="shared" si="58"/>
        <v>Levobunolol</v>
      </c>
      <c r="B3777" t="s">
        <v>12133</v>
      </c>
      <c r="C3777">
        <v>8</v>
      </c>
      <c r="D3777">
        <v>9</v>
      </c>
    </row>
    <row r="3778" spans="1:4">
      <c r="A3778" t="str">
        <f t="shared" si="58"/>
        <v>Levodopa</v>
      </c>
      <c r="B3778" t="s">
        <v>12134</v>
      </c>
      <c r="C3778">
        <v>5</v>
      </c>
      <c r="D3778">
        <v>9</v>
      </c>
    </row>
    <row r="3779" spans="1:4">
      <c r="A3779" t="str">
        <f t="shared" si="58"/>
        <v>LEVOFLOXACIN</v>
      </c>
      <c r="B3779" t="s">
        <v>4638</v>
      </c>
      <c r="C3779">
        <v>8</v>
      </c>
      <c r="D3779">
        <v>11</v>
      </c>
    </row>
    <row r="3780" spans="1:4">
      <c r="A3780" t="str">
        <f t="shared" ref="A3780:A3843" si="59">MID(B3780,1,LEN(B3780)-4)</f>
        <v>Levosimendan</v>
      </c>
      <c r="B3780" t="s">
        <v>12135</v>
      </c>
      <c r="C3780">
        <v>8</v>
      </c>
      <c r="D3780">
        <v>9</v>
      </c>
    </row>
    <row r="3781" spans="1:4">
      <c r="A3781" t="str">
        <f t="shared" si="59"/>
        <v>l-Glutamic_acid</v>
      </c>
      <c r="B3781" t="s">
        <v>12111</v>
      </c>
      <c r="C3781">
        <v>4</v>
      </c>
      <c r="D3781">
        <v>6</v>
      </c>
    </row>
    <row r="3782" spans="1:4">
      <c r="A3782" t="str">
        <f t="shared" si="59"/>
        <v>l-Histidine.HCl</v>
      </c>
      <c r="B3782" t="s">
        <v>12112</v>
      </c>
      <c r="C3782">
        <v>6</v>
      </c>
      <c r="D3782">
        <v>7</v>
      </c>
    </row>
    <row r="3783" spans="1:4">
      <c r="A3783" t="str">
        <f t="shared" si="59"/>
        <v>Lichesterinic_acid</v>
      </c>
      <c r="B3783" t="s">
        <v>12136</v>
      </c>
      <c r="C3783">
        <v>6</v>
      </c>
      <c r="D3783">
        <v>8</v>
      </c>
    </row>
    <row r="3784" spans="1:4">
      <c r="A3784" t="str">
        <f t="shared" si="59"/>
        <v>lidocaine</v>
      </c>
      <c r="B3784" t="s">
        <v>12137</v>
      </c>
      <c r="C3784">
        <v>6</v>
      </c>
      <c r="D3784">
        <v>11</v>
      </c>
    </row>
    <row r="3785" spans="1:4">
      <c r="A3785" t="str">
        <f t="shared" si="59"/>
        <v>lidoflazine</v>
      </c>
      <c r="B3785" t="s">
        <v>4641</v>
      </c>
      <c r="C3785">
        <v>7</v>
      </c>
      <c r="D3785">
        <v>11</v>
      </c>
    </row>
    <row r="3786" spans="1:4">
      <c r="A3786" t="str">
        <f t="shared" si="59"/>
        <v>lignocaine</v>
      </c>
      <c r="B3786" t="s">
        <v>4644</v>
      </c>
      <c r="C3786">
        <v>6</v>
      </c>
      <c r="D3786">
        <v>10</v>
      </c>
    </row>
    <row r="3787" spans="1:4">
      <c r="A3787" t="str">
        <f t="shared" si="59"/>
        <v>Lindane</v>
      </c>
      <c r="B3787" t="s">
        <v>12138</v>
      </c>
      <c r="C3787">
        <v>8</v>
      </c>
      <c r="D3787">
        <v>10</v>
      </c>
    </row>
    <row r="3788" spans="1:4">
      <c r="A3788" t="str">
        <f t="shared" si="59"/>
        <v>lindane_(gamma-HCH)</v>
      </c>
      <c r="B3788" t="s">
        <v>12139</v>
      </c>
      <c r="C3788">
        <v>8</v>
      </c>
      <c r="D3788">
        <v>10</v>
      </c>
    </row>
    <row r="3789" spans="1:4">
      <c r="A3789" t="str">
        <f t="shared" si="59"/>
        <v>Linuron</v>
      </c>
      <c r="B3789" t="s">
        <v>7707</v>
      </c>
      <c r="C3789">
        <v>6</v>
      </c>
      <c r="D3789">
        <v>9</v>
      </c>
    </row>
    <row r="3790" spans="1:4">
      <c r="A3790" t="str">
        <f t="shared" si="59"/>
        <v>Lithocholic_acid</v>
      </c>
      <c r="B3790" t="s">
        <v>12140</v>
      </c>
      <c r="C3790">
        <v>4</v>
      </c>
      <c r="D3790">
        <v>5</v>
      </c>
    </row>
    <row r="3791" spans="1:4">
      <c r="A3791" t="str">
        <f t="shared" si="59"/>
        <v>Lobenzarit</v>
      </c>
      <c r="B3791" t="s">
        <v>12141</v>
      </c>
      <c r="C3791">
        <v>5</v>
      </c>
      <c r="D3791">
        <v>10</v>
      </c>
    </row>
    <row r="3792" spans="1:4">
      <c r="A3792" t="str">
        <f t="shared" si="59"/>
        <v>Lofexidine.HCl</v>
      </c>
      <c r="B3792" t="s">
        <v>12142</v>
      </c>
      <c r="C3792">
        <v>7</v>
      </c>
      <c r="D3792">
        <v>8</v>
      </c>
    </row>
    <row r="3793" spans="1:4">
      <c r="A3793" t="str">
        <f t="shared" si="59"/>
        <v>Lomefloxacin</v>
      </c>
      <c r="B3793" t="s">
        <v>9867</v>
      </c>
      <c r="C3793">
        <v>8</v>
      </c>
      <c r="D3793">
        <v>11</v>
      </c>
    </row>
    <row r="3794" spans="1:4">
      <c r="A3794" t="str">
        <f t="shared" si="59"/>
        <v>Lomustine</v>
      </c>
      <c r="B3794" t="s">
        <v>12143</v>
      </c>
      <c r="C3794">
        <v>7</v>
      </c>
      <c r="D3794">
        <v>8</v>
      </c>
    </row>
    <row r="3795" spans="1:4">
      <c r="A3795" t="str">
        <f t="shared" si="59"/>
        <v>Lonidamine</v>
      </c>
      <c r="B3795" t="s">
        <v>12144</v>
      </c>
      <c r="C3795">
        <v>8</v>
      </c>
      <c r="D3795">
        <v>9</v>
      </c>
    </row>
    <row r="3796" spans="1:4">
      <c r="A3796" t="str">
        <f t="shared" si="59"/>
        <v>lopinavir</v>
      </c>
      <c r="B3796" t="s">
        <v>4646</v>
      </c>
      <c r="C3796">
        <v>7</v>
      </c>
      <c r="D3796">
        <v>9</v>
      </c>
    </row>
    <row r="3797" spans="1:4">
      <c r="A3797" t="str">
        <f t="shared" si="59"/>
        <v>loratadine</v>
      </c>
      <c r="B3797" t="s">
        <v>4648</v>
      </c>
      <c r="C3797">
        <v>8</v>
      </c>
      <c r="D3797">
        <v>11</v>
      </c>
    </row>
    <row r="3798" spans="1:4">
      <c r="A3798" t="str">
        <f t="shared" si="59"/>
        <v>loratidine</v>
      </c>
      <c r="B3798" t="s">
        <v>8098</v>
      </c>
      <c r="C3798">
        <v>8</v>
      </c>
      <c r="D3798">
        <v>11</v>
      </c>
    </row>
    <row r="3799" spans="1:4">
      <c r="A3799" t="str">
        <f t="shared" si="59"/>
        <v>lorazepam</v>
      </c>
      <c r="B3799" t="s">
        <v>12145</v>
      </c>
      <c r="C3799">
        <v>7</v>
      </c>
      <c r="D3799">
        <v>9</v>
      </c>
    </row>
    <row r="3800" spans="1:4">
      <c r="A3800" t="str">
        <f t="shared" si="59"/>
        <v>Lorcainide</v>
      </c>
      <c r="B3800" t="s">
        <v>12146</v>
      </c>
      <c r="C3800">
        <v>6</v>
      </c>
      <c r="D3800">
        <v>9</v>
      </c>
    </row>
    <row r="3801" spans="1:4">
      <c r="A3801" t="str">
        <f t="shared" si="59"/>
        <v>Lornoxicam</v>
      </c>
      <c r="B3801" t="s">
        <v>12147</v>
      </c>
      <c r="C3801">
        <v>8</v>
      </c>
      <c r="D3801">
        <v>11</v>
      </c>
    </row>
    <row r="3802" spans="1:4">
      <c r="A3802" t="str">
        <f t="shared" si="59"/>
        <v>losartan</v>
      </c>
      <c r="B3802" t="s">
        <v>4651</v>
      </c>
      <c r="C3802">
        <v>7</v>
      </c>
      <c r="D3802">
        <v>10</v>
      </c>
    </row>
    <row r="3803" spans="1:4">
      <c r="A3803" t="str">
        <f t="shared" si="59"/>
        <v>lovastatin</v>
      </c>
      <c r="B3803" t="s">
        <v>4653</v>
      </c>
      <c r="C3803">
        <v>6</v>
      </c>
      <c r="D3803">
        <v>7</v>
      </c>
    </row>
    <row r="3804" spans="1:4">
      <c r="A3804" t="str">
        <f t="shared" si="59"/>
        <v>Loxapine</v>
      </c>
      <c r="B3804" t="s">
        <v>6016</v>
      </c>
      <c r="C3804">
        <v>7</v>
      </c>
      <c r="D3804">
        <v>12</v>
      </c>
    </row>
    <row r="3805" spans="1:4">
      <c r="A3805" t="str">
        <f t="shared" si="59"/>
        <v>Loxtidine</v>
      </c>
      <c r="B3805" t="s">
        <v>12148</v>
      </c>
      <c r="C3805">
        <v>8</v>
      </c>
      <c r="D3805">
        <v>9</v>
      </c>
    </row>
    <row r="3806" spans="1:4">
      <c r="A3806" t="str">
        <f t="shared" si="59"/>
        <v>L-Taurine</v>
      </c>
      <c r="B3806" t="s">
        <v>12113</v>
      </c>
      <c r="C3806">
        <v>6</v>
      </c>
      <c r="D3806">
        <v>6</v>
      </c>
    </row>
    <row r="3807" spans="1:4">
      <c r="A3807" t="str">
        <f t="shared" si="59"/>
        <v>L-Tryptophan</v>
      </c>
      <c r="B3807" t="s">
        <v>12114</v>
      </c>
      <c r="C3807">
        <v>6</v>
      </c>
      <c r="D3807">
        <v>9</v>
      </c>
    </row>
    <row r="3808" spans="1:4">
      <c r="A3808" t="str">
        <f t="shared" si="59"/>
        <v>lumefantrine</v>
      </c>
      <c r="B3808" t="s">
        <v>4654</v>
      </c>
      <c r="C3808">
        <v>7</v>
      </c>
      <c r="D3808">
        <v>10</v>
      </c>
    </row>
    <row r="3809" spans="1:4">
      <c r="A3809" t="str">
        <f t="shared" si="59"/>
        <v>Luniss_11</v>
      </c>
      <c r="B3809" t="s">
        <v>778</v>
      </c>
      <c r="C3809">
        <v>7</v>
      </c>
      <c r="D3809">
        <v>11</v>
      </c>
    </row>
    <row r="3810" spans="1:4">
      <c r="A3810" t="str">
        <f t="shared" si="59"/>
        <v>Luniss_12a</v>
      </c>
      <c r="B3810" t="s">
        <v>779</v>
      </c>
      <c r="C3810">
        <v>7</v>
      </c>
      <c r="D3810">
        <v>11</v>
      </c>
    </row>
    <row r="3811" spans="1:4">
      <c r="A3811" t="str">
        <f t="shared" si="59"/>
        <v>Luniss_15</v>
      </c>
      <c r="B3811" t="s">
        <v>780</v>
      </c>
      <c r="C3811">
        <v>7</v>
      </c>
      <c r="D3811">
        <v>11</v>
      </c>
    </row>
    <row r="3812" spans="1:4">
      <c r="A3812" t="str">
        <f t="shared" si="59"/>
        <v>Luniss_19</v>
      </c>
      <c r="B3812" t="s">
        <v>781</v>
      </c>
      <c r="C3812">
        <v>7</v>
      </c>
      <c r="D3812">
        <v>11</v>
      </c>
    </row>
    <row r="3813" spans="1:4">
      <c r="A3813" t="str">
        <f t="shared" si="59"/>
        <v>Luniss_2</v>
      </c>
      <c r="B3813" t="s">
        <v>782</v>
      </c>
      <c r="C3813">
        <v>7</v>
      </c>
      <c r="D3813">
        <v>11</v>
      </c>
    </row>
    <row r="3814" spans="1:4">
      <c r="A3814" t="str">
        <f t="shared" si="59"/>
        <v>Luniss_32</v>
      </c>
      <c r="B3814" t="s">
        <v>783</v>
      </c>
      <c r="C3814">
        <v>7</v>
      </c>
      <c r="D3814">
        <v>10</v>
      </c>
    </row>
    <row r="3815" spans="1:4">
      <c r="A3815" t="str">
        <f t="shared" si="59"/>
        <v>Luniss_33</v>
      </c>
      <c r="B3815" t="s">
        <v>784</v>
      </c>
      <c r="C3815">
        <v>7</v>
      </c>
      <c r="D3815">
        <v>10</v>
      </c>
    </row>
    <row r="3816" spans="1:4">
      <c r="A3816" t="str">
        <f t="shared" si="59"/>
        <v>Luniss_34</v>
      </c>
      <c r="B3816" t="s">
        <v>785</v>
      </c>
      <c r="C3816">
        <v>7</v>
      </c>
      <c r="D3816">
        <v>11</v>
      </c>
    </row>
    <row r="3817" spans="1:4">
      <c r="A3817" t="str">
        <f t="shared" si="59"/>
        <v>Luniss_35</v>
      </c>
      <c r="B3817" t="s">
        <v>786</v>
      </c>
      <c r="C3817">
        <v>7</v>
      </c>
      <c r="D3817">
        <v>11</v>
      </c>
    </row>
    <row r="3818" spans="1:4">
      <c r="A3818" t="str">
        <f t="shared" si="59"/>
        <v>Luniss_36</v>
      </c>
      <c r="B3818" t="s">
        <v>787</v>
      </c>
      <c r="C3818">
        <v>8</v>
      </c>
      <c r="D3818">
        <v>11</v>
      </c>
    </row>
    <row r="3819" spans="1:4">
      <c r="A3819" t="str">
        <f t="shared" si="59"/>
        <v>Luniss_39</v>
      </c>
      <c r="B3819" t="s">
        <v>788</v>
      </c>
      <c r="C3819">
        <v>7</v>
      </c>
      <c r="D3819">
        <v>11</v>
      </c>
    </row>
    <row r="3820" spans="1:4">
      <c r="A3820" t="str">
        <f t="shared" si="59"/>
        <v>Luniss_40</v>
      </c>
      <c r="B3820" t="s">
        <v>789</v>
      </c>
      <c r="C3820">
        <v>7</v>
      </c>
      <c r="D3820">
        <v>11</v>
      </c>
    </row>
    <row r="3821" spans="1:4">
      <c r="A3821" t="str">
        <f t="shared" si="59"/>
        <v>Luniss_43</v>
      </c>
      <c r="B3821" t="s">
        <v>790</v>
      </c>
      <c r="C3821">
        <v>7</v>
      </c>
      <c r="D3821">
        <v>11</v>
      </c>
    </row>
    <row r="3822" spans="1:4">
      <c r="A3822" t="str">
        <f t="shared" si="59"/>
        <v>Luniss_48</v>
      </c>
      <c r="B3822" t="s">
        <v>791</v>
      </c>
      <c r="C3822">
        <v>8</v>
      </c>
      <c r="D3822">
        <v>11</v>
      </c>
    </row>
    <row r="3823" spans="1:4">
      <c r="A3823" t="str">
        <f t="shared" si="59"/>
        <v>Lupitidine.3HCl</v>
      </c>
      <c r="B3823" t="s">
        <v>12149</v>
      </c>
      <c r="C3823">
        <v>8</v>
      </c>
      <c r="D3823">
        <v>9</v>
      </c>
    </row>
    <row r="3824" spans="1:4">
      <c r="A3824" t="str">
        <f t="shared" si="59"/>
        <v>Lupulon</v>
      </c>
      <c r="B3824" t="s">
        <v>12150</v>
      </c>
      <c r="C3824">
        <v>6</v>
      </c>
      <c r="D3824">
        <v>7</v>
      </c>
    </row>
    <row r="3825" spans="1:4">
      <c r="A3825" t="str">
        <f t="shared" si="59"/>
        <v>Luteoskyrin</v>
      </c>
      <c r="B3825" t="s">
        <v>12151</v>
      </c>
      <c r="C3825">
        <v>7</v>
      </c>
      <c r="D3825">
        <v>9</v>
      </c>
    </row>
    <row r="3826" spans="1:4">
      <c r="A3826" t="str">
        <f t="shared" si="59"/>
        <v>Lutestral</v>
      </c>
      <c r="B3826" t="s">
        <v>12152</v>
      </c>
      <c r="C3826">
        <v>6</v>
      </c>
      <c r="D3826">
        <v>8</v>
      </c>
    </row>
    <row r="3827" spans="1:4">
      <c r="A3827" t="str">
        <f t="shared" si="59"/>
        <v>LY137877</v>
      </c>
      <c r="B3827" t="s">
        <v>6738</v>
      </c>
      <c r="C3827">
        <v>8</v>
      </c>
      <c r="D3827">
        <v>9</v>
      </c>
    </row>
    <row r="3828" spans="1:4">
      <c r="A3828" t="str">
        <f t="shared" si="59"/>
        <v>LY424478</v>
      </c>
      <c r="B3828" t="s">
        <v>6740</v>
      </c>
      <c r="C3828">
        <v>8</v>
      </c>
      <c r="D3828">
        <v>9</v>
      </c>
    </row>
    <row r="3829" spans="1:4">
      <c r="A3829" t="str">
        <f t="shared" si="59"/>
        <v>LY97241</v>
      </c>
      <c r="B3829" t="s">
        <v>6741</v>
      </c>
      <c r="C3829">
        <v>5</v>
      </c>
      <c r="D3829">
        <v>9</v>
      </c>
    </row>
    <row r="3830" spans="1:4">
      <c r="A3830" t="str">
        <f t="shared" si="59"/>
        <v>lycorine</v>
      </c>
      <c r="B3830" t="s">
        <v>12153</v>
      </c>
      <c r="C3830">
        <v>7</v>
      </c>
      <c r="D3830">
        <v>9</v>
      </c>
    </row>
    <row r="3831" spans="1:4">
      <c r="A3831" t="str">
        <f t="shared" si="59"/>
        <v>Lynestrenol</v>
      </c>
      <c r="B3831" t="s">
        <v>12154</v>
      </c>
      <c r="C3831">
        <v>5</v>
      </c>
      <c r="D3831">
        <v>6</v>
      </c>
    </row>
    <row r="3832" spans="1:4">
      <c r="A3832" t="str">
        <f t="shared" si="59"/>
        <v>lysine</v>
      </c>
      <c r="B3832" t="s">
        <v>12155</v>
      </c>
      <c r="C3832">
        <v>4</v>
      </c>
      <c r="D3832">
        <v>6</v>
      </c>
    </row>
    <row r="3833" spans="1:4">
      <c r="A3833" t="str">
        <f t="shared" si="59"/>
        <v>MA-1</v>
      </c>
      <c r="B3833" t="s">
        <v>12167</v>
      </c>
      <c r="C3833">
        <v>10</v>
      </c>
      <c r="D3833">
        <v>10</v>
      </c>
    </row>
    <row r="3834" spans="1:4">
      <c r="A3834" t="str">
        <f t="shared" si="59"/>
        <v>MA-28-29</v>
      </c>
      <c r="B3834" t="s">
        <v>12168</v>
      </c>
      <c r="C3834">
        <v>8</v>
      </c>
      <c r="D3834">
        <v>9</v>
      </c>
    </row>
    <row r="3835" spans="1:4">
      <c r="A3835" t="str">
        <f t="shared" si="59"/>
        <v>MA-5</v>
      </c>
      <c r="B3835" t="s">
        <v>12169</v>
      </c>
      <c r="C3835">
        <v>8</v>
      </c>
      <c r="D3835">
        <v>9</v>
      </c>
    </row>
    <row r="3836" spans="1:4">
      <c r="A3836" t="str">
        <f t="shared" si="59"/>
        <v>MA-7</v>
      </c>
      <c r="B3836" t="s">
        <v>12170</v>
      </c>
      <c r="C3836">
        <v>8</v>
      </c>
      <c r="D3836">
        <v>9</v>
      </c>
    </row>
    <row r="3837" spans="1:4">
      <c r="A3837" t="str">
        <f t="shared" si="59"/>
        <v>MA-8</v>
      </c>
      <c r="B3837" t="s">
        <v>12171</v>
      </c>
      <c r="C3837">
        <v>5</v>
      </c>
      <c r="D3837">
        <v>9</v>
      </c>
    </row>
    <row r="3838" spans="1:4">
      <c r="A3838" t="str">
        <f t="shared" si="59"/>
        <v>MA-9</v>
      </c>
      <c r="B3838" t="s">
        <v>12172</v>
      </c>
      <c r="C3838">
        <v>8</v>
      </c>
      <c r="D3838">
        <v>9</v>
      </c>
    </row>
    <row r="3839" spans="1:4">
      <c r="A3839" t="str">
        <f t="shared" si="59"/>
        <v>Malachite_Green</v>
      </c>
      <c r="B3839" t="s">
        <v>12173</v>
      </c>
      <c r="C3839">
        <v>7</v>
      </c>
      <c r="D3839">
        <v>9</v>
      </c>
    </row>
    <row r="3840" spans="1:4">
      <c r="A3840" t="str">
        <f t="shared" si="59"/>
        <v>Malaoxon</v>
      </c>
      <c r="B3840" t="s">
        <v>12174</v>
      </c>
      <c r="C3840">
        <v>9</v>
      </c>
      <c r="D3840">
        <v>9</v>
      </c>
    </row>
    <row r="3841" spans="1:4">
      <c r="A3841" t="str">
        <f t="shared" si="59"/>
        <v>Malathion</v>
      </c>
      <c r="B3841" t="s">
        <v>12175</v>
      </c>
      <c r="C3841">
        <v>10</v>
      </c>
      <c r="D3841">
        <v>10</v>
      </c>
    </row>
    <row r="3842" spans="1:4">
      <c r="A3842" t="str">
        <f t="shared" si="59"/>
        <v>Maleic_hydrazide</v>
      </c>
      <c r="B3842" t="s">
        <v>7709</v>
      </c>
      <c r="C3842">
        <v>8</v>
      </c>
      <c r="D3842">
        <v>8</v>
      </c>
    </row>
    <row r="3843" spans="1:4">
      <c r="A3843" t="str">
        <f t="shared" si="59"/>
        <v>Malonaldehyde</v>
      </c>
      <c r="B3843" t="s">
        <v>12176</v>
      </c>
      <c r="C3843">
        <v>4</v>
      </c>
      <c r="D3843">
        <v>5</v>
      </c>
    </row>
    <row r="3844" spans="1:4">
      <c r="A3844" t="str">
        <f t="shared" ref="A3844:A3907" si="60">MID(B3844,1,LEN(B3844)-4)</f>
        <v>Malononitrile</v>
      </c>
      <c r="B3844" t="s">
        <v>12177</v>
      </c>
      <c r="C3844">
        <v>5</v>
      </c>
      <c r="D3844">
        <v>5</v>
      </c>
    </row>
    <row r="3845" spans="1:4">
      <c r="A3845" t="str">
        <f t="shared" si="60"/>
        <v>Malononitrile_(nominals)</v>
      </c>
      <c r="B3845" t="s">
        <v>12178</v>
      </c>
      <c r="C3845">
        <v>5</v>
      </c>
      <c r="D3845">
        <v>5</v>
      </c>
    </row>
    <row r="3846" spans="1:4">
      <c r="A3846" t="str">
        <f t="shared" si="60"/>
        <v>Maltol</v>
      </c>
      <c r="B3846" t="s">
        <v>12179</v>
      </c>
      <c r="C3846">
        <v>6</v>
      </c>
      <c r="D3846">
        <v>7</v>
      </c>
    </row>
    <row r="3847" spans="1:4">
      <c r="A3847" t="str">
        <f t="shared" si="60"/>
        <v>m-aminoacetophenone</v>
      </c>
      <c r="B3847" t="s">
        <v>12156</v>
      </c>
      <c r="C3847">
        <v>6</v>
      </c>
      <c r="D3847">
        <v>8</v>
      </c>
    </row>
    <row r="3848" spans="1:4">
      <c r="A3848" t="str">
        <f t="shared" si="60"/>
        <v>m-Aminophenol</v>
      </c>
      <c r="B3848" t="s">
        <v>12157</v>
      </c>
      <c r="C3848">
        <v>6</v>
      </c>
      <c r="D3848">
        <v>7</v>
      </c>
    </row>
    <row r="3849" spans="1:4">
      <c r="A3849" t="str">
        <f t="shared" si="60"/>
        <v>Mandipropamid</v>
      </c>
      <c r="B3849" t="s">
        <v>9925</v>
      </c>
      <c r="C3849">
        <v>7</v>
      </c>
      <c r="D3849">
        <v>9</v>
      </c>
    </row>
    <row r="3850" spans="1:4">
      <c r="A3850" t="str">
        <f t="shared" si="60"/>
        <v>Manidipine.2HCl</v>
      </c>
      <c r="B3850" t="s">
        <v>12180</v>
      </c>
      <c r="C3850">
        <v>7</v>
      </c>
      <c r="D3850">
        <v>12</v>
      </c>
    </row>
    <row r="3851" spans="1:4">
      <c r="A3851" t="str">
        <f t="shared" si="60"/>
        <v>Mannitol</v>
      </c>
      <c r="B3851" t="s">
        <v>12181</v>
      </c>
      <c r="C3851">
        <v>4</v>
      </c>
      <c r="D3851">
        <v>5</v>
      </c>
    </row>
    <row r="3852" spans="1:4">
      <c r="A3852" t="str">
        <f t="shared" si="60"/>
        <v>Mannitol_nitrogen_mustard</v>
      </c>
      <c r="B3852" t="s">
        <v>12182</v>
      </c>
      <c r="C3852">
        <v>5</v>
      </c>
      <c r="D3852">
        <v>6</v>
      </c>
    </row>
    <row r="3853" spans="1:4">
      <c r="A3853" t="str">
        <f t="shared" si="60"/>
        <v>Manool</v>
      </c>
      <c r="B3853" t="s">
        <v>12183</v>
      </c>
      <c r="C3853">
        <v>5</v>
      </c>
      <c r="D3853">
        <v>6</v>
      </c>
    </row>
    <row r="3854" spans="1:4">
      <c r="A3854" t="str">
        <f t="shared" si="60"/>
        <v>matrine</v>
      </c>
      <c r="B3854" t="s">
        <v>6743</v>
      </c>
      <c r="C3854">
        <v>5</v>
      </c>
      <c r="D3854">
        <v>7</v>
      </c>
    </row>
    <row r="3855" spans="1:4">
      <c r="A3855" t="str">
        <f t="shared" si="60"/>
        <v>MB-19</v>
      </c>
      <c r="B3855" t="s">
        <v>12184</v>
      </c>
      <c r="C3855">
        <v>8</v>
      </c>
      <c r="D3855">
        <v>9</v>
      </c>
    </row>
    <row r="3856" spans="1:4">
      <c r="A3856" t="str">
        <f t="shared" si="60"/>
        <v>MB-23</v>
      </c>
      <c r="B3856" t="s">
        <v>12185</v>
      </c>
      <c r="C3856">
        <v>8</v>
      </c>
      <c r="D3856">
        <v>9</v>
      </c>
    </row>
    <row r="3857" spans="1:4">
      <c r="A3857" t="str">
        <f t="shared" si="60"/>
        <v>MB-27</v>
      </c>
      <c r="B3857" t="s">
        <v>12186</v>
      </c>
      <c r="C3857">
        <v>8</v>
      </c>
      <c r="D3857">
        <v>9</v>
      </c>
    </row>
    <row r="3858" spans="1:4">
      <c r="A3858" t="str">
        <f t="shared" si="60"/>
        <v>MB-30</v>
      </c>
      <c r="B3858" t="s">
        <v>12187</v>
      </c>
      <c r="C3858">
        <v>7</v>
      </c>
      <c r="D3858">
        <v>9</v>
      </c>
    </row>
    <row r="3859" spans="1:4">
      <c r="A3859" t="str">
        <f t="shared" si="60"/>
        <v>MB-31</v>
      </c>
      <c r="B3859" t="s">
        <v>12188</v>
      </c>
      <c r="C3859">
        <v>7</v>
      </c>
      <c r="D3859">
        <v>9</v>
      </c>
    </row>
    <row r="3860" spans="1:4">
      <c r="A3860" t="str">
        <f t="shared" si="60"/>
        <v>MB-33</v>
      </c>
      <c r="B3860" t="s">
        <v>12189</v>
      </c>
      <c r="C3860">
        <v>8</v>
      </c>
      <c r="D3860">
        <v>9</v>
      </c>
    </row>
    <row r="3861" spans="1:4">
      <c r="A3861" t="str">
        <f t="shared" si="60"/>
        <v>MB-34</v>
      </c>
      <c r="B3861" t="s">
        <v>12190</v>
      </c>
      <c r="C3861">
        <v>8</v>
      </c>
      <c r="D3861">
        <v>9</v>
      </c>
    </row>
    <row r="3862" spans="1:4">
      <c r="A3862" t="str">
        <f t="shared" si="60"/>
        <v>MB-38</v>
      </c>
      <c r="B3862" t="s">
        <v>12191</v>
      </c>
      <c r="C3862">
        <v>7</v>
      </c>
      <c r="D3862">
        <v>9</v>
      </c>
    </row>
    <row r="3863" spans="1:4">
      <c r="A3863" t="str">
        <f t="shared" si="60"/>
        <v>MB-39</v>
      </c>
      <c r="B3863" t="s">
        <v>12192</v>
      </c>
      <c r="C3863">
        <v>5</v>
      </c>
      <c r="D3863">
        <v>9</v>
      </c>
    </row>
    <row r="3864" spans="1:4">
      <c r="A3864" t="str">
        <f t="shared" si="60"/>
        <v>MB-40</v>
      </c>
      <c r="B3864" t="s">
        <v>12193</v>
      </c>
      <c r="C3864">
        <v>6</v>
      </c>
      <c r="D3864">
        <v>9</v>
      </c>
    </row>
    <row r="3865" spans="1:4">
      <c r="A3865" t="str">
        <f t="shared" si="60"/>
        <v>MB-52</v>
      </c>
      <c r="B3865" t="s">
        <v>12194</v>
      </c>
      <c r="C3865">
        <v>9</v>
      </c>
      <c r="D3865">
        <v>9</v>
      </c>
    </row>
    <row r="3866" spans="1:4">
      <c r="A3866" t="str">
        <f t="shared" si="60"/>
        <v>MB-53</v>
      </c>
      <c r="B3866" t="s">
        <v>12195</v>
      </c>
      <c r="C3866">
        <v>9</v>
      </c>
      <c r="D3866">
        <v>9</v>
      </c>
    </row>
    <row r="3867" spans="1:4">
      <c r="A3867" t="str">
        <f t="shared" si="60"/>
        <v>MB-55</v>
      </c>
      <c r="B3867" t="s">
        <v>12196</v>
      </c>
      <c r="C3867">
        <v>9</v>
      </c>
      <c r="D3867">
        <v>9</v>
      </c>
    </row>
    <row r="3868" spans="1:4">
      <c r="A3868" t="str">
        <f t="shared" si="60"/>
        <v>MB-58</v>
      </c>
      <c r="B3868" t="s">
        <v>12197</v>
      </c>
      <c r="C3868">
        <v>8</v>
      </c>
      <c r="D3868">
        <v>9</v>
      </c>
    </row>
    <row r="3869" spans="1:4">
      <c r="A3869" t="str">
        <f t="shared" si="60"/>
        <v>MB-65</v>
      </c>
      <c r="B3869" t="s">
        <v>12198</v>
      </c>
      <c r="C3869">
        <v>7</v>
      </c>
      <c r="D3869">
        <v>10</v>
      </c>
    </row>
    <row r="3870" spans="1:4">
      <c r="A3870" t="str">
        <f t="shared" si="60"/>
        <v>m-bromobenzamide</v>
      </c>
      <c r="B3870" t="s">
        <v>12158</v>
      </c>
      <c r="C3870">
        <v>6</v>
      </c>
      <c r="D3870">
        <v>8</v>
      </c>
    </row>
    <row r="3871" spans="1:4">
      <c r="A3871" t="str">
        <f t="shared" si="60"/>
        <v>MC-10</v>
      </c>
      <c r="B3871" t="s">
        <v>12199</v>
      </c>
      <c r="C3871">
        <v>6</v>
      </c>
      <c r="D3871">
        <v>10</v>
      </c>
    </row>
    <row r="3872" spans="1:4">
      <c r="A3872" t="str">
        <f t="shared" si="60"/>
        <v>MC-14</v>
      </c>
      <c r="B3872" t="s">
        <v>12200</v>
      </c>
      <c r="C3872">
        <v>8</v>
      </c>
      <c r="D3872">
        <v>11</v>
      </c>
    </row>
    <row r="3873" spans="1:4">
      <c r="A3873" t="str">
        <f t="shared" si="60"/>
        <v>MC-16</v>
      </c>
      <c r="B3873" t="s">
        <v>12201</v>
      </c>
      <c r="C3873">
        <v>9</v>
      </c>
      <c r="D3873">
        <v>10</v>
      </c>
    </row>
    <row r="3874" spans="1:4">
      <c r="A3874" t="str">
        <f t="shared" si="60"/>
        <v>MC-21</v>
      </c>
      <c r="B3874" t="s">
        <v>12202</v>
      </c>
      <c r="C3874">
        <v>6</v>
      </c>
      <c r="D3874">
        <v>11</v>
      </c>
    </row>
    <row r="3875" spans="1:4">
      <c r="A3875" t="str">
        <f t="shared" si="60"/>
        <v>MC-23</v>
      </c>
      <c r="B3875" t="s">
        <v>12203</v>
      </c>
      <c r="C3875">
        <v>6</v>
      </c>
      <c r="D3875">
        <v>12</v>
      </c>
    </row>
    <row r="3876" spans="1:4">
      <c r="A3876" t="str">
        <f t="shared" si="60"/>
        <v>MCI154</v>
      </c>
      <c r="B3876" t="s">
        <v>6746</v>
      </c>
      <c r="C3876">
        <v>6</v>
      </c>
      <c r="D3876">
        <v>11</v>
      </c>
    </row>
    <row r="3877" spans="1:4">
      <c r="A3877" t="str">
        <f t="shared" si="60"/>
        <v>MCPA</v>
      </c>
      <c r="B3877" t="s">
        <v>5623</v>
      </c>
      <c r="C3877">
        <v>7</v>
      </c>
      <c r="D3877">
        <v>8</v>
      </c>
    </row>
    <row r="3878" spans="1:4">
      <c r="A3878" t="str">
        <f t="shared" si="60"/>
        <v>MCPB</v>
      </c>
      <c r="B3878" t="s">
        <v>12204</v>
      </c>
      <c r="C3878">
        <v>8</v>
      </c>
      <c r="D3878">
        <v>8</v>
      </c>
    </row>
    <row r="3879" spans="1:4">
      <c r="A3879" t="str">
        <f t="shared" si="60"/>
        <v>m-Cresidine</v>
      </c>
      <c r="B3879" t="s">
        <v>12159</v>
      </c>
      <c r="C3879">
        <v>7</v>
      </c>
      <c r="D3879">
        <v>7</v>
      </c>
    </row>
    <row r="3880" spans="1:4">
      <c r="A3880" t="str">
        <f t="shared" si="60"/>
        <v>m-cresol</v>
      </c>
      <c r="B3880" t="s">
        <v>8753</v>
      </c>
      <c r="C3880">
        <v>5</v>
      </c>
      <c r="D3880">
        <v>6</v>
      </c>
    </row>
    <row r="3881" spans="1:4">
      <c r="A3881" t="str">
        <f t="shared" si="60"/>
        <v>MD-1</v>
      </c>
      <c r="B3881" t="s">
        <v>12205</v>
      </c>
      <c r="C3881">
        <v>8</v>
      </c>
      <c r="D3881">
        <v>9</v>
      </c>
    </row>
    <row r="3882" spans="1:4">
      <c r="A3882" t="str">
        <f t="shared" si="60"/>
        <v>MD-8</v>
      </c>
      <c r="B3882" t="s">
        <v>12206</v>
      </c>
      <c r="C3882">
        <v>7</v>
      </c>
      <c r="D3882">
        <v>11</v>
      </c>
    </row>
    <row r="3883" spans="1:4">
      <c r="A3883" t="str">
        <f t="shared" si="60"/>
        <v>m-diethylbenzene</v>
      </c>
      <c r="B3883" t="s">
        <v>12160</v>
      </c>
      <c r="C3883">
        <v>5</v>
      </c>
      <c r="D3883">
        <v>7</v>
      </c>
    </row>
    <row r="3884" spans="1:4">
      <c r="A3884" t="str">
        <f t="shared" si="60"/>
        <v>MDL74156</v>
      </c>
      <c r="B3884" t="s">
        <v>6749</v>
      </c>
      <c r="C3884">
        <v>6</v>
      </c>
      <c r="D3884">
        <v>9</v>
      </c>
    </row>
    <row r="3885" spans="1:4">
      <c r="A3885" t="str">
        <f t="shared" si="60"/>
        <v>ME-1a</v>
      </c>
      <c r="B3885" t="s">
        <v>12207</v>
      </c>
      <c r="C3885">
        <v>7</v>
      </c>
      <c r="D3885">
        <v>12</v>
      </c>
    </row>
    <row r="3886" spans="1:4">
      <c r="A3886" t="str">
        <f t="shared" si="60"/>
        <v>ME-1b</v>
      </c>
      <c r="B3886" t="s">
        <v>12208</v>
      </c>
      <c r="C3886">
        <v>7</v>
      </c>
      <c r="D3886">
        <v>12</v>
      </c>
    </row>
    <row r="3887" spans="1:4">
      <c r="A3887" t="str">
        <f t="shared" si="60"/>
        <v>ME-2</v>
      </c>
      <c r="B3887" t="s">
        <v>12209</v>
      </c>
      <c r="C3887">
        <v>7</v>
      </c>
      <c r="D3887">
        <v>12</v>
      </c>
    </row>
    <row r="3888" spans="1:4">
      <c r="A3888" t="str">
        <f t="shared" si="60"/>
        <v>ME-3</v>
      </c>
      <c r="B3888" t="s">
        <v>12210</v>
      </c>
      <c r="C3888">
        <v>7</v>
      </c>
      <c r="D3888">
        <v>12</v>
      </c>
    </row>
    <row r="3889" spans="1:4">
      <c r="A3889" t="str">
        <f t="shared" si="60"/>
        <v>MeA-alpha-C_acetate</v>
      </c>
      <c r="B3889" t="s">
        <v>12211</v>
      </c>
      <c r="C3889">
        <v>7</v>
      </c>
      <c r="D3889">
        <v>11</v>
      </c>
    </row>
    <row r="3890" spans="1:4">
      <c r="A3890" t="str">
        <f t="shared" si="60"/>
        <v>mebendazole</v>
      </c>
      <c r="B3890" t="s">
        <v>12212</v>
      </c>
      <c r="C3890">
        <v>8</v>
      </c>
      <c r="D3890">
        <v>9</v>
      </c>
    </row>
    <row r="3891" spans="1:4">
      <c r="A3891" t="str">
        <f t="shared" si="60"/>
        <v>mebhydroline</v>
      </c>
      <c r="B3891" t="s">
        <v>12213</v>
      </c>
      <c r="C3891">
        <v>6</v>
      </c>
      <c r="D3891">
        <v>9</v>
      </c>
    </row>
    <row r="3892" spans="1:4">
      <c r="A3892" t="str">
        <f t="shared" si="60"/>
        <v>meclizine</v>
      </c>
      <c r="B3892" t="s">
        <v>8099</v>
      </c>
      <c r="C3892">
        <v>7</v>
      </c>
      <c r="D3892">
        <v>12</v>
      </c>
    </row>
    <row r="3893" spans="1:4">
      <c r="A3893" t="str">
        <f t="shared" si="60"/>
        <v>Meclocycline</v>
      </c>
      <c r="B3893" t="s">
        <v>12214</v>
      </c>
      <c r="C3893">
        <v>7</v>
      </c>
      <c r="D3893">
        <v>9</v>
      </c>
    </row>
    <row r="3894" spans="1:4">
      <c r="A3894" t="str">
        <f t="shared" si="60"/>
        <v>Mecoprop</v>
      </c>
      <c r="B3894" t="s">
        <v>9688</v>
      </c>
      <c r="C3894">
        <v>7</v>
      </c>
      <c r="D3894">
        <v>8</v>
      </c>
    </row>
    <row r="3895" spans="1:4">
      <c r="A3895" t="str">
        <f t="shared" si="60"/>
        <v>Medazepam</v>
      </c>
      <c r="B3895" t="s">
        <v>12215</v>
      </c>
      <c r="C3895">
        <v>7</v>
      </c>
      <c r="D3895">
        <v>9</v>
      </c>
    </row>
    <row r="3896" spans="1:4">
      <c r="A3896" t="str">
        <f t="shared" si="60"/>
        <v>Mefenamic_Acid</v>
      </c>
      <c r="B3896" t="s">
        <v>12216</v>
      </c>
      <c r="C3896">
        <v>5</v>
      </c>
      <c r="D3896">
        <v>10</v>
      </c>
    </row>
    <row r="3897" spans="1:4">
      <c r="A3897" t="str">
        <f t="shared" si="60"/>
        <v>Mefenoxam</v>
      </c>
      <c r="B3897" t="s">
        <v>9778</v>
      </c>
      <c r="C3897">
        <v>6</v>
      </c>
      <c r="D3897">
        <v>9</v>
      </c>
    </row>
    <row r="3898" spans="1:4">
      <c r="A3898" t="str">
        <f t="shared" si="60"/>
        <v>mefloquine</v>
      </c>
      <c r="B3898" t="s">
        <v>6750</v>
      </c>
      <c r="C3898">
        <v>7</v>
      </c>
      <c r="D3898">
        <v>10</v>
      </c>
    </row>
    <row r="3899" spans="1:4">
      <c r="A3899" t="str">
        <f t="shared" si="60"/>
        <v>Mefluidide</v>
      </c>
      <c r="B3899" t="s">
        <v>5632</v>
      </c>
      <c r="C3899">
        <v>8</v>
      </c>
      <c r="D3899">
        <v>8</v>
      </c>
    </row>
    <row r="3900" spans="1:4">
      <c r="A3900" t="str">
        <f t="shared" si="60"/>
        <v>Meglutol</v>
      </c>
      <c r="B3900" t="s">
        <v>12217</v>
      </c>
      <c r="C3900">
        <v>4</v>
      </c>
      <c r="D3900">
        <v>5</v>
      </c>
    </row>
    <row r="3901" spans="1:4">
      <c r="A3901" t="str">
        <f t="shared" si="60"/>
        <v>MeIQ</v>
      </c>
      <c r="B3901" t="s">
        <v>12218</v>
      </c>
      <c r="C3901">
        <v>6</v>
      </c>
      <c r="D3901">
        <v>11</v>
      </c>
    </row>
    <row r="3902" spans="1:4">
      <c r="A3902" t="str">
        <f t="shared" si="60"/>
        <v>MeIQx</v>
      </c>
      <c r="B3902" t="s">
        <v>12219</v>
      </c>
      <c r="C3902">
        <v>7</v>
      </c>
      <c r="D3902">
        <v>9</v>
      </c>
    </row>
    <row r="3903" spans="1:4">
      <c r="A3903" t="str">
        <f t="shared" si="60"/>
        <v>Melamine</v>
      </c>
      <c r="B3903" t="s">
        <v>12220</v>
      </c>
      <c r="C3903">
        <v>9</v>
      </c>
      <c r="D3903">
        <v>9</v>
      </c>
    </row>
    <row r="3904" spans="1:4">
      <c r="A3904" t="str">
        <f t="shared" si="60"/>
        <v>melatonin</v>
      </c>
      <c r="B3904" t="s">
        <v>12221</v>
      </c>
      <c r="C3904">
        <v>7</v>
      </c>
      <c r="D3904">
        <v>9</v>
      </c>
    </row>
    <row r="3905" spans="1:4">
      <c r="A3905" t="str">
        <f t="shared" si="60"/>
        <v>Meloxicam</v>
      </c>
      <c r="B3905" t="s">
        <v>12222</v>
      </c>
      <c r="C3905">
        <v>9</v>
      </c>
      <c r="D3905">
        <v>10</v>
      </c>
    </row>
    <row r="3906" spans="1:4">
      <c r="A3906" t="str">
        <f t="shared" si="60"/>
        <v>Melphalan</v>
      </c>
      <c r="B3906" t="s">
        <v>12223</v>
      </c>
      <c r="C3906">
        <v>5</v>
      </c>
      <c r="D3906">
        <v>10</v>
      </c>
    </row>
    <row r="3907" spans="1:4">
      <c r="A3907" t="str">
        <f t="shared" si="60"/>
        <v>MEN-11420</v>
      </c>
      <c r="B3907" t="s">
        <v>12224</v>
      </c>
      <c r="C3907">
        <v>6</v>
      </c>
      <c r="D3907">
        <v>12</v>
      </c>
    </row>
    <row r="3908" spans="1:4">
      <c r="A3908" t="str">
        <f t="shared" ref="A3908:A3971" si="61">MID(B3908,1,LEN(B3908)-4)</f>
        <v>Menazon</v>
      </c>
      <c r="B3908" t="s">
        <v>12225</v>
      </c>
      <c r="C3908">
        <v>9</v>
      </c>
      <c r="D3908">
        <v>9</v>
      </c>
    </row>
    <row r="3909" spans="1:4">
      <c r="A3909" t="str">
        <f t="shared" si="61"/>
        <v>menthol</v>
      </c>
      <c r="B3909" t="s">
        <v>8737</v>
      </c>
      <c r="C3909">
        <v>4</v>
      </c>
      <c r="D3909">
        <v>5</v>
      </c>
    </row>
    <row r="3910" spans="1:4">
      <c r="A3910" t="str">
        <f t="shared" si="61"/>
        <v>Mepartricin-B</v>
      </c>
      <c r="B3910" t="s">
        <v>12226</v>
      </c>
      <c r="C3910">
        <v>9</v>
      </c>
      <c r="D3910">
        <v>7</v>
      </c>
    </row>
    <row r="3911" spans="1:4">
      <c r="A3911" t="str">
        <f t="shared" si="61"/>
        <v>Mepenzolate_Bromide</v>
      </c>
      <c r="B3911" t="s">
        <v>12227</v>
      </c>
      <c r="C3911">
        <v>7</v>
      </c>
      <c r="D3911">
        <v>10</v>
      </c>
    </row>
    <row r="3912" spans="1:4">
      <c r="A3912" t="str">
        <f t="shared" si="61"/>
        <v>meperidine</v>
      </c>
      <c r="B3912" t="s">
        <v>12228</v>
      </c>
      <c r="C3912">
        <v>7</v>
      </c>
      <c r="D3912">
        <v>9</v>
      </c>
    </row>
    <row r="3913" spans="1:4">
      <c r="A3913" t="str">
        <f t="shared" si="61"/>
        <v>Mephenesin</v>
      </c>
      <c r="B3913" t="s">
        <v>12229</v>
      </c>
      <c r="C3913">
        <v>8</v>
      </c>
      <c r="D3913">
        <v>9</v>
      </c>
    </row>
    <row r="3914" spans="1:4">
      <c r="A3914" t="str">
        <f t="shared" si="61"/>
        <v>Mephenoxalone</v>
      </c>
      <c r="B3914" t="s">
        <v>12230</v>
      </c>
      <c r="C3914">
        <v>8</v>
      </c>
      <c r="D3914">
        <v>9</v>
      </c>
    </row>
    <row r="3915" spans="1:4">
      <c r="A3915" t="str">
        <f t="shared" si="61"/>
        <v>Mephenytoin</v>
      </c>
      <c r="B3915" t="s">
        <v>12231</v>
      </c>
      <c r="C3915">
        <v>6</v>
      </c>
      <c r="D3915">
        <v>9</v>
      </c>
    </row>
    <row r="3916" spans="1:4">
      <c r="A3916" t="str">
        <f t="shared" si="61"/>
        <v>Mepiquat_Chloride</v>
      </c>
      <c r="B3916" t="s">
        <v>5636</v>
      </c>
      <c r="C3916">
        <v>5</v>
      </c>
      <c r="D3916">
        <v>6</v>
      </c>
    </row>
    <row r="3917" spans="1:4">
      <c r="A3917" t="str">
        <f t="shared" si="61"/>
        <v>Mepixanox</v>
      </c>
      <c r="B3917" t="s">
        <v>12232</v>
      </c>
      <c r="C3917">
        <v>7</v>
      </c>
      <c r="D3917">
        <v>11</v>
      </c>
    </row>
    <row r="3918" spans="1:4">
      <c r="A3918" t="str">
        <f t="shared" si="61"/>
        <v>Meprobamate</v>
      </c>
      <c r="B3918" t="s">
        <v>12233</v>
      </c>
      <c r="C3918">
        <v>7</v>
      </c>
      <c r="D3918">
        <v>10</v>
      </c>
    </row>
    <row r="3919" spans="1:4">
      <c r="A3919" t="str">
        <f t="shared" si="61"/>
        <v>mequitazine</v>
      </c>
      <c r="B3919" t="s">
        <v>8100</v>
      </c>
      <c r="C3919">
        <v>6</v>
      </c>
      <c r="D3919">
        <v>11</v>
      </c>
    </row>
    <row r="3920" spans="1:4">
      <c r="A3920" t="str">
        <f t="shared" si="61"/>
        <v>MER-25</v>
      </c>
      <c r="B3920" t="s">
        <v>12234</v>
      </c>
      <c r="C3920">
        <v>7</v>
      </c>
      <c r="D3920">
        <v>12</v>
      </c>
    </row>
    <row r="3921" spans="1:4">
      <c r="A3921" t="str">
        <f t="shared" si="61"/>
        <v>MERCAPTOBENZOTHIAZOLE</v>
      </c>
      <c r="B3921" t="s">
        <v>6139</v>
      </c>
      <c r="C3921">
        <v>6</v>
      </c>
      <c r="D3921">
        <v>8</v>
      </c>
    </row>
    <row r="3922" spans="1:4">
      <c r="A3922" t="str">
        <f t="shared" si="61"/>
        <v>mercaptopurine</v>
      </c>
      <c r="B3922" t="s">
        <v>6140</v>
      </c>
      <c r="C3922">
        <v>7</v>
      </c>
      <c r="D3922">
        <v>8</v>
      </c>
    </row>
    <row r="3923" spans="1:4">
      <c r="A3923" t="str">
        <f t="shared" si="61"/>
        <v>merphos</v>
      </c>
      <c r="B3923" t="s">
        <v>12235</v>
      </c>
      <c r="C3923">
        <v>5</v>
      </c>
      <c r="D3923">
        <v>5</v>
      </c>
    </row>
    <row r="3924" spans="1:4">
      <c r="A3924" t="str">
        <f t="shared" si="61"/>
        <v>Mescaline</v>
      </c>
      <c r="B3924" t="s">
        <v>12236</v>
      </c>
      <c r="C3924">
        <v>7</v>
      </c>
      <c r="D3924">
        <v>7</v>
      </c>
    </row>
    <row r="3925" spans="1:4">
      <c r="A3925" t="str">
        <f t="shared" si="61"/>
        <v>Mesna</v>
      </c>
      <c r="B3925" t="s">
        <v>12237</v>
      </c>
      <c r="C3925">
        <v>5</v>
      </c>
      <c r="D3925">
        <v>5</v>
      </c>
    </row>
    <row r="3926" spans="1:4">
      <c r="A3926" t="str">
        <f t="shared" si="61"/>
        <v>meso_hexestrol</v>
      </c>
      <c r="B3926" t="s">
        <v>12238</v>
      </c>
      <c r="C3926">
        <v>5</v>
      </c>
      <c r="D3926">
        <v>12</v>
      </c>
    </row>
    <row r="3927" spans="1:4">
      <c r="A3927" t="str">
        <f t="shared" si="61"/>
        <v>meso-p-(alpha_beta-diethyl-p-methyl-phenethyl)-phenol</v>
      </c>
      <c r="B3927" t="s">
        <v>14216</v>
      </c>
      <c r="C3927">
        <v>5</v>
      </c>
      <c r="D3927">
        <v>12</v>
      </c>
    </row>
    <row r="3928" spans="1:4">
      <c r="A3928" t="str">
        <f t="shared" si="61"/>
        <v>mesoridazine</v>
      </c>
      <c r="B3928" t="s">
        <v>6755</v>
      </c>
      <c r="C3928">
        <v>6</v>
      </c>
      <c r="D3928">
        <v>11</v>
      </c>
    </row>
    <row r="3929" spans="1:4">
      <c r="A3929" t="str">
        <f t="shared" si="61"/>
        <v>Mesosulfuron_methyl</v>
      </c>
      <c r="B3929" t="s">
        <v>5639</v>
      </c>
      <c r="C3929">
        <v>10</v>
      </c>
      <c r="D3929">
        <v>12</v>
      </c>
    </row>
    <row r="3930" spans="1:4">
      <c r="A3930" t="str">
        <f t="shared" si="61"/>
        <v>Mesotrione</v>
      </c>
      <c r="B3930" t="s">
        <v>5642</v>
      </c>
      <c r="C3930">
        <v>7</v>
      </c>
      <c r="D3930">
        <v>9</v>
      </c>
    </row>
    <row r="3931" spans="1:4">
      <c r="A3931" t="str">
        <f t="shared" si="61"/>
        <v>mestranol</v>
      </c>
      <c r="B3931" t="s">
        <v>12239</v>
      </c>
      <c r="C3931">
        <v>6</v>
      </c>
      <c r="D3931">
        <v>9</v>
      </c>
    </row>
    <row r="3932" spans="1:4">
      <c r="A3932" t="str">
        <f t="shared" si="61"/>
        <v>Metaflumizone</v>
      </c>
      <c r="B3932" t="s">
        <v>9780</v>
      </c>
      <c r="C3932">
        <v>7</v>
      </c>
      <c r="D3932">
        <v>12</v>
      </c>
    </row>
    <row r="3933" spans="1:4">
      <c r="A3933" t="str">
        <f t="shared" si="61"/>
        <v>Metalaxyl</v>
      </c>
      <c r="B3933" t="s">
        <v>9782</v>
      </c>
      <c r="C3933">
        <v>6</v>
      </c>
      <c r="D3933">
        <v>9</v>
      </c>
    </row>
    <row r="3934" spans="1:4">
      <c r="A3934" t="str">
        <f t="shared" si="61"/>
        <v>Metamitron</v>
      </c>
      <c r="B3934" t="s">
        <v>12240</v>
      </c>
      <c r="C3934">
        <v>8</v>
      </c>
      <c r="D3934">
        <v>9</v>
      </c>
    </row>
    <row r="3935" spans="1:4">
      <c r="A3935" t="str">
        <f t="shared" si="61"/>
        <v>Metepa</v>
      </c>
      <c r="B3935" t="s">
        <v>12241</v>
      </c>
      <c r="C3935">
        <v>8</v>
      </c>
      <c r="D3935">
        <v>8</v>
      </c>
    </row>
    <row r="3936" spans="1:4">
      <c r="A3936" t="str">
        <f t="shared" si="61"/>
        <v>Metergoline</v>
      </c>
      <c r="B3936" t="s">
        <v>12242</v>
      </c>
      <c r="C3936">
        <v>8</v>
      </c>
      <c r="D3936">
        <v>9</v>
      </c>
    </row>
    <row r="3937" spans="1:4">
      <c r="A3937" t="str">
        <f t="shared" si="61"/>
        <v>Methabenzthiazuron</v>
      </c>
      <c r="B3937" t="s">
        <v>12243</v>
      </c>
      <c r="C3937">
        <v>8</v>
      </c>
      <c r="D3937">
        <v>10</v>
      </c>
    </row>
    <row r="3938" spans="1:4">
      <c r="A3938" t="str">
        <f t="shared" si="61"/>
        <v>Methacrifos</v>
      </c>
      <c r="B3938" t="s">
        <v>12244</v>
      </c>
      <c r="C3938">
        <v>9</v>
      </c>
      <c r="D3938">
        <v>11</v>
      </c>
    </row>
    <row r="3939" spans="1:4">
      <c r="A3939" t="str">
        <f t="shared" si="61"/>
        <v>Methacrylonitrile</v>
      </c>
      <c r="B3939" t="s">
        <v>12245</v>
      </c>
      <c r="C3939">
        <v>5</v>
      </c>
      <c r="D3939">
        <v>5</v>
      </c>
    </row>
    <row r="3940" spans="1:4">
      <c r="A3940" t="str">
        <f t="shared" si="61"/>
        <v>methadone</v>
      </c>
      <c r="B3940" t="s">
        <v>6758</v>
      </c>
      <c r="C3940">
        <v>7</v>
      </c>
      <c r="D3940">
        <v>9</v>
      </c>
    </row>
    <row r="3941" spans="1:4">
      <c r="A3941" t="str">
        <f t="shared" si="61"/>
        <v>Methadone_hydrochloride</v>
      </c>
      <c r="B3941" t="s">
        <v>12246</v>
      </c>
      <c r="C3941">
        <v>7</v>
      </c>
      <c r="D3941">
        <v>9</v>
      </c>
    </row>
    <row r="3942" spans="1:4">
      <c r="A3942" t="str">
        <f t="shared" si="61"/>
        <v>Methafurylene</v>
      </c>
      <c r="B3942" t="s">
        <v>12247</v>
      </c>
      <c r="C3942">
        <v>7</v>
      </c>
      <c r="D3942">
        <v>10</v>
      </c>
    </row>
    <row r="3943" spans="1:4">
      <c r="A3943" t="str">
        <f t="shared" si="61"/>
        <v>metham_sodium</v>
      </c>
      <c r="B3943" t="s">
        <v>12249</v>
      </c>
      <c r="C3943">
        <v>5</v>
      </c>
      <c r="D3943">
        <v>5</v>
      </c>
    </row>
    <row r="3944" spans="1:4">
      <c r="A3944" t="str">
        <f t="shared" si="61"/>
        <v>Methamidophos</v>
      </c>
      <c r="B3944" t="s">
        <v>12248</v>
      </c>
      <c r="C3944">
        <v>7</v>
      </c>
      <c r="D3944">
        <v>7</v>
      </c>
    </row>
    <row r="3945" spans="1:4">
      <c r="A3945" t="str">
        <f t="shared" si="61"/>
        <v>Methane__chlorodifluoro-</v>
      </c>
      <c r="B3945" t="s">
        <v>14217</v>
      </c>
      <c r="C3945">
        <v>4</v>
      </c>
      <c r="D3945">
        <v>4</v>
      </c>
    </row>
    <row r="3946" spans="1:4">
      <c r="A3946" t="str">
        <f t="shared" si="61"/>
        <v>Methane__dichlorodifluoro-</v>
      </c>
      <c r="B3946" t="s">
        <v>14218</v>
      </c>
      <c r="C3946">
        <v>5</v>
      </c>
      <c r="D3946">
        <v>5</v>
      </c>
    </row>
    <row r="3947" spans="1:4">
      <c r="A3947" t="str">
        <f t="shared" si="61"/>
        <v>Methanol</v>
      </c>
      <c r="B3947" t="s">
        <v>8927</v>
      </c>
      <c r="C3947">
        <v>2</v>
      </c>
      <c r="D3947">
        <v>2</v>
      </c>
    </row>
    <row r="3948" spans="1:4">
      <c r="A3948" t="str">
        <f t="shared" si="61"/>
        <v>Methantheline_Bromide</v>
      </c>
      <c r="B3948" t="s">
        <v>12250</v>
      </c>
      <c r="C3948">
        <v>7</v>
      </c>
      <c r="D3948">
        <v>9</v>
      </c>
    </row>
    <row r="3949" spans="1:4">
      <c r="A3949" t="str">
        <f t="shared" si="61"/>
        <v>Methaphenilene</v>
      </c>
      <c r="B3949" t="s">
        <v>12251</v>
      </c>
      <c r="C3949">
        <v>7</v>
      </c>
      <c r="D3949">
        <v>10</v>
      </c>
    </row>
    <row r="3950" spans="1:4">
      <c r="A3950" t="str">
        <f t="shared" si="61"/>
        <v>Methapyrilene</v>
      </c>
      <c r="B3950" t="s">
        <v>12252</v>
      </c>
      <c r="C3950">
        <v>7</v>
      </c>
      <c r="D3950">
        <v>10</v>
      </c>
    </row>
    <row r="3951" spans="1:4">
      <c r="A3951" t="str">
        <f t="shared" si="61"/>
        <v>Methapyrilene_hydrochloride</v>
      </c>
      <c r="B3951" t="s">
        <v>12253</v>
      </c>
      <c r="C3951">
        <v>7</v>
      </c>
      <c r="D3951">
        <v>10</v>
      </c>
    </row>
    <row r="3952" spans="1:4">
      <c r="A3952" t="str">
        <f t="shared" si="61"/>
        <v>Methaqualone</v>
      </c>
      <c r="B3952" t="s">
        <v>12254</v>
      </c>
      <c r="C3952">
        <v>7</v>
      </c>
      <c r="D3952">
        <v>10</v>
      </c>
    </row>
    <row r="3953" spans="1:4">
      <c r="A3953" t="str">
        <f t="shared" si="61"/>
        <v>Methazole</v>
      </c>
      <c r="B3953" t="s">
        <v>12255</v>
      </c>
      <c r="C3953">
        <v>7</v>
      </c>
      <c r="D3953">
        <v>7</v>
      </c>
    </row>
    <row r="3954" spans="1:4">
      <c r="A3954" t="str">
        <f t="shared" si="61"/>
        <v>Methidathion</v>
      </c>
      <c r="B3954" t="s">
        <v>12256</v>
      </c>
      <c r="C3954">
        <v>10</v>
      </c>
      <c r="D3954">
        <v>10</v>
      </c>
    </row>
    <row r="3955" spans="1:4">
      <c r="A3955" t="str">
        <f t="shared" si="61"/>
        <v>Methimazole</v>
      </c>
      <c r="B3955" t="s">
        <v>12257</v>
      </c>
      <c r="C3955">
        <v>6</v>
      </c>
      <c r="D3955">
        <v>7</v>
      </c>
    </row>
    <row r="3956" spans="1:4">
      <c r="A3956" t="str">
        <f t="shared" si="61"/>
        <v>Methiocarb</v>
      </c>
      <c r="B3956" t="s">
        <v>12258</v>
      </c>
      <c r="C3956">
        <v>9</v>
      </c>
      <c r="D3956">
        <v>9</v>
      </c>
    </row>
    <row r="3957" spans="1:4">
      <c r="A3957" t="str">
        <f t="shared" si="61"/>
        <v>Methomyl</v>
      </c>
      <c r="B3957" t="s">
        <v>12259</v>
      </c>
      <c r="C3957">
        <v>8</v>
      </c>
      <c r="D3957">
        <v>8</v>
      </c>
    </row>
    <row r="3958" spans="1:4">
      <c r="A3958" t="str">
        <f t="shared" si="61"/>
        <v>Methomyl_(lannate)</v>
      </c>
      <c r="B3958" t="s">
        <v>12260</v>
      </c>
      <c r="C3958">
        <v>8</v>
      </c>
      <c r="D3958">
        <v>8</v>
      </c>
    </row>
    <row r="3959" spans="1:4">
      <c r="A3959" t="str">
        <f t="shared" si="61"/>
        <v>methoprene</v>
      </c>
      <c r="B3959" t="s">
        <v>12261</v>
      </c>
      <c r="C3959">
        <v>6</v>
      </c>
      <c r="D3959">
        <v>7</v>
      </c>
    </row>
    <row r="3960" spans="1:4">
      <c r="A3960" t="str">
        <f t="shared" si="61"/>
        <v>methoprotryne</v>
      </c>
      <c r="B3960" t="s">
        <v>12262</v>
      </c>
      <c r="C3960">
        <v>11</v>
      </c>
      <c r="D3960">
        <v>12</v>
      </c>
    </row>
    <row r="3961" spans="1:4">
      <c r="A3961" t="str">
        <f t="shared" si="61"/>
        <v>methotrexate</v>
      </c>
      <c r="B3961" t="s">
        <v>12263</v>
      </c>
      <c r="C3961">
        <v>7</v>
      </c>
      <c r="D3961">
        <v>9</v>
      </c>
    </row>
    <row r="3962" spans="1:4">
      <c r="A3962" t="str">
        <f t="shared" si="61"/>
        <v>Methoxsalen</v>
      </c>
      <c r="B3962" t="s">
        <v>12264</v>
      </c>
      <c r="C3962">
        <v>6</v>
      </c>
      <c r="D3962">
        <v>11</v>
      </c>
    </row>
    <row r="3963" spans="1:4">
      <c r="A3963" t="str">
        <f t="shared" si="61"/>
        <v>methoxybenzene</v>
      </c>
      <c r="B3963" t="s">
        <v>12265</v>
      </c>
      <c r="C3963">
        <v>6</v>
      </c>
      <c r="D3963">
        <v>7</v>
      </c>
    </row>
    <row r="3964" spans="1:4">
      <c r="A3964" t="str">
        <f t="shared" si="61"/>
        <v>Methoxychlor</v>
      </c>
      <c r="B3964" t="s">
        <v>12266</v>
      </c>
      <c r="C3964">
        <v>7</v>
      </c>
      <c r="D3964">
        <v>8</v>
      </c>
    </row>
    <row r="3965" spans="1:4">
      <c r="A3965" t="str">
        <f t="shared" si="61"/>
        <v>Methoxyphenylacetic_acid</v>
      </c>
      <c r="B3965" t="s">
        <v>12267</v>
      </c>
      <c r="C3965">
        <v>6</v>
      </c>
      <c r="D3965">
        <v>9</v>
      </c>
    </row>
    <row r="3966" spans="1:4">
      <c r="A3966" t="str">
        <f t="shared" si="61"/>
        <v>Methsuximide</v>
      </c>
      <c r="B3966" t="s">
        <v>12268</v>
      </c>
      <c r="C3966">
        <v>6</v>
      </c>
      <c r="D3966">
        <v>9</v>
      </c>
    </row>
    <row r="3967" spans="1:4">
      <c r="A3967" t="str">
        <f t="shared" si="61"/>
        <v>methyl-(2-butynoate)</v>
      </c>
      <c r="B3967" t="s">
        <v>12269</v>
      </c>
      <c r="C3967">
        <v>5</v>
      </c>
      <c r="D3967">
        <v>5</v>
      </c>
    </row>
    <row r="3968" spans="1:4">
      <c r="A3968" t="str">
        <f t="shared" si="61"/>
        <v>Methyl_12-oxo-trans-10-octadecenoate</v>
      </c>
      <c r="B3968" t="s">
        <v>12286</v>
      </c>
      <c r="C3968">
        <v>5</v>
      </c>
      <c r="D3968">
        <v>6</v>
      </c>
    </row>
    <row r="3969" spans="1:4">
      <c r="A3969" t="str">
        <f t="shared" si="61"/>
        <v>Methyl_2_4-dihydroxybenzoate</v>
      </c>
      <c r="B3969" t="s">
        <v>14219</v>
      </c>
      <c r="C3969">
        <v>5</v>
      </c>
      <c r="D3969">
        <v>8</v>
      </c>
    </row>
    <row r="3970" spans="1:4">
      <c r="A3970" t="str">
        <f t="shared" si="61"/>
        <v>Methyl_2_5-dichlorobenzoate</v>
      </c>
      <c r="B3970" t="s">
        <v>14220</v>
      </c>
      <c r="C3970">
        <v>5</v>
      </c>
      <c r="D3970">
        <v>8</v>
      </c>
    </row>
    <row r="3971" spans="1:4">
      <c r="A3971" t="str">
        <f t="shared" si="61"/>
        <v>Methyl_4-chloro-2-nitrobenzoate</v>
      </c>
      <c r="B3971" t="s">
        <v>12287</v>
      </c>
      <c r="C3971">
        <v>7</v>
      </c>
      <c r="D3971">
        <v>9</v>
      </c>
    </row>
    <row r="3972" spans="1:4">
      <c r="A3972" t="str">
        <f t="shared" ref="A3972:A4035" si="62">MID(B3972,1,LEN(B3972)-4)</f>
        <v>Methyl_4-cyanobenzoate</v>
      </c>
      <c r="B3972" t="s">
        <v>12288</v>
      </c>
      <c r="C3972">
        <v>5</v>
      </c>
      <c r="D3972">
        <v>8</v>
      </c>
    </row>
    <row r="3973" spans="1:4">
      <c r="A3973" t="str">
        <f t="shared" si="62"/>
        <v>methyl_4-hydroxybenzoate</v>
      </c>
      <c r="B3973" t="s">
        <v>12289</v>
      </c>
      <c r="C3973">
        <v>5</v>
      </c>
      <c r="D3973">
        <v>8</v>
      </c>
    </row>
    <row r="3974" spans="1:4">
      <c r="A3974" t="str">
        <f t="shared" si="62"/>
        <v>methyl_acetate</v>
      </c>
      <c r="B3974" t="s">
        <v>8914</v>
      </c>
      <c r="C3974">
        <v>4</v>
      </c>
      <c r="D3974">
        <v>5</v>
      </c>
    </row>
    <row r="3975" spans="1:4">
      <c r="A3975" t="str">
        <f t="shared" si="62"/>
        <v>Methyl_Acetoacetate</v>
      </c>
      <c r="B3975" t="s">
        <v>12290</v>
      </c>
      <c r="C3975">
        <v>5</v>
      </c>
      <c r="D3975">
        <v>6</v>
      </c>
    </row>
    <row r="3976" spans="1:4">
      <c r="A3976" t="str">
        <f t="shared" si="62"/>
        <v>Methyl_acetyl_urea</v>
      </c>
      <c r="B3976" t="s">
        <v>8786</v>
      </c>
      <c r="C3976">
        <v>6</v>
      </c>
      <c r="D3976">
        <v>7</v>
      </c>
    </row>
    <row r="3977" spans="1:4">
      <c r="A3977" t="str">
        <f t="shared" si="62"/>
        <v>Methyl_acrylate</v>
      </c>
      <c r="B3977" t="s">
        <v>12291</v>
      </c>
      <c r="C3977">
        <v>5</v>
      </c>
      <c r="D3977">
        <v>6</v>
      </c>
    </row>
    <row r="3978" spans="1:4">
      <c r="A3978" t="str">
        <f t="shared" si="62"/>
        <v>Methyl_Anthranilate</v>
      </c>
      <c r="B3978" t="s">
        <v>12292</v>
      </c>
      <c r="C3978">
        <v>5</v>
      </c>
      <c r="D3978">
        <v>8</v>
      </c>
    </row>
    <row r="3979" spans="1:4">
      <c r="A3979" t="str">
        <f t="shared" si="62"/>
        <v>Methyl_Benzoate</v>
      </c>
      <c r="B3979" t="s">
        <v>12293</v>
      </c>
      <c r="C3979">
        <v>5</v>
      </c>
      <c r="D3979">
        <v>8</v>
      </c>
    </row>
    <row r="3980" spans="1:4">
      <c r="A3980" t="str">
        <f t="shared" si="62"/>
        <v>Methyl_bromide</v>
      </c>
      <c r="B3980" t="s">
        <v>12294</v>
      </c>
      <c r="C3980">
        <v>2</v>
      </c>
      <c r="D3980">
        <v>2</v>
      </c>
    </row>
    <row r="3981" spans="1:4">
      <c r="A3981" t="str">
        <f t="shared" si="62"/>
        <v>Methyl_Butyl_Ketone</v>
      </c>
      <c r="B3981" t="s">
        <v>12295</v>
      </c>
      <c r="C3981">
        <v>4</v>
      </c>
      <c r="D3981">
        <v>5</v>
      </c>
    </row>
    <row r="3982" spans="1:4">
      <c r="A3982" t="str">
        <f t="shared" si="62"/>
        <v>Methyl_carbamate</v>
      </c>
      <c r="B3982" t="s">
        <v>12296</v>
      </c>
      <c r="C3982">
        <v>5</v>
      </c>
      <c r="D3982">
        <v>5</v>
      </c>
    </row>
    <row r="3983" spans="1:4">
      <c r="A3983" t="str">
        <f t="shared" si="62"/>
        <v>Methyl_carbazate</v>
      </c>
      <c r="B3983" t="s">
        <v>12297</v>
      </c>
      <c r="C3983">
        <v>6</v>
      </c>
      <c r="D3983">
        <v>6</v>
      </c>
    </row>
    <row r="3984" spans="1:4">
      <c r="A3984" t="str">
        <f t="shared" si="62"/>
        <v>Methyl_Carbitol</v>
      </c>
      <c r="B3984" t="s">
        <v>12298</v>
      </c>
      <c r="C3984">
        <v>4</v>
      </c>
      <c r="D3984">
        <v>8</v>
      </c>
    </row>
    <row r="3985" spans="1:4">
      <c r="A3985" t="str">
        <f t="shared" si="62"/>
        <v>Methyl_Cellosolve</v>
      </c>
      <c r="B3985" t="s">
        <v>12299</v>
      </c>
      <c r="C3985">
        <v>4</v>
      </c>
      <c r="D3985">
        <v>5</v>
      </c>
    </row>
    <row r="3986" spans="1:4">
      <c r="A3986" t="str">
        <f t="shared" si="62"/>
        <v>Methyl_Cellosolve_Acetate</v>
      </c>
      <c r="B3986" t="s">
        <v>12300</v>
      </c>
      <c r="C3986">
        <v>5</v>
      </c>
      <c r="D3986">
        <v>7</v>
      </c>
    </row>
    <row r="3987" spans="1:4">
      <c r="A3987" t="str">
        <f t="shared" si="62"/>
        <v>Methyl_clofenapate</v>
      </c>
      <c r="B3987" t="s">
        <v>12301</v>
      </c>
      <c r="C3987">
        <v>7</v>
      </c>
      <c r="D3987">
        <v>10</v>
      </c>
    </row>
    <row r="3988" spans="1:4">
      <c r="A3988" t="str">
        <f t="shared" si="62"/>
        <v>methyl_crotonate</v>
      </c>
      <c r="B3988" t="s">
        <v>12302</v>
      </c>
      <c r="C3988">
        <v>5</v>
      </c>
      <c r="D3988">
        <v>6</v>
      </c>
    </row>
    <row r="3989" spans="1:4">
      <c r="A3989" t="str">
        <f t="shared" si="62"/>
        <v>Methyl_dopa</v>
      </c>
      <c r="B3989" t="s">
        <v>12303</v>
      </c>
      <c r="C3989">
        <v>5</v>
      </c>
      <c r="D3989">
        <v>9</v>
      </c>
    </row>
    <row r="3990" spans="1:4">
      <c r="A3990" t="str">
        <f t="shared" si="62"/>
        <v>Methyl_Ethyl_Ketone</v>
      </c>
      <c r="B3990" t="s">
        <v>12304</v>
      </c>
      <c r="C3990">
        <v>4</v>
      </c>
      <c r="D3990">
        <v>5</v>
      </c>
    </row>
    <row r="3991" spans="1:4">
      <c r="A3991" t="str">
        <f t="shared" si="62"/>
        <v>Methyl_hesperidin</v>
      </c>
      <c r="B3991" t="s">
        <v>12305</v>
      </c>
      <c r="C3991">
        <v>10</v>
      </c>
      <c r="D3991">
        <v>10</v>
      </c>
    </row>
    <row r="3992" spans="1:4">
      <c r="A3992" t="str">
        <f t="shared" si="62"/>
        <v>Methyl_Iodide</v>
      </c>
      <c r="B3992" t="s">
        <v>12306</v>
      </c>
      <c r="C3992">
        <v>2</v>
      </c>
      <c r="D3992">
        <v>2</v>
      </c>
    </row>
    <row r="3993" spans="1:4">
      <c r="A3993" t="str">
        <f t="shared" si="62"/>
        <v>Methyl_isocyanate</v>
      </c>
      <c r="B3993" t="s">
        <v>12307</v>
      </c>
      <c r="C3993">
        <v>4</v>
      </c>
      <c r="D3993">
        <v>4</v>
      </c>
    </row>
    <row r="3994" spans="1:4">
      <c r="A3994" t="str">
        <f t="shared" si="62"/>
        <v>Methyl_Isopropyl_Ketone</v>
      </c>
      <c r="B3994" t="s">
        <v>12308</v>
      </c>
      <c r="C3994">
        <v>4</v>
      </c>
      <c r="D3994">
        <v>5</v>
      </c>
    </row>
    <row r="3995" spans="1:4">
      <c r="A3995" t="str">
        <f t="shared" si="62"/>
        <v>Methyl_Isothiocyanate</v>
      </c>
      <c r="B3995" t="s">
        <v>9927</v>
      </c>
      <c r="C3995">
        <v>4</v>
      </c>
      <c r="D3995">
        <v>4</v>
      </c>
    </row>
    <row r="3996" spans="1:4">
      <c r="A3996" t="str">
        <f t="shared" si="62"/>
        <v>Methyl_linoleate__native</v>
      </c>
      <c r="B3996" t="s">
        <v>14221</v>
      </c>
      <c r="C3996">
        <v>5</v>
      </c>
      <c r="D3996">
        <v>7</v>
      </c>
    </row>
    <row r="3997" spans="1:4">
      <c r="A3997" t="str">
        <f t="shared" si="62"/>
        <v>Methyl_linoleate_hydroperoxide</v>
      </c>
      <c r="B3997" t="s">
        <v>12309</v>
      </c>
      <c r="C3997">
        <v>6</v>
      </c>
      <c r="D3997">
        <v>6</v>
      </c>
    </row>
    <row r="3998" spans="1:4">
      <c r="A3998" t="str">
        <f t="shared" si="62"/>
        <v>Methyl_methacrylate</v>
      </c>
      <c r="B3998" t="s">
        <v>12310</v>
      </c>
      <c r="C3998">
        <v>6</v>
      </c>
      <c r="D3998">
        <v>6</v>
      </c>
    </row>
    <row r="3999" spans="1:4">
      <c r="A3999" t="str">
        <f t="shared" si="62"/>
        <v>Methyl_methanesulfonate</v>
      </c>
      <c r="B3999" t="s">
        <v>12311</v>
      </c>
      <c r="C3999">
        <v>6</v>
      </c>
      <c r="D3999">
        <v>6</v>
      </c>
    </row>
    <row r="4000" spans="1:4">
      <c r="A4000" t="str">
        <f t="shared" si="62"/>
        <v>Methyl_Nonyl_Ketone</v>
      </c>
      <c r="B4000" t="s">
        <v>12312</v>
      </c>
      <c r="C4000">
        <v>4</v>
      </c>
      <c r="D4000">
        <v>5</v>
      </c>
    </row>
    <row r="4001" spans="1:4">
      <c r="A4001" t="str">
        <f t="shared" si="62"/>
        <v>Methyl_parathion</v>
      </c>
      <c r="B4001" t="s">
        <v>12315</v>
      </c>
      <c r="C4001">
        <v>10</v>
      </c>
      <c r="D4001">
        <v>10</v>
      </c>
    </row>
    <row r="4002" spans="1:4">
      <c r="A4002" t="str">
        <f t="shared" si="62"/>
        <v>Methyl_p-chlorobenzoate</v>
      </c>
      <c r="B4002" t="s">
        <v>12313</v>
      </c>
      <c r="C4002">
        <v>5</v>
      </c>
      <c r="D4002">
        <v>8</v>
      </c>
    </row>
    <row r="4003" spans="1:4">
      <c r="A4003" t="str">
        <f t="shared" si="62"/>
        <v>methyl_phenyl_ether</v>
      </c>
      <c r="B4003" t="s">
        <v>8745</v>
      </c>
      <c r="C4003">
        <v>6</v>
      </c>
      <c r="D4003">
        <v>7</v>
      </c>
    </row>
    <row r="4004" spans="1:4">
      <c r="A4004" t="str">
        <f t="shared" si="62"/>
        <v>Methyl_p-nitrobenzoate</v>
      </c>
      <c r="B4004" t="s">
        <v>12314</v>
      </c>
      <c r="C4004">
        <v>7</v>
      </c>
      <c r="D4004">
        <v>9</v>
      </c>
    </row>
    <row r="4005" spans="1:4">
      <c r="A4005" t="str">
        <f t="shared" si="62"/>
        <v>Methyl_Propyl_Ketone</v>
      </c>
      <c r="B4005" t="s">
        <v>12316</v>
      </c>
      <c r="C4005">
        <v>4</v>
      </c>
      <c r="D4005">
        <v>5</v>
      </c>
    </row>
    <row r="4006" spans="1:4">
      <c r="A4006" t="str">
        <f t="shared" si="62"/>
        <v>Methyl_Salicylate</v>
      </c>
      <c r="B4006" t="s">
        <v>12317</v>
      </c>
      <c r="C4006">
        <v>5</v>
      </c>
      <c r="D4006">
        <v>8</v>
      </c>
    </row>
    <row r="4007" spans="1:4">
      <c r="A4007" t="str">
        <f t="shared" si="62"/>
        <v>Methyl_sulfoxide</v>
      </c>
      <c r="B4007" t="s">
        <v>12318</v>
      </c>
      <c r="C4007">
        <v>4</v>
      </c>
      <c r="D4007">
        <v>4</v>
      </c>
    </row>
    <row r="4008" spans="1:4">
      <c r="A4008" t="str">
        <f t="shared" si="62"/>
        <v>Methyl_Thiocyanate</v>
      </c>
      <c r="B4008" t="s">
        <v>12319</v>
      </c>
      <c r="C4008">
        <v>4</v>
      </c>
      <c r="D4008">
        <v>4</v>
      </c>
    </row>
    <row r="4009" spans="1:4">
      <c r="A4009" t="str">
        <f t="shared" si="62"/>
        <v>methyl_tiglate</v>
      </c>
      <c r="B4009" t="s">
        <v>12320</v>
      </c>
      <c r="C4009">
        <v>6</v>
      </c>
      <c r="D4009">
        <v>7</v>
      </c>
    </row>
    <row r="4010" spans="1:4">
      <c r="A4010" t="str">
        <f t="shared" si="62"/>
        <v>methyl_trithion</v>
      </c>
      <c r="B4010" t="s">
        <v>12321</v>
      </c>
      <c r="C4010">
        <v>9</v>
      </c>
      <c r="D4010">
        <v>9</v>
      </c>
    </row>
    <row r="4011" spans="1:4">
      <c r="A4011" t="str">
        <f t="shared" si="62"/>
        <v>Methyl_urethane</v>
      </c>
      <c r="B4011" t="s">
        <v>8775</v>
      </c>
      <c r="C4011">
        <v>7</v>
      </c>
      <c r="D4011">
        <v>7</v>
      </c>
    </row>
    <row r="4012" spans="1:4">
      <c r="A4012" t="str">
        <f t="shared" si="62"/>
        <v>methyl-2-hexynoate</v>
      </c>
      <c r="B4012" t="s">
        <v>12270</v>
      </c>
      <c r="C4012">
        <v>5</v>
      </c>
      <c r="D4012">
        <v>5</v>
      </c>
    </row>
    <row r="4013" spans="1:4">
      <c r="A4013" t="str">
        <f t="shared" si="62"/>
        <v>methyl-2-nonenoate</v>
      </c>
      <c r="B4013" t="s">
        <v>12271</v>
      </c>
      <c r="C4013">
        <v>5</v>
      </c>
      <c r="D4013">
        <v>7</v>
      </c>
    </row>
    <row r="4014" spans="1:4">
      <c r="A4014" t="str">
        <f t="shared" si="62"/>
        <v>methyl-2-nonynoate</v>
      </c>
      <c r="B4014" t="s">
        <v>12272</v>
      </c>
      <c r="C4014">
        <v>5</v>
      </c>
      <c r="D4014">
        <v>7</v>
      </c>
    </row>
    <row r="4015" spans="1:4">
      <c r="A4015" t="str">
        <f t="shared" si="62"/>
        <v>methyl-2-octynoate</v>
      </c>
      <c r="B4015" t="s">
        <v>12273</v>
      </c>
      <c r="C4015">
        <v>5</v>
      </c>
      <c r="D4015">
        <v>7</v>
      </c>
    </row>
    <row r="4016" spans="1:4">
      <c r="A4016" t="str">
        <f t="shared" si="62"/>
        <v>methyl-3-3-dimethylacrylate</v>
      </c>
      <c r="B4016" t="s">
        <v>12274</v>
      </c>
      <c r="C4016">
        <v>5</v>
      </c>
      <c r="D4016">
        <v>6</v>
      </c>
    </row>
    <row r="4017" spans="1:4">
      <c r="A4017" t="str">
        <f t="shared" si="62"/>
        <v>Methyldopa_sesquihydrate</v>
      </c>
      <c r="B4017" t="s">
        <v>12278</v>
      </c>
      <c r="C4017">
        <v>5</v>
      </c>
      <c r="D4017">
        <v>9</v>
      </c>
    </row>
    <row r="4018" spans="1:4">
      <c r="A4018" t="str">
        <f t="shared" si="62"/>
        <v>methylecgonidine</v>
      </c>
      <c r="B4018" t="s">
        <v>6760</v>
      </c>
      <c r="C4018">
        <v>6</v>
      </c>
      <c r="D4018">
        <v>8</v>
      </c>
    </row>
    <row r="4019" spans="1:4">
      <c r="A4019" t="str">
        <f t="shared" si="62"/>
        <v>Methylene_chloride</v>
      </c>
      <c r="B4019" t="s">
        <v>12279</v>
      </c>
      <c r="C4019">
        <v>3</v>
      </c>
      <c r="D4019">
        <v>3</v>
      </c>
    </row>
    <row r="4020" spans="1:4">
      <c r="A4020" t="str">
        <f t="shared" si="62"/>
        <v>METHYLENEBISDIMETHYLBENZENAMINE</v>
      </c>
      <c r="B4020" t="s">
        <v>6141</v>
      </c>
      <c r="C4020">
        <v>7</v>
      </c>
      <c r="D4020">
        <v>8</v>
      </c>
    </row>
    <row r="4021" spans="1:4">
      <c r="A4021" t="str">
        <f t="shared" si="62"/>
        <v>METHYLENECHLORIDE</v>
      </c>
      <c r="B4021" t="s">
        <v>6142</v>
      </c>
      <c r="C4021">
        <v>3</v>
      </c>
      <c r="D4021">
        <v>3</v>
      </c>
    </row>
    <row r="4022" spans="1:4">
      <c r="A4022" t="str">
        <f t="shared" si="62"/>
        <v>METHYLGLYOXAL</v>
      </c>
      <c r="B4022" t="s">
        <v>6143</v>
      </c>
      <c r="C4022">
        <v>4</v>
      </c>
      <c r="D4022">
        <v>5</v>
      </c>
    </row>
    <row r="4023" spans="1:4">
      <c r="A4023" t="str">
        <f t="shared" si="62"/>
        <v>Methylguanidine</v>
      </c>
      <c r="B4023" t="s">
        <v>12280</v>
      </c>
      <c r="C4023">
        <v>5</v>
      </c>
      <c r="D4023">
        <v>5</v>
      </c>
    </row>
    <row r="4024" spans="1:4">
      <c r="A4024" t="str">
        <f t="shared" si="62"/>
        <v>Methylhydrazine</v>
      </c>
      <c r="B4024" t="s">
        <v>12281</v>
      </c>
      <c r="C4024">
        <v>3</v>
      </c>
      <c r="D4024">
        <v>3</v>
      </c>
    </row>
    <row r="4025" spans="1:4">
      <c r="A4025" t="str">
        <f t="shared" si="62"/>
        <v>Methylhydroquinone</v>
      </c>
      <c r="B4025" t="s">
        <v>12282</v>
      </c>
      <c r="C4025">
        <v>5</v>
      </c>
      <c r="D4025">
        <v>6</v>
      </c>
    </row>
    <row r="4026" spans="1:4">
      <c r="A4026" t="str">
        <f t="shared" si="62"/>
        <v>METHYLMETHACRYLATE</v>
      </c>
      <c r="B4026" t="s">
        <v>6144</v>
      </c>
      <c r="C4026">
        <v>6</v>
      </c>
      <c r="D4026">
        <v>6</v>
      </c>
    </row>
    <row r="4027" spans="1:4">
      <c r="A4027" t="str">
        <f t="shared" si="62"/>
        <v>METHYLMETHANESULFONATE</v>
      </c>
      <c r="B4027" t="s">
        <v>6145</v>
      </c>
      <c r="C4027">
        <v>6</v>
      </c>
      <c r="D4027">
        <v>6</v>
      </c>
    </row>
    <row r="4028" spans="1:4">
      <c r="A4028" t="str">
        <f t="shared" si="62"/>
        <v>Methylnitramine</v>
      </c>
      <c r="B4028" t="s">
        <v>12283</v>
      </c>
      <c r="C4028">
        <v>5</v>
      </c>
      <c r="D4028">
        <v>5</v>
      </c>
    </row>
    <row r="4029" spans="1:4">
      <c r="A4029" t="str">
        <f t="shared" si="62"/>
        <v>Methylnitrosamino-N_N-dimethylethylamine</v>
      </c>
      <c r="B4029" t="s">
        <v>14222</v>
      </c>
      <c r="C4029">
        <v>6</v>
      </c>
      <c r="D4029">
        <v>8</v>
      </c>
    </row>
    <row r="4030" spans="1:4">
      <c r="A4030" t="str">
        <f t="shared" si="62"/>
        <v>Methylnitrosocyanamide</v>
      </c>
      <c r="B4030" t="s">
        <v>12284</v>
      </c>
      <c r="C4030">
        <v>6</v>
      </c>
      <c r="D4030">
        <v>6</v>
      </c>
    </row>
    <row r="4031" spans="1:4">
      <c r="A4031" t="str">
        <f t="shared" si="62"/>
        <v>METHYLNITROSONITROPHENYLIMIDAZOTHIAZOLE</v>
      </c>
      <c r="B4031" t="s">
        <v>6146</v>
      </c>
      <c r="C4031">
        <v>7</v>
      </c>
      <c r="D4031">
        <v>9</v>
      </c>
    </row>
    <row r="4032" spans="1:4">
      <c r="A4032" t="str">
        <f t="shared" si="62"/>
        <v>Methylphenidate_hydrochloride</v>
      </c>
      <c r="B4032" t="s">
        <v>12285</v>
      </c>
      <c r="C4032">
        <v>7</v>
      </c>
      <c r="D4032">
        <v>9</v>
      </c>
    </row>
    <row r="4033" spans="1:4">
      <c r="A4033" t="str">
        <f t="shared" si="62"/>
        <v>m-ethylphenol</v>
      </c>
      <c r="B4033" t="s">
        <v>12161</v>
      </c>
      <c r="C4033">
        <v>5</v>
      </c>
      <c r="D4033">
        <v>7</v>
      </c>
    </row>
    <row r="4034" spans="1:4">
      <c r="A4034" t="str">
        <f t="shared" si="62"/>
        <v>METHYLPROPENAL</v>
      </c>
      <c r="B4034" t="s">
        <v>6147</v>
      </c>
      <c r="C4034">
        <v>4</v>
      </c>
      <c r="D4034">
        <v>5</v>
      </c>
    </row>
    <row r="4035" spans="1:4">
      <c r="A4035" t="str">
        <f t="shared" si="62"/>
        <v>Methyl-t-butyl_ether</v>
      </c>
      <c r="B4035" t="s">
        <v>12275</v>
      </c>
      <c r="C4035">
        <v>5</v>
      </c>
      <c r="D4035">
        <v>6</v>
      </c>
    </row>
    <row r="4036" spans="1:4">
      <c r="A4036" t="str">
        <f t="shared" ref="A4036:A4099" si="63">MID(B4036,1,LEN(B4036)-4)</f>
        <v>methyl-trans-2-methyl-2-pentenoate</v>
      </c>
      <c r="B4036" t="s">
        <v>12276</v>
      </c>
      <c r="C4036">
        <v>6</v>
      </c>
      <c r="D4036">
        <v>8</v>
      </c>
    </row>
    <row r="4037" spans="1:4">
      <c r="A4037" t="str">
        <f t="shared" si="63"/>
        <v>methyl-trans-2-octenoate</v>
      </c>
      <c r="B4037" t="s">
        <v>12277</v>
      </c>
      <c r="C4037">
        <v>5</v>
      </c>
      <c r="D4037">
        <v>7</v>
      </c>
    </row>
    <row r="4038" spans="1:4">
      <c r="A4038" t="str">
        <f t="shared" si="63"/>
        <v>Metiapine</v>
      </c>
      <c r="B4038" t="s">
        <v>12322</v>
      </c>
      <c r="C4038">
        <v>7</v>
      </c>
      <c r="D4038">
        <v>12</v>
      </c>
    </row>
    <row r="4039" spans="1:4">
      <c r="A4039" t="str">
        <f t="shared" si="63"/>
        <v>Metiazinic_Acid</v>
      </c>
      <c r="B4039" t="s">
        <v>12323</v>
      </c>
      <c r="C4039">
        <v>6</v>
      </c>
      <c r="D4039">
        <v>11</v>
      </c>
    </row>
    <row r="4040" spans="1:4">
      <c r="A4040" t="str">
        <f t="shared" si="63"/>
        <v>Metkephamid</v>
      </c>
      <c r="B4040" t="s">
        <v>12324</v>
      </c>
      <c r="C4040">
        <v>5</v>
      </c>
      <c r="D4040">
        <v>12</v>
      </c>
    </row>
    <row r="4041" spans="1:4">
      <c r="A4041" t="str">
        <f t="shared" si="63"/>
        <v>Metobromuron</v>
      </c>
      <c r="B4041" t="s">
        <v>12325</v>
      </c>
      <c r="C4041">
        <v>6</v>
      </c>
      <c r="D4041">
        <v>9</v>
      </c>
    </row>
    <row r="4042" spans="1:4">
      <c r="A4042" t="str">
        <f t="shared" si="63"/>
        <v>metoclopramide</v>
      </c>
      <c r="B4042" t="s">
        <v>6761</v>
      </c>
      <c r="C4042">
        <v>7</v>
      </c>
      <c r="D4042">
        <v>12</v>
      </c>
    </row>
    <row r="4043" spans="1:4">
      <c r="A4043" t="str">
        <f t="shared" si="63"/>
        <v>metolachlor</v>
      </c>
      <c r="B4043" t="s">
        <v>9033</v>
      </c>
      <c r="C4043">
        <v>6</v>
      </c>
      <c r="D4043">
        <v>9</v>
      </c>
    </row>
    <row r="4044" spans="1:4">
      <c r="A4044" t="str">
        <f t="shared" si="63"/>
        <v>Metopimazine</v>
      </c>
      <c r="B4044" t="s">
        <v>12326</v>
      </c>
      <c r="C4044">
        <v>7</v>
      </c>
      <c r="D4044">
        <v>11</v>
      </c>
    </row>
    <row r="4045" spans="1:4">
      <c r="A4045" t="str">
        <f t="shared" si="63"/>
        <v>metoprolol</v>
      </c>
      <c r="B4045" t="s">
        <v>6762</v>
      </c>
      <c r="C4045">
        <v>8</v>
      </c>
      <c r="D4045">
        <v>9</v>
      </c>
    </row>
    <row r="4046" spans="1:4">
      <c r="A4046" t="str">
        <f t="shared" si="63"/>
        <v>Metribuzin</v>
      </c>
      <c r="B4046" t="s">
        <v>5646</v>
      </c>
      <c r="C4046">
        <v>8</v>
      </c>
      <c r="D4046">
        <v>8</v>
      </c>
    </row>
    <row r="4047" spans="1:4">
      <c r="A4047" t="str">
        <f t="shared" si="63"/>
        <v>metronidazole</v>
      </c>
      <c r="B4047" t="s">
        <v>6148</v>
      </c>
      <c r="C4047">
        <v>7</v>
      </c>
      <c r="D4047">
        <v>8</v>
      </c>
    </row>
    <row r="4048" spans="1:4">
      <c r="A4048" t="str">
        <f t="shared" si="63"/>
        <v>Metsulfuron_methyl</v>
      </c>
      <c r="B4048" t="s">
        <v>5648</v>
      </c>
      <c r="C4048">
        <v>10</v>
      </c>
      <c r="D4048">
        <v>12</v>
      </c>
    </row>
    <row r="4049" spans="1:4">
      <c r="A4049" t="str">
        <f t="shared" si="63"/>
        <v>Mevinphos</v>
      </c>
      <c r="B4049" t="s">
        <v>12327</v>
      </c>
      <c r="C4049">
        <v>9</v>
      </c>
      <c r="D4049">
        <v>11</v>
      </c>
    </row>
    <row r="4050" spans="1:4">
      <c r="A4050" t="str">
        <f t="shared" si="63"/>
        <v>Mexacarbate</v>
      </c>
      <c r="B4050" t="s">
        <v>12328</v>
      </c>
      <c r="C4050">
        <v>9</v>
      </c>
      <c r="D4050">
        <v>9</v>
      </c>
    </row>
    <row r="4051" spans="1:4">
      <c r="A4051" t="str">
        <f t="shared" si="63"/>
        <v>Mexazolam</v>
      </c>
      <c r="B4051" t="s">
        <v>12329</v>
      </c>
      <c r="C4051">
        <v>7</v>
      </c>
      <c r="D4051">
        <v>11</v>
      </c>
    </row>
    <row r="4052" spans="1:4">
      <c r="A4052" t="str">
        <f t="shared" si="63"/>
        <v>mexiletine</v>
      </c>
      <c r="B4052" t="s">
        <v>12330</v>
      </c>
      <c r="C4052">
        <v>8</v>
      </c>
      <c r="D4052">
        <v>8</v>
      </c>
    </row>
    <row r="4053" spans="1:4">
      <c r="A4053" t="str">
        <f t="shared" si="63"/>
        <v>MF-7c</v>
      </c>
      <c r="B4053" t="s">
        <v>12331</v>
      </c>
      <c r="C4053">
        <v>7</v>
      </c>
      <c r="D4053">
        <v>10</v>
      </c>
    </row>
    <row r="4054" spans="1:4">
      <c r="A4054" t="str">
        <f t="shared" si="63"/>
        <v>MF-7d</v>
      </c>
      <c r="B4054" t="s">
        <v>12332</v>
      </c>
      <c r="C4054">
        <v>7</v>
      </c>
      <c r="D4054">
        <v>10</v>
      </c>
    </row>
    <row r="4055" spans="1:4">
      <c r="A4055" t="str">
        <f t="shared" si="63"/>
        <v>MF-7e</v>
      </c>
      <c r="B4055" t="s">
        <v>12333</v>
      </c>
      <c r="C4055">
        <v>7</v>
      </c>
      <c r="D4055">
        <v>10</v>
      </c>
    </row>
    <row r="4056" spans="1:4">
      <c r="A4056" t="str">
        <f t="shared" si="63"/>
        <v>MF-7f</v>
      </c>
      <c r="B4056" t="s">
        <v>12334</v>
      </c>
      <c r="C4056">
        <v>7</v>
      </c>
      <c r="D4056">
        <v>10</v>
      </c>
    </row>
    <row r="4057" spans="1:4">
      <c r="A4057" t="str">
        <f t="shared" si="63"/>
        <v>MF-7g</v>
      </c>
      <c r="B4057" t="s">
        <v>12335</v>
      </c>
      <c r="C4057">
        <v>8</v>
      </c>
      <c r="D4057">
        <v>10</v>
      </c>
    </row>
    <row r="4058" spans="1:4">
      <c r="A4058" t="str">
        <f t="shared" si="63"/>
        <v>MH-XI</v>
      </c>
      <c r="B4058" t="s">
        <v>12336</v>
      </c>
      <c r="C4058">
        <v>8</v>
      </c>
      <c r="D4058">
        <v>9</v>
      </c>
    </row>
    <row r="4059" spans="1:4">
      <c r="A4059" t="str">
        <f t="shared" si="63"/>
        <v>MH-XII</v>
      </c>
      <c r="B4059" t="s">
        <v>12337</v>
      </c>
      <c r="C4059">
        <v>8</v>
      </c>
      <c r="D4059">
        <v>9</v>
      </c>
    </row>
    <row r="4060" spans="1:4">
      <c r="A4060" t="str">
        <f t="shared" si="63"/>
        <v>MH-XIII</v>
      </c>
      <c r="B4060" t="s">
        <v>12338</v>
      </c>
      <c r="C4060">
        <v>8</v>
      </c>
      <c r="D4060">
        <v>10</v>
      </c>
    </row>
    <row r="4061" spans="1:4">
      <c r="A4061" t="str">
        <f t="shared" si="63"/>
        <v>MH-XIV</v>
      </c>
      <c r="B4061" t="s">
        <v>12339</v>
      </c>
      <c r="C4061">
        <v>8</v>
      </c>
      <c r="D4061">
        <v>9</v>
      </c>
    </row>
    <row r="4062" spans="1:4">
      <c r="A4062" t="str">
        <f t="shared" si="63"/>
        <v>MH-XXV</v>
      </c>
      <c r="B4062" t="s">
        <v>12340</v>
      </c>
      <c r="C4062">
        <v>8</v>
      </c>
      <c r="D4062">
        <v>10</v>
      </c>
    </row>
    <row r="4063" spans="1:4">
      <c r="A4063" t="str">
        <f t="shared" si="63"/>
        <v>MH-XXVI</v>
      </c>
      <c r="B4063" t="s">
        <v>12341</v>
      </c>
      <c r="C4063">
        <v>9</v>
      </c>
      <c r="D4063">
        <v>12</v>
      </c>
    </row>
    <row r="4064" spans="1:4">
      <c r="A4064" t="str">
        <f t="shared" si="63"/>
        <v>mibefradil</v>
      </c>
      <c r="B4064" t="s">
        <v>6763</v>
      </c>
      <c r="C4064">
        <v>7</v>
      </c>
      <c r="D4064">
        <v>9</v>
      </c>
    </row>
    <row r="4065" spans="1:4">
      <c r="A4065" t="str">
        <f t="shared" si="63"/>
        <v>Michlers_ketone</v>
      </c>
      <c r="B4065" t="s">
        <v>12342</v>
      </c>
      <c r="C4065">
        <v>7</v>
      </c>
      <c r="D4065">
        <v>8</v>
      </c>
    </row>
    <row r="4066" spans="1:4">
      <c r="A4066" t="str">
        <f t="shared" si="63"/>
        <v>midazolam</v>
      </c>
      <c r="B4066" t="s">
        <v>12343</v>
      </c>
      <c r="C4066">
        <v>8</v>
      </c>
      <c r="D4066">
        <v>8</v>
      </c>
    </row>
    <row r="4067" spans="1:4">
      <c r="A4067" t="str">
        <f t="shared" si="63"/>
        <v>milrinone</v>
      </c>
      <c r="B4067" t="s">
        <v>12344</v>
      </c>
      <c r="C4067">
        <v>7</v>
      </c>
      <c r="D4067">
        <v>10</v>
      </c>
    </row>
    <row r="4068" spans="1:4">
      <c r="A4068" t="str">
        <f t="shared" si="63"/>
        <v>Miltefosine</v>
      </c>
      <c r="B4068" t="s">
        <v>12345</v>
      </c>
      <c r="C4068">
        <v>9</v>
      </c>
      <c r="D4068">
        <v>10</v>
      </c>
    </row>
    <row r="4069" spans="1:4">
      <c r="A4069" t="str">
        <f t="shared" si="63"/>
        <v>Mirex__photo-</v>
      </c>
      <c r="B4069" t="s">
        <v>14223</v>
      </c>
      <c r="C4069">
        <v>8</v>
      </c>
      <c r="D4069">
        <v>11</v>
      </c>
    </row>
    <row r="4070" spans="1:4">
      <c r="A4070" t="str">
        <f t="shared" si="63"/>
        <v>mirex</v>
      </c>
      <c r="B4070" t="s">
        <v>12346</v>
      </c>
      <c r="C4070">
        <v>8</v>
      </c>
      <c r="D4070">
        <v>11</v>
      </c>
    </row>
    <row r="4071" spans="1:4">
      <c r="A4071" t="str">
        <f t="shared" si="63"/>
        <v>misolastine</v>
      </c>
      <c r="B4071" t="s">
        <v>6765</v>
      </c>
      <c r="C4071">
        <v>8</v>
      </c>
      <c r="D4071">
        <v>10</v>
      </c>
    </row>
    <row r="4072" spans="1:4">
      <c r="A4072" t="str">
        <f t="shared" si="63"/>
        <v>Misoprostol</v>
      </c>
      <c r="B4072" t="s">
        <v>12347</v>
      </c>
      <c r="C4072">
        <v>5</v>
      </c>
      <c r="D4072">
        <v>6</v>
      </c>
    </row>
    <row r="4073" spans="1:4">
      <c r="A4073" t="str">
        <f t="shared" si="63"/>
        <v>Mitin-FF</v>
      </c>
      <c r="B4073" t="s">
        <v>12348</v>
      </c>
      <c r="C4073">
        <v>7</v>
      </c>
      <c r="D4073">
        <v>9</v>
      </c>
    </row>
    <row r="4074" spans="1:4">
      <c r="A4074" t="str">
        <f t="shared" si="63"/>
        <v>Mitolactol</v>
      </c>
      <c r="B4074" t="s">
        <v>12349</v>
      </c>
      <c r="C4074">
        <v>5</v>
      </c>
      <c r="D4074">
        <v>6</v>
      </c>
    </row>
    <row r="4075" spans="1:4">
      <c r="A4075" t="str">
        <f t="shared" si="63"/>
        <v>Mitomycin_C</v>
      </c>
      <c r="B4075" t="s">
        <v>12351</v>
      </c>
      <c r="C4075">
        <v>7</v>
      </c>
      <c r="D4075">
        <v>9</v>
      </c>
    </row>
    <row r="4076" spans="1:4">
      <c r="A4076" t="str">
        <f t="shared" si="63"/>
        <v>mitomycin-c</v>
      </c>
      <c r="B4076" t="s">
        <v>12350</v>
      </c>
      <c r="C4076">
        <v>7</v>
      </c>
      <c r="D4076">
        <v>9</v>
      </c>
    </row>
    <row r="4077" spans="1:4">
      <c r="A4077" t="str">
        <f t="shared" si="63"/>
        <v>mizolastine</v>
      </c>
      <c r="B4077" t="s">
        <v>8101</v>
      </c>
      <c r="C4077">
        <v>8</v>
      </c>
      <c r="D4077">
        <v>10</v>
      </c>
    </row>
    <row r="4078" spans="1:4">
      <c r="A4078" t="str">
        <f t="shared" si="63"/>
        <v>MJ-11a</v>
      </c>
      <c r="B4078" t="s">
        <v>12352</v>
      </c>
      <c r="C4078">
        <v>8</v>
      </c>
      <c r="D4078">
        <v>9</v>
      </c>
    </row>
    <row r="4079" spans="1:4">
      <c r="A4079" t="str">
        <f t="shared" si="63"/>
        <v>MJ-33</v>
      </c>
      <c r="B4079" t="s">
        <v>12353</v>
      </c>
      <c r="C4079">
        <v>8</v>
      </c>
      <c r="D4079">
        <v>9</v>
      </c>
    </row>
    <row r="4080" spans="1:4">
      <c r="A4080" t="str">
        <f t="shared" si="63"/>
        <v>MJ-34</v>
      </c>
      <c r="B4080" t="s">
        <v>12354</v>
      </c>
      <c r="C4080">
        <v>8</v>
      </c>
      <c r="D4080">
        <v>9</v>
      </c>
    </row>
    <row r="4081" spans="1:4">
      <c r="A4081" t="str">
        <f t="shared" si="63"/>
        <v>MJ-36</v>
      </c>
      <c r="B4081" t="s">
        <v>12355</v>
      </c>
      <c r="C4081">
        <v>8</v>
      </c>
      <c r="D4081">
        <v>9</v>
      </c>
    </row>
    <row r="4082" spans="1:4">
      <c r="A4082" t="str">
        <f t="shared" si="63"/>
        <v>MJ-43</v>
      </c>
      <c r="B4082" t="s">
        <v>12356</v>
      </c>
      <c r="C4082">
        <v>8</v>
      </c>
      <c r="D4082">
        <v>9</v>
      </c>
    </row>
    <row r="4083" spans="1:4">
      <c r="A4083" t="str">
        <f t="shared" si="63"/>
        <v>MJ-46</v>
      </c>
      <c r="B4083" t="s">
        <v>12357</v>
      </c>
      <c r="C4083">
        <v>8</v>
      </c>
      <c r="D4083">
        <v>9</v>
      </c>
    </row>
    <row r="4084" spans="1:4">
      <c r="A4084" t="str">
        <f t="shared" si="63"/>
        <v>MJ-47</v>
      </c>
      <c r="B4084" t="s">
        <v>12358</v>
      </c>
      <c r="C4084">
        <v>8</v>
      </c>
      <c r="D4084">
        <v>9</v>
      </c>
    </row>
    <row r="4085" spans="1:4">
      <c r="A4085" t="str">
        <f t="shared" si="63"/>
        <v>MK499</v>
      </c>
      <c r="B4085" t="s">
        <v>6768</v>
      </c>
      <c r="C4085">
        <v>8</v>
      </c>
      <c r="D4085">
        <v>9</v>
      </c>
    </row>
    <row r="4086" spans="1:4">
      <c r="A4086" t="str">
        <f t="shared" si="63"/>
        <v>m-Nitrophenol</v>
      </c>
      <c r="B4086" t="s">
        <v>12162</v>
      </c>
      <c r="C4086">
        <v>7</v>
      </c>
      <c r="D4086">
        <v>9</v>
      </c>
    </row>
    <row r="4087" spans="1:4">
      <c r="A4087" t="str">
        <f t="shared" si="63"/>
        <v>m-nitrotoluene</v>
      </c>
      <c r="B4087" t="s">
        <v>12163</v>
      </c>
      <c r="C4087">
        <v>7</v>
      </c>
      <c r="D4087">
        <v>9</v>
      </c>
    </row>
    <row r="4088" spans="1:4">
      <c r="A4088" t="str">
        <f t="shared" si="63"/>
        <v>moclobemide</v>
      </c>
      <c r="B4088" t="s">
        <v>12359</v>
      </c>
      <c r="C4088">
        <v>6</v>
      </c>
      <c r="D4088">
        <v>12</v>
      </c>
    </row>
    <row r="4089" spans="1:4">
      <c r="A4089" t="str">
        <f t="shared" si="63"/>
        <v>Mofezolac</v>
      </c>
      <c r="B4089" t="s">
        <v>12360</v>
      </c>
      <c r="C4089">
        <v>7</v>
      </c>
      <c r="D4089">
        <v>9</v>
      </c>
    </row>
    <row r="4090" spans="1:4">
      <c r="A4090" t="str">
        <f t="shared" si="63"/>
        <v>Molinate</v>
      </c>
      <c r="B4090" t="s">
        <v>5651</v>
      </c>
      <c r="C4090">
        <v>7</v>
      </c>
      <c r="D4090">
        <v>10</v>
      </c>
    </row>
    <row r="4091" spans="1:4">
      <c r="A4091" t="str">
        <f t="shared" si="63"/>
        <v>Molindone</v>
      </c>
      <c r="B4091" t="s">
        <v>6018</v>
      </c>
      <c r="C4091">
        <v>7</v>
      </c>
      <c r="D4091">
        <v>9</v>
      </c>
    </row>
    <row r="4092" spans="1:4">
      <c r="A4092" t="str">
        <f t="shared" si="63"/>
        <v>Molsidomine</v>
      </c>
      <c r="B4092" t="s">
        <v>12361</v>
      </c>
      <c r="C4092">
        <v>6</v>
      </c>
      <c r="D4092">
        <v>6</v>
      </c>
    </row>
    <row r="4093" spans="1:4">
      <c r="A4093" t="str">
        <f t="shared" si="63"/>
        <v>Molybdenum_trioxide</v>
      </c>
      <c r="B4093" t="s">
        <v>12362</v>
      </c>
      <c r="C4093">
        <v>3</v>
      </c>
      <c r="D4093">
        <v>3</v>
      </c>
    </row>
    <row r="4094" spans="1:4">
      <c r="A4094" t="str">
        <f t="shared" si="63"/>
        <v>Monensin</v>
      </c>
      <c r="B4094" t="s">
        <v>9868</v>
      </c>
      <c r="C4094">
        <v>8</v>
      </c>
      <c r="D4094">
        <v>12</v>
      </c>
    </row>
    <row r="4095" spans="1:4">
      <c r="A4095" t="str">
        <f t="shared" si="63"/>
        <v>Mono(2-ethylhexyl)phthalate</v>
      </c>
      <c r="B4095" t="s">
        <v>12363</v>
      </c>
      <c r="C4095">
        <v>6</v>
      </c>
      <c r="D4095">
        <v>9</v>
      </c>
    </row>
    <row r="4096" spans="1:4">
      <c r="A4096" t="str">
        <f t="shared" si="63"/>
        <v>Monoacetyl_hydrazine</v>
      </c>
      <c r="B4096" t="s">
        <v>12365</v>
      </c>
      <c r="C4096">
        <v>5</v>
      </c>
      <c r="D4096">
        <v>5</v>
      </c>
    </row>
    <row r="4097" spans="1:36">
      <c r="A4097" t="str">
        <f t="shared" si="63"/>
        <v>Monochloroacetic_acid</v>
      </c>
      <c r="B4097" t="s">
        <v>12366</v>
      </c>
      <c r="C4097">
        <v>5</v>
      </c>
      <c r="D4097">
        <v>5</v>
      </c>
    </row>
    <row r="4098" spans="1:36">
      <c r="A4098" t="str">
        <f t="shared" si="63"/>
        <v>Monocrotaline</v>
      </c>
      <c r="B4098" t="s">
        <v>12367</v>
      </c>
      <c r="C4098">
        <v>6</v>
      </c>
      <c r="D4098">
        <v>9</v>
      </c>
    </row>
    <row r="4099" spans="1:36">
      <c r="A4099" t="str">
        <f t="shared" si="63"/>
        <v>Monocrotophos</v>
      </c>
      <c r="B4099" t="s">
        <v>12368</v>
      </c>
      <c r="C4099">
        <v>9</v>
      </c>
      <c r="D4099">
        <v>10</v>
      </c>
    </row>
    <row r="4100" spans="1:36">
      <c r="A4100" t="str">
        <f t="shared" ref="A4100:A4163" si="64">MID(B4100,1,LEN(B4100)-4)</f>
        <v>monohydroxymethoxychlor</v>
      </c>
      <c r="B4100" t="s">
        <v>12369</v>
      </c>
      <c r="C4100">
        <v>7</v>
      </c>
      <c r="D4100">
        <v>8</v>
      </c>
    </row>
    <row r="4101" spans="1:36">
      <c r="A4101" t="str">
        <f t="shared" si="64"/>
        <v>monohydroxymethoxychlor_olefin</v>
      </c>
      <c r="B4101" t="s">
        <v>12370</v>
      </c>
      <c r="C4101">
        <v>7</v>
      </c>
      <c r="D4101">
        <v>8</v>
      </c>
    </row>
    <row r="4102" spans="1:36">
      <c r="A4102" t="str">
        <f t="shared" si="64"/>
        <v>Monoisopropanolamine</v>
      </c>
      <c r="B4102" t="s">
        <v>12371</v>
      </c>
      <c r="C4102">
        <v>4</v>
      </c>
      <c r="D4102">
        <v>5</v>
      </c>
      <c r="AJ4102" s="1"/>
    </row>
    <row r="4103" spans="1:36">
      <c r="A4103" t="str">
        <f t="shared" si="64"/>
        <v>mono-methylether_hexestrol</v>
      </c>
      <c r="B4103" t="s">
        <v>12364</v>
      </c>
      <c r="C4103">
        <v>6</v>
      </c>
      <c r="D4103">
        <v>12</v>
      </c>
    </row>
    <row r="4104" spans="1:36">
      <c r="A4104" t="str">
        <f t="shared" si="64"/>
        <v>Monosodium_aspartate</v>
      </c>
      <c r="B4104" t="s">
        <v>12372</v>
      </c>
      <c r="C4104">
        <v>4</v>
      </c>
      <c r="D4104">
        <v>6</v>
      </c>
    </row>
    <row r="4105" spans="1:36">
      <c r="A4105" t="str">
        <f t="shared" si="64"/>
        <v>Monosodium_glutamate</v>
      </c>
      <c r="B4105" t="s">
        <v>12373</v>
      </c>
      <c r="C4105">
        <v>4</v>
      </c>
      <c r="D4105">
        <v>6</v>
      </c>
    </row>
    <row r="4106" spans="1:36">
      <c r="A4106" t="str">
        <f t="shared" si="64"/>
        <v>Monosodium_succinate</v>
      </c>
      <c r="B4106" t="s">
        <v>12374</v>
      </c>
      <c r="C4106">
        <v>4</v>
      </c>
      <c r="D4106">
        <v>5</v>
      </c>
    </row>
    <row r="4107" spans="1:36">
      <c r="A4107" t="str">
        <f t="shared" si="64"/>
        <v>Monuron</v>
      </c>
      <c r="B4107" t="s">
        <v>12375</v>
      </c>
      <c r="C4107">
        <v>6</v>
      </c>
      <c r="D4107">
        <v>9</v>
      </c>
    </row>
    <row r="4108" spans="1:36">
      <c r="A4108" t="str">
        <f t="shared" si="64"/>
        <v>morin</v>
      </c>
      <c r="B4108" t="s">
        <v>6249</v>
      </c>
      <c r="C4108">
        <v>6</v>
      </c>
      <c r="D4108">
        <v>10</v>
      </c>
    </row>
    <row r="4109" spans="1:36">
      <c r="A4109" t="str">
        <f t="shared" si="64"/>
        <v>morphine</v>
      </c>
      <c r="B4109" t="s">
        <v>8772</v>
      </c>
      <c r="C4109">
        <v>8</v>
      </c>
      <c r="D4109">
        <v>9</v>
      </c>
    </row>
    <row r="4110" spans="1:36">
      <c r="A4110" t="str">
        <f t="shared" si="64"/>
        <v>Morpholine__4-(2-benzothiazolylthio)-</v>
      </c>
      <c r="B4110" t="s">
        <v>14224</v>
      </c>
      <c r="C4110">
        <v>6</v>
      </c>
      <c r="D4110">
        <v>8</v>
      </c>
    </row>
    <row r="4111" spans="1:36">
      <c r="A4111" t="str">
        <f t="shared" si="64"/>
        <v>Morpholine__4-[(4-morpholinylthio)..</v>
      </c>
      <c r="B4111" t="s">
        <v>14225</v>
      </c>
      <c r="C4111">
        <v>6</v>
      </c>
      <c r="D4111">
        <v>8</v>
      </c>
    </row>
    <row r="4112" spans="1:36">
      <c r="A4112" t="str">
        <f t="shared" si="64"/>
        <v>Morpholine__4-[(4-morpholinylthio)thioxomethyl]-</v>
      </c>
      <c r="B4112" t="s">
        <v>14226</v>
      </c>
      <c r="C4112">
        <v>6</v>
      </c>
      <c r="D4112">
        <v>8</v>
      </c>
    </row>
    <row r="4113" spans="1:4">
      <c r="A4113" t="str">
        <f t="shared" si="64"/>
        <v>Morpholine</v>
      </c>
      <c r="B4113" t="s">
        <v>12376</v>
      </c>
      <c r="C4113">
        <v>5</v>
      </c>
      <c r="D4113">
        <v>6</v>
      </c>
    </row>
    <row r="4114" spans="1:4">
      <c r="A4114" t="str">
        <f t="shared" si="64"/>
        <v>mosapride</v>
      </c>
      <c r="B4114" t="s">
        <v>6252</v>
      </c>
      <c r="C4114">
        <v>7</v>
      </c>
      <c r="D4114">
        <v>9</v>
      </c>
    </row>
    <row r="4115" spans="1:4">
      <c r="A4115" t="str">
        <f t="shared" si="64"/>
        <v>moxestrol</v>
      </c>
      <c r="B4115" t="s">
        <v>12377</v>
      </c>
      <c r="C4115">
        <v>7</v>
      </c>
      <c r="D4115">
        <v>9</v>
      </c>
    </row>
    <row r="4116" spans="1:4">
      <c r="A4116" t="str">
        <f t="shared" si="64"/>
        <v>MOXIFLOXACIN</v>
      </c>
      <c r="B4116" t="s">
        <v>6255</v>
      </c>
      <c r="C4116">
        <v>8</v>
      </c>
      <c r="D4116">
        <v>11</v>
      </c>
    </row>
    <row r="4117" spans="1:4">
      <c r="A4117" t="str">
        <f t="shared" si="64"/>
        <v>m-Phenylenediamine.2HCl</v>
      </c>
      <c r="B4117" t="s">
        <v>12164</v>
      </c>
      <c r="C4117">
        <v>5</v>
      </c>
      <c r="D4117">
        <v>7</v>
      </c>
    </row>
    <row r="4118" spans="1:4">
      <c r="A4118" t="str">
        <f t="shared" si="64"/>
        <v>m-Phenylenediamine</v>
      </c>
      <c r="B4118" t="s">
        <v>12165</v>
      </c>
      <c r="C4118">
        <v>5</v>
      </c>
      <c r="D4118">
        <v>7</v>
      </c>
    </row>
    <row r="4119" spans="1:4">
      <c r="A4119" t="str">
        <f t="shared" si="64"/>
        <v>m-Toluidine_hydrochloride</v>
      </c>
      <c r="B4119" t="s">
        <v>12166</v>
      </c>
      <c r="C4119">
        <v>5</v>
      </c>
      <c r="D4119">
        <v>7</v>
      </c>
    </row>
    <row r="4120" spans="1:4">
      <c r="A4120" t="str">
        <f t="shared" si="64"/>
        <v>mur8</v>
      </c>
      <c r="B4120" t="s">
        <v>12378</v>
      </c>
      <c r="C4120">
        <v>7</v>
      </c>
      <c r="D4120">
        <v>9</v>
      </c>
    </row>
    <row r="4121" spans="1:4">
      <c r="A4121" t="str">
        <f t="shared" si="64"/>
        <v>mur9</v>
      </c>
      <c r="B4121" t="s">
        <v>12379</v>
      </c>
      <c r="C4121">
        <v>10</v>
      </c>
      <c r="D4121">
        <v>10</v>
      </c>
    </row>
    <row r="4122" spans="1:4">
      <c r="A4122" t="str">
        <f t="shared" si="64"/>
        <v>Muscimol</v>
      </c>
      <c r="B4122" t="s">
        <v>12380</v>
      </c>
      <c r="C4122">
        <v>8</v>
      </c>
      <c r="D4122">
        <v>8</v>
      </c>
    </row>
    <row r="4123" spans="1:4">
      <c r="A4123" t="str">
        <f t="shared" si="64"/>
        <v>Muzolimine</v>
      </c>
      <c r="B4123" t="s">
        <v>12381</v>
      </c>
      <c r="C4123">
        <v>7</v>
      </c>
      <c r="D4123">
        <v>9</v>
      </c>
    </row>
    <row r="4124" spans="1:4">
      <c r="A4124" t="str">
        <f t="shared" si="64"/>
        <v>m-xylene</v>
      </c>
      <c r="B4124" t="s">
        <v>8742</v>
      </c>
      <c r="C4124">
        <v>5</v>
      </c>
      <c r="D4124">
        <v>6</v>
      </c>
    </row>
    <row r="4125" spans="1:4">
      <c r="A4125" t="str">
        <f t="shared" si="64"/>
        <v>Myclobutanil</v>
      </c>
      <c r="B4125" t="s">
        <v>12382</v>
      </c>
      <c r="C4125">
        <v>8</v>
      </c>
      <c r="D4125">
        <v>9</v>
      </c>
    </row>
    <row r="4126" spans="1:4">
      <c r="A4126" t="str">
        <f t="shared" si="64"/>
        <v>Mycophenolic_Acid</v>
      </c>
      <c r="B4126" t="s">
        <v>12383</v>
      </c>
      <c r="C4126">
        <v>7</v>
      </c>
      <c r="D4126">
        <v>8</v>
      </c>
    </row>
    <row r="4127" spans="1:4">
      <c r="A4127" t="str">
        <f t="shared" si="64"/>
        <v>Myleran</v>
      </c>
      <c r="B4127" t="s">
        <v>12384</v>
      </c>
      <c r="C4127">
        <v>8</v>
      </c>
      <c r="D4127">
        <v>8</v>
      </c>
    </row>
    <row r="4128" spans="1:4">
      <c r="A4128" t="str">
        <f t="shared" si="64"/>
        <v>myricetin</v>
      </c>
      <c r="B4128" t="s">
        <v>12385</v>
      </c>
      <c r="C4128">
        <v>6</v>
      </c>
      <c r="D4128">
        <v>10</v>
      </c>
    </row>
    <row r="4129" spans="1:4">
      <c r="A4129" t="str">
        <f t="shared" si="64"/>
        <v>Myxin</v>
      </c>
      <c r="B4129" t="s">
        <v>12386</v>
      </c>
      <c r="C4129">
        <v>7</v>
      </c>
      <c r="D4129">
        <v>11</v>
      </c>
    </row>
    <row r="4130" spans="1:4">
      <c r="A4130" t="str">
        <f t="shared" si="64"/>
        <v>N-(1-Naphthyl)ethylenediamine</v>
      </c>
      <c r="B4130" t="s">
        <v>12387</v>
      </c>
      <c r="C4130">
        <v>6</v>
      </c>
      <c r="D4130">
        <v>10</v>
      </c>
    </row>
    <row r="4131" spans="1:4">
      <c r="A4131" t="str">
        <f t="shared" si="64"/>
        <v>N-(1-Naphthyl)ethylenediamine_dihydrochloride</v>
      </c>
      <c r="B4131" t="s">
        <v>12388</v>
      </c>
      <c r="C4131">
        <v>6</v>
      </c>
      <c r="D4131">
        <v>10</v>
      </c>
    </row>
    <row r="4132" spans="1:4">
      <c r="A4132" t="str">
        <f t="shared" si="64"/>
        <v>N-(2-Fluorenyl)-2_2_2-trifluoroacetamide</v>
      </c>
      <c r="B4132" t="s">
        <v>14227</v>
      </c>
      <c r="C4132">
        <v>7</v>
      </c>
      <c r="D4132">
        <v>10</v>
      </c>
    </row>
    <row r="4133" spans="1:4">
      <c r="A4133" t="str">
        <f t="shared" si="64"/>
        <v>N-(3-methoxypropyl)-3_4_5-trimethoxybenzylamine</v>
      </c>
      <c r="B4133" t="s">
        <v>14228</v>
      </c>
      <c r="C4133">
        <v>7</v>
      </c>
      <c r="D4133">
        <v>9</v>
      </c>
    </row>
    <row r="4134" spans="1:4">
      <c r="A4134" t="str">
        <f t="shared" si="64"/>
        <v>N-(4-(5-Nitro-2-furyl)-2-thiazolyl)formamide</v>
      </c>
      <c r="B4134" t="s">
        <v>12389</v>
      </c>
      <c r="C4134">
        <v>8</v>
      </c>
      <c r="D4134">
        <v>12</v>
      </c>
    </row>
    <row r="4135" spans="1:4">
      <c r="A4135" t="str">
        <f t="shared" si="64"/>
        <v>N-(9-Oxo-2-fluorenyl)acetamide</v>
      </c>
      <c r="B4135" t="s">
        <v>12390</v>
      </c>
      <c r="C4135">
        <v>7</v>
      </c>
      <c r="D4135">
        <v>10</v>
      </c>
    </row>
    <row r="4136" spans="1:4">
      <c r="A4136" t="str">
        <f t="shared" si="64"/>
        <v>N-(Hydroxyethyl)ethylenediamine</v>
      </c>
      <c r="B4136" t="s">
        <v>12391</v>
      </c>
      <c r="C4136">
        <v>4</v>
      </c>
      <c r="D4136">
        <v>6</v>
      </c>
    </row>
    <row r="4137" spans="1:4">
      <c r="A4137" t="str">
        <f t="shared" si="64"/>
        <v>N-(N-Methyl-N-nitrosocarbamoyl)-l-ornithine</v>
      </c>
      <c r="B4137" t="s">
        <v>12392</v>
      </c>
      <c r="C4137">
        <v>7</v>
      </c>
      <c r="D4137">
        <v>8</v>
      </c>
    </row>
    <row r="4138" spans="1:4">
      <c r="A4138" t="str">
        <f t="shared" si="64"/>
        <v>N-(Trichloromethylthio)phthalimide</v>
      </c>
      <c r="B4138" t="s">
        <v>12393</v>
      </c>
      <c r="C4138">
        <v>6</v>
      </c>
      <c r="D4138">
        <v>9</v>
      </c>
    </row>
    <row r="4139" spans="1:4">
      <c r="A4139" t="str">
        <f t="shared" si="64"/>
        <v>N_N_N'_N'_N''_N''-Hexamethyl-1_3_5-triazine-2_4_6-triamine</v>
      </c>
      <c r="B4139" t="s">
        <v>14229</v>
      </c>
      <c r="C4139">
        <v>2</v>
      </c>
      <c r="D4139">
        <v>2</v>
      </c>
    </row>
    <row r="4140" spans="1:4">
      <c r="A4140" t="str">
        <f t="shared" si="64"/>
        <v>N_N-[6-(5-Nitro-2-furyl)-S-triazine-2_4..e</v>
      </c>
      <c r="B4140" t="s">
        <v>14230</v>
      </c>
      <c r="C4140">
        <v>11</v>
      </c>
      <c r="D4140">
        <v>12</v>
      </c>
    </row>
    <row r="4141" spans="1:4">
      <c r="A4141" t="str">
        <f t="shared" si="64"/>
        <v>N_N-[6-(5-Nitro-2-furyl)-S-triazine-2_4-diyl]bisacetamide</v>
      </c>
      <c r="B4141" t="s">
        <v>14231</v>
      </c>
      <c r="C4141">
        <v>11</v>
      </c>
      <c r="D4141">
        <v>12</v>
      </c>
    </row>
    <row r="4142" spans="1:4">
      <c r="A4142" t="str">
        <f t="shared" si="64"/>
        <v>N_N-bis(2_2-diethoxyethyl)methylamine</v>
      </c>
      <c r="B4142" t="s">
        <v>14232</v>
      </c>
      <c r="C4142">
        <v>7</v>
      </c>
      <c r="D4142">
        <v>8</v>
      </c>
    </row>
    <row r="4143" spans="1:4">
      <c r="A4143" t="str">
        <f t="shared" si="64"/>
        <v>N_N-Di-2-napthyl-p-phenylenediamine</v>
      </c>
      <c r="B4143" t="s">
        <v>14233</v>
      </c>
      <c r="C4143">
        <v>6</v>
      </c>
      <c r="D4143">
        <v>11</v>
      </c>
    </row>
    <row r="4144" spans="1:4">
      <c r="A4144" t="str">
        <f t="shared" si="64"/>
        <v>N_N-dibutylformamide</v>
      </c>
      <c r="B4144" t="s">
        <v>14234</v>
      </c>
      <c r="C4144">
        <v>5</v>
      </c>
      <c r="D4144">
        <v>7</v>
      </c>
    </row>
    <row r="4145" spans="1:4">
      <c r="A4145" t="str">
        <f t="shared" si="64"/>
        <v>N_N-Dicyclohexylthiourea</v>
      </c>
      <c r="B4145" t="s">
        <v>14235</v>
      </c>
      <c r="C4145">
        <v>6</v>
      </c>
      <c r="D4145">
        <v>8</v>
      </c>
    </row>
    <row r="4146" spans="1:4">
      <c r="A4146" t="str">
        <f t="shared" si="64"/>
        <v>N_N-Diethyl-4-(4-[pyridyl-1-_oxide]azo)aniline</v>
      </c>
      <c r="B4146" t="s">
        <v>14236</v>
      </c>
      <c r="C4146">
        <v>6</v>
      </c>
      <c r="D4146">
        <v>10</v>
      </c>
    </row>
    <row r="4147" spans="1:4">
      <c r="A4147" t="str">
        <f t="shared" si="64"/>
        <v>N_N-diethylaniline</v>
      </c>
      <c r="B4147" t="s">
        <v>14237</v>
      </c>
      <c r="C4147">
        <v>5</v>
      </c>
      <c r="D4147">
        <v>9</v>
      </c>
    </row>
    <row r="4148" spans="1:4">
      <c r="A4148" t="str">
        <f t="shared" si="64"/>
        <v>N_N-diethylcyclohexylamine</v>
      </c>
      <c r="B4148" t="s">
        <v>14238</v>
      </c>
      <c r="C4148">
        <v>4</v>
      </c>
      <c r="D4148">
        <v>7</v>
      </c>
    </row>
    <row r="4149" spans="1:4">
      <c r="A4149" t="str">
        <f t="shared" si="64"/>
        <v>N_N-diethylethanolamine</v>
      </c>
      <c r="B4149" t="s">
        <v>14239</v>
      </c>
      <c r="C4149">
        <v>4</v>
      </c>
      <c r="D4149">
        <v>7</v>
      </c>
    </row>
    <row r="4150" spans="1:4">
      <c r="A4150" t="str">
        <f t="shared" si="64"/>
        <v>N_N-diethyl-m-toluamide</v>
      </c>
      <c r="B4150" t="s">
        <v>14240</v>
      </c>
      <c r="C4150">
        <v>6</v>
      </c>
      <c r="D4150">
        <v>9</v>
      </c>
    </row>
    <row r="4151" spans="1:4">
      <c r="A4151" t="str">
        <f t="shared" si="64"/>
        <v>N_N-Diethylthiourea</v>
      </c>
      <c r="B4151" t="s">
        <v>14241</v>
      </c>
      <c r="C4151">
        <v>6</v>
      </c>
      <c r="D4151">
        <v>8</v>
      </c>
    </row>
    <row r="4152" spans="1:4">
      <c r="A4152" t="str">
        <f t="shared" si="64"/>
        <v>N_N-Dimethylacetamide</v>
      </c>
      <c r="B4152" t="s">
        <v>14242</v>
      </c>
      <c r="C4152">
        <v>5</v>
      </c>
      <c r="D4152">
        <v>6</v>
      </c>
    </row>
    <row r="4153" spans="1:4">
      <c r="A4153" t="str">
        <f t="shared" si="64"/>
        <v>N_N-dimethylaniline</v>
      </c>
      <c r="B4153" t="s">
        <v>9637</v>
      </c>
      <c r="C4153">
        <v>5</v>
      </c>
      <c r="D4153">
        <v>8</v>
      </c>
    </row>
    <row r="4154" spans="1:4">
      <c r="A4154" t="str">
        <f t="shared" si="64"/>
        <v>N_N-dimethylbenzylamine</v>
      </c>
      <c r="B4154" t="s">
        <v>14243</v>
      </c>
      <c r="C4154">
        <v>6</v>
      </c>
      <c r="D4154">
        <v>9</v>
      </c>
    </row>
    <row r="4155" spans="1:4">
      <c r="A4155" t="str">
        <f t="shared" si="64"/>
        <v>N_N-dimethylethanolamine</v>
      </c>
      <c r="B4155" t="s">
        <v>14244</v>
      </c>
      <c r="C4155">
        <v>4</v>
      </c>
      <c r="D4155">
        <v>5</v>
      </c>
    </row>
    <row r="4156" spans="1:4">
      <c r="A4156" t="str">
        <f t="shared" si="64"/>
        <v>N_N-Dimethylformamide</v>
      </c>
      <c r="B4156" t="s">
        <v>14245</v>
      </c>
      <c r="C4156">
        <v>5</v>
      </c>
      <c r="D4156">
        <v>5</v>
      </c>
    </row>
    <row r="4157" spans="1:4">
      <c r="A4157" t="str">
        <f t="shared" si="64"/>
        <v>N_N-Dimethyl-N_N-dinitrosophthalamide</v>
      </c>
      <c r="B4157" t="s">
        <v>14246</v>
      </c>
      <c r="C4157">
        <v>2</v>
      </c>
      <c r="D4157">
        <v>2</v>
      </c>
    </row>
    <row r="4158" spans="1:4">
      <c r="A4158" t="str">
        <f t="shared" si="64"/>
        <v>N_N-Dimethyl-p-nitrosoaniline</v>
      </c>
      <c r="B4158" t="s">
        <v>14247</v>
      </c>
      <c r="C4158">
        <v>6</v>
      </c>
      <c r="D4158">
        <v>8</v>
      </c>
    </row>
    <row r="4159" spans="1:4">
      <c r="A4159" t="str">
        <f t="shared" si="64"/>
        <v>N_N-dimethyl-p-toluidine</v>
      </c>
      <c r="B4159" t="s">
        <v>14248</v>
      </c>
      <c r="C4159">
        <v>5</v>
      </c>
      <c r="D4159">
        <v>8</v>
      </c>
    </row>
    <row r="4160" spans="1:4">
      <c r="A4160" t="str">
        <f t="shared" si="64"/>
        <v>N_N-Dinitrosopentamethylenetetramine</v>
      </c>
      <c r="B4160" t="s">
        <v>14249</v>
      </c>
      <c r="C4160">
        <v>10</v>
      </c>
      <c r="D4160">
        <v>10</v>
      </c>
    </row>
    <row r="4161" spans="1:36">
      <c r="A4161" t="str">
        <f t="shared" si="64"/>
        <v>N_N-diphenylformamide</v>
      </c>
      <c r="B4161" t="s">
        <v>14250</v>
      </c>
      <c r="C4161">
        <v>5</v>
      </c>
      <c r="D4161">
        <v>11</v>
      </c>
    </row>
    <row r="4162" spans="1:36">
      <c r="A4162" t="str">
        <f t="shared" si="64"/>
        <v>N_N-Diphenyl-p-phenylenediamine</v>
      </c>
      <c r="B4162" t="s">
        <v>14251</v>
      </c>
      <c r="C4162">
        <v>6</v>
      </c>
      <c r="D4162">
        <v>10</v>
      </c>
    </row>
    <row r="4163" spans="1:36">
      <c r="A4163" t="str">
        <f t="shared" si="64"/>
        <v>N_N-Dipropyl-4-(4-[pyridyl-1-oxide]azo)aniline</v>
      </c>
      <c r="B4163" t="s">
        <v>14252</v>
      </c>
      <c r="C4163">
        <v>6</v>
      </c>
      <c r="D4163">
        <v>10</v>
      </c>
    </row>
    <row r="4164" spans="1:36">
      <c r="A4164" t="str">
        <f t="shared" ref="A4164:A4227" si="65">MID(B4164,1,LEN(B4164)-4)</f>
        <v>N_N-prime-Diethylthiourea</v>
      </c>
      <c r="B4164" t="s">
        <v>14253</v>
      </c>
      <c r="C4164">
        <v>6</v>
      </c>
      <c r="D4164">
        <v>8</v>
      </c>
    </row>
    <row r="4165" spans="1:36">
      <c r="A4165" t="str">
        <f t="shared" si="65"/>
        <v>N_N-prime-methylenebisacrylamide</v>
      </c>
      <c r="B4165" t="s">
        <v>14254</v>
      </c>
      <c r="C4165">
        <v>7</v>
      </c>
      <c r="D4165">
        <v>10</v>
      </c>
    </row>
    <row r="4166" spans="1:36">
      <c r="A4166" t="str">
        <f t="shared" si="65"/>
        <v>N-[4-(5-Nitro-2-furyl)-2-thiazolyl]acetamide</v>
      </c>
      <c r="B4166" t="s">
        <v>12509</v>
      </c>
      <c r="C4166">
        <v>8</v>
      </c>
      <c r="D4166">
        <v>12</v>
      </c>
    </row>
    <row r="4167" spans="1:36">
      <c r="A4167" t="str">
        <f t="shared" si="65"/>
        <v>N-[5-(5-Nitro-2-furyl)-1_3_4-thiadiazol-2-yl]acetamide</v>
      </c>
      <c r="B4167" t="s">
        <v>14255</v>
      </c>
      <c r="C4167">
        <v>8</v>
      </c>
      <c r="D4167">
        <v>11</v>
      </c>
    </row>
    <row r="4168" spans="1:36">
      <c r="A4168" t="str">
        <f t="shared" si="65"/>
        <v>N_N-DIMETHYL-2_4-DICHLOROPHENOXYACETAMIDE</v>
      </c>
      <c r="B4168" t="s">
        <v>12924</v>
      </c>
      <c r="C4168">
        <v>7</v>
      </c>
      <c r="D4168">
        <v>7</v>
      </c>
    </row>
    <row r="4169" spans="1:36">
      <c r="A4169" t="str">
        <f t="shared" si="65"/>
        <v>N_N-Dimethyldodecanamide</v>
      </c>
      <c r="B4169" t="s">
        <v>12925</v>
      </c>
      <c r="C4169">
        <v>5</v>
      </c>
      <c r="D4169">
        <v>6</v>
      </c>
    </row>
    <row r="4170" spans="1:36">
      <c r="A4170" t="str">
        <f t="shared" si="65"/>
        <v>n_n-dipropyldecanamide</v>
      </c>
      <c r="B4170" t="s">
        <v>12926</v>
      </c>
      <c r="C4170">
        <v>5</v>
      </c>
      <c r="D4170">
        <v>7</v>
      </c>
    </row>
    <row r="4171" spans="1:36">
      <c r="A4171" t="str">
        <f t="shared" si="65"/>
        <v>N-{[3-(5-Nitro-2-furyl)-1_2_4-oxadiazole..de</v>
      </c>
      <c r="B4171" t="s">
        <v>14256</v>
      </c>
      <c r="C4171">
        <v>8</v>
      </c>
      <c r="D4171">
        <v>11</v>
      </c>
    </row>
    <row r="4172" spans="1:36">
      <c r="A4172" t="str">
        <f t="shared" si="65"/>
        <v>N-{[3-(5-Nitro-2-furyl)-1_2_4-oxadiazole-5-yl]-methyl}acetamide</v>
      </c>
      <c r="B4172" t="s">
        <v>14257</v>
      </c>
      <c r="C4172">
        <v>8</v>
      </c>
      <c r="D4172">
        <v>11</v>
      </c>
    </row>
    <row r="4173" spans="1:36">
      <c r="A4173" t="str">
        <f t="shared" si="65"/>
        <v>N-1-Diacetamidofluorene</v>
      </c>
      <c r="B4173" t="s">
        <v>12394</v>
      </c>
      <c r="C4173">
        <v>7</v>
      </c>
      <c r="D4173">
        <v>10</v>
      </c>
    </row>
    <row r="4174" spans="1:36">
      <c r="A4174" t="str">
        <f t="shared" si="65"/>
        <v>N2-gamma-Glutamyl-p-hydrazinobenzoic_acid</v>
      </c>
      <c r="B4174" t="s">
        <v>12510</v>
      </c>
      <c r="C4174">
        <v>8</v>
      </c>
      <c r="D4174">
        <v>8</v>
      </c>
    </row>
    <row r="4175" spans="1:36">
      <c r="A4175" t="str">
        <f t="shared" si="65"/>
        <v>N-4-(4-Fluorobiphenyl)acetamide</v>
      </c>
      <c r="B4175" t="s">
        <v>12395</v>
      </c>
      <c r="C4175">
        <v>6</v>
      </c>
      <c r="D4175">
        <v>10</v>
      </c>
      <c r="AJ4175" s="1"/>
    </row>
    <row r="4176" spans="1:36">
      <c r="A4176" t="str">
        <f t="shared" si="65"/>
        <v>Nabam</v>
      </c>
      <c r="B4176" t="s">
        <v>12511</v>
      </c>
      <c r="C4176">
        <v>7</v>
      </c>
      <c r="D4176">
        <v>7</v>
      </c>
      <c r="AJ4176" s="1"/>
    </row>
    <row r="4177" spans="1:36">
      <c r="A4177" t="str">
        <f t="shared" si="65"/>
        <v>N-Acetyl-4-(hydroxymethyl)_phenylhydrazine</v>
      </c>
      <c r="B4177" t="s">
        <v>12396</v>
      </c>
      <c r="C4177">
        <v>8</v>
      </c>
      <c r="D4177">
        <v>8</v>
      </c>
      <c r="AJ4177" s="1"/>
    </row>
    <row r="4178" spans="1:36">
      <c r="A4178" t="str">
        <f t="shared" si="65"/>
        <v>N-acetylcysteine</v>
      </c>
      <c r="B4178" t="s">
        <v>12397</v>
      </c>
      <c r="C4178">
        <v>5</v>
      </c>
      <c r="D4178">
        <v>6</v>
      </c>
    </row>
    <row r="4179" spans="1:36">
      <c r="A4179" t="str">
        <f t="shared" si="65"/>
        <v>nadolol</v>
      </c>
      <c r="B4179" t="s">
        <v>12512</v>
      </c>
      <c r="C4179">
        <v>8</v>
      </c>
      <c r="D4179">
        <v>9</v>
      </c>
    </row>
    <row r="4180" spans="1:36">
      <c r="A4180" t="str">
        <f t="shared" si="65"/>
        <v>Nafenopin</v>
      </c>
      <c r="B4180" t="s">
        <v>12513</v>
      </c>
      <c r="C4180">
        <v>7</v>
      </c>
      <c r="D4180">
        <v>9</v>
      </c>
    </row>
    <row r="4181" spans="1:36">
      <c r="A4181" t="str">
        <f t="shared" si="65"/>
        <v>nafoxidine</v>
      </c>
      <c r="B4181" t="s">
        <v>12514</v>
      </c>
      <c r="C4181">
        <v>7</v>
      </c>
      <c r="D4181">
        <v>9</v>
      </c>
    </row>
    <row r="4182" spans="1:36">
      <c r="A4182" t="str">
        <f t="shared" si="65"/>
        <v>Nafronyl</v>
      </c>
      <c r="B4182" t="s">
        <v>12515</v>
      </c>
      <c r="C4182">
        <v>6</v>
      </c>
      <c r="D4182">
        <v>10</v>
      </c>
    </row>
    <row r="4183" spans="1:36">
      <c r="A4183" t="str">
        <f t="shared" si="65"/>
        <v>Naftopidil</v>
      </c>
      <c r="B4183" t="s">
        <v>12516</v>
      </c>
      <c r="C4183">
        <v>8</v>
      </c>
      <c r="D4183">
        <v>11</v>
      </c>
    </row>
    <row r="4184" spans="1:36">
      <c r="A4184" t="str">
        <f t="shared" si="65"/>
        <v>Naled</v>
      </c>
      <c r="B4184" t="s">
        <v>9784</v>
      </c>
      <c r="C4184">
        <v>9</v>
      </c>
      <c r="D4184">
        <v>9</v>
      </c>
    </row>
    <row r="4185" spans="1:36">
      <c r="A4185" t="str">
        <f t="shared" si="65"/>
        <v>Nalidixic_acid</v>
      </c>
      <c r="B4185" t="s">
        <v>12517</v>
      </c>
      <c r="C4185">
        <v>8</v>
      </c>
      <c r="D4185">
        <v>10</v>
      </c>
    </row>
    <row r="4186" spans="1:36">
      <c r="A4186" t="str">
        <f t="shared" si="65"/>
        <v>N-allylaniline</v>
      </c>
      <c r="B4186" t="s">
        <v>12398</v>
      </c>
      <c r="C4186">
        <v>5</v>
      </c>
      <c r="D4186">
        <v>7</v>
      </c>
    </row>
    <row r="4187" spans="1:36">
      <c r="A4187" t="str">
        <f t="shared" si="65"/>
        <v>n-Amyl_Butyrate</v>
      </c>
      <c r="B4187" t="s">
        <v>12400</v>
      </c>
      <c r="C4187">
        <v>6</v>
      </c>
      <c r="D4187">
        <v>7</v>
      </c>
    </row>
    <row r="4188" spans="1:36">
      <c r="A4188" t="str">
        <f t="shared" si="65"/>
        <v>n-amylbenzene</v>
      </c>
      <c r="B4188" t="s">
        <v>12399</v>
      </c>
      <c r="C4188">
        <v>5</v>
      </c>
      <c r="D4188">
        <v>9</v>
      </c>
    </row>
    <row r="4189" spans="1:36">
      <c r="A4189" t="str">
        <f t="shared" si="65"/>
        <v>naphthalene</v>
      </c>
      <c r="B4189" t="s">
        <v>8743</v>
      </c>
      <c r="C4189">
        <v>5</v>
      </c>
      <c r="D4189">
        <v>10</v>
      </c>
    </row>
    <row r="4190" spans="1:36">
      <c r="A4190" t="str">
        <f t="shared" si="65"/>
        <v>NAPHTHALENEDIAMINE</v>
      </c>
      <c r="B4190" t="s">
        <v>6262</v>
      </c>
      <c r="C4190">
        <v>6</v>
      </c>
      <c r="D4190">
        <v>10</v>
      </c>
    </row>
    <row r="4191" spans="1:36">
      <c r="A4191" t="str">
        <f t="shared" si="65"/>
        <v>naphthyleneacetic_acid</v>
      </c>
      <c r="B4191" t="s">
        <v>12518</v>
      </c>
      <c r="C4191">
        <v>6</v>
      </c>
      <c r="D4191">
        <v>10</v>
      </c>
    </row>
    <row r="4192" spans="1:36">
      <c r="A4192" t="str">
        <f t="shared" si="65"/>
        <v>Napropamide</v>
      </c>
      <c r="B4192" t="s">
        <v>5653</v>
      </c>
      <c r="C4192">
        <v>7</v>
      </c>
      <c r="D4192">
        <v>10</v>
      </c>
    </row>
    <row r="4193" spans="1:4">
      <c r="A4193" t="str">
        <f t="shared" si="65"/>
        <v>naproxen</v>
      </c>
      <c r="B4193" t="s">
        <v>12519</v>
      </c>
      <c r="C4193">
        <v>6</v>
      </c>
      <c r="D4193">
        <v>10</v>
      </c>
    </row>
    <row r="4194" spans="1:4">
      <c r="A4194" t="str">
        <f t="shared" si="65"/>
        <v>Narasin</v>
      </c>
      <c r="B4194" t="s">
        <v>12520</v>
      </c>
      <c r="C4194">
        <v>8</v>
      </c>
      <c r="D4194">
        <v>10</v>
      </c>
    </row>
    <row r="4195" spans="1:4">
      <c r="A4195" t="str">
        <f t="shared" si="65"/>
        <v>Naringenin</v>
      </c>
      <c r="B4195" t="s">
        <v>6257</v>
      </c>
      <c r="C4195">
        <v>8</v>
      </c>
      <c r="D4195">
        <v>9</v>
      </c>
    </row>
    <row r="4196" spans="1:4">
      <c r="A4196" t="str">
        <f t="shared" si="65"/>
        <v>naringin</v>
      </c>
      <c r="B4196" t="s">
        <v>12521</v>
      </c>
      <c r="C4196">
        <v>10</v>
      </c>
      <c r="D4196">
        <v>10</v>
      </c>
    </row>
    <row r="4197" spans="1:4">
      <c r="A4197" t="str">
        <f t="shared" si="65"/>
        <v>Natamycin</v>
      </c>
      <c r="B4197" t="s">
        <v>12522</v>
      </c>
      <c r="C4197">
        <v>10</v>
      </c>
      <c r="D4197">
        <v>9</v>
      </c>
    </row>
    <row r="4198" spans="1:4">
      <c r="A4198" t="str">
        <f t="shared" si="65"/>
        <v>N-benzylthio-Carbanilide</v>
      </c>
      <c r="B4198" t="s">
        <v>12401</v>
      </c>
      <c r="C4198">
        <v>7</v>
      </c>
      <c r="D4198">
        <v>9</v>
      </c>
    </row>
    <row r="4199" spans="1:4">
      <c r="A4199" t="str">
        <f t="shared" si="65"/>
        <v>n-Butane</v>
      </c>
      <c r="B4199" t="s">
        <v>12402</v>
      </c>
      <c r="C4199">
        <v>4</v>
      </c>
      <c r="D4199">
        <v>4</v>
      </c>
    </row>
    <row r="4200" spans="1:4">
      <c r="A4200" t="str">
        <f t="shared" si="65"/>
        <v>n-butyl_4-hydroxybenzoate</v>
      </c>
      <c r="B4200" t="s">
        <v>12411</v>
      </c>
      <c r="C4200">
        <v>6</v>
      </c>
      <c r="D4200">
        <v>9</v>
      </c>
    </row>
    <row r="4201" spans="1:4">
      <c r="A4201" t="str">
        <f t="shared" si="65"/>
        <v>n-Butyl_Acetate</v>
      </c>
      <c r="B4201" t="s">
        <v>12412</v>
      </c>
      <c r="C4201">
        <v>6</v>
      </c>
      <c r="D4201">
        <v>7</v>
      </c>
    </row>
    <row r="4202" spans="1:4">
      <c r="A4202" t="str">
        <f t="shared" si="65"/>
        <v>n-Butyl_acrylate</v>
      </c>
      <c r="B4202" t="s">
        <v>12413</v>
      </c>
      <c r="C4202">
        <v>6</v>
      </c>
      <c r="D4202">
        <v>7</v>
      </c>
    </row>
    <row r="4203" spans="1:4">
      <c r="A4203" t="str">
        <f t="shared" si="65"/>
        <v>n-Butyl_Alcohol</v>
      </c>
      <c r="B4203" t="s">
        <v>12414</v>
      </c>
      <c r="C4203">
        <v>4</v>
      </c>
      <c r="D4203">
        <v>5</v>
      </c>
    </row>
    <row r="4204" spans="1:4">
      <c r="A4204" t="str">
        <f t="shared" si="65"/>
        <v>n-Butyl_Benzoate</v>
      </c>
      <c r="B4204" t="s">
        <v>12415</v>
      </c>
      <c r="C4204">
        <v>6</v>
      </c>
      <c r="D4204">
        <v>9</v>
      </c>
    </row>
    <row r="4205" spans="1:4">
      <c r="A4205" t="str">
        <f t="shared" si="65"/>
        <v>n-Butyl_chloride</v>
      </c>
      <c r="B4205" t="s">
        <v>12416</v>
      </c>
      <c r="C4205">
        <v>5</v>
      </c>
      <c r="D4205">
        <v>5</v>
      </c>
    </row>
    <row r="4206" spans="1:4">
      <c r="A4206" t="str">
        <f t="shared" si="65"/>
        <v>n-Butyl_Ether</v>
      </c>
      <c r="B4206" t="s">
        <v>12417</v>
      </c>
      <c r="C4206">
        <v>5</v>
      </c>
      <c r="D4206">
        <v>6</v>
      </c>
    </row>
    <row r="4207" spans="1:4">
      <c r="A4207" t="str">
        <f t="shared" si="65"/>
        <v>n-butyl_sulfide</v>
      </c>
      <c r="B4207" t="s">
        <v>12418</v>
      </c>
      <c r="C4207">
        <v>4</v>
      </c>
      <c r="D4207">
        <v>5</v>
      </c>
    </row>
    <row r="4208" spans="1:4">
      <c r="A4208" t="str">
        <f t="shared" si="65"/>
        <v>n-Butylamine</v>
      </c>
      <c r="B4208" t="s">
        <v>12406</v>
      </c>
      <c r="C4208">
        <v>4</v>
      </c>
      <c r="D4208">
        <v>5</v>
      </c>
    </row>
    <row r="4209" spans="1:36">
      <c r="A4209" t="str">
        <f t="shared" si="65"/>
        <v>n-butylbenzene</v>
      </c>
      <c r="B4209" t="s">
        <v>12407</v>
      </c>
      <c r="C4209">
        <v>5</v>
      </c>
      <c r="D4209">
        <v>9</v>
      </c>
    </row>
    <row r="4210" spans="1:36">
      <c r="A4210" t="str">
        <f t="shared" si="65"/>
        <v>n-Butylhydrazine.HCl</v>
      </c>
      <c r="B4210" t="s">
        <v>12408</v>
      </c>
      <c r="C4210">
        <v>5</v>
      </c>
      <c r="D4210">
        <v>6</v>
      </c>
    </row>
    <row r="4211" spans="1:36">
      <c r="A4211" t="str">
        <f t="shared" si="65"/>
        <v>n-Butyl-N-(4-hydroxybutyl)nitrosamine</v>
      </c>
      <c r="B4211" t="s">
        <v>12403</v>
      </c>
      <c r="C4211">
        <v>6</v>
      </c>
      <c r="D4211">
        <v>7</v>
      </c>
    </row>
    <row r="4212" spans="1:36">
      <c r="A4212" t="str">
        <f t="shared" si="65"/>
        <v>N-Butyl-N-nitro-N-nitrosoguanidine</v>
      </c>
      <c r="B4212" t="s">
        <v>12404</v>
      </c>
      <c r="C4212">
        <v>9</v>
      </c>
      <c r="D4212">
        <v>9</v>
      </c>
    </row>
    <row r="4213" spans="1:36">
      <c r="A4213" t="str">
        <f t="shared" si="65"/>
        <v>n-Butyl-p-hydroxybenzoate</v>
      </c>
      <c r="B4213" t="s">
        <v>12405</v>
      </c>
      <c r="C4213">
        <v>6</v>
      </c>
      <c r="D4213">
        <v>9</v>
      </c>
    </row>
    <row r="4214" spans="1:36">
      <c r="A4214" t="str">
        <f t="shared" si="65"/>
        <v>N-Butylscopolammonium_Bromide</v>
      </c>
      <c r="B4214" t="s">
        <v>12409</v>
      </c>
      <c r="C4214">
        <v>7</v>
      </c>
      <c r="D4214">
        <v>9</v>
      </c>
    </row>
    <row r="4215" spans="1:36">
      <c r="A4215" t="str">
        <f t="shared" si="65"/>
        <v>N-Butylurea</v>
      </c>
      <c r="B4215" t="s">
        <v>12410</v>
      </c>
      <c r="C4215">
        <v>4</v>
      </c>
      <c r="D4215">
        <v>5</v>
      </c>
    </row>
    <row r="4216" spans="1:36">
      <c r="A4216" t="str">
        <f t="shared" si="65"/>
        <v>n-Caproic_Acid</v>
      </c>
      <c r="B4216" t="s">
        <v>12419</v>
      </c>
      <c r="C4216">
        <v>4</v>
      </c>
      <c r="D4216">
        <v>5</v>
      </c>
    </row>
    <row r="4217" spans="1:36">
      <c r="A4217" t="str">
        <f t="shared" si="65"/>
        <v>n-decylamine</v>
      </c>
      <c r="B4217" t="s">
        <v>12420</v>
      </c>
      <c r="C4217">
        <v>4</v>
      </c>
      <c r="D4217">
        <v>5</v>
      </c>
    </row>
    <row r="4218" spans="1:36">
      <c r="A4218" t="str">
        <f t="shared" si="65"/>
        <v>n-Dibutylamine</v>
      </c>
      <c r="B4218" t="s">
        <v>12421</v>
      </c>
      <c r="C4218">
        <v>4</v>
      </c>
      <c r="D4218">
        <v>5</v>
      </c>
    </row>
    <row r="4219" spans="1:36">
      <c r="A4219" t="str">
        <f t="shared" si="65"/>
        <v>n-Dipropylamine</v>
      </c>
      <c r="B4219" t="s">
        <v>12422</v>
      </c>
      <c r="C4219">
        <v>4</v>
      </c>
      <c r="D4219">
        <v>5</v>
      </c>
      <c r="AJ4219" s="1"/>
    </row>
    <row r="4220" spans="1:36">
      <c r="A4220" t="str">
        <f t="shared" si="65"/>
        <v>n-Dodecylguanidine_acetate</v>
      </c>
      <c r="B4220" t="s">
        <v>12423</v>
      </c>
      <c r="C4220">
        <v>5</v>
      </c>
      <c r="D4220">
        <v>6</v>
      </c>
    </row>
    <row r="4221" spans="1:36">
      <c r="A4221" t="str">
        <f t="shared" si="65"/>
        <v>Nefiracetam</v>
      </c>
      <c r="B4221" t="s">
        <v>12523</v>
      </c>
      <c r="C4221">
        <v>6</v>
      </c>
      <c r="D4221">
        <v>11</v>
      </c>
    </row>
    <row r="4222" spans="1:36">
      <c r="A4222" t="str">
        <f t="shared" si="65"/>
        <v>nelfinavir</v>
      </c>
      <c r="B4222" t="s">
        <v>608</v>
      </c>
      <c r="C4222">
        <v>7</v>
      </c>
      <c r="D4222">
        <v>10</v>
      </c>
    </row>
    <row r="4223" spans="1:36">
      <c r="A4223" t="str">
        <f t="shared" si="65"/>
        <v>Neoabietic_acid</v>
      </c>
      <c r="B4223" t="s">
        <v>12524</v>
      </c>
      <c r="C4223">
        <v>6</v>
      </c>
      <c r="D4223">
        <v>6</v>
      </c>
    </row>
    <row r="4224" spans="1:36">
      <c r="A4224" t="str">
        <f t="shared" si="65"/>
        <v>nerolidol</v>
      </c>
      <c r="B4224" t="s">
        <v>12525</v>
      </c>
      <c r="C4224">
        <v>5</v>
      </c>
      <c r="D4224">
        <v>6</v>
      </c>
    </row>
    <row r="4225" spans="1:4">
      <c r="A4225" t="str">
        <f t="shared" si="65"/>
        <v>N-ethyl_urethane</v>
      </c>
      <c r="B4225" t="s">
        <v>8926</v>
      </c>
      <c r="C4225">
        <v>7</v>
      </c>
      <c r="D4225">
        <v>8</v>
      </c>
    </row>
    <row r="4226" spans="1:4">
      <c r="A4226" t="str">
        <f t="shared" si="65"/>
        <v>n-ethylbenzylamine</v>
      </c>
      <c r="B4226" t="s">
        <v>12428</v>
      </c>
      <c r="C4226">
        <v>6</v>
      </c>
      <c r="D4226">
        <v>9</v>
      </c>
    </row>
    <row r="4227" spans="1:4">
      <c r="A4227" t="str">
        <f t="shared" si="65"/>
        <v>N-ethyl-m-toluidine</v>
      </c>
      <c r="B4227" t="s">
        <v>12424</v>
      </c>
      <c r="C4227">
        <v>5</v>
      </c>
      <c r="D4227">
        <v>7</v>
      </c>
    </row>
    <row r="4228" spans="1:4">
      <c r="A4228" t="str">
        <f t="shared" ref="A4228:A4291" si="66">MID(B4228,1,LEN(B4228)-4)</f>
        <v>N-Ethyl-N-formylhydrazine</v>
      </c>
      <c r="B4228" t="s">
        <v>12425</v>
      </c>
      <c r="C4228">
        <v>5</v>
      </c>
      <c r="D4228">
        <v>6</v>
      </c>
    </row>
    <row r="4229" spans="1:4">
      <c r="A4229" t="str">
        <f t="shared" si="66"/>
        <v>N-Ethyl-N-nitro-N-nitrosoguanidine</v>
      </c>
      <c r="B4229" t="s">
        <v>12426</v>
      </c>
      <c r="C4229">
        <v>9</v>
      </c>
      <c r="D4229">
        <v>9</v>
      </c>
    </row>
    <row r="4230" spans="1:4">
      <c r="A4230" t="str">
        <f t="shared" si="66"/>
        <v>N-Ethyl-n-nitrosourea</v>
      </c>
      <c r="B4230" t="s">
        <v>12427</v>
      </c>
      <c r="C4230">
        <v>6</v>
      </c>
      <c r="D4230">
        <v>7</v>
      </c>
    </row>
    <row r="4231" spans="1:4">
      <c r="A4231" t="str">
        <f t="shared" si="66"/>
        <v>N-Ethylurethane</v>
      </c>
      <c r="B4231" t="s">
        <v>8794</v>
      </c>
      <c r="C4231">
        <v>7</v>
      </c>
      <c r="D4231">
        <v>8</v>
      </c>
    </row>
    <row r="4232" spans="1:4">
      <c r="A4232" t="str">
        <f t="shared" si="66"/>
        <v>Netilmicin</v>
      </c>
      <c r="B4232" t="s">
        <v>12526</v>
      </c>
      <c r="C4232">
        <v>8</v>
      </c>
      <c r="D4232">
        <v>8</v>
      </c>
    </row>
    <row r="4233" spans="1:4">
      <c r="A4233" t="str">
        <f t="shared" si="66"/>
        <v>n-heptyl_acrylate</v>
      </c>
      <c r="B4233" t="s">
        <v>12430</v>
      </c>
      <c r="C4233">
        <v>6</v>
      </c>
      <c r="D4233">
        <v>7</v>
      </c>
    </row>
    <row r="4234" spans="1:4">
      <c r="A4234" t="str">
        <f t="shared" si="66"/>
        <v>n-heptylamine</v>
      </c>
      <c r="B4234" t="s">
        <v>12429</v>
      </c>
      <c r="C4234">
        <v>4</v>
      </c>
      <c r="D4234">
        <v>5</v>
      </c>
    </row>
    <row r="4235" spans="1:4">
      <c r="A4235" t="str">
        <f t="shared" si="66"/>
        <v>n-Hexane</v>
      </c>
      <c r="B4235" t="s">
        <v>12431</v>
      </c>
      <c r="C4235">
        <v>4</v>
      </c>
      <c r="D4235">
        <v>5</v>
      </c>
    </row>
    <row r="4236" spans="1:4">
      <c r="A4236" t="str">
        <f t="shared" si="66"/>
        <v>n-hexyl_methacrylate</v>
      </c>
      <c r="B4236" t="s">
        <v>12433</v>
      </c>
      <c r="C4236">
        <v>6</v>
      </c>
      <c r="D4236">
        <v>7</v>
      </c>
    </row>
    <row r="4237" spans="1:4">
      <c r="A4237" t="str">
        <f t="shared" si="66"/>
        <v>N-Hexylnitrosourea</v>
      </c>
      <c r="B4237" t="s">
        <v>12432</v>
      </c>
      <c r="C4237">
        <v>6</v>
      </c>
      <c r="D4237">
        <v>7</v>
      </c>
    </row>
    <row r="4238" spans="1:4">
      <c r="A4238" t="str">
        <f t="shared" si="66"/>
        <v>N-Hydroxy-2-acetylaminofluorene</v>
      </c>
      <c r="B4238" t="s">
        <v>12434</v>
      </c>
      <c r="C4238">
        <v>7</v>
      </c>
      <c r="D4238">
        <v>10</v>
      </c>
    </row>
    <row r="4239" spans="1:4">
      <c r="A4239" t="str">
        <f t="shared" si="66"/>
        <v>Nialamide</v>
      </c>
      <c r="B4239" t="s">
        <v>12527</v>
      </c>
      <c r="C4239">
        <v>7</v>
      </c>
      <c r="D4239">
        <v>10</v>
      </c>
    </row>
    <row r="4240" spans="1:4">
      <c r="A4240" t="str">
        <f t="shared" si="66"/>
        <v>Niaprazine</v>
      </c>
      <c r="B4240" t="s">
        <v>12528</v>
      </c>
      <c r="C4240">
        <v>7</v>
      </c>
      <c r="D4240">
        <v>11</v>
      </c>
    </row>
    <row r="4241" spans="1:4">
      <c r="A4241" t="str">
        <f t="shared" si="66"/>
        <v>nicardipine</v>
      </c>
      <c r="B4241" t="s">
        <v>12529</v>
      </c>
      <c r="C4241">
        <v>7</v>
      </c>
      <c r="D4241">
        <v>9</v>
      </c>
    </row>
    <row r="4242" spans="1:4">
      <c r="A4242" t="str">
        <f t="shared" si="66"/>
        <v>Nicergoline</v>
      </c>
      <c r="B4242" t="s">
        <v>12530</v>
      </c>
      <c r="C4242">
        <v>7</v>
      </c>
      <c r="D4242">
        <v>9</v>
      </c>
    </row>
    <row r="4243" spans="1:4">
      <c r="A4243" t="str">
        <f t="shared" si="66"/>
        <v>Nicomol</v>
      </c>
      <c r="B4243" t="s">
        <v>12531</v>
      </c>
      <c r="C4243">
        <v>6</v>
      </c>
      <c r="D4243">
        <v>9</v>
      </c>
    </row>
    <row r="4244" spans="1:4">
      <c r="A4244" t="str">
        <f t="shared" si="66"/>
        <v>Nicotinamide</v>
      </c>
      <c r="B4244" t="s">
        <v>12532</v>
      </c>
      <c r="C4244">
        <v>7</v>
      </c>
      <c r="D4244">
        <v>8</v>
      </c>
    </row>
    <row r="4245" spans="1:4">
      <c r="A4245" t="str">
        <f t="shared" si="66"/>
        <v>Nicotine.HCl</v>
      </c>
      <c r="B4245" t="s">
        <v>12533</v>
      </c>
      <c r="C4245">
        <v>6</v>
      </c>
      <c r="D4245">
        <v>9</v>
      </c>
    </row>
    <row r="4246" spans="1:4">
      <c r="A4246" t="str">
        <f t="shared" si="66"/>
        <v>Nicotine</v>
      </c>
      <c r="B4246" t="s">
        <v>8776</v>
      </c>
      <c r="C4246">
        <v>6</v>
      </c>
      <c r="D4246">
        <v>9</v>
      </c>
    </row>
    <row r="4247" spans="1:4">
      <c r="A4247" t="str">
        <f t="shared" si="66"/>
        <v>Nicotine_sulfate</v>
      </c>
      <c r="B4247" t="s">
        <v>12534</v>
      </c>
      <c r="C4247">
        <v>6</v>
      </c>
      <c r="D4247">
        <v>9</v>
      </c>
    </row>
    <row r="4248" spans="1:4">
      <c r="A4248" t="str">
        <f t="shared" si="66"/>
        <v>Nicotinic_acid_hydrazide</v>
      </c>
      <c r="B4248" t="s">
        <v>12535</v>
      </c>
      <c r="C4248">
        <v>7</v>
      </c>
      <c r="D4248">
        <v>8</v>
      </c>
    </row>
    <row r="4249" spans="1:4">
      <c r="A4249" t="str">
        <f t="shared" si="66"/>
        <v>nifedipine</v>
      </c>
      <c r="B4249" t="s">
        <v>613</v>
      </c>
      <c r="C4249">
        <v>7</v>
      </c>
      <c r="D4249">
        <v>9</v>
      </c>
    </row>
    <row r="4250" spans="1:4">
      <c r="A4250" t="str">
        <f t="shared" si="66"/>
        <v>nifekalant</v>
      </c>
      <c r="B4250" t="s">
        <v>616</v>
      </c>
      <c r="C4250">
        <v>9</v>
      </c>
      <c r="D4250">
        <v>12</v>
      </c>
    </row>
    <row r="4251" spans="1:4">
      <c r="A4251" t="str">
        <f t="shared" si="66"/>
        <v>Niflumic_Acid</v>
      </c>
      <c r="B4251" t="s">
        <v>12536</v>
      </c>
      <c r="C4251">
        <v>7</v>
      </c>
      <c r="D4251">
        <v>10</v>
      </c>
    </row>
    <row r="4252" spans="1:4">
      <c r="A4252" t="str">
        <f t="shared" si="66"/>
        <v>Nifurzide</v>
      </c>
      <c r="B4252" t="s">
        <v>12537</v>
      </c>
      <c r="C4252">
        <v>8</v>
      </c>
      <c r="D4252">
        <v>11</v>
      </c>
    </row>
    <row r="4253" spans="1:4">
      <c r="A4253" t="str">
        <f t="shared" si="66"/>
        <v>Nigericin</v>
      </c>
      <c r="B4253" t="s">
        <v>12538</v>
      </c>
      <c r="C4253">
        <v>8</v>
      </c>
      <c r="D4253">
        <v>12</v>
      </c>
    </row>
    <row r="4254" spans="1:4">
      <c r="A4254" t="str">
        <f t="shared" si="66"/>
        <v>Nikethamide</v>
      </c>
      <c r="B4254" t="s">
        <v>12539</v>
      </c>
      <c r="C4254">
        <v>7</v>
      </c>
      <c r="D4254">
        <v>9</v>
      </c>
    </row>
    <row r="4255" spans="1:4">
      <c r="A4255" t="str">
        <f t="shared" si="66"/>
        <v>Nimesulide</v>
      </c>
      <c r="B4255" t="s">
        <v>12540</v>
      </c>
      <c r="C4255">
        <v>9</v>
      </c>
      <c r="D4255">
        <v>9</v>
      </c>
    </row>
    <row r="4256" spans="1:4">
      <c r="A4256" t="str">
        <f t="shared" si="66"/>
        <v>Nimetazepam</v>
      </c>
      <c r="B4256" t="s">
        <v>12541</v>
      </c>
      <c r="C4256">
        <v>7</v>
      </c>
      <c r="D4256">
        <v>10</v>
      </c>
    </row>
    <row r="4257" spans="1:4">
      <c r="A4257" t="str">
        <f t="shared" si="66"/>
        <v>nimodipine</v>
      </c>
      <c r="B4257" t="s">
        <v>12542</v>
      </c>
      <c r="C4257">
        <v>7</v>
      </c>
      <c r="D4257">
        <v>9</v>
      </c>
    </row>
    <row r="4258" spans="1:4">
      <c r="A4258" t="str">
        <f t="shared" si="66"/>
        <v>Nimorazole</v>
      </c>
      <c r="B4258" t="s">
        <v>12543</v>
      </c>
      <c r="C4258">
        <v>7</v>
      </c>
      <c r="D4258">
        <v>8</v>
      </c>
    </row>
    <row r="4259" spans="1:4">
      <c r="A4259" t="str">
        <f t="shared" si="66"/>
        <v>Nipradilol</v>
      </c>
      <c r="B4259" t="s">
        <v>12544</v>
      </c>
      <c r="C4259">
        <v>8</v>
      </c>
      <c r="D4259">
        <v>9</v>
      </c>
    </row>
    <row r="4260" spans="1:4">
      <c r="A4260" t="str">
        <f t="shared" si="66"/>
        <v>niridazole</v>
      </c>
      <c r="B4260" t="s">
        <v>6263</v>
      </c>
      <c r="C4260">
        <v>10</v>
      </c>
      <c r="D4260">
        <v>11</v>
      </c>
    </row>
    <row r="4261" spans="1:4">
      <c r="A4261" t="str">
        <f t="shared" si="66"/>
        <v>N-Isobutyl-N-nitro-N-nitrosoguanidine</v>
      </c>
      <c r="B4261" t="s">
        <v>12435</v>
      </c>
      <c r="C4261">
        <v>9</v>
      </c>
      <c r="D4261">
        <v>9</v>
      </c>
    </row>
    <row r="4262" spans="1:4">
      <c r="A4262" t="str">
        <f t="shared" si="66"/>
        <v>N-Isopentylurethane</v>
      </c>
      <c r="B4262" t="s">
        <v>8797</v>
      </c>
      <c r="C4262">
        <v>7</v>
      </c>
      <c r="D4262">
        <v>8</v>
      </c>
    </row>
    <row r="4263" spans="1:4">
      <c r="A4263" t="str">
        <f t="shared" si="66"/>
        <v>Nitazoxanide</v>
      </c>
      <c r="B4263" t="s">
        <v>12545</v>
      </c>
      <c r="C4263">
        <v>10</v>
      </c>
      <c r="D4263">
        <v>10</v>
      </c>
    </row>
    <row r="4264" spans="1:4">
      <c r="A4264" t="str">
        <f t="shared" si="66"/>
        <v>Nitenpyram</v>
      </c>
      <c r="B4264" t="s">
        <v>12546</v>
      </c>
      <c r="C4264">
        <v>6</v>
      </c>
      <c r="D4264">
        <v>10</v>
      </c>
    </row>
    <row r="4265" spans="1:4">
      <c r="A4265" t="str">
        <f t="shared" si="66"/>
        <v>Nithiazide</v>
      </c>
      <c r="B4265" t="s">
        <v>12547</v>
      </c>
      <c r="C4265">
        <v>10</v>
      </c>
      <c r="D4265">
        <v>11</v>
      </c>
    </row>
    <row r="4266" spans="1:4">
      <c r="A4266" t="str">
        <f t="shared" si="66"/>
        <v>nitralin</v>
      </c>
      <c r="B4266" t="s">
        <v>12548</v>
      </c>
      <c r="C4266">
        <v>7</v>
      </c>
      <c r="D4266">
        <v>9</v>
      </c>
    </row>
    <row r="4267" spans="1:4">
      <c r="A4267" t="str">
        <f t="shared" si="66"/>
        <v>nitrapyrin</v>
      </c>
      <c r="B4267" t="s">
        <v>12549</v>
      </c>
      <c r="C4267">
        <v>6</v>
      </c>
      <c r="D4267">
        <v>7</v>
      </c>
    </row>
    <row r="4268" spans="1:4">
      <c r="A4268" t="str">
        <f t="shared" si="66"/>
        <v>nitrazepam</v>
      </c>
      <c r="B4268" t="s">
        <v>12550</v>
      </c>
      <c r="C4268">
        <v>7</v>
      </c>
      <c r="D4268">
        <v>9</v>
      </c>
    </row>
    <row r="4269" spans="1:4">
      <c r="A4269" t="str">
        <f t="shared" si="66"/>
        <v>nitrendipine</v>
      </c>
      <c r="B4269" t="s">
        <v>618</v>
      </c>
      <c r="C4269">
        <v>7</v>
      </c>
      <c r="D4269">
        <v>9</v>
      </c>
    </row>
    <row r="4270" spans="1:4">
      <c r="A4270" t="str">
        <f t="shared" si="66"/>
        <v>Nitric_oxide</v>
      </c>
      <c r="B4270" t="s">
        <v>12551</v>
      </c>
      <c r="C4270">
        <v>2</v>
      </c>
      <c r="D4270">
        <v>2</v>
      </c>
    </row>
    <row r="4271" spans="1:4">
      <c r="A4271" t="str">
        <f t="shared" si="66"/>
        <v>Nitrilotriacetic_acid</v>
      </c>
      <c r="B4271" t="s">
        <v>12552</v>
      </c>
      <c r="C4271">
        <v>4</v>
      </c>
      <c r="D4271">
        <v>7</v>
      </c>
    </row>
    <row r="4272" spans="1:4">
      <c r="A4272" t="str">
        <f t="shared" si="66"/>
        <v>Nitrilotriacetic_acid_(NTA)</v>
      </c>
      <c r="B4272" t="s">
        <v>12553</v>
      </c>
      <c r="C4272">
        <v>4</v>
      </c>
      <c r="D4272">
        <v>7</v>
      </c>
    </row>
    <row r="4273" spans="1:4">
      <c r="A4273" t="str">
        <f t="shared" si="66"/>
        <v>Nitrilotriacetic_acid_trisodium_monohydrate</v>
      </c>
      <c r="B4273" t="s">
        <v>12554</v>
      </c>
      <c r="C4273">
        <v>4</v>
      </c>
      <c r="D4273">
        <v>7</v>
      </c>
    </row>
    <row r="4274" spans="1:4">
      <c r="A4274" t="str">
        <f t="shared" si="66"/>
        <v>NITRILOTRIACETICACID</v>
      </c>
      <c r="B4274" t="s">
        <v>6264</v>
      </c>
      <c r="C4274">
        <v>4</v>
      </c>
      <c r="D4274">
        <v>7</v>
      </c>
    </row>
    <row r="4275" spans="1:4">
      <c r="A4275" t="str">
        <f t="shared" si="66"/>
        <v>NITROAMINOCARBAZOLE(12)</v>
      </c>
      <c r="B4275" t="s">
        <v>6265</v>
      </c>
      <c r="C4275">
        <v>7</v>
      </c>
      <c r="D4275">
        <v>11</v>
      </c>
    </row>
    <row r="4276" spans="1:4">
      <c r="A4276" t="str">
        <f t="shared" si="66"/>
        <v>NITROAMINOCARBAZOLE(43)</v>
      </c>
      <c r="B4276" t="s">
        <v>6266</v>
      </c>
      <c r="C4276">
        <v>7</v>
      </c>
      <c r="D4276">
        <v>11</v>
      </c>
    </row>
    <row r="4277" spans="1:4">
      <c r="A4277" t="str">
        <f t="shared" si="66"/>
        <v>NITROAMINOCARBAZOLE</v>
      </c>
      <c r="B4277" t="s">
        <v>6267</v>
      </c>
      <c r="C4277">
        <v>7</v>
      </c>
      <c r="D4277">
        <v>11</v>
      </c>
    </row>
    <row r="4278" spans="1:4">
      <c r="A4278" t="str">
        <f t="shared" si="66"/>
        <v>Nitrobenzene</v>
      </c>
      <c r="B4278" t="s">
        <v>12555</v>
      </c>
      <c r="C4278">
        <v>7</v>
      </c>
      <c r="D4278">
        <v>9</v>
      </c>
    </row>
    <row r="4279" spans="1:4">
      <c r="A4279" t="str">
        <f t="shared" si="66"/>
        <v>NITROBENZIMIDAZOLE</v>
      </c>
      <c r="B4279" t="s">
        <v>6858</v>
      </c>
      <c r="C4279">
        <v>7</v>
      </c>
      <c r="D4279">
        <v>9</v>
      </c>
    </row>
    <row r="4280" spans="1:4">
      <c r="A4280" t="str">
        <f t="shared" si="66"/>
        <v>NITROCARBAZOLE(1)</v>
      </c>
      <c r="B4280" t="s">
        <v>6859</v>
      </c>
      <c r="C4280">
        <v>7</v>
      </c>
      <c r="D4280">
        <v>11</v>
      </c>
    </row>
    <row r="4281" spans="1:4">
      <c r="A4281" t="str">
        <f t="shared" si="66"/>
        <v>NITROCARBAZOLE(3)</v>
      </c>
      <c r="B4281" t="s">
        <v>6860</v>
      </c>
      <c r="C4281">
        <v>7</v>
      </c>
      <c r="D4281">
        <v>11</v>
      </c>
    </row>
    <row r="4282" spans="1:4">
      <c r="A4282" t="str">
        <f t="shared" si="66"/>
        <v>NITROCHRYSENE</v>
      </c>
      <c r="B4282" t="s">
        <v>6861</v>
      </c>
      <c r="C4282">
        <v>7</v>
      </c>
      <c r="D4282">
        <v>11</v>
      </c>
    </row>
    <row r="4283" spans="1:4">
      <c r="A4283" t="str">
        <f t="shared" si="66"/>
        <v>NITROCINNAMIC(3)ACID</v>
      </c>
      <c r="B4283" t="s">
        <v>6862</v>
      </c>
      <c r="C4283">
        <v>7</v>
      </c>
      <c r="D4283">
        <v>9</v>
      </c>
    </row>
    <row r="4284" spans="1:4">
      <c r="A4284" t="str">
        <f t="shared" si="66"/>
        <v>NITRODIBENZODIOXIN</v>
      </c>
      <c r="B4284" t="s">
        <v>6863</v>
      </c>
      <c r="C4284">
        <v>7</v>
      </c>
      <c r="D4284">
        <v>9</v>
      </c>
    </row>
    <row r="4285" spans="1:4">
      <c r="A4285" t="str">
        <f t="shared" si="66"/>
        <v>NITRODIBENZOPYRANONE</v>
      </c>
      <c r="B4285" t="s">
        <v>6864</v>
      </c>
      <c r="C4285">
        <v>7</v>
      </c>
      <c r="D4285">
        <v>11</v>
      </c>
    </row>
    <row r="4286" spans="1:4">
      <c r="A4286" t="str">
        <f t="shared" si="66"/>
        <v>Nitroethane</v>
      </c>
      <c r="B4286" t="s">
        <v>12556</v>
      </c>
      <c r="C4286">
        <v>5</v>
      </c>
      <c r="D4286">
        <v>5</v>
      </c>
    </row>
    <row r="4287" spans="1:4">
      <c r="A4287" t="str">
        <f t="shared" si="66"/>
        <v>Nitrofen</v>
      </c>
      <c r="B4287" t="s">
        <v>12557</v>
      </c>
      <c r="C4287">
        <v>7</v>
      </c>
      <c r="D4287">
        <v>9</v>
      </c>
    </row>
    <row r="4288" spans="1:4">
      <c r="A4288" t="str">
        <f t="shared" si="66"/>
        <v>NITROFLUORANTHENE</v>
      </c>
      <c r="B4288" t="s">
        <v>6865</v>
      </c>
      <c r="C4288">
        <v>7</v>
      </c>
      <c r="D4288">
        <v>10</v>
      </c>
    </row>
    <row r="4289" spans="1:4">
      <c r="A4289" t="str">
        <f t="shared" si="66"/>
        <v>NITROFLUORENE</v>
      </c>
      <c r="B4289" t="s">
        <v>6866</v>
      </c>
      <c r="C4289">
        <v>7</v>
      </c>
      <c r="D4289">
        <v>10</v>
      </c>
    </row>
    <row r="4290" spans="1:4">
      <c r="A4290" t="str">
        <f t="shared" si="66"/>
        <v>NITROFURALDEHYDE</v>
      </c>
      <c r="B4290" t="s">
        <v>6867</v>
      </c>
      <c r="C4290">
        <v>8</v>
      </c>
      <c r="D4290">
        <v>9</v>
      </c>
    </row>
    <row r="4291" spans="1:4">
      <c r="A4291" t="str">
        <f t="shared" si="66"/>
        <v>nitrofurantoin</v>
      </c>
      <c r="B4291" t="s">
        <v>12558</v>
      </c>
      <c r="C4291">
        <v>7</v>
      </c>
      <c r="D4291">
        <v>10</v>
      </c>
    </row>
    <row r="4292" spans="1:4">
      <c r="A4292" t="str">
        <f t="shared" ref="A4292:A4355" si="67">MID(B4292,1,LEN(B4292)-4)</f>
        <v>Nitrofurazone</v>
      </c>
      <c r="B4292" t="s">
        <v>12559</v>
      </c>
      <c r="C4292">
        <v>8</v>
      </c>
      <c r="D4292">
        <v>11</v>
      </c>
    </row>
    <row r="4293" spans="1:4">
      <c r="A4293" t="str">
        <f t="shared" si="67"/>
        <v>Nitrogen_dioxide</v>
      </c>
      <c r="B4293" t="s">
        <v>12560</v>
      </c>
      <c r="C4293">
        <v>3</v>
      </c>
      <c r="D4293">
        <v>3</v>
      </c>
    </row>
    <row r="4294" spans="1:4">
      <c r="A4294" t="str">
        <f t="shared" si="67"/>
        <v>Nitrogen_mustard</v>
      </c>
      <c r="B4294" t="s">
        <v>12561</v>
      </c>
      <c r="C4294">
        <v>5</v>
      </c>
      <c r="D4294">
        <v>8</v>
      </c>
    </row>
    <row r="4295" spans="1:4">
      <c r="A4295" t="str">
        <f t="shared" si="67"/>
        <v>Nitrogen_mustard_N-oxide</v>
      </c>
      <c r="B4295" t="s">
        <v>12562</v>
      </c>
      <c r="C4295">
        <v>5</v>
      </c>
      <c r="D4295">
        <v>9</v>
      </c>
    </row>
    <row r="4296" spans="1:4">
      <c r="A4296" t="str">
        <f t="shared" si="67"/>
        <v>nitromethane</v>
      </c>
      <c r="B4296" t="s">
        <v>8924</v>
      </c>
      <c r="C4296">
        <v>4</v>
      </c>
      <c r="D4296">
        <v>4</v>
      </c>
    </row>
    <row r="4297" spans="1:4">
      <c r="A4297" t="str">
        <f t="shared" si="67"/>
        <v>NITROPHENYLADENOSINE</v>
      </c>
      <c r="B4297" t="s">
        <v>6869</v>
      </c>
      <c r="C4297">
        <v>8</v>
      </c>
      <c r="D4297">
        <v>11</v>
      </c>
    </row>
    <row r="4298" spans="1:4">
      <c r="A4298" t="str">
        <f t="shared" si="67"/>
        <v>NITROPHENYLDEOXYADENOSINE</v>
      </c>
      <c r="B4298" t="s">
        <v>6870</v>
      </c>
      <c r="C4298">
        <v>8</v>
      </c>
      <c r="D4298">
        <v>11</v>
      </c>
    </row>
    <row r="4299" spans="1:4">
      <c r="A4299" t="str">
        <f t="shared" si="67"/>
        <v>NITROPHENYLENEDIAMINE(p)</v>
      </c>
      <c r="B4299" t="s">
        <v>6871</v>
      </c>
      <c r="C4299">
        <v>7</v>
      </c>
      <c r="D4299">
        <v>9</v>
      </c>
    </row>
    <row r="4300" spans="1:4">
      <c r="A4300" t="str">
        <f t="shared" si="67"/>
        <v>NITROPHENYLENEDIAMINE</v>
      </c>
      <c r="B4300" t="s">
        <v>5688</v>
      </c>
      <c r="C4300">
        <v>7</v>
      </c>
      <c r="D4300">
        <v>9</v>
      </c>
    </row>
    <row r="4301" spans="1:4">
      <c r="A4301" t="str">
        <f t="shared" si="67"/>
        <v>NITROPHENYLTRICHLOROPHENYLETHER</v>
      </c>
      <c r="B4301" t="s">
        <v>5689</v>
      </c>
      <c r="C4301">
        <v>7</v>
      </c>
      <c r="D4301">
        <v>9</v>
      </c>
    </row>
    <row r="4302" spans="1:4">
      <c r="A4302" t="str">
        <f t="shared" si="67"/>
        <v>NITROPYRENOL(6)</v>
      </c>
      <c r="B4302" t="s">
        <v>5690</v>
      </c>
      <c r="C4302">
        <v>7</v>
      </c>
      <c r="D4302">
        <v>11</v>
      </c>
    </row>
    <row r="4303" spans="1:4">
      <c r="A4303" t="str">
        <f t="shared" si="67"/>
        <v>NITROPYRENOL(8)</v>
      </c>
      <c r="B4303" t="s">
        <v>5691</v>
      </c>
      <c r="C4303">
        <v>7</v>
      </c>
      <c r="D4303">
        <v>11</v>
      </c>
    </row>
    <row r="4304" spans="1:4">
      <c r="A4304" t="str">
        <f t="shared" si="67"/>
        <v>NITROPYRENOL(b)</v>
      </c>
      <c r="B4304" t="s">
        <v>6872</v>
      </c>
      <c r="C4304">
        <v>7</v>
      </c>
      <c r="D4304">
        <v>11</v>
      </c>
    </row>
    <row r="4305" spans="1:4">
      <c r="A4305" t="str">
        <f t="shared" si="67"/>
        <v>NITROPYRENOL</v>
      </c>
      <c r="B4305" t="s">
        <v>6294</v>
      </c>
      <c r="C4305">
        <v>7</v>
      </c>
      <c r="D4305">
        <v>11</v>
      </c>
    </row>
    <row r="4306" spans="1:4">
      <c r="A4306" t="str">
        <f t="shared" si="67"/>
        <v>NITROQUINOLINEOXIDE</v>
      </c>
      <c r="B4306" t="s">
        <v>6295</v>
      </c>
      <c r="C4306">
        <v>7</v>
      </c>
      <c r="D4306">
        <v>10</v>
      </c>
    </row>
    <row r="4307" spans="1:4">
      <c r="A4307" t="str">
        <f t="shared" si="67"/>
        <v>Nitroso-1_2_3_6-tetrahydropyridine</v>
      </c>
      <c r="B4307" t="s">
        <v>14258</v>
      </c>
      <c r="C4307">
        <v>7</v>
      </c>
      <c r="D4307">
        <v>8</v>
      </c>
    </row>
    <row r="4308" spans="1:4">
      <c r="A4308" t="str">
        <f t="shared" si="67"/>
        <v>Nitroso-2_3-dihydroxypropyl-2-oxopropylamine</v>
      </c>
      <c r="B4308" t="s">
        <v>14259</v>
      </c>
      <c r="C4308">
        <v>6</v>
      </c>
      <c r="D4308">
        <v>8</v>
      </c>
    </row>
    <row r="4309" spans="1:4">
      <c r="A4309" t="str">
        <f t="shared" si="67"/>
        <v>Nitroso-2_6-dimethylmorpholine</v>
      </c>
      <c r="B4309" t="s">
        <v>14260</v>
      </c>
      <c r="C4309">
        <v>6</v>
      </c>
      <c r="D4309">
        <v>7</v>
      </c>
    </row>
    <row r="4310" spans="1:4">
      <c r="A4310" t="str">
        <f t="shared" si="67"/>
        <v>Nitroso-2-oxopropylethanolamine</v>
      </c>
      <c r="B4310" t="s">
        <v>12563</v>
      </c>
      <c r="C4310">
        <v>6</v>
      </c>
      <c r="D4310">
        <v>8</v>
      </c>
    </row>
    <row r="4311" spans="1:4">
      <c r="A4311" t="str">
        <f t="shared" si="67"/>
        <v>Nitroso-5-methyloxazolidone</v>
      </c>
      <c r="B4311" t="s">
        <v>12564</v>
      </c>
      <c r="C4311">
        <v>8</v>
      </c>
      <c r="D4311">
        <v>8</v>
      </c>
    </row>
    <row r="4312" spans="1:4">
      <c r="A4312" t="str">
        <f t="shared" si="67"/>
        <v>Nitrosoamylurethane</v>
      </c>
      <c r="B4312" t="s">
        <v>12567</v>
      </c>
      <c r="C4312">
        <v>8</v>
      </c>
      <c r="D4312">
        <v>10</v>
      </c>
    </row>
    <row r="4313" spans="1:4">
      <c r="A4313" t="str">
        <f t="shared" si="67"/>
        <v>Nitrosoanabasine</v>
      </c>
      <c r="B4313" t="s">
        <v>12568</v>
      </c>
      <c r="C4313">
        <v>6</v>
      </c>
      <c r="D4313">
        <v>9</v>
      </c>
    </row>
    <row r="4314" spans="1:4">
      <c r="A4314" t="str">
        <f t="shared" si="67"/>
        <v>Nitroso-Baygon</v>
      </c>
      <c r="B4314" t="s">
        <v>12565</v>
      </c>
      <c r="C4314">
        <v>8</v>
      </c>
      <c r="D4314">
        <v>8</v>
      </c>
    </row>
    <row r="4315" spans="1:4">
      <c r="A4315" t="str">
        <f t="shared" si="67"/>
        <v>Nitrosochlordiazepoxide</v>
      </c>
      <c r="B4315" t="s">
        <v>12569</v>
      </c>
      <c r="C4315">
        <v>7</v>
      </c>
      <c r="D4315">
        <v>8</v>
      </c>
    </row>
    <row r="4316" spans="1:4">
      <c r="A4316" t="str">
        <f t="shared" si="67"/>
        <v>Nitrosodibutylamine</v>
      </c>
      <c r="B4316" t="s">
        <v>12570</v>
      </c>
      <c r="C4316">
        <v>6</v>
      </c>
      <c r="D4316">
        <v>7</v>
      </c>
    </row>
    <row r="4317" spans="1:4">
      <c r="A4317" t="str">
        <f t="shared" si="67"/>
        <v>Nitrosododecamethyleneimine</v>
      </c>
      <c r="B4317" t="s">
        <v>12571</v>
      </c>
      <c r="C4317">
        <v>6</v>
      </c>
      <c r="D4317">
        <v>7</v>
      </c>
    </row>
    <row r="4318" spans="1:4">
      <c r="A4318" t="str">
        <f t="shared" si="67"/>
        <v>Nitrosoethylmethylamine</v>
      </c>
      <c r="B4318" t="s">
        <v>12572</v>
      </c>
      <c r="C4318">
        <v>6</v>
      </c>
      <c r="D4318">
        <v>6</v>
      </c>
    </row>
    <row r="4319" spans="1:4">
      <c r="A4319" t="str">
        <f t="shared" si="67"/>
        <v>Nitrosoethylurethane</v>
      </c>
      <c r="B4319" t="s">
        <v>12573</v>
      </c>
      <c r="C4319">
        <v>8</v>
      </c>
      <c r="D4319">
        <v>10</v>
      </c>
    </row>
    <row r="4320" spans="1:4">
      <c r="A4320" t="str">
        <f t="shared" si="67"/>
        <v>Nitrosoheptamethyleneimine</v>
      </c>
      <c r="B4320" t="s">
        <v>12574</v>
      </c>
      <c r="C4320">
        <v>6</v>
      </c>
      <c r="D4320">
        <v>7</v>
      </c>
    </row>
    <row r="4321" spans="1:4">
      <c r="A4321" t="str">
        <f t="shared" si="67"/>
        <v>Nitrosohydroxyproline</v>
      </c>
      <c r="B4321" t="s">
        <v>12575</v>
      </c>
      <c r="C4321">
        <v>6</v>
      </c>
      <c r="D4321">
        <v>7</v>
      </c>
    </row>
    <row r="4322" spans="1:4">
      <c r="A4322" t="str">
        <f t="shared" si="67"/>
        <v>Nitrosoiminodiacetic_acid</v>
      </c>
      <c r="B4322" t="s">
        <v>12576</v>
      </c>
      <c r="C4322">
        <v>6</v>
      </c>
      <c r="D4322">
        <v>7</v>
      </c>
    </row>
    <row r="4323" spans="1:4">
      <c r="A4323" t="str">
        <f t="shared" si="67"/>
        <v>Nitrosomethylaniline</v>
      </c>
      <c r="B4323" t="s">
        <v>12577</v>
      </c>
      <c r="C4323">
        <v>7</v>
      </c>
      <c r="D4323">
        <v>9</v>
      </c>
    </row>
    <row r="4324" spans="1:4">
      <c r="A4324" t="str">
        <f t="shared" si="67"/>
        <v>Nitrosomethylphenidate</v>
      </c>
      <c r="B4324" t="s">
        <v>12578</v>
      </c>
      <c r="C4324">
        <v>7</v>
      </c>
      <c r="D4324">
        <v>9</v>
      </c>
    </row>
    <row r="4325" spans="1:4">
      <c r="A4325" t="str">
        <f t="shared" si="67"/>
        <v>Nitrosomethylundecylamine</v>
      </c>
      <c r="B4325" t="s">
        <v>12579</v>
      </c>
      <c r="C4325">
        <v>6</v>
      </c>
      <c r="D4325">
        <v>7</v>
      </c>
    </row>
    <row r="4326" spans="1:4">
      <c r="A4326" t="str">
        <f t="shared" si="67"/>
        <v>Nitroso-N-methyl-N-(2-phenyl)ethylamine</v>
      </c>
      <c r="B4326" t="s">
        <v>12566</v>
      </c>
      <c r="C4326">
        <v>6</v>
      </c>
      <c r="D4326">
        <v>8</v>
      </c>
    </row>
    <row r="4327" spans="1:4">
      <c r="A4327" t="str">
        <f t="shared" si="67"/>
        <v>Nitrosopipecolic_acid</v>
      </c>
      <c r="B4327" t="s">
        <v>12580</v>
      </c>
      <c r="C4327">
        <v>6</v>
      </c>
      <c r="D4327">
        <v>7</v>
      </c>
    </row>
    <row r="4328" spans="1:4">
      <c r="A4328" t="str">
        <f t="shared" si="67"/>
        <v>Nitrosoproline</v>
      </c>
      <c r="B4328" t="s">
        <v>12581</v>
      </c>
      <c r="C4328">
        <v>6</v>
      </c>
      <c r="D4328">
        <v>7</v>
      </c>
    </row>
    <row r="4329" spans="1:4">
      <c r="A4329" t="str">
        <f t="shared" si="67"/>
        <v>NITROTOLUENE(2)</v>
      </c>
      <c r="B4329" t="s">
        <v>6296</v>
      </c>
      <c r="C4329">
        <v>7</v>
      </c>
      <c r="D4329">
        <v>9</v>
      </c>
    </row>
    <row r="4330" spans="1:4">
      <c r="A4330" t="str">
        <f t="shared" si="67"/>
        <v>Nitrous_oxide</v>
      </c>
      <c r="B4330" t="s">
        <v>12582</v>
      </c>
      <c r="C4330">
        <v>3</v>
      </c>
      <c r="D4330">
        <v>3</v>
      </c>
    </row>
    <row r="4331" spans="1:4">
      <c r="A4331" t="str">
        <f t="shared" si="67"/>
        <v>Nivalenol</v>
      </c>
      <c r="B4331" t="s">
        <v>12583</v>
      </c>
      <c r="C4331">
        <v>6</v>
      </c>
      <c r="D4331">
        <v>8</v>
      </c>
    </row>
    <row r="4332" spans="1:4">
      <c r="A4332" t="str">
        <f t="shared" si="67"/>
        <v>nizatidine</v>
      </c>
      <c r="B4332" t="s">
        <v>12584</v>
      </c>
      <c r="C4332">
        <v>7</v>
      </c>
      <c r="D4332">
        <v>11</v>
      </c>
    </row>
    <row r="4333" spans="1:4">
      <c r="A4333" t="str">
        <f t="shared" si="67"/>
        <v>N-Methyl-2-pyrrolidone</v>
      </c>
      <c r="B4333" t="s">
        <v>12436</v>
      </c>
      <c r="C4333">
        <v>5</v>
      </c>
      <c r="D4333">
        <v>6</v>
      </c>
    </row>
    <row r="4334" spans="1:4">
      <c r="A4334" t="str">
        <f t="shared" si="67"/>
        <v>N-methylaniline</v>
      </c>
      <c r="B4334" t="s">
        <v>12439</v>
      </c>
      <c r="C4334">
        <v>5</v>
      </c>
      <c r="D4334">
        <v>7</v>
      </c>
    </row>
    <row r="4335" spans="1:4">
      <c r="A4335" t="str">
        <f t="shared" si="67"/>
        <v>N-Methyldopamine_O_O-diisobutyroylester.HCl</v>
      </c>
      <c r="B4335" t="s">
        <v>14261</v>
      </c>
      <c r="C4335">
        <v>8</v>
      </c>
      <c r="D4335">
        <v>8</v>
      </c>
    </row>
    <row r="4336" spans="1:4">
      <c r="A4336" t="str">
        <f t="shared" si="67"/>
        <v>N-Methylformamide</v>
      </c>
      <c r="B4336" t="s">
        <v>12440</v>
      </c>
      <c r="C4336">
        <v>4</v>
      </c>
      <c r="D4336">
        <v>4</v>
      </c>
    </row>
    <row r="4337" spans="1:36">
      <c r="A4337" t="str">
        <f t="shared" si="67"/>
        <v>N-Methyl-N_4-dinitrosoaniline</v>
      </c>
      <c r="B4337" t="s">
        <v>14262</v>
      </c>
      <c r="C4337">
        <v>7</v>
      </c>
      <c r="D4337">
        <v>9</v>
      </c>
    </row>
    <row r="4338" spans="1:36">
      <c r="A4338" t="str">
        <f t="shared" si="67"/>
        <v>N-Methyl-N-formylhydrazine</v>
      </c>
      <c r="B4338" t="s">
        <v>12437</v>
      </c>
      <c r="C4338">
        <v>5</v>
      </c>
      <c r="D4338">
        <v>5</v>
      </c>
    </row>
    <row r="4339" spans="1:36">
      <c r="A4339" t="str">
        <f t="shared" si="67"/>
        <v>N-Methyl-N-nitrosobenzamide</v>
      </c>
      <c r="B4339" t="s">
        <v>12438</v>
      </c>
      <c r="C4339">
        <v>6</v>
      </c>
      <c r="D4339">
        <v>9</v>
      </c>
    </row>
    <row r="4340" spans="1:36">
      <c r="A4340" t="str">
        <f t="shared" si="67"/>
        <v>N-Methylolacrylamide</v>
      </c>
      <c r="B4340" t="s">
        <v>12441</v>
      </c>
      <c r="C4340">
        <v>5</v>
      </c>
      <c r="D4340">
        <v>7</v>
      </c>
      <c r="AJ4340" s="1"/>
    </row>
    <row r="4341" spans="1:36">
      <c r="A4341" t="str">
        <f t="shared" si="67"/>
        <v>N-Methylstearylamine</v>
      </c>
      <c r="B4341" t="s">
        <v>12442</v>
      </c>
      <c r="C4341">
        <v>4</v>
      </c>
      <c r="D4341">
        <v>5</v>
      </c>
      <c r="AJ4341" s="1"/>
    </row>
    <row r="4342" spans="1:36">
      <c r="A4342" t="str">
        <f t="shared" si="67"/>
        <v>N-n-Butyl-N-formylhydrazine</v>
      </c>
      <c r="B4342" t="s">
        <v>12443</v>
      </c>
      <c r="C4342">
        <v>5</v>
      </c>
      <c r="D4342">
        <v>6</v>
      </c>
    </row>
    <row r="4343" spans="1:36">
      <c r="A4343" t="str">
        <f t="shared" si="67"/>
        <v>N-n-Butyl-N-nitrosourea</v>
      </c>
      <c r="B4343" t="s">
        <v>12444</v>
      </c>
      <c r="C4343">
        <v>6</v>
      </c>
      <c r="D4343">
        <v>7</v>
      </c>
    </row>
    <row r="4344" spans="1:36">
      <c r="A4344" t="str">
        <f t="shared" si="67"/>
        <v>N-Nitroso(2_2_2-trifluoroethyl)_ethylamine</v>
      </c>
      <c r="B4344" t="s">
        <v>14263</v>
      </c>
      <c r="C4344">
        <v>7</v>
      </c>
      <c r="D4344">
        <v>8</v>
      </c>
    </row>
    <row r="4345" spans="1:36">
      <c r="A4345" t="str">
        <f t="shared" si="67"/>
        <v>N-Nitroso-(2-hydroxypropyl)-(2-hydroxyethyl)amine</v>
      </c>
      <c r="B4345" t="s">
        <v>12446</v>
      </c>
      <c r="C4345">
        <v>6</v>
      </c>
      <c r="D4345">
        <v>7</v>
      </c>
    </row>
    <row r="4346" spans="1:36">
      <c r="A4346" t="str">
        <f t="shared" si="67"/>
        <v>N-Nitroso-1_3-oxazolidine</v>
      </c>
      <c r="B4346" t="s">
        <v>14264</v>
      </c>
      <c r="C4346">
        <v>6</v>
      </c>
      <c r="D4346">
        <v>7</v>
      </c>
    </row>
    <row r="4347" spans="1:36">
      <c r="A4347" t="str">
        <f t="shared" si="67"/>
        <v>N-Nitroso-2_2_4-trimethyl-1_2-dihydroquinoline_polymer</v>
      </c>
      <c r="B4347" t="s">
        <v>14265</v>
      </c>
      <c r="C4347">
        <v>7</v>
      </c>
      <c r="D4347">
        <v>9</v>
      </c>
    </row>
    <row r="4348" spans="1:36">
      <c r="A4348" t="str">
        <f t="shared" si="67"/>
        <v>N-Nitroso-2_3-dihydroxypropyl-2-hydroxypropylamine</v>
      </c>
      <c r="B4348" t="s">
        <v>14266</v>
      </c>
      <c r="C4348">
        <v>6</v>
      </c>
      <c r="D4348">
        <v>7</v>
      </c>
    </row>
    <row r="4349" spans="1:36">
      <c r="A4349" t="str">
        <f t="shared" si="67"/>
        <v>N-Nitroso-2_3-dihydroxypropylethanolamine</v>
      </c>
      <c r="B4349" t="s">
        <v>14267</v>
      </c>
      <c r="C4349">
        <v>6</v>
      </c>
      <c r="D4349">
        <v>7</v>
      </c>
    </row>
    <row r="4350" spans="1:36">
      <c r="A4350" t="str">
        <f t="shared" si="67"/>
        <v>N-Nitroso-2-hydroxymorpholine</v>
      </c>
      <c r="B4350" t="s">
        <v>12447</v>
      </c>
      <c r="C4350">
        <v>6</v>
      </c>
      <c r="D4350">
        <v>7</v>
      </c>
    </row>
    <row r="4351" spans="1:36">
      <c r="A4351" t="str">
        <f t="shared" si="67"/>
        <v>N-Nitroso-2-phenylethylurea</v>
      </c>
      <c r="B4351" t="s">
        <v>12448</v>
      </c>
      <c r="C4351">
        <v>6</v>
      </c>
      <c r="D4351">
        <v>8</v>
      </c>
    </row>
    <row r="4352" spans="1:36">
      <c r="A4352" t="str">
        <f t="shared" si="67"/>
        <v>N-Nitroso-3-hydroxypyrrolidine</v>
      </c>
      <c r="B4352" t="s">
        <v>12449</v>
      </c>
      <c r="C4352">
        <v>6</v>
      </c>
      <c r="D4352">
        <v>7</v>
      </c>
    </row>
    <row r="4353" spans="1:4">
      <c r="A4353" t="str">
        <f t="shared" si="67"/>
        <v>N-Nitrosoallyl-2_3-dihydroxypropylamine</v>
      </c>
      <c r="B4353" t="s">
        <v>14268</v>
      </c>
      <c r="C4353">
        <v>7</v>
      </c>
      <c r="D4353">
        <v>8</v>
      </c>
    </row>
    <row r="4354" spans="1:4">
      <c r="A4354" t="str">
        <f t="shared" si="67"/>
        <v>N-Nitrosoallyl-2-hydroxypropylamine</v>
      </c>
      <c r="B4354" t="s">
        <v>12458</v>
      </c>
      <c r="C4354">
        <v>7</v>
      </c>
      <c r="D4354">
        <v>8</v>
      </c>
    </row>
    <row r="4355" spans="1:4">
      <c r="A4355" t="str">
        <f t="shared" si="67"/>
        <v>N-Nitrosoallyl-2-oxopropylamine</v>
      </c>
      <c r="B4355" t="s">
        <v>12459</v>
      </c>
      <c r="C4355">
        <v>7</v>
      </c>
      <c r="D4355">
        <v>8</v>
      </c>
    </row>
    <row r="4356" spans="1:4">
      <c r="A4356" t="str">
        <f t="shared" ref="A4356:A4419" si="68">MID(B4356,1,LEN(B4356)-4)</f>
        <v>N-Nitrosoallylethanolamine</v>
      </c>
      <c r="B4356" t="s">
        <v>12460</v>
      </c>
      <c r="C4356">
        <v>7</v>
      </c>
      <c r="D4356">
        <v>8</v>
      </c>
    </row>
    <row r="4357" spans="1:4">
      <c r="A4357" t="str">
        <f t="shared" si="68"/>
        <v>N-Nitrosoazetidine</v>
      </c>
      <c r="B4357" t="s">
        <v>12461</v>
      </c>
      <c r="C4357">
        <v>6</v>
      </c>
      <c r="D4357">
        <v>6</v>
      </c>
    </row>
    <row r="4358" spans="1:4">
      <c r="A4358" t="str">
        <f t="shared" si="68"/>
        <v>N-Nitrosobenzthiazuron</v>
      </c>
      <c r="B4358" t="s">
        <v>12462</v>
      </c>
      <c r="C4358">
        <v>8</v>
      </c>
      <c r="D4358">
        <v>10</v>
      </c>
    </row>
    <row r="4359" spans="1:4">
      <c r="A4359" t="str">
        <f t="shared" si="68"/>
        <v>N-Nitrosobis(2_2_2-trifluoroethyl)_amine</v>
      </c>
      <c r="B4359" t="s">
        <v>14269</v>
      </c>
      <c r="C4359">
        <v>7</v>
      </c>
      <c r="D4359">
        <v>8</v>
      </c>
    </row>
    <row r="4360" spans="1:4">
      <c r="A4360" t="str">
        <f t="shared" si="68"/>
        <v>N-Nitrosobis(2-hydroxypropyl)amine</v>
      </c>
      <c r="B4360" t="s">
        <v>12463</v>
      </c>
      <c r="C4360">
        <v>6</v>
      </c>
      <c r="D4360">
        <v>7</v>
      </c>
    </row>
    <row r="4361" spans="1:4">
      <c r="A4361" t="str">
        <f t="shared" si="68"/>
        <v>N-Nitrosobis(2-oxopropyl)amine</v>
      </c>
      <c r="B4361" t="s">
        <v>12464</v>
      </c>
      <c r="C4361">
        <v>6</v>
      </c>
      <c r="D4361">
        <v>8</v>
      </c>
    </row>
    <row r="4362" spans="1:4">
      <c r="A4362" t="str">
        <f t="shared" si="68"/>
        <v>N-Nitroso-bis-(4_4_4-trifluoro-N-butyl)amine</v>
      </c>
      <c r="B4362" t="s">
        <v>14270</v>
      </c>
      <c r="C4362">
        <v>7</v>
      </c>
      <c r="D4362">
        <v>7</v>
      </c>
    </row>
    <row r="4363" spans="1:4">
      <c r="A4363" t="str">
        <f t="shared" si="68"/>
        <v>N-Nitrosocimetidine</v>
      </c>
      <c r="B4363" t="s">
        <v>12465</v>
      </c>
      <c r="C4363">
        <v>8</v>
      </c>
      <c r="D4363">
        <v>8</v>
      </c>
    </row>
    <row r="4364" spans="1:4">
      <c r="A4364" t="str">
        <f t="shared" si="68"/>
        <v>N-Nitrosodiethanolamine</v>
      </c>
      <c r="B4364" t="s">
        <v>12466</v>
      </c>
      <c r="C4364">
        <v>6</v>
      </c>
      <c r="D4364">
        <v>7</v>
      </c>
    </row>
    <row r="4365" spans="1:4">
      <c r="A4365" t="str">
        <f t="shared" si="68"/>
        <v>N-Nitrosodiethylamine</v>
      </c>
      <c r="B4365" t="s">
        <v>12467</v>
      </c>
      <c r="C4365">
        <v>6</v>
      </c>
      <c r="D4365">
        <v>7</v>
      </c>
    </row>
    <row r="4366" spans="1:4">
      <c r="A4366" t="str">
        <f t="shared" si="68"/>
        <v>N-Nitrosodimethylamine</v>
      </c>
      <c r="B4366" t="s">
        <v>12468</v>
      </c>
      <c r="C4366">
        <v>5</v>
      </c>
      <c r="D4366">
        <v>5</v>
      </c>
    </row>
    <row r="4367" spans="1:4">
      <c r="A4367" t="str">
        <f t="shared" si="68"/>
        <v>N-Nitrosodiphenylamine</v>
      </c>
      <c r="B4367" t="s">
        <v>12469</v>
      </c>
      <c r="C4367">
        <v>7</v>
      </c>
      <c r="D4367">
        <v>11</v>
      </c>
    </row>
    <row r="4368" spans="1:4">
      <c r="A4368" t="str">
        <f t="shared" si="68"/>
        <v>N-Nitrosodipropylamine</v>
      </c>
      <c r="B4368" t="s">
        <v>12470</v>
      </c>
      <c r="C4368">
        <v>6</v>
      </c>
      <c r="D4368">
        <v>7</v>
      </c>
    </row>
    <row r="4369" spans="1:4">
      <c r="A4369" t="str">
        <f t="shared" si="68"/>
        <v>N-Nitrosodithiazine</v>
      </c>
      <c r="B4369" t="s">
        <v>12471</v>
      </c>
      <c r="C4369">
        <v>7</v>
      </c>
      <c r="D4369">
        <v>7</v>
      </c>
    </row>
    <row r="4370" spans="1:4">
      <c r="A4370" t="str">
        <f t="shared" si="68"/>
        <v>N-Nitrosoephedrine</v>
      </c>
      <c r="B4370" t="s">
        <v>12472</v>
      </c>
      <c r="C4370">
        <v>6</v>
      </c>
      <c r="D4370">
        <v>9</v>
      </c>
    </row>
    <row r="4371" spans="1:4">
      <c r="A4371" t="str">
        <f t="shared" si="68"/>
        <v>N-Nitrosoguvacoline</v>
      </c>
      <c r="B4371" t="s">
        <v>12473</v>
      </c>
      <c r="C4371">
        <v>7</v>
      </c>
      <c r="D4371">
        <v>8</v>
      </c>
    </row>
    <row r="4372" spans="1:4">
      <c r="A4372" t="str">
        <f t="shared" si="68"/>
        <v>N-Nitrosohexamethyleneimine</v>
      </c>
      <c r="B4372" t="s">
        <v>12474</v>
      </c>
      <c r="C4372">
        <v>6</v>
      </c>
      <c r="D4372">
        <v>7</v>
      </c>
    </row>
    <row r="4373" spans="1:4">
      <c r="A4373" t="str">
        <f t="shared" si="68"/>
        <v>N-Nitrosomethyl-(2-hydroxyethyl)_amine</v>
      </c>
      <c r="B4373" t="s">
        <v>12476</v>
      </c>
      <c r="C4373">
        <v>6</v>
      </c>
      <c r="D4373">
        <v>7</v>
      </c>
    </row>
    <row r="4374" spans="1:4">
      <c r="A4374" t="str">
        <f t="shared" si="68"/>
        <v>N-Nitrosomethyl(2-oxopropyl)amine</v>
      </c>
      <c r="B4374" t="s">
        <v>12475</v>
      </c>
      <c r="C4374">
        <v>6</v>
      </c>
      <c r="D4374">
        <v>8</v>
      </c>
    </row>
    <row r="4375" spans="1:4">
      <c r="A4375" t="str">
        <f t="shared" si="68"/>
        <v>N-Nitrosomethyl-(2-tosyloxyethyl)_amine</v>
      </c>
      <c r="B4375" t="s">
        <v>12477</v>
      </c>
      <c r="C4375">
        <v>7</v>
      </c>
      <c r="D4375">
        <v>9</v>
      </c>
    </row>
    <row r="4376" spans="1:4">
      <c r="A4376" t="str">
        <f t="shared" si="68"/>
        <v>N-Nitrosomethyl-(3-hydroxypropyl)_amine</v>
      </c>
      <c r="B4376" t="s">
        <v>12478</v>
      </c>
      <c r="C4376">
        <v>6</v>
      </c>
      <c r="D4376">
        <v>7</v>
      </c>
    </row>
    <row r="4377" spans="1:4">
      <c r="A4377" t="str">
        <f t="shared" si="68"/>
        <v>N-Nitrosomethyl-2_3-dihydroxypropylamine</v>
      </c>
      <c r="B4377" t="s">
        <v>14271</v>
      </c>
      <c r="C4377">
        <v>6</v>
      </c>
      <c r="D4377">
        <v>7</v>
      </c>
    </row>
    <row r="4378" spans="1:4">
      <c r="A4378" t="str">
        <f t="shared" si="68"/>
        <v>N-Nitrosomethyl-2-hydroxypropylamine</v>
      </c>
      <c r="B4378" t="s">
        <v>12479</v>
      </c>
      <c r="C4378">
        <v>5</v>
      </c>
      <c r="D4378">
        <v>6</v>
      </c>
    </row>
    <row r="4379" spans="1:4">
      <c r="A4379" t="str">
        <f t="shared" si="68"/>
        <v>N-Nitrosomorpholine</v>
      </c>
      <c r="B4379" t="s">
        <v>12480</v>
      </c>
      <c r="C4379">
        <v>6</v>
      </c>
      <c r="D4379">
        <v>7</v>
      </c>
    </row>
    <row r="4380" spans="1:4">
      <c r="A4380" t="str">
        <f t="shared" si="68"/>
        <v>N-Nitroso-N-isobutylurea</v>
      </c>
      <c r="B4380" t="s">
        <v>12450</v>
      </c>
      <c r="C4380">
        <v>6</v>
      </c>
      <c r="D4380">
        <v>7</v>
      </c>
    </row>
    <row r="4381" spans="1:4">
      <c r="A4381" t="str">
        <f t="shared" si="68"/>
        <v>N-Nitroso-N-methyl-4-fluoroaniline</v>
      </c>
      <c r="B4381" t="s">
        <v>12451</v>
      </c>
      <c r="C4381">
        <v>7</v>
      </c>
      <c r="D4381">
        <v>9</v>
      </c>
    </row>
    <row r="4382" spans="1:4">
      <c r="A4382" t="str">
        <f t="shared" si="68"/>
        <v>N-Nitroso-N-methyl-4-nitroaniline</v>
      </c>
      <c r="B4382" t="s">
        <v>12452</v>
      </c>
      <c r="C4382">
        <v>7</v>
      </c>
      <c r="D4382">
        <v>9</v>
      </c>
    </row>
    <row r="4383" spans="1:4">
      <c r="A4383" t="str">
        <f t="shared" si="68"/>
        <v>N-Nitroso-N-methyldecylamine</v>
      </c>
      <c r="B4383" t="s">
        <v>12455</v>
      </c>
      <c r="C4383">
        <v>6</v>
      </c>
      <c r="D4383">
        <v>7</v>
      </c>
    </row>
    <row r="4384" spans="1:4">
      <c r="A4384" t="str">
        <f t="shared" si="68"/>
        <v>N-Nitroso-N-methyl-N-dodecylamine</v>
      </c>
      <c r="B4384" t="s">
        <v>12453</v>
      </c>
      <c r="C4384">
        <v>6</v>
      </c>
      <c r="D4384">
        <v>7</v>
      </c>
    </row>
    <row r="4385" spans="1:4">
      <c r="A4385" t="str">
        <f t="shared" si="68"/>
        <v>N-Nitroso-N-methyl-N-tetradecylamine</v>
      </c>
      <c r="B4385" t="s">
        <v>12454</v>
      </c>
      <c r="C4385">
        <v>6</v>
      </c>
      <c r="D4385">
        <v>7</v>
      </c>
    </row>
    <row r="4386" spans="1:4">
      <c r="A4386" t="str">
        <f t="shared" si="68"/>
        <v>N-Nitroso-N-methylurea</v>
      </c>
      <c r="B4386" t="s">
        <v>12456</v>
      </c>
      <c r="C4386">
        <v>6</v>
      </c>
      <c r="D4386">
        <v>7</v>
      </c>
    </row>
    <row r="4387" spans="1:4">
      <c r="A4387" t="str">
        <f t="shared" si="68"/>
        <v>N-Nitroso-N-methylurethane</v>
      </c>
      <c r="B4387" t="s">
        <v>12457</v>
      </c>
      <c r="C4387">
        <v>8</v>
      </c>
      <c r="D4387">
        <v>8</v>
      </c>
    </row>
    <row r="4388" spans="1:4">
      <c r="A4388" t="str">
        <f t="shared" si="68"/>
        <v>N-Nitrosonornicotine</v>
      </c>
      <c r="B4388" t="s">
        <v>12482</v>
      </c>
      <c r="C4388">
        <v>6</v>
      </c>
      <c r="D4388">
        <v>9</v>
      </c>
    </row>
    <row r="4389" spans="1:4">
      <c r="A4389" t="str">
        <f t="shared" si="68"/>
        <v>N-Nitrosonornicotine-1-N-oxide</v>
      </c>
      <c r="B4389" t="s">
        <v>12481</v>
      </c>
      <c r="C4389">
        <v>6</v>
      </c>
      <c r="D4389">
        <v>9</v>
      </c>
    </row>
    <row r="4390" spans="1:4">
      <c r="A4390" t="str">
        <f t="shared" si="68"/>
        <v>N-Nitrosopiperazine</v>
      </c>
      <c r="B4390" t="s">
        <v>12483</v>
      </c>
      <c r="C4390">
        <v>6</v>
      </c>
      <c r="D4390">
        <v>8</v>
      </c>
    </row>
    <row r="4391" spans="1:4">
      <c r="A4391" t="str">
        <f t="shared" si="68"/>
        <v>N-Nitrosopiperidine</v>
      </c>
      <c r="B4391" t="s">
        <v>12484</v>
      </c>
      <c r="C4391">
        <v>6</v>
      </c>
      <c r="D4391">
        <v>7</v>
      </c>
    </row>
    <row r="4392" spans="1:4">
      <c r="A4392" t="str">
        <f t="shared" si="68"/>
        <v>N-Nitrosopyrrolidine</v>
      </c>
      <c r="B4392" t="s">
        <v>12485</v>
      </c>
      <c r="C4392">
        <v>6</v>
      </c>
      <c r="D4392">
        <v>7</v>
      </c>
    </row>
    <row r="4393" spans="1:4">
      <c r="A4393" t="str">
        <f t="shared" si="68"/>
        <v>N-Nitrosothialdine</v>
      </c>
      <c r="B4393" t="s">
        <v>12486</v>
      </c>
      <c r="C4393">
        <v>8</v>
      </c>
      <c r="D4393">
        <v>9</v>
      </c>
    </row>
    <row r="4394" spans="1:4">
      <c r="A4394" t="str">
        <f t="shared" si="68"/>
        <v>N-Nitrosothiomorpholine</v>
      </c>
      <c r="B4394" t="s">
        <v>12487</v>
      </c>
      <c r="C4394">
        <v>6</v>
      </c>
      <c r="D4394">
        <v>7</v>
      </c>
    </row>
    <row r="4395" spans="1:4">
      <c r="A4395" t="str">
        <f t="shared" si="68"/>
        <v>N-N-Propyl-N-formylhydrazine</v>
      </c>
      <c r="B4395" t="s">
        <v>12445</v>
      </c>
      <c r="C4395">
        <v>8</v>
      </c>
      <c r="D4395">
        <v>9</v>
      </c>
    </row>
    <row r="4396" spans="1:4">
      <c r="A4396" t="str">
        <f t="shared" si="68"/>
        <v>n-Octyl_Bromide</v>
      </c>
      <c r="B4396" t="s">
        <v>12488</v>
      </c>
      <c r="C4396">
        <v>5</v>
      </c>
      <c r="D4396">
        <v>6</v>
      </c>
    </row>
    <row r="4397" spans="1:4">
      <c r="A4397" t="str">
        <f t="shared" si="68"/>
        <v>n-octyl_cyanide</v>
      </c>
      <c r="B4397" t="s">
        <v>12489</v>
      </c>
      <c r="C4397">
        <v>5</v>
      </c>
      <c r="D4397">
        <v>6</v>
      </c>
    </row>
    <row r="4398" spans="1:4">
      <c r="A4398" t="str">
        <f t="shared" si="68"/>
        <v>Nogalamycin</v>
      </c>
      <c r="B4398" t="s">
        <v>12585</v>
      </c>
      <c r="C4398">
        <v>10</v>
      </c>
      <c r="D4398">
        <v>10</v>
      </c>
    </row>
    <row r="4399" spans="1:4">
      <c r="A4399" t="str">
        <f t="shared" si="68"/>
        <v>Nonabromobiphenyl</v>
      </c>
      <c r="B4399" t="s">
        <v>12586</v>
      </c>
      <c r="C4399">
        <v>6</v>
      </c>
      <c r="D4399">
        <v>10</v>
      </c>
    </row>
    <row r="4400" spans="1:4">
      <c r="A4400" t="str">
        <f t="shared" si="68"/>
        <v>nonan-1_8-diol</v>
      </c>
      <c r="B4400" t="s">
        <v>7933</v>
      </c>
      <c r="C4400">
        <v>4</v>
      </c>
      <c r="D4400">
        <v>5</v>
      </c>
    </row>
    <row r="4401" spans="1:4">
      <c r="A4401" t="str">
        <f t="shared" si="68"/>
        <v>nonan-1-ol</v>
      </c>
      <c r="B4401" t="s">
        <v>8801</v>
      </c>
      <c r="C4401">
        <v>4</v>
      </c>
      <c r="D4401">
        <v>5</v>
      </c>
    </row>
    <row r="4402" spans="1:4">
      <c r="A4402" t="str">
        <f t="shared" si="68"/>
        <v>Nonanoic_acid</v>
      </c>
      <c r="B4402" t="s">
        <v>12587</v>
      </c>
      <c r="C4402">
        <v>4</v>
      </c>
      <c r="D4402">
        <v>5</v>
      </c>
    </row>
    <row r="4403" spans="1:4">
      <c r="A4403" t="str">
        <f t="shared" si="68"/>
        <v>Nonylamine</v>
      </c>
      <c r="B4403" t="s">
        <v>12588</v>
      </c>
      <c r="C4403">
        <v>4</v>
      </c>
      <c r="D4403">
        <v>5</v>
      </c>
    </row>
    <row r="4404" spans="1:4">
      <c r="A4404" t="str">
        <f t="shared" si="68"/>
        <v>nonylphenol</v>
      </c>
      <c r="B4404" t="s">
        <v>12589</v>
      </c>
      <c r="C4404">
        <v>6</v>
      </c>
      <c r="D4404">
        <v>9</v>
      </c>
    </row>
    <row r="4405" spans="1:4">
      <c r="A4405" t="str">
        <f t="shared" si="68"/>
        <v>Nonylphenol_(mixed)</v>
      </c>
      <c r="B4405" t="s">
        <v>12590</v>
      </c>
      <c r="C4405">
        <v>5</v>
      </c>
      <c r="D4405">
        <v>9</v>
      </c>
    </row>
    <row r="4406" spans="1:4">
      <c r="A4406" t="str">
        <f t="shared" si="68"/>
        <v>noracetylmethadol</v>
      </c>
      <c r="B4406" t="s">
        <v>620</v>
      </c>
      <c r="C4406">
        <v>7</v>
      </c>
      <c r="D4406">
        <v>9</v>
      </c>
    </row>
    <row r="4407" spans="1:4">
      <c r="A4407" t="str">
        <f t="shared" si="68"/>
        <v>NORASTEMIZOLE</v>
      </c>
      <c r="B4407" t="s">
        <v>622</v>
      </c>
      <c r="C4407">
        <v>8</v>
      </c>
      <c r="D4407">
        <v>9</v>
      </c>
    </row>
    <row r="4408" spans="1:4">
      <c r="A4408" t="str">
        <f t="shared" si="68"/>
        <v>Norbormide</v>
      </c>
      <c r="B4408" t="s">
        <v>12591</v>
      </c>
      <c r="C4408">
        <v>6</v>
      </c>
      <c r="D4408">
        <v>9</v>
      </c>
    </row>
    <row r="4409" spans="1:4">
      <c r="A4409" t="str">
        <f t="shared" si="68"/>
        <v>Norbornylene</v>
      </c>
      <c r="B4409" t="s">
        <v>12592</v>
      </c>
      <c r="C4409">
        <v>4</v>
      </c>
      <c r="D4409">
        <v>5</v>
      </c>
    </row>
    <row r="4410" spans="1:4">
      <c r="A4410" t="str">
        <f t="shared" si="68"/>
        <v>Nordazepam</v>
      </c>
      <c r="B4410" t="s">
        <v>12593</v>
      </c>
      <c r="C4410">
        <v>7</v>
      </c>
      <c r="D4410">
        <v>9</v>
      </c>
    </row>
    <row r="4411" spans="1:4">
      <c r="A4411" t="str">
        <f t="shared" si="68"/>
        <v>nordihydroguaiaretic_acid</v>
      </c>
      <c r="B4411" t="s">
        <v>12594</v>
      </c>
      <c r="C4411">
        <v>5</v>
      </c>
      <c r="D4411">
        <v>9</v>
      </c>
    </row>
    <row r="4412" spans="1:4">
      <c r="A4412" t="str">
        <f t="shared" si="68"/>
        <v>Norea</v>
      </c>
      <c r="B4412" t="s">
        <v>12595</v>
      </c>
      <c r="C4412">
        <v>6</v>
      </c>
      <c r="D4412">
        <v>7</v>
      </c>
    </row>
    <row r="4413" spans="1:4">
      <c r="A4413" t="str">
        <f t="shared" si="68"/>
        <v>norethynodrel</v>
      </c>
      <c r="B4413" t="s">
        <v>12596</v>
      </c>
      <c r="C4413">
        <v>5</v>
      </c>
      <c r="D4413">
        <v>6</v>
      </c>
    </row>
    <row r="4414" spans="1:4">
      <c r="A4414" t="str">
        <f t="shared" si="68"/>
        <v>norfloxacin</v>
      </c>
      <c r="B4414" t="s">
        <v>9869</v>
      </c>
      <c r="C4414">
        <v>8</v>
      </c>
      <c r="D4414">
        <v>11</v>
      </c>
    </row>
    <row r="4415" spans="1:4">
      <c r="A4415" t="str">
        <f t="shared" si="68"/>
        <v>Norflurazon</v>
      </c>
      <c r="B4415" t="s">
        <v>8963</v>
      </c>
      <c r="C4415">
        <v>8</v>
      </c>
      <c r="D4415">
        <v>9</v>
      </c>
    </row>
    <row r="4416" spans="1:4">
      <c r="A4416" t="str">
        <f t="shared" si="68"/>
        <v>Norharman</v>
      </c>
      <c r="B4416" t="s">
        <v>12597</v>
      </c>
      <c r="C4416">
        <v>6</v>
      </c>
      <c r="D4416">
        <v>10</v>
      </c>
    </row>
    <row r="4417" spans="1:36">
      <c r="A4417" t="str">
        <f t="shared" si="68"/>
        <v>Norlestrin</v>
      </c>
      <c r="B4417" t="s">
        <v>12598</v>
      </c>
      <c r="C4417">
        <v>6</v>
      </c>
      <c r="D4417">
        <v>8</v>
      </c>
    </row>
    <row r="4418" spans="1:36">
      <c r="A4418" t="str">
        <f t="shared" si="68"/>
        <v>Nornicotine</v>
      </c>
      <c r="B4418" t="s">
        <v>12599</v>
      </c>
      <c r="C4418">
        <v>6</v>
      </c>
      <c r="D4418">
        <v>9</v>
      </c>
    </row>
    <row r="4419" spans="1:36">
      <c r="A4419" t="str">
        <f t="shared" si="68"/>
        <v>NORPROPOXYPHENE</v>
      </c>
      <c r="B4419" t="s">
        <v>625</v>
      </c>
      <c r="C4419">
        <v>7</v>
      </c>
      <c r="D4419">
        <v>12</v>
      </c>
    </row>
    <row r="4420" spans="1:36">
      <c r="A4420" t="str">
        <f t="shared" ref="A4420:A4483" si="69">MID(B4420,1,LEN(B4420)-4)</f>
        <v>nortriptyline</v>
      </c>
      <c r="B4420" t="s">
        <v>6019</v>
      </c>
      <c r="C4420">
        <v>7</v>
      </c>
      <c r="D4420">
        <v>11</v>
      </c>
    </row>
    <row r="4421" spans="1:36">
      <c r="A4421" t="str">
        <f t="shared" si="69"/>
        <v>norverapamil</v>
      </c>
      <c r="B4421" t="s">
        <v>628</v>
      </c>
      <c r="C4421">
        <v>7</v>
      </c>
      <c r="D4421">
        <v>9</v>
      </c>
    </row>
    <row r="4422" spans="1:36">
      <c r="A4422" t="str">
        <f t="shared" si="69"/>
        <v>Novadelox</v>
      </c>
      <c r="B4422" t="s">
        <v>12600</v>
      </c>
      <c r="C4422">
        <v>5</v>
      </c>
      <c r="D4422">
        <v>7</v>
      </c>
    </row>
    <row r="4423" spans="1:36">
      <c r="A4423" t="str">
        <f t="shared" si="69"/>
        <v>Novadelox_(18%_benzoyl_peroxide__78%_calcium_sulphate__4%_magnesium_carbonate)</v>
      </c>
      <c r="B4423" t="s">
        <v>14272</v>
      </c>
      <c r="C4423">
        <v>5</v>
      </c>
      <c r="D4423">
        <v>7</v>
      </c>
    </row>
    <row r="4424" spans="1:36">
      <c r="A4424" t="str">
        <f t="shared" si="69"/>
        <v>n-pentylacrylate</v>
      </c>
      <c r="B4424" t="s">
        <v>12491</v>
      </c>
      <c r="C4424">
        <v>6</v>
      </c>
      <c r="D4424">
        <v>7</v>
      </c>
    </row>
    <row r="4425" spans="1:36">
      <c r="A4425" t="str">
        <f t="shared" si="69"/>
        <v>n-Pentylhydrazine.HCl</v>
      </c>
      <c r="B4425" t="s">
        <v>12492</v>
      </c>
      <c r="C4425">
        <v>5</v>
      </c>
      <c r="D4425">
        <v>6</v>
      </c>
      <c r="AJ4425" s="1"/>
    </row>
    <row r="4426" spans="1:36">
      <c r="A4426" t="str">
        <f t="shared" si="69"/>
        <v>N-Pentyl-N-nitro-N-nitrosoguanidine</v>
      </c>
      <c r="B4426" t="s">
        <v>12490</v>
      </c>
      <c r="C4426">
        <v>9</v>
      </c>
      <c r="D4426">
        <v>9</v>
      </c>
      <c r="AJ4426" s="1"/>
    </row>
    <row r="4427" spans="1:36">
      <c r="A4427" t="str">
        <f t="shared" si="69"/>
        <v>N-Phenyl-2-naphthylamine</v>
      </c>
      <c r="B4427" t="s">
        <v>12493</v>
      </c>
      <c r="C4427">
        <v>5</v>
      </c>
      <c r="D4427">
        <v>11</v>
      </c>
    </row>
    <row r="4428" spans="1:36">
      <c r="A4428" t="str">
        <f t="shared" si="69"/>
        <v>N-phenyldiethanolamine</v>
      </c>
      <c r="B4428" t="s">
        <v>12495</v>
      </c>
      <c r="C4428">
        <v>5</v>
      </c>
      <c r="D4428">
        <v>9</v>
      </c>
    </row>
    <row r="4429" spans="1:36">
      <c r="A4429" t="str">
        <f t="shared" si="69"/>
        <v>N-Phenyl-p-phenylenediamine.HCl</v>
      </c>
      <c r="B4429" t="s">
        <v>12494</v>
      </c>
      <c r="C4429">
        <v>6</v>
      </c>
      <c r="D4429">
        <v>10</v>
      </c>
    </row>
    <row r="4430" spans="1:36">
      <c r="A4430" t="str">
        <f t="shared" si="69"/>
        <v>N-Phenylurethane</v>
      </c>
      <c r="B4430" t="s">
        <v>8787</v>
      </c>
      <c r="C4430">
        <v>7</v>
      </c>
      <c r="D4430">
        <v>11</v>
      </c>
    </row>
    <row r="4431" spans="1:36">
      <c r="A4431" t="str">
        <f t="shared" si="69"/>
        <v>n-propyl_4-hydroxybenzoate</v>
      </c>
      <c r="B4431" t="s">
        <v>12498</v>
      </c>
      <c r="C4431">
        <v>6</v>
      </c>
      <c r="D4431">
        <v>9</v>
      </c>
    </row>
    <row r="4432" spans="1:36">
      <c r="A4432" t="str">
        <f t="shared" si="69"/>
        <v>n-Propyl_Alcohol</v>
      </c>
      <c r="B4432" t="s">
        <v>12499</v>
      </c>
      <c r="C4432">
        <v>4</v>
      </c>
      <c r="D4432">
        <v>4</v>
      </c>
    </row>
    <row r="4433" spans="1:4">
      <c r="A4433" t="str">
        <f t="shared" si="69"/>
        <v>n-Propyl_isome</v>
      </c>
      <c r="B4433" t="s">
        <v>12500</v>
      </c>
      <c r="C4433">
        <v>7</v>
      </c>
      <c r="D4433">
        <v>9</v>
      </c>
    </row>
    <row r="4434" spans="1:4">
      <c r="A4434" t="str">
        <f t="shared" si="69"/>
        <v>n-propyl_methacrylate</v>
      </c>
      <c r="B4434" t="s">
        <v>12501</v>
      </c>
      <c r="C4434">
        <v>6</v>
      </c>
      <c r="D4434">
        <v>6</v>
      </c>
    </row>
    <row r="4435" spans="1:4">
      <c r="A4435" t="str">
        <f t="shared" si="69"/>
        <v>n-propyl_sulfide</v>
      </c>
      <c r="B4435" t="s">
        <v>12502</v>
      </c>
      <c r="C4435">
        <v>4</v>
      </c>
      <c r="D4435">
        <v>5</v>
      </c>
    </row>
    <row r="4436" spans="1:4">
      <c r="A4436" t="str">
        <f t="shared" si="69"/>
        <v>N-Propyl-N-nitro-N-nitrosoguanidine</v>
      </c>
      <c r="B4436" t="s">
        <v>12496</v>
      </c>
      <c r="C4436">
        <v>9</v>
      </c>
      <c r="D4436">
        <v>9</v>
      </c>
    </row>
    <row r="4437" spans="1:4">
      <c r="A4437" t="str">
        <f t="shared" si="69"/>
        <v>N-Propyl-N-nitrosourea</v>
      </c>
      <c r="B4437" t="s">
        <v>12497</v>
      </c>
      <c r="C4437">
        <v>6</v>
      </c>
      <c r="D4437">
        <v>7</v>
      </c>
    </row>
    <row r="4438" spans="1:4">
      <c r="A4438" t="str">
        <f t="shared" si="69"/>
        <v>N-Propylurethane</v>
      </c>
      <c r="B4438" t="s">
        <v>8795</v>
      </c>
      <c r="C4438">
        <v>7</v>
      </c>
      <c r="D4438">
        <v>8</v>
      </c>
    </row>
    <row r="4439" spans="1:4">
      <c r="A4439" t="str">
        <f t="shared" si="69"/>
        <v>NS398</v>
      </c>
      <c r="B4439" t="s">
        <v>5927</v>
      </c>
      <c r="C4439">
        <v>9</v>
      </c>
      <c r="D4439">
        <v>9</v>
      </c>
    </row>
    <row r="4440" spans="1:4">
      <c r="A4440" t="str">
        <f t="shared" si="69"/>
        <v>NSC100753</v>
      </c>
      <c r="B4440" t="s">
        <v>12604</v>
      </c>
      <c r="C4440">
        <v>5</v>
      </c>
      <c r="D4440">
        <v>10</v>
      </c>
    </row>
    <row r="4441" spans="1:4">
      <c r="A4441" t="str">
        <f t="shared" si="69"/>
        <v>NSC102800</v>
      </c>
      <c r="B4441" t="s">
        <v>12605</v>
      </c>
      <c r="C4441">
        <v>6</v>
      </c>
      <c r="D4441">
        <v>8</v>
      </c>
    </row>
    <row r="4442" spans="1:4">
      <c r="A4442" t="str">
        <f t="shared" si="69"/>
        <v>NSC108308</v>
      </c>
      <c r="B4442" t="s">
        <v>12606</v>
      </c>
      <c r="C4442">
        <v>8</v>
      </c>
      <c r="D4442">
        <v>10</v>
      </c>
    </row>
    <row r="4443" spans="1:4">
      <c r="A4443" t="str">
        <f t="shared" si="69"/>
        <v>NSC111712</v>
      </c>
      <c r="B4443" t="s">
        <v>12607</v>
      </c>
      <c r="C4443">
        <v>7</v>
      </c>
      <c r="D4443">
        <v>9</v>
      </c>
    </row>
    <row r="4444" spans="1:4">
      <c r="A4444" t="str">
        <f t="shared" si="69"/>
        <v>NSC11226</v>
      </c>
      <c r="B4444" t="s">
        <v>12608</v>
      </c>
      <c r="C4444">
        <v>6</v>
      </c>
      <c r="D4444">
        <v>7</v>
      </c>
    </row>
    <row r="4445" spans="1:4">
      <c r="A4445" t="str">
        <f t="shared" si="69"/>
        <v>NSC113018</v>
      </c>
      <c r="B4445" t="s">
        <v>12609</v>
      </c>
      <c r="C4445">
        <v>6</v>
      </c>
      <c r="D4445">
        <v>7</v>
      </c>
    </row>
    <row r="4446" spans="1:4">
      <c r="A4446" t="str">
        <f t="shared" si="69"/>
        <v>NSC115131</v>
      </c>
      <c r="B4446" t="s">
        <v>12610</v>
      </c>
      <c r="C4446">
        <v>7</v>
      </c>
      <c r="D4446">
        <v>7</v>
      </c>
    </row>
    <row r="4447" spans="1:4">
      <c r="A4447" t="str">
        <f t="shared" si="69"/>
        <v>NSC-117027</v>
      </c>
      <c r="B4447" t="s">
        <v>12601</v>
      </c>
      <c r="C4447">
        <v>6</v>
      </c>
      <c r="D4447">
        <v>9</v>
      </c>
    </row>
    <row r="4448" spans="1:4">
      <c r="A4448" t="str">
        <f t="shared" si="69"/>
        <v>NSC118430</v>
      </c>
      <c r="B4448" t="s">
        <v>12611</v>
      </c>
      <c r="C4448">
        <v>6</v>
      </c>
      <c r="D4448">
        <v>11</v>
      </c>
    </row>
    <row r="4449" spans="1:4">
      <c r="A4449" t="str">
        <f t="shared" si="69"/>
        <v>NSC118833</v>
      </c>
      <c r="B4449" t="s">
        <v>12612</v>
      </c>
      <c r="C4449">
        <v>7</v>
      </c>
      <c r="D4449">
        <v>9</v>
      </c>
    </row>
    <row r="4450" spans="1:4">
      <c r="A4450" t="str">
        <f t="shared" si="69"/>
        <v>NSC119892</v>
      </c>
      <c r="B4450" t="s">
        <v>12613</v>
      </c>
      <c r="C4450">
        <v>6</v>
      </c>
      <c r="D4450">
        <v>11</v>
      </c>
    </row>
    <row r="4451" spans="1:4">
      <c r="A4451" t="str">
        <f t="shared" si="69"/>
        <v>NSC119910</v>
      </c>
      <c r="B4451" t="s">
        <v>12614</v>
      </c>
      <c r="C4451">
        <v>6</v>
      </c>
      <c r="D4451">
        <v>11</v>
      </c>
    </row>
    <row r="4452" spans="1:4">
      <c r="A4452" t="str">
        <f t="shared" si="69"/>
        <v>NSC119921</v>
      </c>
      <c r="B4452" t="s">
        <v>12615</v>
      </c>
      <c r="C4452">
        <v>7</v>
      </c>
      <c r="D4452">
        <v>10</v>
      </c>
    </row>
    <row r="4453" spans="1:4">
      <c r="A4453" t="str">
        <f t="shared" si="69"/>
        <v>NSC120231</v>
      </c>
      <c r="B4453" t="s">
        <v>12616</v>
      </c>
      <c r="C4453">
        <v>8</v>
      </c>
      <c r="D4453">
        <v>10</v>
      </c>
    </row>
    <row r="4454" spans="1:4">
      <c r="A4454" t="str">
        <f t="shared" si="69"/>
        <v>NSC121164</v>
      </c>
      <c r="B4454" t="s">
        <v>12617</v>
      </c>
      <c r="C4454">
        <v>8</v>
      </c>
      <c r="D4454">
        <v>11</v>
      </c>
    </row>
    <row r="4455" spans="1:4">
      <c r="A4455" t="str">
        <f t="shared" si="69"/>
        <v>NSC121411</v>
      </c>
      <c r="B4455" t="s">
        <v>12618</v>
      </c>
      <c r="C4455">
        <v>4</v>
      </c>
      <c r="D4455">
        <v>6</v>
      </c>
    </row>
    <row r="4456" spans="1:4">
      <c r="A4456" t="str">
        <f t="shared" si="69"/>
        <v>NSC121418</v>
      </c>
      <c r="B4456" t="s">
        <v>12619</v>
      </c>
      <c r="C4456">
        <v>4</v>
      </c>
      <c r="D4456">
        <v>6</v>
      </c>
    </row>
    <row r="4457" spans="1:4">
      <c r="A4457" t="str">
        <f t="shared" si="69"/>
        <v>NSC121644</v>
      </c>
      <c r="B4457" t="s">
        <v>12620</v>
      </c>
      <c r="C4457">
        <v>8</v>
      </c>
      <c r="D4457">
        <v>9</v>
      </c>
    </row>
    <row r="4458" spans="1:4">
      <c r="A4458" t="str">
        <f t="shared" si="69"/>
        <v>NSC121794</v>
      </c>
      <c r="B4458" t="s">
        <v>12621</v>
      </c>
      <c r="C4458">
        <v>4</v>
      </c>
      <c r="D4458">
        <v>6</v>
      </c>
    </row>
    <row r="4459" spans="1:4">
      <c r="A4459" t="str">
        <f t="shared" si="69"/>
        <v>NSC122701</v>
      </c>
      <c r="B4459" t="s">
        <v>12622</v>
      </c>
      <c r="C4459">
        <v>7</v>
      </c>
      <c r="D4459">
        <v>9</v>
      </c>
    </row>
    <row r="4460" spans="1:4">
      <c r="A4460" t="str">
        <f t="shared" si="69"/>
        <v>NSC122802</v>
      </c>
      <c r="B4460" t="s">
        <v>12623</v>
      </c>
      <c r="C4460">
        <v>6</v>
      </c>
      <c r="D4460">
        <v>11</v>
      </c>
    </row>
    <row r="4461" spans="1:4">
      <c r="A4461" t="str">
        <f t="shared" si="69"/>
        <v>NSC126133</v>
      </c>
      <c r="B4461" t="s">
        <v>12624</v>
      </c>
      <c r="C4461">
        <v>7</v>
      </c>
      <c r="D4461">
        <v>11</v>
      </c>
    </row>
    <row r="4462" spans="1:4">
      <c r="A4462" t="str">
        <f t="shared" si="69"/>
        <v>NSC126403</v>
      </c>
      <c r="B4462" t="s">
        <v>12625</v>
      </c>
      <c r="C4462">
        <v>5</v>
      </c>
      <c r="D4462">
        <v>6</v>
      </c>
    </row>
    <row r="4463" spans="1:4">
      <c r="A4463" t="str">
        <f t="shared" si="69"/>
        <v>NSC126444</v>
      </c>
      <c r="B4463" t="s">
        <v>12626</v>
      </c>
      <c r="C4463">
        <v>7</v>
      </c>
      <c r="D4463">
        <v>12</v>
      </c>
    </row>
    <row r="4464" spans="1:4">
      <c r="A4464" t="str">
        <f t="shared" si="69"/>
        <v>NSC128733</v>
      </c>
      <c r="B4464" t="s">
        <v>12627</v>
      </c>
      <c r="C4464">
        <v>7</v>
      </c>
      <c r="D4464">
        <v>9</v>
      </c>
    </row>
    <row r="4465" spans="1:4">
      <c r="A4465" t="str">
        <f t="shared" si="69"/>
        <v>NSC128773</v>
      </c>
      <c r="B4465" t="s">
        <v>12628</v>
      </c>
      <c r="C4465">
        <v>7</v>
      </c>
      <c r="D4465">
        <v>9</v>
      </c>
    </row>
    <row r="4466" spans="1:4">
      <c r="A4466" t="str">
        <f t="shared" si="69"/>
        <v>NSC129925</v>
      </c>
      <c r="B4466" t="s">
        <v>12629</v>
      </c>
      <c r="C4466">
        <v>6</v>
      </c>
      <c r="D4466">
        <v>10</v>
      </c>
    </row>
    <row r="4467" spans="1:4">
      <c r="A4467" t="str">
        <f t="shared" si="69"/>
        <v>NSC130810</v>
      </c>
      <c r="B4467" t="s">
        <v>12630</v>
      </c>
      <c r="C4467">
        <v>8</v>
      </c>
      <c r="D4467">
        <v>11</v>
      </c>
    </row>
    <row r="4468" spans="1:4">
      <c r="A4468" t="str">
        <f t="shared" si="69"/>
        <v>NSC134228</v>
      </c>
      <c r="B4468" t="s">
        <v>12631</v>
      </c>
      <c r="C4468">
        <v>6</v>
      </c>
      <c r="D4468">
        <v>7</v>
      </c>
    </row>
    <row r="4469" spans="1:4">
      <c r="A4469" t="str">
        <f t="shared" si="69"/>
        <v>NSC134674</v>
      </c>
      <c r="B4469" t="s">
        <v>12632</v>
      </c>
      <c r="C4469">
        <v>6</v>
      </c>
      <c r="D4469">
        <v>9</v>
      </c>
    </row>
    <row r="4470" spans="1:4">
      <c r="A4470" t="str">
        <f t="shared" si="69"/>
        <v>NSC135186</v>
      </c>
      <c r="B4470" t="s">
        <v>12633</v>
      </c>
      <c r="C4470">
        <v>7</v>
      </c>
      <c r="D4470">
        <v>11</v>
      </c>
    </row>
    <row r="4471" spans="1:4">
      <c r="A4471" t="str">
        <f t="shared" si="69"/>
        <v>NSC135747</v>
      </c>
      <c r="B4471" t="s">
        <v>12634</v>
      </c>
      <c r="C4471">
        <v>8</v>
      </c>
      <c r="D4471">
        <v>9</v>
      </c>
    </row>
    <row r="4472" spans="1:4">
      <c r="A4472" t="str">
        <f t="shared" si="69"/>
        <v>NSC135923</v>
      </c>
      <c r="B4472" t="s">
        <v>12635</v>
      </c>
      <c r="C4472">
        <v>7</v>
      </c>
      <c r="D4472">
        <v>9</v>
      </c>
    </row>
    <row r="4473" spans="1:4">
      <c r="A4473" t="str">
        <f t="shared" si="69"/>
        <v>NSC136464</v>
      </c>
      <c r="B4473" t="s">
        <v>12636</v>
      </c>
      <c r="C4473">
        <v>7</v>
      </c>
      <c r="D4473">
        <v>9</v>
      </c>
    </row>
    <row r="4474" spans="1:4">
      <c r="A4474" t="str">
        <f t="shared" si="69"/>
        <v>NSC136468</v>
      </c>
      <c r="B4474" t="s">
        <v>12637</v>
      </c>
      <c r="C4474">
        <v>6</v>
      </c>
      <c r="D4474">
        <v>6</v>
      </c>
    </row>
    <row r="4475" spans="1:4">
      <c r="A4475" t="str">
        <f t="shared" si="69"/>
        <v>NSC136939</v>
      </c>
      <c r="B4475" t="s">
        <v>12638</v>
      </c>
      <c r="C4475">
        <v>6</v>
      </c>
      <c r="D4475">
        <v>7</v>
      </c>
    </row>
    <row r="4476" spans="1:4">
      <c r="A4476" t="str">
        <f t="shared" si="69"/>
        <v>NSC139240</v>
      </c>
      <c r="B4476" t="s">
        <v>12639</v>
      </c>
      <c r="C4476">
        <v>7</v>
      </c>
      <c r="D4476">
        <v>9</v>
      </c>
    </row>
    <row r="4477" spans="1:4">
      <c r="A4477" t="str">
        <f t="shared" si="69"/>
        <v>NSC140399</v>
      </c>
      <c r="B4477" t="s">
        <v>12640</v>
      </c>
      <c r="C4477">
        <v>7</v>
      </c>
      <c r="D4477">
        <v>8</v>
      </c>
    </row>
    <row r="4478" spans="1:4">
      <c r="A4478" t="str">
        <f t="shared" si="69"/>
        <v>NSC141103</v>
      </c>
      <c r="B4478" t="s">
        <v>12641</v>
      </c>
      <c r="C4478">
        <v>7</v>
      </c>
      <c r="D4478">
        <v>9</v>
      </c>
    </row>
    <row r="4479" spans="1:4">
      <c r="A4479" t="str">
        <f t="shared" si="69"/>
        <v>NSC141336</v>
      </c>
      <c r="B4479" t="s">
        <v>12642</v>
      </c>
      <c r="C4479">
        <v>6</v>
      </c>
      <c r="D4479">
        <v>9</v>
      </c>
    </row>
    <row r="4480" spans="1:4">
      <c r="A4480" t="str">
        <f t="shared" si="69"/>
        <v>NSC142056</v>
      </c>
      <c r="B4480" t="s">
        <v>12643</v>
      </c>
      <c r="C4480">
        <v>7</v>
      </c>
      <c r="D4480">
        <v>10</v>
      </c>
    </row>
    <row r="4481" spans="1:4">
      <c r="A4481" t="str">
        <f t="shared" si="69"/>
        <v>NSC142447</v>
      </c>
      <c r="B4481" t="s">
        <v>12644</v>
      </c>
      <c r="C4481">
        <v>9</v>
      </c>
      <c r="D4481">
        <v>9</v>
      </c>
    </row>
    <row r="4482" spans="1:4">
      <c r="A4482" t="str">
        <f t="shared" si="69"/>
        <v>NSC142480</v>
      </c>
      <c r="B4482" t="s">
        <v>12645</v>
      </c>
      <c r="C4482">
        <v>6</v>
      </c>
      <c r="D4482">
        <v>9</v>
      </c>
    </row>
    <row r="4483" spans="1:4">
      <c r="A4483" t="str">
        <f t="shared" si="69"/>
        <v>NSC142535</v>
      </c>
      <c r="B4483" t="s">
        <v>12646</v>
      </c>
      <c r="C4483">
        <v>7</v>
      </c>
      <c r="D4483">
        <v>8</v>
      </c>
    </row>
    <row r="4484" spans="1:4">
      <c r="A4484" t="str">
        <f t="shared" ref="A4484:A4547" si="70">MID(B4484,1,LEN(B4484)-4)</f>
        <v>NSC143340</v>
      </c>
      <c r="B4484" t="s">
        <v>12647</v>
      </c>
      <c r="C4484">
        <v>6</v>
      </c>
      <c r="D4484">
        <v>9</v>
      </c>
    </row>
    <row r="4485" spans="1:4">
      <c r="A4485" t="str">
        <f t="shared" si="70"/>
        <v>NSC143354</v>
      </c>
      <c r="B4485" t="s">
        <v>12648</v>
      </c>
      <c r="C4485">
        <v>6</v>
      </c>
      <c r="D4485">
        <v>9</v>
      </c>
    </row>
    <row r="4486" spans="1:4">
      <c r="A4486" t="str">
        <f t="shared" si="70"/>
        <v>NSC143974</v>
      </c>
      <c r="B4486" t="s">
        <v>12649</v>
      </c>
      <c r="C4486">
        <v>8</v>
      </c>
      <c r="D4486">
        <v>8</v>
      </c>
    </row>
    <row r="4487" spans="1:4">
      <c r="A4487" t="str">
        <f t="shared" si="70"/>
        <v>NSC144198</v>
      </c>
      <c r="B4487" t="s">
        <v>12650</v>
      </c>
      <c r="C4487">
        <v>6</v>
      </c>
      <c r="D4487">
        <v>10</v>
      </c>
    </row>
    <row r="4488" spans="1:4">
      <c r="A4488" t="str">
        <f t="shared" si="70"/>
        <v>NSC157339</v>
      </c>
      <c r="B4488" t="s">
        <v>12651</v>
      </c>
      <c r="C4488">
        <v>6</v>
      </c>
      <c r="D4488">
        <v>10</v>
      </c>
    </row>
    <row r="4489" spans="1:4">
      <c r="A4489" t="str">
        <f t="shared" si="70"/>
        <v>NSC157495</v>
      </c>
      <c r="B4489" t="s">
        <v>12652</v>
      </c>
      <c r="C4489">
        <v>8</v>
      </c>
      <c r="D4489">
        <v>9</v>
      </c>
    </row>
    <row r="4490" spans="1:4">
      <c r="A4490" t="str">
        <f t="shared" si="70"/>
        <v>NSC158263</v>
      </c>
      <c r="B4490" t="s">
        <v>12653</v>
      </c>
      <c r="C4490">
        <v>6</v>
      </c>
      <c r="D4490">
        <v>9</v>
      </c>
    </row>
    <row r="4491" spans="1:4">
      <c r="A4491" t="str">
        <f t="shared" si="70"/>
        <v>NSC158391</v>
      </c>
      <c r="B4491" t="s">
        <v>12654</v>
      </c>
      <c r="C4491">
        <v>6</v>
      </c>
      <c r="D4491">
        <v>9</v>
      </c>
    </row>
    <row r="4492" spans="1:4">
      <c r="A4492" t="str">
        <f t="shared" si="70"/>
        <v>NSC163305</v>
      </c>
      <c r="B4492" t="s">
        <v>12655</v>
      </c>
      <c r="C4492">
        <v>6</v>
      </c>
      <c r="D4492">
        <v>7</v>
      </c>
    </row>
    <row r="4493" spans="1:4">
      <c r="A4493" t="str">
        <f t="shared" si="70"/>
        <v>NSC163332</v>
      </c>
      <c r="B4493" t="s">
        <v>12656</v>
      </c>
      <c r="C4493">
        <v>6</v>
      </c>
      <c r="D4493">
        <v>9</v>
      </c>
    </row>
    <row r="4494" spans="1:4">
      <c r="A4494" t="str">
        <f t="shared" si="70"/>
        <v>NSC166291</v>
      </c>
      <c r="B4494" t="s">
        <v>12657</v>
      </c>
      <c r="C4494">
        <v>8</v>
      </c>
      <c r="D4494">
        <v>9</v>
      </c>
    </row>
    <row r="4495" spans="1:4">
      <c r="A4495" t="str">
        <f t="shared" si="70"/>
        <v>NSC173905</v>
      </c>
      <c r="B4495" t="s">
        <v>12658</v>
      </c>
      <c r="C4495">
        <v>5</v>
      </c>
      <c r="D4495">
        <v>9</v>
      </c>
    </row>
    <row r="4496" spans="1:4">
      <c r="A4496" t="str">
        <f t="shared" si="70"/>
        <v>NSC176302</v>
      </c>
      <c r="B4496" t="s">
        <v>12659</v>
      </c>
      <c r="C4496">
        <v>6</v>
      </c>
      <c r="D4496">
        <v>8</v>
      </c>
    </row>
    <row r="4497" spans="1:4">
      <c r="A4497" t="str">
        <f t="shared" si="70"/>
        <v>NSC176317</v>
      </c>
      <c r="B4497" t="s">
        <v>12660</v>
      </c>
      <c r="C4497">
        <v>8</v>
      </c>
      <c r="D4497">
        <v>10</v>
      </c>
    </row>
    <row r="4498" spans="1:4">
      <c r="A4498" t="str">
        <f t="shared" si="70"/>
        <v>NSC177377</v>
      </c>
      <c r="B4498" t="s">
        <v>12661</v>
      </c>
      <c r="C4498">
        <v>6</v>
      </c>
      <c r="D4498">
        <v>7</v>
      </c>
    </row>
    <row r="4499" spans="1:4">
      <c r="A4499" t="str">
        <f t="shared" si="70"/>
        <v>NSC18430</v>
      </c>
      <c r="B4499" t="s">
        <v>12662</v>
      </c>
      <c r="C4499">
        <v>8</v>
      </c>
      <c r="D4499">
        <v>8</v>
      </c>
    </row>
    <row r="4500" spans="1:4">
      <c r="A4500" t="str">
        <f t="shared" si="70"/>
        <v>NSC191250</v>
      </c>
      <c r="B4500" t="s">
        <v>12663</v>
      </c>
      <c r="C4500">
        <v>8</v>
      </c>
      <c r="D4500">
        <v>8</v>
      </c>
    </row>
    <row r="4501" spans="1:4">
      <c r="A4501" t="str">
        <f t="shared" si="70"/>
        <v>NSC201470</v>
      </c>
      <c r="B4501" t="s">
        <v>12664</v>
      </c>
      <c r="C4501">
        <v>6</v>
      </c>
      <c r="D4501">
        <v>8</v>
      </c>
    </row>
    <row r="4502" spans="1:4">
      <c r="A4502" t="str">
        <f t="shared" si="70"/>
        <v>NSC201685</v>
      </c>
      <c r="B4502" t="s">
        <v>12665</v>
      </c>
      <c r="C4502">
        <v>5</v>
      </c>
      <c r="D4502">
        <v>7</v>
      </c>
    </row>
    <row r="4503" spans="1:4">
      <c r="A4503" t="str">
        <f t="shared" si="70"/>
        <v>NSC202554</v>
      </c>
      <c r="B4503" t="s">
        <v>12666</v>
      </c>
      <c r="C4503">
        <v>7</v>
      </c>
      <c r="D4503">
        <v>7</v>
      </c>
    </row>
    <row r="4504" spans="1:4">
      <c r="A4504" t="str">
        <f t="shared" si="70"/>
        <v>NSC206381</v>
      </c>
      <c r="B4504" t="s">
        <v>12667</v>
      </c>
      <c r="C4504">
        <v>7</v>
      </c>
      <c r="D4504">
        <v>7</v>
      </c>
    </row>
    <row r="4505" spans="1:4">
      <c r="A4505" t="str">
        <f t="shared" si="70"/>
        <v>NSC219988</v>
      </c>
      <c r="B4505" t="s">
        <v>12668</v>
      </c>
      <c r="C4505">
        <v>6</v>
      </c>
      <c r="D4505">
        <v>9</v>
      </c>
    </row>
    <row r="4506" spans="1:4">
      <c r="A4506" t="str">
        <f t="shared" si="70"/>
        <v>NSC222703</v>
      </c>
      <c r="B4506" t="s">
        <v>12669</v>
      </c>
      <c r="C4506">
        <v>6</v>
      </c>
      <c r="D4506">
        <v>10</v>
      </c>
    </row>
    <row r="4507" spans="1:4">
      <c r="A4507" t="str">
        <f t="shared" si="70"/>
        <v>NSC230683</v>
      </c>
      <c r="B4507" t="s">
        <v>12670</v>
      </c>
      <c r="C4507">
        <v>7</v>
      </c>
      <c r="D4507">
        <v>8</v>
      </c>
    </row>
    <row r="4508" spans="1:4">
      <c r="A4508" t="str">
        <f t="shared" si="70"/>
        <v>NSC231660</v>
      </c>
      <c r="B4508" t="s">
        <v>12671</v>
      </c>
      <c r="C4508">
        <v>6</v>
      </c>
      <c r="D4508">
        <v>8</v>
      </c>
    </row>
    <row r="4509" spans="1:4">
      <c r="A4509" t="str">
        <f t="shared" si="70"/>
        <v>NSC234214</v>
      </c>
      <c r="B4509" t="s">
        <v>12672</v>
      </c>
      <c r="C4509">
        <v>8</v>
      </c>
      <c r="D4509">
        <v>10</v>
      </c>
    </row>
    <row r="4510" spans="1:4">
      <c r="A4510" t="str">
        <f t="shared" si="70"/>
        <v>NSC234766</v>
      </c>
      <c r="B4510" t="s">
        <v>12673</v>
      </c>
      <c r="C4510">
        <v>7</v>
      </c>
      <c r="D4510">
        <v>9</v>
      </c>
    </row>
    <row r="4511" spans="1:4">
      <c r="A4511" t="str">
        <f t="shared" si="70"/>
        <v>NSC239397</v>
      </c>
      <c r="B4511" t="s">
        <v>12674</v>
      </c>
      <c r="C4511">
        <v>7</v>
      </c>
      <c r="D4511">
        <v>10</v>
      </c>
    </row>
    <row r="4512" spans="1:4">
      <c r="A4512" t="str">
        <f t="shared" si="70"/>
        <v>NSC240587</v>
      </c>
      <c r="B4512" t="s">
        <v>12675</v>
      </c>
      <c r="C4512">
        <v>5</v>
      </c>
      <c r="D4512">
        <v>10</v>
      </c>
    </row>
    <row r="4513" spans="1:4">
      <c r="A4513" t="str">
        <f t="shared" si="70"/>
        <v>NSC240755</v>
      </c>
      <c r="B4513" t="s">
        <v>12676</v>
      </c>
      <c r="C4513">
        <v>7</v>
      </c>
      <c r="D4513">
        <v>9</v>
      </c>
    </row>
    <row r="4514" spans="1:4">
      <c r="A4514" t="str">
        <f t="shared" si="70"/>
        <v>NSC245456</v>
      </c>
      <c r="B4514" t="s">
        <v>12677</v>
      </c>
      <c r="C4514">
        <v>7</v>
      </c>
      <c r="D4514">
        <v>10</v>
      </c>
    </row>
    <row r="4515" spans="1:4">
      <c r="A4515" t="str">
        <f t="shared" si="70"/>
        <v>NSC246112</v>
      </c>
      <c r="B4515" t="s">
        <v>12678</v>
      </c>
      <c r="C4515">
        <v>6</v>
      </c>
      <c r="D4515">
        <v>10</v>
      </c>
    </row>
    <row r="4516" spans="1:4">
      <c r="A4516" t="str">
        <f t="shared" si="70"/>
        <v>NSC247015</v>
      </c>
      <c r="B4516" t="s">
        <v>12679</v>
      </c>
      <c r="C4516">
        <v>6</v>
      </c>
      <c r="D4516">
        <v>8</v>
      </c>
    </row>
    <row r="4517" spans="1:4">
      <c r="A4517" t="str">
        <f t="shared" si="70"/>
        <v>NSC249321</v>
      </c>
      <c r="B4517" t="s">
        <v>12680</v>
      </c>
      <c r="C4517">
        <v>5</v>
      </c>
      <c r="D4517">
        <v>11</v>
      </c>
    </row>
    <row r="4518" spans="1:4">
      <c r="A4518" t="str">
        <f t="shared" si="70"/>
        <v>NSC259680</v>
      </c>
      <c r="B4518" t="s">
        <v>12681</v>
      </c>
      <c r="C4518">
        <v>8</v>
      </c>
      <c r="D4518">
        <v>10</v>
      </c>
    </row>
    <row r="4519" spans="1:4">
      <c r="A4519" t="str">
        <f t="shared" si="70"/>
        <v>NSC259682</v>
      </c>
      <c r="B4519" t="s">
        <v>12682</v>
      </c>
      <c r="C4519">
        <v>8</v>
      </c>
      <c r="D4519">
        <v>10</v>
      </c>
    </row>
    <row r="4520" spans="1:4">
      <c r="A4520" t="str">
        <f t="shared" si="70"/>
        <v>NSC260922</v>
      </c>
      <c r="B4520" t="s">
        <v>12683</v>
      </c>
      <c r="C4520">
        <v>7</v>
      </c>
      <c r="D4520">
        <v>8</v>
      </c>
    </row>
    <row r="4521" spans="1:4">
      <c r="A4521" t="str">
        <f t="shared" si="70"/>
        <v>NSC267308</v>
      </c>
      <c r="B4521" t="s">
        <v>12684</v>
      </c>
      <c r="C4521">
        <v>6</v>
      </c>
      <c r="D4521">
        <v>7</v>
      </c>
    </row>
    <row r="4522" spans="1:4">
      <c r="A4522" t="str">
        <f t="shared" si="70"/>
        <v>NSC268918</v>
      </c>
      <c r="B4522" t="s">
        <v>12685</v>
      </c>
      <c r="C4522">
        <v>7</v>
      </c>
      <c r="D4522">
        <v>7</v>
      </c>
    </row>
    <row r="4523" spans="1:4">
      <c r="A4523" t="str">
        <f t="shared" si="70"/>
        <v>NSC269109</v>
      </c>
      <c r="B4523" t="s">
        <v>12686</v>
      </c>
      <c r="C4523">
        <v>7</v>
      </c>
      <c r="D4523">
        <v>8</v>
      </c>
    </row>
    <row r="4524" spans="1:4">
      <c r="A4524" t="str">
        <f t="shared" si="70"/>
        <v>NSC269112</v>
      </c>
      <c r="B4524" t="s">
        <v>12687</v>
      </c>
      <c r="C4524">
        <v>6</v>
      </c>
      <c r="D4524">
        <v>9</v>
      </c>
    </row>
    <row r="4525" spans="1:4">
      <c r="A4525" t="str">
        <f t="shared" si="70"/>
        <v>NSC269753</v>
      </c>
      <c r="B4525" t="s">
        <v>12688</v>
      </c>
      <c r="C4525">
        <v>6</v>
      </c>
      <c r="D4525">
        <v>8</v>
      </c>
    </row>
    <row r="4526" spans="1:4">
      <c r="A4526" t="str">
        <f t="shared" si="70"/>
        <v>NSC270904</v>
      </c>
      <c r="B4526" t="s">
        <v>12689</v>
      </c>
      <c r="C4526">
        <v>6</v>
      </c>
      <c r="D4526">
        <v>10</v>
      </c>
    </row>
    <row r="4527" spans="1:4">
      <c r="A4527" t="str">
        <f t="shared" si="70"/>
        <v>NSC275409</v>
      </c>
      <c r="B4527" t="s">
        <v>12690</v>
      </c>
      <c r="C4527">
        <v>6</v>
      </c>
      <c r="D4527">
        <v>8</v>
      </c>
    </row>
    <row r="4528" spans="1:4">
      <c r="A4528" t="str">
        <f t="shared" si="70"/>
        <v>NSC276376</v>
      </c>
      <c r="B4528" t="s">
        <v>12691</v>
      </c>
      <c r="C4528">
        <v>6</v>
      </c>
      <c r="D4528">
        <v>8</v>
      </c>
    </row>
    <row r="4529" spans="1:4">
      <c r="A4529" t="str">
        <f t="shared" si="70"/>
        <v>NSC281742</v>
      </c>
      <c r="B4529" t="s">
        <v>12692</v>
      </c>
      <c r="C4529">
        <v>6</v>
      </c>
      <c r="D4529">
        <v>12</v>
      </c>
    </row>
    <row r="4530" spans="1:4">
      <c r="A4530" t="str">
        <f t="shared" si="70"/>
        <v>NSC283477</v>
      </c>
      <c r="B4530" t="s">
        <v>12693</v>
      </c>
      <c r="C4530">
        <v>7</v>
      </c>
      <c r="D4530">
        <v>10</v>
      </c>
    </row>
    <row r="4531" spans="1:4">
      <c r="A4531" t="str">
        <f t="shared" si="70"/>
        <v>NSC289473</v>
      </c>
      <c r="B4531" t="s">
        <v>12694</v>
      </c>
      <c r="C4531">
        <v>6</v>
      </c>
      <c r="D4531">
        <v>9</v>
      </c>
    </row>
    <row r="4532" spans="1:4">
      <c r="A4532" t="str">
        <f t="shared" si="70"/>
        <v>NSC290700</v>
      </c>
      <c r="B4532" t="s">
        <v>12695</v>
      </c>
      <c r="C4532">
        <v>6</v>
      </c>
      <c r="D4532">
        <v>7</v>
      </c>
    </row>
    <row r="4533" spans="1:4">
      <c r="A4533" t="str">
        <f t="shared" si="70"/>
        <v>NSC290963</v>
      </c>
      <c r="B4533" t="s">
        <v>12696</v>
      </c>
      <c r="C4533">
        <v>7</v>
      </c>
      <c r="D4533">
        <v>9</v>
      </c>
    </row>
    <row r="4534" spans="1:4">
      <c r="A4534" t="str">
        <f t="shared" si="70"/>
        <v>NSC290977</v>
      </c>
      <c r="B4534" t="s">
        <v>12697</v>
      </c>
      <c r="C4534">
        <v>6</v>
      </c>
      <c r="D4534">
        <v>8</v>
      </c>
    </row>
    <row r="4535" spans="1:4">
      <c r="A4535" t="str">
        <f t="shared" si="70"/>
        <v>NSC290979</v>
      </c>
      <c r="B4535" t="s">
        <v>12698</v>
      </c>
      <c r="C4535">
        <v>7</v>
      </c>
      <c r="D4535">
        <v>9</v>
      </c>
    </row>
    <row r="4536" spans="1:4">
      <c r="A4536" t="str">
        <f t="shared" si="70"/>
        <v>NSC290980</v>
      </c>
      <c r="B4536" t="s">
        <v>12699</v>
      </c>
      <c r="C4536">
        <v>7</v>
      </c>
      <c r="D4536">
        <v>9</v>
      </c>
    </row>
    <row r="4537" spans="1:4">
      <c r="A4537" t="str">
        <f t="shared" si="70"/>
        <v>NSC290982</v>
      </c>
      <c r="B4537" t="s">
        <v>12700</v>
      </c>
      <c r="C4537">
        <v>7</v>
      </c>
      <c r="D4537">
        <v>9</v>
      </c>
    </row>
    <row r="4538" spans="1:4">
      <c r="A4538" t="str">
        <f t="shared" si="70"/>
        <v>NSC291065</v>
      </c>
      <c r="B4538" t="s">
        <v>12701</v>
      </c>
      <c r="C4538">
        <v>8</v>
      </c>
      <c r="D4538">
        <v>10</v>
      </c>
    </row>
    <row r="4539" spans="1:4">
      <c r="A4539" t="str">
        <f t="shared" si="70"/>
        <v>NSC291109</v>
      </c>
      <c r="B4539" t="s">
        <v>12702</v>
      </c>
      <c r="C4539">
        <v>8</v>
      </c>
      <c r="D4539">
        <v>8</v>
      </c>
    </row>
    <row r="4540" spans="1:4">
      <c r="A4540" t="str">
        <f t="shared" si="70"/>
        <v>NSC295084</v>
      </c>
      <c r="B4540" t="s">
        <v>12703</v>
      </c>
      <c r="C4540">
        <v>6</v>
      </c>
      <c r="D4540">
        <v>9</v>
      </c>
    </row>
    <row r="4541" spans="1:4">
      <c r="A4541" t="str">
        <f t="shared" si="70"/>
        <v>NSC295466</v>
      </c>
      <c r="B4541" t="s">
        <v>12704</v>
      </c>
      <c r="C4541">
        <v>6</v>
      </c>
      <c r="D4541">
        <v>6</v>
      </c>
    </row>
    <row r="4542" spans="1:4">
      <c r="A4542" t="str">
        <f t="shared" si="70"/>
        <v>NSC295641</v>
      </c>
      <c r="B4542" t="s">
        <v>12705</v>
      </c>
      <c r="C4542">
        <v>8</v>
      </c>
      <c r="D4542">
        <v>9</v>
      </c>
    </row>
    <row r="4543" spans="1:4">
      <c r="A4543" t="str">
        <f t="shared" si="70"/>
        <v>NSC295729</v>
      </c>
      <c r="B4543" t="s">
        <v>12706</v>
      </c>
      <c r="C4543">
        <v>8</v>
      </c>
      <c r="D4543">
        <v>9</v>
      </c>
    </row>
    <row r="4544" spans="1:4">
      <c r="A4544" t="str">
        <f t="shared" si="70"/>
        <v>NSC297362</v>
      </c>
      <c r="B4544" t="s">
        <v>12707</v>
      </c>
      <c r="C4544">
        <v>7</v>
      </c>
      <c r="D4544">
        <v>10</v>
      </c>
    </row>
    <row r="4545" spans="1:4">
      <c r="A4545" t="str">
        <f t="shared" si="70"/>
        <v>NSC297872</v>
      </c>
      <c r="B4545" t="s">
        <v>12708</v>
      </c>
      <c r="C4545">
        <v>8</v>
      </c>
      <c r="D4545">
        <v>11</v>
      </c>
    </row>
    <row r="4546" spans="1:4">
      <c r="A4546" t="str">
        <f t="shared" si="70"/>
        <v>NSC305789</v>
      </c>
      <c r="B4546" t="s">
        <v>12709</v>
      </c>
      <c r="C4546">
        <v>7</v>
      </c>
      <c r="D4546">
        <v>11</v>
      </c>
    </row>
    <row r="4547" spans="1:4">
      <c r="A4547" t="str">
        <f t="shared" si="70"/>
        <v>NSC309741</v>
      </c>
      <c r="B4547" t="s">
        <v>12710</v>
      </c>
      <c r="C4547">
        <v>9</v>
      </c>
      <c r="D4547">
        <v>11</v>
      </c>
    </row>
    <row r="4548" spans="1:4">
      <c r="A4548" t="str">
        <f t="shared" ref="A4548:A4611" si="71">MID(B4548,1,LEN(B4548)-4)</f>
        <v>NSC309883</v>
      </c>
      <c r="B4548" t="s">
        <v>12711</v>
      </c>
      <c r="C4548">
        <v>9</v>
      </c>
      <c r="D4548">
        <v>12</v>
      </c>
    </row>
    <row r="4549" spans="1:4">
      <c r="A4549" t="str">
        <f t="shared" si="71"/>
        <v>NSC310618</v>
      </c>
      <c r="B4549" t="s">
        <v>12712</v>
      </c>
      <c r="C4549">
        <v>7</v>
      </c>
      <c r="D4549">
        <v>9</v>
      </c>
    </row>
    <row r="4550" spans="1:4">
      <c r="A4550" t="str">
        <f t="shared" si="71"/>
        <v>NSC319031</v>
      </c>
      <c r="B4550" t="s">
        <v>12713</v>
      </c>
      <c r="C4550">
        <v>7</v>
      </c>
      <c r="D4550">
        <v>8</v>
      </c>
    </row>
    <row r="4551" spans="1:4">
      <c r="A4551" t="str">
        <f t="shared" si="71"/>
        <v>NSC319042</v>
      </c>
      <c r="B4551" t="s">
        <v>12714</v>
      </c>
      <c r="C4551">
        <v>9</v>
      </c>
      <c r="D4551">
        <v>12</v>
      </c>
    </row>
    <row r="4552" spans="1:4">
      <c r="A4552" t="str">
        <f t="shared" si="71"/>
        <v>NSC319730</v>
      </c>
      <c r="B4552" t="s">
        <v>12715</v>
      </c>
      <c r="C4552">
        <v>6</v>
      </c>
      <c r="D4552">
        <v>7</v>
      </c>
    </row>
    <row r="4553" spans="1:4">
      <c r="A4553" t="str">
        <f t="shared" si="71"/>
        <v>NSC-32180</v>
      </c>
      <c r="B4553" t="s">
        <v>12602</v>
      </c>
      <c r="C4553">
        <v>8</v>
      </c>
      <c r="D4553">
        <v>9</v>
      </c>
    </row>
    <row r="4554" spans="1:4">
      <c r="A4554" t="str">
        <f t="shared" si="71"/>
        <v>NSC327333</v>
      </c>
      <c r="B4554" t="s">
        <v>12716</v>
      </c>
      <c r="C4554">
        <v>7</v>
      </c>
      <c r="D4554">
        <v>10</v>
      </c>
    </row>
    <row r="4555" spans="1:4">
      <c r="A4555" t="str">
        <f t="shared" si="71"/>
        <v>NSC327353</v>
      </c>
      <c r="B4555" t="s">
        <v>12717</v>
      </c>
      <c r="C4555">
        <v>7</v>
      </c>
      <c r="D4555">
        <v>9</v>
      </c>
    </row>
    <row r="4556" spans="1:4">
      <c r="A4556" t="str">
        <f t="shared" si="71"/>
        <v>NSC328085</v>
      </c>
      <c r="B4556" t="s">
        <v>12718</v>
      </c>
      <c r="C4556">
        <v>7</v>
      </c>
      <c r="D4556">
        <v>9</v>
      </c>
    </row>
    <row r="4557" spans="1:4">
      <c r="A4557" t="str">
        <f t="shared" si="71"/>
        <v>NSC330507</v>
      </c>
      <c r="B4557" t="s">
        <v>12719</v>
      </c>
      <c r="C4557">
        <v>7</v>
      </c>
      <c r="D4557">
        <v>8</v>
      </c>
    </row>
    <row r="4558" spans="1:4">
      <c r="A4558" t="str">
        <f t="shared" si="71"/>
        <v>NSC339606</v>
      </c>
      <c r="B4558" t="s">
        <v>12720</v>
      </c>
      <c r="C4558">
        <v>8</v>
      </c>
      <c r="D4558">
        <v>9</v>
      </c>
    </row>
    <row r="4559" spans="1:4">
      <c r="A4559" t="str">
        <f t="shared" si="71"/>
        <v>NSC350142</v>
      </c>
      <c r="B4559" t="s">
        <v>12721</v>
      </c>
      <c r="C4559">
        <v>6</v>
      </c>
      <c r="D4559">
        <v>7</v>
      </c>
    </row>
    <row r="4560" spans="1:4">
      <c r="A4560" t="str">
        <f t="shared" si="71"/>
        <v>NSC3535</v>
      </c>
      <c r="B4560" t="s">
        <v>12722</v>
      </c>
      <c r="C4560">
        <v>6</v>
      </c>
      <c r="D4560">
        <v>8</v>
      </c>
    </row>
    <row r="4561" spans="1:4">
      <c r="A4561" t="str">
        <f t="shared" si="71"/>
        <v>NSC35424</v>
      </c>
      <c r="B4561" t="s">
        <v>12723</v>
      </c>
      <c r="C4561">
        <v>7</v>
      </c>
      <c r="D4561">
        <v>10</v>
      </c>
    </row>
    <row r="4562" spans="1:4">
      <c r="A4562" t="str">
        <f t="shared" si="71"/>
        <v>NSC363003</v>
      </c>
      <c r="B4562" t="s">
        <v>12724</v>
      </c>
      <c r="C4562">
        <v>7</v>
      </c>
      <c r="D4562">
        <v>10</v>
      </c>
    </row>
    <row r="4563" spans="1:4">
      <c r="A4563" t="str">
        <f t="shared" si="71"/>
        <v>NSC366134</v>
      </c>
      <c r="B4563" t="s">
        <v>12725</v>
      </c>
      <c r="C4563">
        <v>8</v>
      </c>
      <c r="D4563">
        <v>10</v>
      </c>
    </row>
    <row r="4564" spans="1:4">
      <c r="A4564" t="str">
        <f t="shared" si="71"/>
        <v>NSC371821</v>
      </c>
      <c r="B4564" t="s">
        <v>12726</v>
      </c>
      <c r="C4564">
        <v>7</v>
      </c>
      <c r="D4564">
        <v>9</v>
      </c>
    </row>
    <row r="4565" spans="1:4">
      <c r="A4565" t="str">
        <f t="shared" si="71"/>
        <v>NSC372400</v>
      </c>
      <c r="B4565" t="s">
        <v>12727</v>
      </c>
      <c r="C4565">
        <v>6</v>
      </c>
      <c r="D4565">
        <v>7</v>
      </c>
    </row>
    <row r="4566" spans="1:4">
      <c r="A4566" t="str">
        <f t="shared" si="71"/>
        <v>NSC372505</v>
      </c>
      <c r="B4566" t="s">
        <v>12728</v>
      </c>
      <c r="C4566">
        <v>8</v>
      </c>
      <c r="D4566">
        <v>9</v>
      </c>
    </row>
    <row r="4567" spans="1:4">
      <c r="A4567" t="str">
        <f t="shared" si="71"/>
        <v>NSC372640</v>
      </c>
      <c r="B4567" t="s">
        <v>12729</v>
      </c>
      <c r="C4567">
        <v>7</v>
      </c>
      <c r="D4567">
        <v>10</v>
      </c>
    </row>
    <row r="4568" spans="1:4">
      <c r="A4568" t="str">
        <f t="shared" si="71"/>
        <v>NSC373032</v>
      </c>
      <c r="B4568" t="s">
        <v>12730</v>
      </c>
      <c r="C4568">
        <v>7</v>
      </c>
      <c r="D4568">
        <v>10</v>
      </c>
    </row>
    <row r="4569" spans="1:4">
      <c r="A4569" t="str">
        <f t="shared" si="71"/>
        <v>NSC373814</v>
      </c>
      <c r="B4569" t="s">
        <v>12731</v>
      </c>
      <c r="C4569">
        <v>6</v>
      </c>
      <c r="D4569">
        <v>10</v>
      </c>
    </row>
    <row r="4570" spans="1:4">
      <c r="A4570" t="str">
        <f t="shared" si="71"/>
        <v>NSC375164</v>
      </c>
      <c r="B4570" t="s">
        <v>12732</v>
      </c>
      <c r="C4570">
        <v>8</v>
      </c>
      <c r="D4570">
        <v>9</v>
      </c>
    </row>
    <row r="4571" spans="1:4">
      <c r="A4571" t="str">
        <f t="shared" si="71"/>
        <v>NSC376282</v>
      </c>
      <c r="B4571" t="s">
        <v>12733</v>
      </c>
      <c r="C4571">
        <v>6</v>
      </c>
      <c r="D4571">
        <v>8</v>
      </c>
    </row>
    <row r="4572" spans="1:4">
      <c r="A4572" t="str">
        <f t="shared" si="71"/>
        <v>NSC37641</v>
      </c>
      <c r="B4572" t="s">
        <v>12734</v>
      </c>
      <c r="C4572">
        <v>8</v>
      </c>
      <c r="D4572">
        <v>9</v>
      </c>
    </row>
    <row r="4573" spans="1:4">
      <c r="A4573" t="str">
        <f t="shared" si="71"/>
        <v>NSC377825</v>
      </c>
      <c r="B4573" t="s">
        <v>12735</v>
      </c>
      <c r="C4573">
        <v>7</v>
      </c>
      <c r="D4573">
        <v>8</v>
      </c>
    </row>
    <row r="4574" spans="1:4">
      <c r="A4574" t="str">
        <f t="shared" si="71"/>
        <v>NSC377892</v>
      </c>
      <c r="B4574" t="s">
        <v>12736</v>
      </c>
      <c r="C4574">
        <v>8</v>
      </c>
      <c r="D4574">
        <v>10</v>
      </c>
    </row>
    <row r="4575" spans="1:4">
      <c r="A4575" t="str">
        <f t="shared" si="71"/>
        <v>NSC377901</v>
      </c>
      <c r="B4575" t="s">
        <v>12737</v>
      </c>
      <c r="C4575">
        <v>8</v>
      </c>
      <c r="D4575">
        <v>10</v>
      </c>
    </row>
    <row r="4576" spans="1:4">
      <c r="A4576" t="str">
        <f t="shared" si="71"/>
        <v>NSC378135</v>
      </c>
      <c r="B4576" t="s">
        <v>12738</v>
      </c>
      <c r="C4576">
        <v>7</v>
      </c>
      <c r="D4576">
        <v>12</v>
      </c>
    </row>
    <row r="4577" spans="1:4">
      <c r="A4577" t="str">
        <f t="shared" si="71"/>
        <v>NSC379963</v>
      </c>
      <c r="B4577" t="s">
        <v>12739</v>
      </c>
      <c r="C4577">
        <v>6</v>
      </c>
      <c r="D4577">
        <v>12</v>
      </c>
    </row>
    <row r="4578" spans="1:4">
      <c r="A4578" t="str">
        <f t="shared" si="71"/>
        <v>NSC380881</v>
      </c>
      <c r="B4578" t="s">
        <v>12740</v>
      </c>
      <c r="C4578">
        <v>9</v>
      </c>
      <c r="D4578">
        <v>9</v>
      </c>
    </row>
    <row r="4579" spans="1:4">
      <c r="A4579" t="str">
        <f t="shared" si="71"/>
        <v>NSC381412</v>
      </c>
      <c r="B4579" t="s">
        <v>12741</v>
      </c>
      <c r="C4579">
        <v>7</v>
      </c>
      <c r="D4579">
        <v>12</v>
      </c>
    </row>
    <row r="4580" spans="1:4">
      <c r="A4580" t="str">
        <f t="shared" si="71"/>
        <v>NSC381999</v>
      </c>
      <c r="B4580" t="s">
        <v>12742</v>
      </c>
      <c r="C4580">
        <v>8</v>
      </c>
      <c r="D4580">
        <v>9</v>
      </c>
    </row>
    <row r="4581" spans="1:4">
      <c r="A4581" t="str">
        <f t="shared" si="71"/>
        <v>NSC382830</v>
      </c>
      <c r="B4581" t="s">
        <v>12743</v>
      </c>
      <c r="C4581">
        <v>6</v>
      </c>
      <c r="D4581">
        <v>9</v>
      </c>
    </row>
    <row r="4582" spans="1:4">
      <c r="A4582" t="str">
        <f t="shared" si="71"/>
        <v>NSC382987</v>
      </c>
      <c r="B4582" t="s">
        <v>12744</v>
      </c>
      <c r="C4582">
        <v>8</v>
      </c>
      <c r="D4582">
        <v>9</v>
      </c>
    </row>
    <row r="4583" spans="1:4">
      <c r="A4583" t="str">
        <f t="shared" si="71"/>
        <v>NSC400363</v>
      </c>
      <c r="B4583" t="s">
        <v>12745</v>
      </c>
      <c r="C4583">
        <v>9</v>
      </c>
      <c r="D4583">
        <v>12</v>
      </c>
    </row>
    <row r="4584" spans="1:4">
      <c r="A4584" t="str">
        <f t="shared" si="71"/>
        <v>NSC400983</v>
      </c>
      <c r="B4584" t="s">
        <v>12746</v>
      </c>
      <c r="C4584">
        <v>5</v>
      </c>
      <c r="D4584">
        <v>9</v>
      </c>
    </row>
    <row r="4585" spans="1:4">
      <c r="A4585" t="str">
        <f t="shared" si="71"/>
        <v>NSC401003</v>
      </c>
      <c r="B4585" t="s">
        <v>12747</v>
      </c>
      <c r="C4585">
        <v>6</v>
      </c>
      <c r="D4585">
        <v>9</v>
      </c>
    </row>
    <row r="4586" spans="1:4">
      <c r="A4586" t="str">
        <f t="shared" si="71"/>
        <v>NSC401103</v>
      </c>
      <c r="B4586" t="s">
        <v>12748</v>
      </c>
      <c r="C4586">
        <v>7</v>
      </c>
      <c r="D4586">
        <v>9</v>
      </c>
    </row>
    <row r="4587" spans="1:4">
      <c r="A4587" t="str">
        <f t="shared" si="71"/>
        <v>NSC401142</v>
      </c>
      <c r="B4587" t="s">
        <v>12749</v>
      </c>
      <c r="C4587">
        <v>7</v>
      </c>
      <c r="D4587">
        <v>8</v>
      </c>
    </row>
    <row r="4588" spans="1:4">
      <c r="A4588" t="str">
        <f t="shared" si="71"/>
        <v>NSC401229</v>
      </c>
      <c r="B4588" t="s">
        <v>12750</v>
      </c>
      <c r="C4588">
        <v>7</v>
      </c>
      <c r="D4588">
        <v>10</v>
      </c>
    </row>
    <row r="4589" spans="1:4">
      <c r="A4589" t="str">
        <f t="shared" si="71"/>
        <v>NSC401518</v>
      </c>
      <c r="B4589" t="s">
        <v>12751</v>
      </c>
      <c r="C4589">
        <v>6</v>
      </c>
      <c r="D4589">
        <v>10</v>
      </c>
    </row>
    <row r="4590" spans="1:4">
      <c r="A4590" t="str">
        <f t="shared" si="71"/>
        <v>NSC401591</v>
      </c>
      <c r="B4590" t="s">
        <v>12752</v>
      </c>
      <c r="C4590">
        <v>7</v>
      </c>
      <c r="D4590">
        <v>10</v>
      </c>
    </row>
    <row r="4591" spans="1:4">
      <c r="A4591" t="str">
        <f t="shared" si="71"/>
        <v>NSC401990</v>
      </c>
      <c r="B4591" t="s">
        <v>12753</v>
      </c>
      <c r="C4591">
        <v>6</v>
      </c>
      <c r="D4591">
        <v>9</v>
      </c>
    </row>
    <row r="4592" spans="1:4">
      <c r="A4592" t="str">
        <f t="shared" si="71"/>
        <v>NSC402209</v>
      </c>
      <c r="B4592" t="s">
        <v>12754</v>
      </c>
      <c r="C4592">
        <v>6</v>
      </c>
      <c r="D4592">
        <v>9</v>
      </c>
    </row>
    <row r="4593" spans="1:4">
      <c r="A4593" t="str">
        <f t="shared" si="71"/>
        <v>NSC402534</v>
      </c>
      <c r="B4593" t="s">
        <v>12755</v>
      </c>
      <c r="C4593">
        <v>6</v>
      </c>
      <c r="D4593">
        <v>9</v>
      </c>
    </row>
    <row r="4594" spans="1:4">
      <c r="A4594" t="str">
        <f t="shared" si="71"/>
        <v>NSC402819</v>
      </c>
      <c r="B4594" t="s">
        <v>12756</v>
      </c>
      <c r="C4594">
        <v>8</v>
      </c>
      <c r="D4594">
        <v>11</v>
      </c>
    </row>
    <row r="4595" spans="1:4">
      <c r="A4595" t="str">
        <f t="shared" si="71"/>
        <v>NSC403104</v>
      </c>
      <c r="B4595" t="s">
        <v>12757</v>
      </c>
      <c r="C4595">
        <v>7</v>
      </c>
      <c r="D4595">
        <v>9</v>
      </c>
    </row>
    <row r="4596" spans="1:4">
      <c r="A4596" t="str">
        <f t="shared" si="71"/>
        <v>NSC403446</v>
      </c>
      <c r="B4596" t="s">
        <v>12758</v>
      </c>
      <c r="C4596">
        <v>9</v>
      </c>
      <c r="D4596">
        <v>10</v>
      </c>
    </row>
    <row r="4597" spans="1:4">
      <c r="A4597" t="str">
        <f t="shared" si="71"/>
        <v>NSC403801</v>
      </c>
      <c r="B4597" t="s">
        <v>12759</v>
      </c>
      <c r="C4597">
        <v>7</v>
      </c>
      <c r="D4597">
        <v>7</v>
      </c>
    </row>
    <row r="4598" spans="1:4">
      <c r="A4598" t="str">
        <f t="shared" si="71"/>
        <v>NSC404772</v>
      </c>
      <c r="B4598" t="s">
        <v>12760</v>
      </c>
      <c r="C4598">
        <v>7</v>
      </c>
      <c r="D4598">
        <v>9</v>
      </c>
    </row>
    <row r="4599" spans="1:4">
      <c r="A4599" t="str">
        <f t="shared" si="71"/>
        <v>NSC405159</v>
      </c>
      <c r="B4599" t="s">
        <v>12761</v>
      </c>
      <c r="C4599">
        <v>6</v>
      </c>
      <c r="D4599">
        <v>9</v>
      </c>
    </row>
    <row r="4600" spans="1:4">
      <c r="A4600" t="str">
        <f t="shared" si="71"/>
        <v>NSC405352</v>
      </c>
      <c r="B4600" t="s">
        <v>12762</v>
      </c>
      <c r="C4600">
        <v>8</v>
      </c>
      <c r="D4600">
        <v>10</v>
      </c>
    </row>
    <row r="4601" spans="1:4">
      <c r="A4601" t="str">
        <f t="shared" si="71"/>
        <v>NSC405533</v>
      </c>
      <c r="B4601" t="s">
        <v>12763</v>
      </c>
      <c r="C4601">
        <v>6</v>
      </c>
      <c r="D4601">
        <v>6</v>
      </c>
    </row>
    <row r="4602" spans="1:4">
      <c r="A4602" t="str">
        <f t="shared" si="71"/>
        <v>NSC405643</v>
      </c>
      <c r="B4602" t="s">
        <v>12764</v>
      </c>
      <c r="C4602">
        <v>6</v>
      </c>
      <c r="D4602">
        <v>7</v>
      </c>
    </row>
    <row r="4603" spans="1:4">
      <c r="A4603" t="str">
        <f t="shared" si="71"/>
        <v>NSC406433</v>
      </c>
      <c r="B4603" t="s">
        <v>12765</v>
      </c>
      <c r="C4603">
        <v>8</v>
      </c>
      <c r="D4603">
        <v>10</v>
      </c>
    </row>
    <row r="4604" spans="1:4">
      <c r="A4604" t="str">
        <f t="shared" si="71"/>
        <v>NSC406648</v>
      </c>
      <c r="B4604" t="s">
        <v>12766</v>
      </c>
      <c r="C4604">
        <v>8</v>
      </c>
      <c r="D4604">
        <v>8</v>
      </c>
    </row>
    <row r="4605" spans="1:4">
      <c r="A4605" t="str">
        <f t="shared" si="71"/>
        <v>NSC406666</v>
      </c>
      <c r="B4605" t="s">
        <v>12767</v>
      </c>
      <c r="C4605">
        <v>8</v>
      </c>
      <c r="D4605">
        <v>9</v>
      </c>
    </row>
    <row r="4606" spans="1:4">
      <c r="A4606" t="str">
        <f t="shared" si="71"/>
        <v>NSC407075</v>
      </c>
      <c r="B4606" t="s">
        <v>12768</v>
      </c>
      <c r="C4606">
        <v>7</v>
      </c>
      <c r="D4606">
        <v>9</v>
      </c>
    </row>
    <row r="4607" spans="1:4">
      <c r="A4607" t="str">
        <f t="shared" si="71"/>
        <v>NSC407397</v>
      </c>
      <c r="B4607" t="s">
        <v>12769</v>
      </c>
      <c r="C4607">
        <v>5</v>
      </c>
      <c r="D4607">
        <v>7</v>
      </c>
    </row>
    <row r="4608" spans="1:4">
      <c r="A4608" t="str">
        <f t="shared" si="71"/>
        <v>NSC407580</v>
      </c>
      <c r="B4608" t="s">
        <v>12770</v>
      </c>
      <c r="C4608">
        <v>7</v>
      </c>
      <c r="D4608">
        <v>9</v>
      </c>
    </row>
    <row r="4609" spans="1:4">
      <c r="A4609" t="str">
        <f t="shared" si="71"/>
        <v>NSC407637</v>
      </c>
      <c r="B4609" t="s">
        <v>12771</v>
      </c>
      <c r="C4609">
        <v>7</v>
      </c>
      <c r="D4609">
        <v>9</v>
      </c>
    </row>
    <row r="4610" spans="1:4">
      <c r="A4610" t="str">
        <f t="shared" si="71"/>
        <v>NSC407638</v>
      </c>
      <c r="B4610" t="s">
        <v>12772</v>
      </c>
      <c r="C4610">
        <v>7</v>
      </c>
      <c r="D4610">
        <v>9</v>
      </c>
    </row>
    <row r="4611" spans="1:4">
      <c r="A4611" t="str">
        <f t="shared" si="71"/>
        <v>NSC407652</v>
      </c>
      <c r="B4611" t="s">
        <v>12773</v>
      </c>
      <c r="C4611">
        <v>7</v>
      </c>
      <c r="D4611">
        <v>9</v>
      </c>
    </row>
    <row r="4612" spans="1:4">
      <c r="A4612" t="str">
        <f t="shared" ref="A4612:A4675" si="72">MID(B4612,1,LEN(B4612)-4)</f>
        <v>NSC407890</v>
      </c>
      <c r="B4612" t="s">
        <v>12774</v>
      </c>
      <c r="C4612">
        <v>6</v>
      </c>
      <c r="D4612">
        <v>9</v>
      </c>
    </row>
    <row r="4613" spans="1:4">
      <c r="A4613" t="str">
        <f t="shared" si="72"/>
        <v>NSC408378</v>
      </c>
      <c r="B4613" t="s">
        <v>12775</v>
      </c>
      <c r="C4613">
        <v>7</v>
      </c>
      <c r="D4613">
        <v>10</v>
      </c>
    </row>
    <row r="4614" spans="1:4">
      <c r="A4614" t="str">
        <f t="shared" si="72"/>
        <v>NSC408379</v>
      </c>
      <c r="B4614" t="s">
        <v>12776</v>
      </c>
      <c r="C4614">
        <v>7</v>
      </c>
      <c r="D4614">
        <v>10</v>
      </c>
    </row>
    <row r="4615" spans="1:4">
      <c r="A4615" t="str">
        <f t="shared" si="72"/>
        <v>NSC408391</v>
      </c>
      <c r="B4615" t="s">
        <v>12777</v>
      </c>
      <c r="C4615">
        <v>7</v>
      </c>
      <c r="D4615">
        <v>10</v>
      </c>
    </row>
    <row r="4616" spans="1:4">
      <c r="A4616" t="str">
        <f t="shared" si="72"/>
        <v>NSC408590</v>
      </c>
      <c r="B4616" t="s">
        <v>12778</v>
      </c>
      <c r="C4616">
        <v>6</v>
      </c>
      <c r="D4616">
        <v>9</v>
      </c>
    </row>
    <row r="4617" spans="1:4">
      <c r="A4617" t="str">
        <f t="shared" si="72"/>
        <v>NSC408670</v>
      </c>
      <c r="B4617" t="s">
        <v>12779</v>
      </c>
      <c r="C4617">
        <v>9</v>
      </c>
      <c r="D4617">
        <v>9</v>
      </c>
    </row>
    <row r="4618" spans="1:4">
      <c r="A4618" t="str">
        <f t="shared" si="72"/>
        <v>NSC5038</v>
      </c>
      <c r="B4618" t="s">
        <v>12780</v>
      </c>
      <c r="C4618">
        <v>7</v>
      </c>
      <c r="D4618">
        <v>10</v>
      </c>
    </row>
    <row r="4619" spans="1:4">
      <c r="A4619" t="str">
        <f t="shared" si="72"/>
        <v>NSC509501</v>
      </c>
      <c r="B4619" t="s">
        <v>12781</v>
      </c>
      <c r="C4619">
        <v>6</v>
      </c>
      <c r="D4619">
        <v>11</v>
      </c>
    </row>
    <row r="4620" spans="1:4">
      <c r="A4620" t="str">
        <f t="shared" si="72"/>
        <v>NSC520114</v>
      </c>
      <c r="B4620" t="s">
        <v>12782</v>
      </c>
      <c r="C4620">
        <v>6</v>
      </c>
      <c r="D4620">
        <v>8</v>
      </c>
    </row>
    <row r="4621" spans="1:4">
      <c r="A4621" t="str">
        <f t="shared" si="72"/>
        <v>NSC54776</v>
      </c>
      <c r="B4621" t="s">
        <v>12783</v>
      </c>
      <c r="C4621">
        <v>8</v>
      </c>
      <c r="D4621">
        <v>10</v>
      </c>
    </row>
    <row r="4622" spans="1:4">
      <c r="A4622" t="str">
        <f t="shared" si="72"/>
        <v>NSC55529</v>
      </c>
      <c r="B4622" t="s">
        <v>12784</v>
      </c>
      <c r="C4622">
        <v>4</v>
      </c>
      <c r="D4622">
        <v>6</v>
      </c>
    </row>
    <row r="4623" spans="1:4">
      <c r="A4623" t="str">
        <f t="shared" si="72"/>
        <v>NSC5570</v>
      </c>
      <c r="B4623" t="s">
        <v>12785</v>
      </c>
      <c r="C4623">
        <v>6</v>
      </c>
      <c r="D4623">
        <v>9</v>
      </c>
    </row>
    <row r="4624" spans="1:4">
      <c r="A4624" t="str">
        <f t="shared" si="72"/>
        <v>NSC55844</v>
      </c>
      <c r="B4624" t="s">
        <v>12786</v>
      </c>
      <c r="C4624">
        <v>6</v>
      </c>
      <c r="D4624">
        <v>9</v>
      </c>
    </row>
    <row r="4625" spans="1:4">
      <c r="A4625" t="str">
        <f t="shared" si="72"/>
        <v>NSC55849</v>
      </c>
      <c r="B4625" t="s">
        <v>12787</v>
      </c>
      <c r="C4625">
        <v>7</v>
      </c>
      <c r="D4625">
        <v>9</v>
      </c>
    </row>
    <row r="4626" spans="1:4">
      <c r="A4626" t="str">
        <f t="shared" si="72"/>
        <v>NSC55861</v>
      </c>
      <c r="B4626" t="s">
        <v>12788</v>
      </c>
      <c r="C4626">
        <v>7</v>
      </c>
      <c r="D4626">
        <v>9</v>
      </c>
    </row>
    <row r="4627" spans="1:4">
      <c r="A4627" t="str">
        <f t="shared" si="72"/>
        <v>NSC57299</v>
      </c>
      <c r="B4627" t="s">
        <v>12789</v>
      </c>
      <c r="C4627">
        <v>7</v>
      </c>
      <c r="D4627">
        <v>7</v>
      </c>
    </row>
    <row r="4628" spans="1:4">
      <c r="A4628" t="str">
        <f t="shared" si="72"/>
        <v>NSC58150</v>
      </c>
      <c r="B4628" t="s">
        <v>12790</v>
      </c>
      <c r="C4628">
        <v>10</v>
      </c>
      <c r="D4628">
        <v>11</v>
      </c>
    </row>
    <row r="4629" spans="1:4">
      <c r="A4629" t="str">
        <f t="shared" si="72"/>
        <v>NSC59304</v>
      </c>
      <c r="B4629" t="s">
        <v>12791</v>
      </c>
      <c r="C4629">
        <v>7</v>
      </c>
      <c r="D4629">
        <v>9</v>
      </c>
    </row>
    <row r="4630" spans="1:4">
      <c r="A4630" t="str">
        <f t="shared" si="72"/>
        <v>NSC59944</v>
      </c>
      <c r="B4630" t="s">
        <v>12792</v>
      </c>
      <c r="C4630">
        <v>7</v>
      </c>
      <c r="D4630">
        <v>9</v>
      </c>
    </row>
    <row r="4631" spans="1:4">
      <c r="A4631" t="str">
        <f t="shared" si="72"/>
        <v>NSC60064</v>
      </c>
      <c r="B4631" t="s">
        <v>12793</v>
      </c>
      <c r="C4631">
        <v>6</v>
      </c>
      <c r="D4631">
        <v>9</v>
      </c>
    </row>
    <row r="4632" spans="1:4">
      <c r="A4632" t="str">
        <f t="shared" si="72"/>
        <v>NSC602409</v>
      </c>
      <c r="B4632" t="s">
        <v>12794</v>
      </c>
      <c r="C4632">
        <v>9</v>
      </c>
      <c r="D4632">
        <v>9</v>
      </c>
    </row>
    <row r="4633" spans="1:4">
      <c r="A4633" t="str">
        <f t="shared" si="72"/>
        <v>NSC602889</v>
      </c>
      <c r="B4633" t="s">
        <v>12795</v>
      </c>
      <c r="C4633">
        <v>7</v>
      </c>
      <c r="D4633">
        <v>7</v>
      </c>
    </row>
    <row r="4634" spans="1:4">
      <c r="A4634" t="str">
        <f t="shared" si="72"/>
        <v>NSC603173</v>
      </c>
      <c r="B4634" t="s">
        <v>12796</v>
      </c>
      <c r="C4634">
        <v>6</v>
      </c>
      <c r="D4634">
        <v>10</v>
      </c>
    </row>
    <row r="4635" spans="1:4">
      <c r="A4635" t="str">
        <f t="shared" si="72"/>
        <v>NSC60474</v>
      </c>
      <c r="B4635" t="s">
        <v>12797</v>
      </c>
      <c r="C4635">
        <v>6</v>
      </c>
      <c r="D4635">
        <v>11</v>
      </c>
    </row>
    <row r="4636" spans="1:4">
      <c r="A4636" t="str">
        <f t="shared" si="72"/>
        <v>NSC605417</v>
      </c>
      <c r="B4636" t="s">
        <v>12798</v>
      </c>
      <c r="C4636">
        <v>7</v>
      </c>
      <c r="D4636">
        <v>9</v>
      </c>
    </row>
    <row r="4637" spans="1:4">
      <c r="A4637" t="str">
        <f t="shared" si="72"/>
        <v>NSC60666</v>
      </c>
      <c r="B4637" t="s">
        <v>12799</v>
      </c>
      <c r="C4637">
        <v>7</v>
      </c>
      <c r="D4637">
        <v>10</v>
      </c>
    </row>
    <row r="4638" spans="1:4">
      <c r="A4638" t="str">
        <f t="shared" si="72"/>
        <v>NSC606752</v>
      </c>
      <c r="B4638" t="s">
        <v>12800</v>
      </c>
      <c r="C4638">
        <v>6</v>
      </c>
      <c r="D4638">
        <v>10</v>
      </c>
    </row>
    <row r="4639" spans="1:4">
      <c r="A4639" t="str">
        <f t="shared" si="72"/>
        <v>NSC606975</v>
      </c>
      <c r="B4639" t="s">
        <v>12801</v>
      </c>
      <c r="C4639">
        <v>6</v>
      </c>
      <c r="D4639">
        <v>10</v>
      </c>
    </row>
    <row r="4640" spans="1:4">
      <c r="A4640" t="str">
        <f t="shared" si="72"/>
        <v>NSC610898</v>
      </c>
      <c r="B4640" t="s">
        <v>12802</v>
      </c>
      <c r="C4640">
        <v>8</v>
      </c>
      <c r="D4640">
        <v>9</v>
      </c>
    </row>
    <row r="4641" spans="1:4">
      <c r="A4641" t="str">
        <f t="shared" si="72"/>
        <v>NSC611098</v>
      </c>
      <c r="B4641" t="s">
        <v>12803</v>
      </c>
      <c r="C4641">
        <v>5</v>
      </c>
      <c r="D4641">
        <v>6</v>
      </c>
    </row>
    <row r="4642" spans="1:4">
      <c r="A4642" t="str">
        <f t="shared" si="72"/>
        <v>NSC61701</v>
      </c>
      <c r="B4642" t="s">
        <v>12804</v>
      </c>
      <c r="C4642">
        <v>5</v>
      </c>
      <c r="D4642">
        <v>6</v>
      </c>
    </row>
    <row r="4643" spans="1:4">
      <c r="A4643" t="str">
        <f t="shared" si="72"/>
        <v>NSC618846</v>
      </c>
      <c r="B4643" t="s">
        <v>12805</v>
      </c>
      <c r="C4643">
        <v>6</v>
      </c>
      <c r="D4643">
        <v>10</v>
      </c>
    </row>
    <row r="4644" spans="1:4">
      <c r="A4644" t="str">
        <f t="shared" si="72"/>
        <v>NSC618877</v>
      </c>
      <c r="B4644" t="s">
        <v>12806</v>
      </c>
      <c r="C4644">
        <v>7</v>
      </c>
      <c r="D4644">
        <v>9</v>
      </c>
    </row>
    <row r="4645" spans="1:4">
      <c r="A4645" t="str">
        <f t="shared" si="72"/>
        <v>NSC62088</v>
      </c>
      <c r="B4645" t="s">
        <v>12807</v>
      </c>
      <c r="C4645">
        <v>7</v>
      </c>
      <c r="D4645">
        <v>8</v>
      </c>
    </row>
    <row r="4646" spans="1:4">
      <c r="A4646" t="str">
        <f t="shared" si="72"/>
        <v>NSC622379</v>
      </c>
      <c r="B4646" t="s">
        <v>12808</v>
      </c>
      <c r="C4646">
        <v>6</v>
      </c>
      <c r="D4646">
        <v>10</v>
      </c>
    </row>
    <row r="4647" spans="1:4">
      <c r="A4647" t="str">
        <f t="shared" si="72"/>
        <v>NSC623033</v>
      </c>
      <c r="B4647" t="s">
        <v>12809</v>
      </c>
      <c r="C4647">
        <v>7</v>
      </c>
      <c r="D4647">
        <v>9</v>
      </c>
    </row>
    <row r="4648" spans="1:4">
      <c r="A4648" t="str">
        <f t="shared" si="72"/>
        <v>NSC625133</v>
      </c>
      <c r="B4648" t="s">
        <v>12810</v>
      </c>
      <c r="C4648">
        <v>6</v>
      </c>
      <c r="D4648">
        <v>8</v>
      </c>
    </row>
    <row r="4649" spans="1:4">
      <c r="A4649" t="str">
        <f t="shared" si="72"/>
        <v>NSC628343</v>
      </c>
      <c r="B4649" t="s">
        <v>12811</v>
      </c>
      <c r="C4649">
        <v>6</v>
      </c>
      <c r="D4649">
        <v>7</v>
      </c>
    </row>
    <row r="4650" spans="1:4">
      <c r="A4650" t="str">
        <f t="shared" si="72"/>
        <v>NSC628660</v>
      </c>
      <c r="B4650" t="s">
        <v>12812</v>
      </c>
      <c r="C4650">
        <v>5</v>
      </c>
      <c r="D4650">
        <v>6</v>
      </c>
    </row>
    <row r="4651" spans="1:4">
      <c r="A4651" t="str">
        <f t="shared" si="72"/>
        <v>NSC633521</v>
      </c>
      <c r="B4651" t="s">
        <v>12813</v>
      </c>
      <c r="C4651">
        <v>6</v>
      </c>
      <c r="D4651">
        <v>8</v>
      </c>
    </row>
    <row r="4652" spans="1:4">
      <c r="A4652" t="str">
        <f t="shared" si="72"/>
        <v>NSC633866</v>
      </c>
      <c r="B4652" t="s">
        <v>12814</v>
      </c>
      <c r="C4652">
        <v>6</v>
      </c>
      <c r="D4652">
        <v>9</v>
      </c>
    </row>
    <row r="4653" spans="1:4">
      <c r="A4653" t="str">
        <f t="shared" si="72"/>
        <v>NSC637291</v>
      </c>
      <c r="B4653" t="s">
        <v>12815</v>
      </c>
      <c r="C4653">
        <v>6</v>
      </c>
      <c r="D4653">
        <v>9</v>
      </c>
    </row>
    <row r="4654" spans="1:4">
      <c r="A4654" t="str">
        <f t="shared" si="72"/>
        <v>NSC638156</v>
      </c>
      <c r="B4654" t="s">
        <v>12816</v>
      </c>
      <c r="C4654">
        <v>6</v>
      </c>
      <c r="D4654">
        <v>10</v>
      </c>
    </row>
    <row r="4655" spans="1:4">
      <c r="A4655" t="str">
        <f t="shared" si="72"/>
        <v>NSC639655</v>
      </c>
      <c r="B4655" t="s">
        <v>12817</v>
      </c>
      <c r="C4655">
        <v>8</v>
      </c>
      <c r="D4655">
        <v>9</v>
      </c>
    </row>
    <row r="4656" spans="1:4">
      <c r="A4656" t="str">
        <f t="shared" si="72"/>
        <v>NSC63984</v>
      </c>
      <c r="B4656" t="s">
        <v>12818</v>
      </c>
      <c r="C4656">
        <v>8</v>
      </c>
      <c r="D4656">
        <v>9</v>
      </c>
    </row>
    <row r="4657" spans="1:4">
      <c r="A4657" t="str">
        <f t="shared" si="72"/>
        <v>NSC64054</v>
      </c>
      <c r="B4657" t="s">
        <v>12819</v>
      </c>
      <c r="C4657">
        <v>7</v>
      </c>
      <c r="D4657">
        <v>10</v>
      </c>
    </row>
    <row r="4658" spans="1:4">
      <c r="A4658" t="str">
        <f t="shared" si="72"/>
        <v>NSC640543</v>
      </c>
      <c r="B4658" t="s">
        <v>12820</v>
      </c>
      <c r="C4658">
        <v>7</v>
      </c>
      <c r="D4658">
        <v>8</v>
      </c>
    </row>
    <row r="4659" spans="1:4">
      <c r="A4659" t="str">
        <f t="shared" si="72"/>
        <v>NSC641183</v>
      </c>
      <c r="B4659" t="s">
        <v>12821</v>
      </c>
      <c r="C4659">
        <v>7</v>
      </c>
      <c r="D4659">
        <v>12</v>
      </c>
    </row>
    <row r="4660" spans="1:4">
      <c r="A4660" t="str">
        <f t="shared" si="72"/>
        <v>NSC641595</v>
      </c>
      <c r="B4660" t="s">
        <v>12822</v>
      </c>
      <c r="C4660">
        <v>7</v>
      </c>
      <c r="D4660">
        <v>8</v>
      </c>
    </row>
    <row r="4661" spans="1:4">
      <c r="A4661" t="str">
        <f t="shared" si="72"/>
        <v>NSC642703</v>
      </c>
      <c r="B4661" t="s">
        <v>12823</v>
      </c>
      <c r="C4661">
        <v>6</v>
      </c>
      <c r="D4661">
        <v>7</v>
      </c>
    </row>
    <row r="4662" spans="1:4">
      <c r="A4662" t="str">
        <f t="shared" si="72"/>
        <v>NSC642939</v>
      </c>
      <c r="B4662" t="s">
        <v>12824</v>
      </c>
      <c r="C4662">
        <v>7</v>
      </c>
      <c r="D4662">
        <v>9</v>
      </c>
    </row>
    <row r="4663" spans="1:4">
      <c r="A4663" t="str">
        <f t="shared" si="72"/>
        <v>NSC642960</v>
      </c>
      <c r="B4663" t="s">
        <v>12825</v>
      </c>
      <c r="C4663">
        <v>6</v>
      </c>
      <c r="D4663">
        <v>9</v>
      </c>
    </row>
    <row r="4664" spans="1:4">
      <c r="A4664" t="str">
        <f t="shared" si="72"/>
        <v>NSC643172</v>
      </c>
      <c r="B4664" t="s">
        <v>12826</v>
      </c>
      <c r="C4664">
        <v>7</v>
      </c>
      <c r="D4664">
        <v>8</v>
      </c>
    </row>
    <row r="4665" spans="1:4">
      <c r="A4665" t="str">
        <f t="shared" si="72"/>
        <v>NSC643915</v>
      </c>
      <c r="B4665" t="s">
        <v>12827</v>
      </c>
      <c r="C4665">
        <v>6</v>
      </c>
      <c r="D4665">
        <v>8</v>
      </c>
    </row>
    <row r="4666" spans="1:4">
      <c r="A4666" t="str">
        <f t="shared" si="72"/>
        <v>NSC645009</v>
      </c>
      <c r="B4666" t="s">
        <v>12828</v>
      </c>
      <c r="C4666">
        <v>7</v>
      </c>
      <c r="D4666">
        <v>12</v>
      </c>
    </row>
    <row r="4667" spans="1:4">
      <c r="A4667" t="str">
        <f t="shared" si="72"/>
        <v>NSC645155</v>
      </c>
      <c r="B4667" t="s">
        <v>12829</v>
      </c>
      <c r="C4667">
        <v>7</v>
      </c>
      <c r="D4667">
        <v>11</v>
      </c>
    </row>
    <row r="4668" spans="1:4">
      <c r="A4668" t="str">
        <f t="shared" si="72"/>
        <v>NSC645344</v>
      </c>
      <c r="B4668" t="s">
        <v>12830</v>
      </c>
      <c r="C4668">
        <v>7</v>
      </c>
      <c r="D4668">
        <v>12</v>
      </c>
    </row>
    <row r="4669" spans="1:4">
      <c r="A4669" t="str">
        <f t="shared" si="72"/>
        <v>NSC645634</v>
      </c>
      <c r="B4669" t="s">
        <v>12831</v>
      </c>
      <c r="C4669">
        <v>7</v>
      </c>
      <c r="D4669">
        <v>7</v>
      </c>
    </row>
    <row r="4670" spans="1:4">
      <c r="A4670" t="str">
        <f t="shared" si="72"/>
        <v>NSC645656</v>
      </c>
      <c r="B4670" t="s">
        <v>12832</v>
      </c>
      <c r="C4670">
        <v>7</v>
      </c>
      <c r="D4670">
        <v>8</v>
      </c>
    </row>
    <row r="4671" spans="1:4">
      <c r="A4671" t="str">
        <f t="shared" si="72"/>
        <v>NSC647257</v>
      </c>
      <c r="B4671" t="s">
        <v>12833</v>
      </c>
      <c r="C4671">
        <v>7</v>
      </c>
      <c r="D4671">
        <v>9</v>
      </c>
    </row>
    <row r="4672" spans="1:4">
      <c r="A4672" t="str">
        <f t="shared" si="72"/>
        <v>NSC647709</v>
      </c>
      <c r="B4672" t="s">
        <v>12834</v>
      </c>
      <c r="C4672">
        <v>7</v>
      </c>
      <c r="D4672">
        <v>11</v>
      </c>
    </row>
    <row r="4673" spans="1:4">
      <c r="A4673" t="str">
        <f t="shared" si="72"/>
        <v>NSC648263</v>
      </c>
      <c r="B4673" t="s">
        <v>12835</v>
      </c>
      <c r="C4673">
        <v>6</v>
      </c>
      <c r="D4673">
        <v>6</v>
      </c>
    </row>
    <row r="4674" spans="1:4">
      <c r="A4674" t="str">
        <f t="shared" si="72"/>
        <v>NSC649232</v>
      </c>
      <c r="B4674" t="s">
        <v>12836</v>
      </c>
      <c r="C4674">
        <v>8</v>
      </c>
      <c r="D4674">
        <v>10</v>
      </c>
    </row>
    <row r="4675" spans="1:4">
      <c r="A4675" t="str">
        <f t="shared" si="72"/>
        <v>NSC649984</v>
      </c>
      <c r="B4675" t="s">
        <v>12837</v>
      </c>
      <c r="C4675">
        <v>6</v>
      </c>
      <c r="D4675">
        <v>9</v>
      </c>
    </row>
    <row r="4676" spans="1:4">
      <c r="A4676" t="str">
        <f t="shared" ref="A4676:A4739" si="73">MID(B4676,1,LEN(B4676)-4)</f>
        <v>NSC65064</v>
      </c>
      <c r="B4676" t="s">
        <v>12838</v>
      </c>
      <c r="C4676">
        <v>7</v>
      </c>
      <c r="D4676">
        <v>10</v>
      </c>
    </row>
    <row r="4677" spans="1:4">
      <c r="A4677" t="str">
        <f t="shared" si="73"/>
        <v>NSC650823</v>
      </c>
      <c r="B4677" t="s">
        <v>12839</v>
      </c>
      <c r="C4677">
        <v>8</v>
      </c>
      <c r="D4677">
        <v>9</v>
      </c>
    </row>
    <row r="4678" spans="1:4">
      <c r="A4678" t="str">
        <f t="shared" si="73"/>
        <v>NSC651559</v>
      </c>
      <c r="B4678" t="s">
        <v>12840</v>
      </c>
      <c r="C4678">
        <v>7</v>
      </c>
      <c r="D4678">
        <v>12</v>
      </c>
    </row>
    <row r="4679" spans="1:4">
      <c r="A4679" t="str">
        <f t="shared" si="73"/>
        <v>NSC652815</v>
      </c>
      <c r="B4679" t="s">
        <v>12841</v>
      </c>
      <c r="C4679">
        <v>7</v>
      </c>
      <c r="D4679">
        <v>10</v>
      </c>
    </row>
    <row r="4680" spans="1:4">
      <c r="A4680" t="str">
        <f t="shared" si="73"/>
        <v>NSC656283</v>
      </c>
      <c r="B4680" t="s">
        <v>12842</v>
      </c>
      <c r="C4680">
        <v>5</v>
      </c>
      <c r="D4680">
        <v>9</v>
      </c>
    </row>
    <row r="4681" spans="1:4">
      <c r="A4681" t="str">
        <f t="shared" si="73"/>
        <v>NSC656836</v>
      </c>
      <c r="B4681" t="s">
        <v>12843</v>
      </c>
      <c r="C4681">
        <v>7</v>
      </c>
      <c r="D4681">
        <v>9</v>
      </c>
    </row>
    <row r="4682" spans="1:4">
      <c r="A4682" t="str">
        <f t="shared" si="73"/>
        <v>NSC656980</v>
      </c>
      <c r="B4682" t="s">
        <v>12844</v>
      </c>
      <c r="C4682">
        <v>7</v>
      </c>
      <c r="D4682">
        <v>9</v>
      </c>
    </row>
    <row r="4683" spans="1:4">
      <c r="A4683" t="str">
        <f t="shared" si="73"/>
        <v>NSC657149</v>
      </c>
      <c r="B4683" t="s">
        <v>12845</v>
      </c>
      <c r="C4683">
        <v>6</v>
      </c>
      <c r="D4683">
        <v>11</v>
      </c>
    </row>
    <row r="4684" spans="1:4">
      <c r="A4684" t="str">
        <f t="shared" si="73"/>
        <v>NSC657195</v>
      </c>
      <c r="B4684" t="s">
        <v>12846</v>
      </c>
      <c r="C4684">
        <v>6</v>
      </c>
      <c r="D4684">
        <v>9</v>
      </c>
    </row>
    <row r="4685" spans="1:4">
      <c r="A4685" t="str">
        <f t="shared" si="73"/>
        <v>NSC657340</v>
      </c>
      <c r="B4685" t="s">
        <v>12847</v>
      </c>
      <c r="C4685">
        <v>7</v>
      </c>
      <c r="D4685">
        <v>10</v>
      </c>
    </row>
    <row r="4686" spans="1:4">
      <c r="A4686" t="str">
        <f t="shared" si="73"/>
        <v>NSC657446</v>
      </c>
      <c r="B4686" t="s">
        <v>12848</v>
      </c>
      <c r="C4686">
        <v>7</v>
      </c>
      <c r="D4686">
        <v>9</v>
      </c>
    </row>
    <row r="4687" spans="1:4">
      <c r="A4687" t="str">
        <f t="shared" si="73"/>
        <v>NSC657577</v>
      </c>
      <c r="B4687" t="s">
        <v>12849</v>
      </c>
      <c r="C4687">
        <v>7</v>
      </c>
      <c r="D4687">
        <v>9</v>
      </c>
    </row>
    <row r="4688" spans="1:4">
      <c r="A4688" t="str">
        <f t="shared" si="73"/>
        <v>NSC657602</v>
      </c>
      <c r="B4688" t="s">
        <v>12850</v>
      </c>
      <c r="C4688">
        <v>8</v>
      </c>
      <c r="D4688">
        <v>9</v>
      </c>
    </row>
    <row r="4689" spans="1:4">
      <c r="A4689" t="str">
        <f t="shared" si="73"/>
        <v>NSC658139</v>
      </c>
      <c r="B4689" t="s">
        <v>12851</v>
      </c>
      <c r="C4689">
        <v>7</v>
      </c>
      <c r="D4689">
        <v>10</v>
      </c>
    </row>
    <row r="4690" spans="1:4">
      <c r="A4690" t="str">
        <f t="shared" si="73"/>
        <v>NSC658532</v>
      </c>
      <c r="B4690" t="s">
        <v>12852</v>
      </c>
      <c r="C4690">
        <v>8</v>
      </c>
      <c r="D4690">
        <v>8</v>
      </c>
    </row>
    <row r="4691" spans="1:4">
      <c r="A4691" t="str">
        <f t="shared" si="73"/>
        <v>NSC658733</v>
      </c>
      <c r="B4691" t="s">
        <v>12853</v>
      </c>
      <c r="C4691">
        <v>8</v>
      </c>
      <c r="D4691">
        <v>10</v>
      </c>
    </row>
    <row r="4692" spans="1:4">
      <c r="A4692" t="str">
        <f t="shared" si="73"/>
        <v>NSC658830</v>
      </c>
      <c r="B4692" t="s">
        <v>12854</v>
      </c>
      <c r="C4692">
        <v>8</v>
      </c>
      <c r="D4692">
        <v>9</v>
      </c>
    </row>
    <row r="4693" spans="1:4">
      <c r="A4693" t="str">
        <f t="shared" si="73"/>
        <v>NSC659275</v>
      </c>
      <c r="B4693" t="s">
        <v>12855</v>
      </c>
      <c r="C4693">
        <v>7</v>
      </c>
      <c r="D4693">
        <v>9</v>
      </c>
    </row>
    <row r="4694" spans="1:4">
      <c r="A4694" t="str">
        <f t="shared" si="73"/>
        <v>NSC659530</v>
      </c>
      <c r="B4694" t="s">
        <v>12856</v>
      </c>
      <c r="C4694">
        <v>8</v>
      </c>
      <c r="D4694">
        <v>9</v>
      </c>
    </row>
    <row r="4695" spans="1:4">
      <c r="A4695" t="str">
        <f t="shared" si="73"/>
        <v>NSC659677</v>
      </c>
      <c r="B4695" t="s">
        <v>12857</v>
      </c>
      <c r="C4695">
        <v>7</v>
      </c>
      <c r="D4695">
        <v>8</v>
      </c>
    </row>
    <row r="4696" spans="1:4">
      <c r="A4696" t="str">
        <f t="shared" si="73"/>
        <v>NSC66081</v>
      </c>
      <c r="B4696" t="s">
        <v>12858</v>
      </c>
      <c r="C4696">
        <v>8</v>
      </c>
      <c r="D4696">
        <v>8</v>
      </c>
    </row>
    <row r="4697" spans="1:4">
      <c r="A4697" t="str">
        <f t="shared" si="73"/>
        <v>NSC660977</v>
      </c>
      <c r="B4697" t="s">
        <v>12859</v>
      </c>
      <c r="C4697">
        <v>6</v>
      </c>
      <c r="D4697">
        <v>9</v>
      </c>
    </row>
    <row r="4698" spans="1:4">
      <c r="A4698" t="str">
        <f t="shared" si="73"/>
        <v>NSC661734</v>
      </c>
      <c r="B4698" t="s">
        <v>12860</v>
      </c>
      <c r="C4698">
        <v>6</v>
      </c>
      <c r="D4698">
        <v>8</v>
      </c>
    </row>
    <row r="4699" spans="1:4">
      <c r="A4699" t="str">
        <f t="shared" si="73"/>
        <v>NSC662250</v>
      </c>
      <c r="B4699" t="s">
        <v>12861</v>
      </c>
      <c r="C4699">
        <v>7</v>
      </c>
      <c r="D4699">
        <v>9</v>
      </c>
    </row>
    <row r="4700" spans="1:4">
      <c r="A4700" t="str">
        <f t="shared" si="73"/>
        <v>NSC662455</v>
      </c>
      <c r="B4700" t="s">
        <v>12862</v>
      </c>
      <c r="C4700">
        <v>7</v>
      </c>
      <c r="D4700">
        <v>9</v>
      </c>
    </row>
    <row r="4701" spans="1:4">
      <c r="A4701" t="str">
        <f t="shared" si="73"/>
        <v>NSC662776</v>
      </c>
      <c r="B4701" t="s">
        <v>12863</v>
      </c>
      <c r="C4701">
        <v>5</v>
      </c>
      <c r="D4701">
        <v>7</v>
      </c>
    </row>
    <row r="4702" spans="1:4">
      <c r="A4702" t="str">
        <f t="shared" si="73"/>
        <v>NSC663304</v>
      </c>
      <c r="B4702" t="s">
        <v>12864</v>
      </c>
      <c r="C4702">
        <v>8</v>
      </c>
      <c r="D4702">
        <v>10</v>
      </c>
    </row>
    <row r="4703" spans="1:4">
      <c r="A4703" t="str">
        <f t="shared" si="73"/>
        <v>NSC663673</v>
      </c>
      <c r="B4703" t="s">
        <v>12865</v>
      </c>
      <c r="C4703">
        <v>7</v>
      </c>
      <c r="D4703">
        <v>9</v>
      </c>
    </row>
    <row r="4704" spans="1:4">
      <c r="A4704" t="str">
        <f t="shared" si="73"/>
        <v>NSC663859</v>
      </c>
      <c r="B4704" t="s">
        <v>12866</v>
      </c>
      <c r="C4704">
        <v>4</v>
      </c>
      <c r="D4704">
        <v>7</v>
      </c>
    </row>
    <row r="4705" spans="1:4">
      <c r="A4705" t="str">
        <f t="shared" si="73"/>
        <v>NSC663987</v>
      </c>
      <c r="B4705" t="s">
        <v>12867</v>
      </c>
      <c r="C4705">
        <v>7</v>
      </c>
      <c r="D4705">
        <v>9</v>
      </c>
    </row>
    <row r="4706" spans="1:4">
      <c r="A4706" t="str">
        <f t="shared" si="73"/>
        <v>NSC66471</v>
      </c>
      <c r="B4706" t="s">
        <v>12868</v>
      </c>
      <c r="C4706">
        <v>7</v>
      </c>
      <c r="D4706">
        <v>9</v>
      </c>
    </row>
    <row r="4707" spans="1:4">
      <c r="A4707" t="str">
        <f t="shared" si="73"/>
        <v>NSC664976</v>
      </c>
      <c r="B4707" t="s">
        <v>12869</v>
      </c>
      <c r="C4707">
        <v>8</v>
      </c>
      <c r="D4707">
        <v>11</v>
      </c>
    </row>
    <row r="4708" spans="1:4">
      <c r="A4708" t="str">
        <f t="shared" si="73"/>
        <v>NSC665006</v>
      </c>
      <c r="B4708" t="s">
        <v>12870</v>
      </c>
      <c r="C4708">
        <v>7</v>
      </c>
      <c r="D4708">
        <v>9</v>
      </c>
    </row>
    <row r="4709" spans="1:4">
      <c r="A4709" t="str">
        <f t="shared" si="73"/>
        <v>NSC665514</v>
      </c>
      <c r="B4709" t="s">
        <v>12871</v>
      </c>
      <c r="C4709">
        <v>7</v>
      </c>
      <c r="D4709">
        <v>10</v>
      </c>
    </row>
    <row r="4710" spans="1:4">
      <c r="A4710" t="str">
        <f t="shared" si="73"/>
        <v>NSC665515</v>
      </c>
      <c r="B4710" t="s">
        <v>12872</v>
      </c>
      <c r="C4710">
        <v>7</v>
      </c>
      <c r="D4710">
        <v>10</v>
      </c>
    </row>
    <row r="4711" spans="1:4">
      <c r="A4711" t="str">
        <f t="shared" si="73"/>
        <v>NSC665602</v>
      </c>
      <c r="B4711" t="s">
        <v>12873</v>
      </c>
      <c r="C4711">
        <v>6</v>
      </c>
      <c r="D4711">
        <v>8</v>
      </c>
    </row>
    <row r="4712" spans="1:4">
      <c r="A4712" t="str">
        <f t="shared" si="73"/>
        <v>NSC668260</v>
      </c>
      <c r="B4712" t="s">
        <v>12874</v>
      </c>
      <c r="C4712">
        <v>9</v>
      </c>
      <c r="D4712">
        <v>10</v>
      </c>
    </row>
    <row r="4713" spans="1:4">
      <c r="A4713" t="str">
        <f t="shared" si="73"/>
        <v>NSC668341</v>
      </c>
      <c r="B4713" t="s">
        <v>12875</v>
      </c>
      <c r="C4713">
        <v>7</v>
      </c>
      <c r="D4713">
        <v>8</v>
      </c>
    </row>
    <row r="4714" spans="1:4">
      <c r="A4714" t="str">
        <f t="shared" si="73"/>
        <v>NSC669160</v>
      </c>
      <c r="B4714" t="s">
        <v>12876</v>
      </c>
      <c r="C4714">
        <v>6</v>
      </c>
      <c r="D4714">
        <v>10</v>
      </c>
    </row>
    <row r="4715" spans="1:4">
      <c r="A4715" t="str">
        <f t="shared" si="73"/>
        <v>NSC669383</v>
      </c>
      <c r="B4715" t="s">
        <v>12877</v>
      </c>
      <c r="C4715">
        <v>8</v>
      </c>
      <c r="D4715">
        <v>9</v>
      </c>
    </row>
    <row r="4716" spans="1:4">
      <c r="A4716" t="str">
        <f t="shared" si="73"/>
        <v>NSC669683</v>
      </c>
      <c r="B4716" t="s">
        <v>12878</v>
      </c>
      <c r="C4716">
        <v>7</v>
      </c>
      <c r="D4716">
        <v>9</v>
      </c>
    </row>
    <row r="4717" spans="1:4">
      <c r="A4717" t="str">
        <f t="shared" si="73"/>
        <v>NSC670224</v>
      </c>
      <c r="B4717" t="s">
        <v>12879</v>
      </c>
      <c r="C4717">
        <v>7</v>
      </c>
      <c r="D4717">
        <v>9</v>
      </c>
    </row>
    <row r="4718" spans="1:4">
      <c r="A4718" t="str">
        <f t="shared" si="73"/>
        <v>NSC670965</v>
      </c>
      <c r="B4718" t="s">
        <v>12880</v>
      </c>
      <c r="C4718">
        <v>6</v>
      </c>
      <c r="D4718">
        <v>8</v>
      </c>
    </row>
    <row r="4719" spans="1:4">
      <c r="A4719" t="str">
        <f t="shared" si="73"/>
        <v>NSC671401</v>
      </c>
      <c r="B4719" t="s">
        <v>12881</v>
      </c>
      <c r="C4719">
        <v>8</v>
      </c>
      <c r="D4719">
        <v>10</v>
      </c>
    </row>
    <row r="4720" spans="1:4">
      <c r="A4720" t="str">
        <f t="shared" si="73"/>
        <v>NSC672041</v>
      </c>
      <c r="B4720" t="s">
        <v>12882</v>
      </c>
      <c r="C4720">
        <v>7</v>
      </c>
      <c r="D4720">
        <v>9</v>
      </c>
    </row>
    <row r="4721" spans="1:4">
      <c r="A4721" t="str">
        <f t="shared" si="73"/>
        <v>NSC672453</v>
      </c>
      <c r="B4721" t="s">
        <v>12883</v>
      </c>
      <c r="C4721">
        <v>8</v>
      </c>
      <c r="D4721">
        <v>10</v>
      </c>
    </row>
    <row r="4722" spans="1:4">
      <c r="A4722" t="str">
        <f t="shared" si="73"/>
        <v>NSC673414</v>
      </c>
      <c r="B4722" t="s">
        <v>12884</v>
      </c>
      <c r="C4722">
        <v>7</v>
      </c>
      <c r="D4722">
        <v>10</v>
      </c>
    </row>
    <row r="4723" spans="1:4">
      <c r="A4723" t="str">
        <f t="shared" si="73"/>
        <v>NSC674352</v>
      </c>
      <c r="B4723" t="s">
        <v>12885</v>
      </c>
      <c r="C4723">
        <v>6</v>
      </c>
      <c r="D4723">
        <v>6</v>
      </c>
    </row>
    <row r="4724" spans="1:4">
      <c r="A4724" t="str">
        <f t="shared" si="73"/>
        <v>NSC674561</v>
      </c>
      <c r="B4724" t="s">
        <v>12886</v>
      </c>
      <c r="C4724">
        <v>7</v>
      </c>
      <c r="D4724">
        <v>10</v>
      </c>
    </row>
    <row r="4725" spans="1:4">
      <c r="A4725" t="str">
        <f t="shared" si="73"/>
        <v>NSC674615</v>
      </c>
      <c r="B4725" t="s">
        <v>12887</v>
      </c>
      <c r="C4725">
        <v>7</v>
      </c>
      <c r="D4725">
        <v>8</v>
      </c>
    </row>
    <row r="4726" spans="1:4">
      <c r="A4726" t="str">
        <f t="shared" si="73"/>
        <v>NSC676363</v>
      </c>
      <c r="B4726" t="s">
        <v>12888</v>
      </c>
      <c r="C4726">
        <v>9</v>
      </c>
      <c r="D4726">
        <v>9</v>
      </c>
    </row>
    <row r="4727" spans="1:4">
      <c r="A4727" t="str">
        <f t="shared" si="73"/>
        <v>NSC67690</v>
      </c>
      <c r="B4727" t="s">
        <v>12889</v>
      </c>
      <c r="C4727">
        <v>7</v>
      </c>
      <c r="D4727">
        <v>10</v>
      </c>
    </row>
    <row r="4728" spans="1:4">
      <c r="A4728" t="str">
        <f t="shared" si="73"/>
        <v>NSC677629</v>
      </c>
      <c r="B4728" t="s">
        <v>12890</v>
      </c>
      <c r="C4728">
        <v>7</v>
      </c>
      <c r="D4728">
        <v>9</v>
      </c>
    </row>
    <row r="4729" spans="1:4">
      <c r="A4729" t="str">
        <f t="shared" si="73"/>
        <v>NSC681286</v>
      </c>
      <c r="B4729" t="s">
        <v>12891</v>
      </c>
      <c r="C4729">
        <v>6</v>
      </c>
      <c r="D4729">
        <v>10</v>
      </c>
    </row>
    <row r="4730" spans="1:4">
      <c r="A4730" t="str">
        <f t="shared" si="73"/>
        <v>NSC683792</v>
      </c>
      <c r="B4730" t="s">
        <v>12892</v>
      </c>
      <c r="C4730">
        <v>6</v>
      </c>
      <c r="D4730">
        <v>10</v>
      </c>
    </row>
    <row r="4731" spans="1:4">
      <c r="A4731" t="str">
        <f t="shared" si="73"/>
        <v>NSC683831</v>
      </c>
      <c r="B4731" t="s">
        <v>12893</v>
      </c>
      <c r="C4731">
        <v>6</v>
      </c>
      <c r="D4731">
        <v>9</v>
      </c>
    </row>
    <row r="4732" spans="1:4">
      <c r="A4732" t="str">
        <f t="shared" si="73"/>
        <v>NSC684118</v>
      </c>
      <c r="B4732" t="s">
        <v>12894</v>
      </c>
      <c r="C4732">
        <v>7</v>
      </c>
      <c r="D4732">
        <v>8</v>
      </c>
    </row>
    <row r="4733" spans="1:4">
      <c r="A4733" t="str">
        <f t="shared" si="73"/>
        <v>NSC684839</v>
      </c>
      <c r="B4733" t="s">
        <v>12895</v>
      </c>
      <c r="C4733">
        <v>9</v>
      </c>
      <c r="D4733">
        <v>9</v>
      </c>
    </row>
    <row r="4734" spans="1:4">
      <c r="A4734" t="str">
        <f t="shared" si="73"/>
        <v>NSC686380</v>
      </c>
      <c r="B4734" t="s">
        <v>12896</v>
      </c>
      <c r="C4734">
        <v>8</v>
      </c>
      <c r="D4734">
        <v>10</v>
      </c>
    </row>
    <row r="4735" spans="1:4">
      <c r="A4735" t="str">
        <f t="shared" si="73"/>
        <v>NSC686574</v>
      </c>
      <c r="B4735" t="s">
        <v>12897</v>
      </c>
      <c r="C4735">
        <v>5</v>
      </c>
      <c r="D4735">
        <v>8</v>
      </c>
    </row>
    <row r="4736" spans="1:4">
      <c r="A4736" t="str">
        <f t="shared" si="73"/>
        <v>NSC687370</v>
      </c>
      <c r="B4736" t="s">
        <v>12898</v>
      </c>
      <c r="C4736">
        <v>7</v>
      </c>
      <c r="D4736">
        <v>10</v>
      </c>
    </row>
    <row r="4737" spans="1:4">
      <c r="A4737" t="str">
        <f t="shared" si="73"/>
        <v>NSC73728</v>
      </c>
      <c r="B4737" t="s">
        <v>12899</v>
      </c>
      <c r="C4737">
        <v>7</v>
      </c>
      <c r="D4737">
        <v>9</v>
      </c>
    </row>
    <row r="4738" spans="1:4">
      <c r="A4738" t="str">
        <f t="shared" si="73"/>
        <v>NSC76543</v>
      </c>
      <c r="B4738" t="s">
        <v>12900</v>
      </c>
      <c r="C4738">
        <v>6</v>
      </c>
      <c r="D4738">
        <v>9</v>
      </c>
    </row>
    <row r="4739" spans="1:4">
      <c r="A4739" t="str">
        <f t="shared" si="73"/>
        <v>NSC82772</v>
      </c>
      <c r="B4739" t="s">
        <v>12901</v>
      </c>
      <c r="C4739">
        <v>7</v>
      </c>
      <c r="D4739">
        <v>9</v>
      </c>
    </row>
    <row r="4740" spans="1:4">
      <c r="A4740" t="str">
        <f t="shared" ref="A4740:A4803" si="74">MID(B4740,1,LEN(B4740)-4)</f>
        <v>NSC83436</v>
      </c>
      <c r="B4740" t="s">
        <v>12902</v>
      </c>
      <c r="C4740">
        <v>7</v>
      </c>
      <c r="D4740">
        <v>9</v>
      </c>
    </row>
    <row r="4741" spans="1:4">
      <c r="A4741" t="str">
        <f t="shared" si="74"/>
        <v>NSC83597</v>
      </c>
      <c r="B4741" t="s">
        <v>12903</v>
      </c>
      <c r="C4741">
        <v>6</v>
      </c>
      <c r="D4741">
        <v>7</v>
      </c>
    </row>
    <row r="4742" spans="1:4">
      <c r="A4742" t="str">
        <f t="shared" si="74"/>
        <v>NSC83598</v>
      </c>
      <c r="B4742" t="s">
        <v>12904</v>
      </c>
      <c r="C4742">
        <v>7</v>
      </c>
      <c r="D4742">
        <v>8</v>
      </c>
    </row>
    <row r="4743" spans="1:4">
      <c r="A4743" t="str">
        <f t="shared" si="74"/>
        <v>NSC83606</v>
      </c>
      <c r="B4743" t="s">
        <v>12905</v>
      </c>
      <c r="C4743">
        <v>8</v>
      </c>
      <c r="D4743">
        <v>8</v>
      </c>
    </row>
    <row r="4744" spans="1:4">
      <c r="A4744" t="str">
        <f t="shared" si="74"/>
        <v>NSC86149</v>
      </c>
      <c r="B4744" t="s">
        <v>12906</v>
      </c>
      <c r="C4744">
        <v>7</v>
      </c>
      <c r="D4744">
        <v>9</v>
      </c>
    </row>
    <row r="4745" spans="1:4">
      <c r="A4745" t="str">
        <f t="shared" si="74"/>
        <v>NSC87596</v>
      </c>
      <c r="B4745" t="s">
        <v>12907</v>
      </c>
      <c r="C4745">
        <v>6</v>
      </c>
      <c r="D4745">
        <v>8</v>
      </c>
    </row>
    <row r="4746" spans="1:4">
      <c r="A4746" t="str">
        <f t="shared" si="74"/>
        <v>NSC87600</v>
      </c>
      <c r="B4746" t="s">
        <v>12908</v>
      </c>
      <c r="C4746">
        <v>6</v>
      </c>
      <c r="D4746">
        <v>10</v>
      </c>
    </row>
    <row r="4747" spans="1:4">
      <c r="A4747" t="str">
        <f t="shared" si="74"/>
        <v>NSC87895</v>
      </c>
      <c r="B4747" t="s">
        <v>12909</v>
      </c>
      <c r="C4747">
        <v>7</v>
      </c>
      <c r="D4747">
        <v>8</v>
      </c>
    </row>
    <row r="4748" spans="1:4">
      <c r="A4748" t="str">
        <f t="shared" si="74"/>
        <v>NSC89139</v>
      </c>
      <c r="B4748" t="s">
        <v>12910</v>
      </c>
      <c r="C4748">
        <v>6</v>
      </c>
      <c r="D4748">
        <v>11</v>
      </c>
    </row>
    <row r="4749" spans="1:4">
      <c r="A4749" t="str">
        <f t="shared" si="74"/>
        <v>NSC89280</v>
      </c>
      <c r="B4749" t="s">
        <v>12911</v>
      </c>
      <c r="C4749">
        <v>5</v>
      </c>
      <c r="D4749">
        <v>7</v>
      </c>
    </row>
    <row r="4750" spans="1:4">
      <c r="A4750" t="str">
        <f t="shared" si="74"/>
        <v>NSC-9152</v>
      </c>
      <c r="B4750" t="s">
        <v>12603</v>
      </c>
      <c r="C4750">
        <v>7</v>
      </c>
      <c r="D4750">
        <v>11</v>
      </c>
    </row>
    <row r="4751" spans="1:4">
      <c r="A4751" t="str">
        <f t="shared" si="74"/>
        <v>NSC92835</v>
      </c>
      <c r="B4751" t="s">
        <v>12912</v>
      </c>
      <c r="C4751">
        <v>6</v>
      </c>
      <c r="D4751">
        <v>8</v>
      </c>
    </row>
    <row r="4752" spans="1:4">
      <c r="A4752" t="str">
        <f t="shared" si="74"/>
        <v>NSC93776</v>
      </c>
      <c r="B4752" t="s">
        <v>12913</v>
      </c>
      <c r="C4752">
        <v>9</v>
      </c>
      <c r="D4752">
        <v>12</v>
      </c>
    </row>
    <row r="4753" spans="1:4">
      <c r="A4753" t="str">
        <f t="shared" si="74"/>
        <v>NSC94636</v>
      </c>
      <c r="B4753" t="s">
        <v>12914</v>
      </c>
      <c r="C4753">
        <v>7</v>
      </c>
      <c r="D4753">
        <v>9</v>
      </c>
    </row>
    <row r="4754" spans="1:4">
      <c r="A4754" t="str">
        <f t="shared" si="74"/>
        <v>NSC96399</v>
      </c>
      <c r="B4754" t="s">
        <v>12915</v>
      </c>
      <c r="C4754">
        <v>7</v>
      </c>
      <c r="D4754">
        <v>9</v>
      </c>
    </row>
    <row r="4755" spans="1:4">
      <c r="A4755" t="str">
        <f t="shared" si="74"/>
        <v>NSC97466</v>
      </c>
      <c r="B4755" t="s">
        <v>12916</v>
      </c>
      <c r="C4755">
        <v>7</v>
      </c>
      <c r="D4755">
        <v>12</v>
      </c>
    </row>
    <row r="4756" spans="1:4">
      <c r="A4756" t="str">
        <f t="shared" si="74"/>
        <v>NSC97572</v>
      </c>
      <c r="B4756" t="s">
        <v>12917</v>
      </c>
      <c r="C4756">
        <v>9</v>
      </c>
      <c r="D4756">
        <v>12</v>
      </c>
    </row>
    <row r="4757" spans="1:4">
      <c r="A4757" t="str">
        <f t="shared" si="74"/>
        <v>NSC97613</v>
      </c>
      <c r="B4757" t="s">
        <v>12918</v>
      </c>
      <c r="C4757">
        <v>7</v>
      </c>
      <c r="D4757">
        <v>8</v>
      </c>
    </row>
    <row r="4758" spans="1:4">
      <c r="A4758" t="str">
        <f t="shared" si="74"/>
        <v>NSC97686</v>
      </c>
      <c r="B4758" t="s">
        <v>12919</v>
      </c>
      <c r="C4758">
        <v>6</v>
      </c>
      <c r="D4758">
        <v>10</v>
      </c>
    </row>
    <row r="4759" spans="1:4">
      <c r="A4759" t="str">
        <f t="shared" si="74"/>
        <v>NSC97705</v>
      </c>
      <c r="B4759" t="s">
        <v>12920</v>
      </c>
      <c r="C4759">
        <v>7</v>
      </c>
      <c r="D4759">
        <v>10</v>
      </c>
    </row>
    <row r="4760" spans="1:4">
      <c r="A4760" t="str">
        <f t="shared" si="74"/>
        <v>NSC98992</v>
      </c>
      <c r="B4760" t="s">
        <v>12921</v>
      </c>
      <c r="C4760">
        <v>6</v>
      </c>
      <c r="D4760">
        <v>8</v>
      </c>
    </row>
    <row r="4761" spans="1:4">
      <c r="A4761" t="str">
        <f t="shared" si="74"/>
        <v>N-Tsobutylurethane</v>
      </c>
      <c r="B4761" t="s">
        <v>8796</v>
      </c>
      <c r="C4761">
        <v>7</v>
      </c>
      <c r="D4761">
        <v>8</v>
      </c>
    </row>
    <row r="4762" spans="1:4">
      <c r="A4762" t="str">
        <f t="shared" si="74"/>
        <v>n-undecyl_alcohol</v>
      </c>
      <c r="B4762" t="s">
        <v>12505</v>
      </c>
      <c r="C4762">
        <v>4</v>
      </c>
      <c r="D4762">
        <v>5</v>
      </c>
    </row>
    <row r="4763" spans="1:4">
      <c r="A4763" t="str">
        <f t="shared" si="74"/>
        <v>n-undecyl_cyanide</v>
      </c>
      <c r="B4763" t="s">
        <v>12506</v>
      </c>
      <c r="C4763">
        <v>5</v>
      </c>
      <c r="D4763">
        <v>6</v>
      </c>
    </row>
    <row r="4764" spans="1:4">
      <c r="A4764" t="str">
        <f t="shared" si="74"/>
        <v>n-undecylamine</v>
      </c>
      <c r="B4764" t="s">
        <v>12503</v>
      </c>
      <c r="C4764">
        <v>4</v>
      </c>
      <c r="D4764">
        <v>5</v>
      </c>
    </row>
    <row r="4765" spans="1:4">
      <c r="A4765" t="str">
        <f t="shared" si="74"/>
        <v>n-undecylformamide</v>
      </c>
      <c r="B4765" t="s">
        <v>12504</v>
      </c>
      <c r="C4765">
        <v>4</v>
      </c>
      <c r="D4765">
        <v>5</v>
      </c>
    </row>
    <row r="4766" spans="1:4">
      <c r="A4766" t="str">
        <f t="shared" si="74"/>
        <v>n-Valeraldehyde</v>
      </c>
      <c r="B4766" t="s">
        <v>12507</v>
      </c>
      <c r="C4766">
        <v>4</v>
      </c>
      <c r="D4766">
        <v>5</v>
      </c>
    </row>
    <row r="4767" spans="1:4">
      <c r="A4767" t="str">
        <f t="shared" si="74"/>
        <v>N-vinylcarbazole</v>
      </c>
      <c r="B4767" t="s">
        <v>12508</v>
      </c>
      <c r="C4767">
        <v>7</v>
      </c>
      <c r="D4767">
        <v>11</v>
      </c>
    </row>
    <row r="4768" spans="1:4">
      <c r="A4768" t="str">
        <f t="shared" si="74"/>
        <v>Nybomycin</v>
      </c>
      <c r="B4768" t="s">
        <v>12922</v>
      </c>
      <c r="C4768">
        <v>7</v>
      </c>
      <c r="D4768">
        <v>11</v>
      </c>
    </row>
    <row r="4769" spans="1:4">
      <c r="A4769" t="str">
        <f t="shared" si="74"/>
        <v>Nystatin</v>
      </c>
      <c r="B4769" t="s">
        <v>12923</v>
      </c>
      <c r="C4769">
        <v>10</v>
      </c>
      <c r="D4769">
        <v>8</v>
      </c>
    </row>
    <row r="4770" spans="1:4">
      <c r="A4770" t="str">
        <f t="shared" si="74"/>
        <v>O_O-Dimethyl_S-2(acetylamino)ethyl_dithiophosphate__technical_grade</v>
      </c>
      <c r="B4770" t="s">
        <v>14273</v>
      </c>
      <c r="C4770">
        <v>11</v>
      </c>
      <c r="D4770">
        <v>12</v>
      </c>
    </row>
    <row r="4771" spans="1:4">
      <c r="A4771" t="str">
        <f t="shared" si="74"/>
        <v>o_p'-DDD</v>
      </c>
      <c r="B4771" t="s">
        <v>14274</v>
      </c>
      <c r="C4771">
        <v>7</v>
      </c>
      <c r="D4771">
        <v>8</v>
      </c>
    </row>
    <row r="4772" spans="1:4">
      <c r="A4772" t="str">
        <f t="shared" si="74"/>
        <v>o_p-DDD</v>
      </c>
      <c r="B4772" t="s">
        <v>14275</v>
      </c>
      <c r="C4772">
        <v>7</v>
      </c>
      <c r="D4772">
        <v>8</v>
      </c>
    </row>
    <row r="4773" spans="1:4">
      <c r="A4773" t="str">
        <f t="shared" si="74"/>
        <v>o_p'-DDE</v>
      </c>
      <c r="B4773" t="s">
        <v>14276</v>
      </c>
      <c r="C4773">
        <v>7</v>
      </c>
      <c r="D4773">
        <v>8</v>
      </c>
    </row>
    <row r="4774" spans="1:4">
      <c r="A4774" t="str">
        <f t="shared" si="74"/>
        <v>o_p'-DDT</v>
      </c>
      <c r="B4774" t="s">
        <v>14277</v>
      </c>
      <c r="C4774">
        <v>7</v>
      </c>
      <c r="D4774">
        <v>8</v>
      </c>
    </row>
    <row r="4775" spans="1:4">
      <c r="A4775" t="str">
        <f t="shared" si="74"/>
        <v>o-Aminoazotoluene</v>
      </c>
      <c r="B4775" t="s">
        <v>12927</v>
      </c>
      <c r="C4775">
        <v>6</v>
      </c>
      <c r="D4775">
        <v>7</v>
      </c>
    </row>
    <row r="4776" spans="1:4">
      <c r="A4776" t="str">
        <f t="shared" si="74"/>
        <v>o-Aminophenol</v>
      </c>
      <c r="B4776" t="s">
        <v>12928</v>
      </c>
      <c r="C4776">
        <v>6</v>
      </c>
      <c r="D4776">
        <v>7</v>
      </c>
    </row>
    <row r="4777" spans="1:4">
      <c r="A4777" t="str">
        <f t="shared" si="74"/>
        <v>o-Anisidine</v>
      </c>
      <c r="B4777" t="s">
        <v>12929</v>
      </c>
      <c r="C4777">
        <v>6</v>
      </c>
      <c r="D4777">
        <v>7</v>
      </c>
    </row>
    <row r="4778" spans="1:4">
      <c r="A4778" t="str">
        <f t="shared" si="74"/>
        <v>o-Anisidine_hydrochloride</v>
      </c>
      <c r="B4778" t="s">
        <v>12930</v>
      </c>
      <c r="C4778">
        <v>6</v>
      </c>
      <c r="D4778">
        <v>7</v>
      </c>
    </row>
    <row r="4779" spans="1:4">
      <c r="A4779" t="str">
        <f t="shared" si="74"/>
        <v>o-Anthranilic_acid</v>
      </c>
      <c r="B4779" t="s">
        <v>12931</v>
      </c>
      <c r="C4779">
        <v>5</v>
      </c>
      <c r="D4779">
        <v>7</v>
      </c>
    </row>
    <row r="4780" spans="1:4">
      <c r="A4780" t="str">
        <f t="shared" si="74"/>
        <v>o-Benzenedisulfonyl_azide</v>
      </c>
      <c r="B4780" t="s">
        <v>12932</v>
      </c>
      <c r="C4780">
        <v>8</v>
      </c>
      <c r="D4780">
        <v>10</v>
      </c>
    </row>
    <row r="4781" spans="1:4">
      <c r="A4781" t="str">
        <f t="shared" si="74"/>
        <v>o-Benzyl-p-chlorophenol</v>
      </c>
      <c r="B4781" t="s">
        <v>12933</v>
      </c>
      <c r="C4781">
        <v>7</v>
      </c>
      <c r="D4781">
        <v>8</v>
      </c>
    </row>
    <row r="4782" spans="1:4">
      <c r="A4782" t="str">
        <f t="shared" si="74"/>
        <v>Obidoxime_Chloride</v>
      </c>
      <c r="B4782" t="s">
        <v>12956</v>
      </c>
      <c r="C4782">
        <v>6</v>
      </c>
      <c r="D4782">
        <v>8</v>
      </c>
    </row>
    <row r="4783" spans="1:4">
      <c r="A4783" t="str">
        <f t="shared" si="74"/>
        <v>OC1=C(Cl)C(Cl)=C(Cl)C(Cl)=C1Cl</v>
      </c>
      <c r="B4783" t="s">
        <v>12957</v>
      </c>
      <c r="C4783">
        <v>6</v>
      </c>
      <c r="D4783">
        <v>10</v>
      </c>
    </row>
    <row r="4784" spans="1:4">
      <c r="A4784" t="str">
        <f t="shared" si="74"/>
        <v>o-Chlorobenzalmalononitrile_(CS)</v>
      </c>
      <c r="B4784" t="s">
        <v>12934</v>
      </c>
      <c r="C4784">
        <v>6</v>
      </c>
      <c r="D4784">
        <v>9</v>
      </c>
    </row>
    <row r="4785" spans="1:4">
      <c r="A4785" t="str">
        <f t="shared" si="74"/>
        <v>o-Chlorobenzylidenemalononitrile</v>
      </c>
      <c r="B4785" t="s">
        <v>12935</v>
      </c>
      <c r="C4785">
        <v>6</v>
      </c>
      <c r="D4785">
        <v>9</v>
      </c>
    </row>
    <row r="4786" spans="1:4">
      <c r="A4786" t="str">
        <f t="shared" si="74"/>
        <v>Ochratoxin_A</v>
      </c>
      <c r="B4786" t="s">
        <v>12958</v>
      </c>
      <c r="C4786">
        <v>7</v>
      </c>
      <c r="D4786">
        <v>9</v>
      </c>
    </row>
    <row r="4787" spans="1:4">
      <c r="A4787" t="str">
        <f t="shared" si="74"/>
        <v>o-cresol</v>
      </c>
      <c r="B4787" t="s">
        <v>8752</v>
      </c>
      <c r="C4787">
        <v>5</v>
      </c>
      <c r="D4787">
        <v>6</v>
      </c>
    </row>
    <row r="4788" spans="1:4">
      <c r="A4788" t="str">
        <f t="shared" si="74"/>
        <v>Octachlorostyrene</v>
      </c>
      <c r="B4788" t="s">
        <v>12959</v>
      </c>
      <c r="C4788">
        <v>6</v>
      </c>
      <c r="D4788">
        <v>10</v>
      </c>
    </row>
    <row r="4789" spans="1:4">
      <c r="A4789" t="str">
        <f t="shared" si="74"/>
        <v>octan-1_8-diol</v>
      </c>
      <c r="B4789" t="s">
        <v>7947</v>
      </c>
      <c r="C4789">
        <v>4</v>
      </c>
      <c r="D4789">
        <v>5</v>
      </c>
    </row>
    <row r="4790" spans="1:4">
      <c r="A4790" t="str">
        <f t="shared" si="74"/>
        <v>octan-1-ol</v>
      </c>
      <c r="B4790" t="s">
        <v>8736</v>
      </c>
      <c r="C4790">
        <v>4</v>
      </c>
      <c r="D4790">
        <v>5</v>
      </c>
    </row>
    <row r="4791" spans="1:4">
      <c r="A4791" t="str">
        <f t="shared" si="74"/>
        <v>octan-2-ol</v>
      </c>
      <c r="B4791" t="s">
        <v>8809</v>
      </c>
      <c r="C4791">
        <v>4</v>
      </c>
      <c r="D4791">
        <v>5</v>
      </c>
    </row>
    <row r="4792" spans="1:4">
      <c r="A4792" t="str">
        <f t="shared" si="74"/>
        <v>octanol</v>
      </c>
      <c r="B4792" t="s">
        <v>12960</v>
      </c>
      <c r="C4792">
        <v>4</v>
      </c>
      <c r="D4792">
        <v>5</v>
      </c>
    </row>
    <row r="4793" spans="1:4">
      <c r="A4793" t="str">
        <f t="shared" si="74"/>
        <v>octanophenone</v>
      </c>
      <c r="B4793" t="s">
        <v>12961</v>
      </c>
      <c r="C4793">
        <v>6</v>
      </c>
      <c r="D4793">
        <v>9</v>
      </c>
    </row>
    <row r="4794" spans="1:4">
      <c r="A4794" t="str">
        <f t="shared" si="74"/>
        <v>Octreotide</v>
      </c>
      <c r="B4794" t="s">
        <v>12962</v>
      </c>
      <c r="C4794">
        <v>7</v>
      </c>
      <c r="D4794">
        <v>12</v>
      </c>
    </row>
    <row r="4795" spans="1:4">
      <c r="A4795" t="str">
        <f t="shared" si="74"/>
        <v>Octyl_Acetate</v>
      </c>
      <c r="B4795" t="s">
        <v>12964</v>
      </c>
      <c r="C4795">
        <v>6</v>
      </c>
      <c r="D4795">
        <v>7</v>
      </c>
    </row>
    <row r="4796" spans="1:4">
      <c r="A4796" t="str">
        <f t="shared" si="74"/>
        <v>Octylamine</v>
      </c>
      <c r="B4796" t="s">
        <v>12963</v>
      </c>
      <c r="C4796">
        <v>4</v>
      </c>
      <c r="D4796">
        <v>5</v>
      </c>
    </row>
    <row r="4797" spans="1:4">
      <c r="A4797" t="str">
        <f t="shared" si="74"/>
        <v>o-cyclohexylphenol</v>
      </c>
      <c r="B4797" t="s">
        <v>12936</v>
      </c>
      <c r="C4797">
        <v>6</v>
      </c>
      <c r="D4797">
        <v>9</v>
      </c>
    </row>
    <row r="4798" spans="1:4">
      <c r="A4798" t="str">
        <f t="shared" si="74"/>
        <v>OEAAAGY</v>
      </c>
      <c r="B4798" t="s">
        <v>12965</v>
      </c>
      <c r="C4798">
        <v>4</v>
      </c>
      <c r="D4798">
        <v>6</v>
      </c>
    </row>
    <row r="4799" spans="1:4">
      <c r="A4799" t="str">
        <f t="shared" si="74"/>
        <v>OEAAAHF</v>
      </c>
      <c r="B4799" t="s">
        <v>12966</v>
      </c>
      <c r="C4799">
        <v>6</v>
      </c>
      <c r="D4799">
        <v>9</v>
      </c>
    </row>
    <row r="4800" spans="1:4">
      <c r="A4800" t="str">
        <f t="shared" si="74"/>
        <v>OEAAAHG</v>
      </c>
      <c r="B4800" t="s">
        <v>12967</v>
      </c>
      <c r="C4800">
        <v>6</v>
      </c>
      <c r="D4800">
        <v>10</v>
      </c>
    </row>
    <row r="4801" spans="1:4">
      <c r="A4801" t="str">
        <f t="shared" si="74"/>
        <v>OEAAAHI</v>
      </c>
      <c r="B4801" t="s">
        <v>12968</v>
      </c>
      <c r="C4801">
        <v>6</v>
      </c>
      <c r="D4801">
        <v>9</v>
      </c>
    </row>
    <row r="4802" spans="1:4">
      <c r="A4802" t="str">
        <f t="shared" si="74"/>
        <v>OEAAAHJ</v>
      </c>
      <c r="B4802" t="s">
        <v>12969</v>
      </c>
      <c r="C4802">
        <v>6</v>
      </c>
      <c r="D4802">
        <v>9</v>
      </c>
    </row>
    <row r="4803" spans="1:4">
      <c r="A4803" t="str">
        <f t="shared" si="74"/>
        <v>OEAAAHK</v>
      </c>
      <c r="B4803" t="s">
        <v>12970</v>
      </c>
      <c r="C4803">
        <v>6</v>
      </c>
      <c r="D4803">
        <v>9</v>
      </c>
    </row>
    <row r="4804" spans="1:4">
      <c r="A4804" t="str">
        <f t="shared" ref="A4804:A4867" si="75">MID(B4804,1,LEN(B4804)-4)</f>
        <v>OEAAAIA</v>
      </c>
      <c r="B4804" t="s">
        <v>12971</v>
      </c>
      <c r="C4804">
        <v>6</v>
      </c>
      <c r="D4804">
        <v>9</v>
      </c>
    </row>
    <row r="4805" spans="1:4">
      <c r="A4805" t="str">
        <f t="shared" si="75"/>
        <v>OEAAAIB</v>
      </c>
      <c r="B4805" t="s">
        <v>12972</v>
      </c>
      <c r="C4805">
        <v>5</v>
      </c>
      <c r="D4805">
        <v>6</v>
      </c>
    </row>
    <row r="4806" spans="1:4">
      <c r="A4806" t="str">
        <f t="shared" si="75"/>
        <v>OEAAAID</v>
      </c>
      <c r="B4806" t="s">
        <v>12973</v>
      </c>
      <c r="C4806">
        <v>7</v>
      </c>
      <c r="D4806">
        <v>9</v>
      </c>
    </row>
    <row r="4807" spans="1:4">
      <c r="A4807" t="str">
        <f t="shared" si="75"/>
        <v>OEAAAIP</v>
      </c>
      <c r="B4807" t="s">
        <v>12974</v>
      </c>
      <c r="C4807">
        <v>6</v>
      </c>
      <c r="D4807">
        <v>8</v>
      </c>
    </row>
    <row r="4808" spans="1:4">
      <c r="A4808" t="str">
        <f t="shared" si="75"/>
        <v>oestAAAAA</v>
      </c>
      <c r="B4808" t="s">
        <v>8125</v>
      </c>
      <c r="C4808">
        <v>6</v>
      </c>
      <c r="D4808">
        <v>9</v>
      </c>
    </row>
    <row r="4809" spans="1:4">
      <c r="A4809" t="str">
        <f t="shared" si="75"/>
        <v>oestAAAAB</v>
      </c>
      <c r="B4809" t="s">
        <v>8126</v>
      </c>
      <c r="C4809">
        <v>5</v>
      </c>
      <c r="D4809">
        <v>12</v>
      </c>
    </row>
    <row r="4810" spans="1:4">
      <c r="A4810" t="str">
        <f t="shared" si="75"/>
        <v>oestAAAAC</v>
      </c>
      <c r="B4810" t="s">
        <v>8127</v>
      </c>
      <c r="C4810">
        <v>6</v>
      </c>
      <c r="D4810">
        <v>9</v>
      </c>
    </row>
    <row r="4811" spans="1:4">
      <c r="A4811" t="str">
        <f t="shared" si="75"/>
        <v>oestAAAAD</v>
      </c>
      <c r="B4811" t="s">
        <v>8128</v>
      </c>
      <c r="C4811">
        <v>7</v>
      </c>
      <c r="D4811">
        <v>9</v>
      </c>
    </row>
    <row r="4812" spans="1:4">
      <c r="A4812" t="str">
        <f t="shared" si="75"/>
        <v>oestAAAAE</v>
      </c>
      <c r="B4812" t="s">
        <v>6024</v>
      </c>
      <c r="C4812">
        <v>6</v>
      </c>
      <c r="D4812">
        <v>9</v>
      </c>
    </row>
    <row r="4813" spans="1:4">
      <c r="A4813" t="str">
        <f t="shared" si="75"/>
        <v>oestAAAAF</v>
      </c>
      <c r="B4813" t="s">
        <v>6025</v>
      </c>
      <c r="C4813">
        <v>7</v>
      </c>
      <c r="D4813">
        <v>9</v>
      </c>
    </row>
    <row r="4814" spans="1:4">
      <c r="A4814" t="str">
        <f t="shared" si="75"/>
        <v>oestAAAAG</v>
      </c>
      <c r="B4814" t="s">
        <v>6026</v>
      </c>
      <c r="C4814">
        <v>7</v>
      </c>
      <c r="D4814">
        <v>9</v>
      </c>
    </row>
    <row r="4815" spans="1:4">
      <c r="A4815" t="str">
        <f t="shared" si="75"/>
        <v>oestAAAAH</v>
      </c>
      <c r="B4815" t="s">
        <v>6027</v>
      </c>
      <c r="C4815">
        <v>8</v>
      </c>
      <c r="D4815">
        <v>9</v>
      </c>
    </row>
    <row r="4816" spans="1:4">
      <c r="A4816" t="str">
        <f t="shared" si="75"/>
        <v>oestAAAAI</v>
      </c>
      <c r="B4816" t="s">
        <v>6028</v>
      </c>
      <c r="C4816">
        <v>6</v>
      </c>
      <c r="D4816">
        <v>11</v>
      </c>
    </row>
    <row r="4817" spans="1:4">
      <c r="A4817" t="str">
        <f t="shared" si="75"/>
        <v>oestAAAAJ</v>
      </c>
      <c r="B4817" t="s">
        <v>6029</v>
      </c>
      <c r="C4817">
        <v>6</v>
      </c>
      <c r="D4817">
        <v>9</v>
      </c>
    </row>
    <row r="4818" spans="1:4">
      <c r="A4818" t="str">
        <f t="shared" si="75"/>
        <v>oestAAAAK</v>
      </c>
      <c r="B4818" t="s">
        <v>6030</v>
      </c>
      <c r="C4818">
        <v>6</v>
      </c>
      <c r="D4818">
        <v>9</v>
      </c>
    </row>
    <row r="4819" spans="1:4">
      <c r="A4819" t="str">
        <f t="shared" si="75"/>
        <v>oestAAAAL</v>
      </c>
      <c r="B4819" t="s">
        <v>6031</v>
      </c>
      <c r="C4819">
        <v>6</v>
      </c>
      <c r="D4819">
        <v>9</v>
      </c>
    </row>
    <row r="4820" spans="1:4">
      <c r="A4820" t="str">
        <f t="shared" si="75"/>
        <v>oestAAAAM</v>
      </c>
      <c r="B4820" t="s">
        <v>6032</v>
      </c>
      <c r="C4820">
        <v>5</v>
      </c>
      <c r="D4820">
        <v>12</v>
      </c>
    </row>
    <row r="4821" spans="1:4">
      <c r="A4821" t="str">
        <f t="shared" si="75"/>
        <v>oestAAAAN</v>
      </c>
      <c r="B4821" t="s">
        <v>6033</v>
      </c>
      <c r="C4821">
        <v>7</v>
      </c>
      <c r="D4821">
        <v>9</v>
      </c>
    </row>
    <row r="4822" spans="1:4">
      <c r="A4822" t="str">
        <f t="shared" si="75"/>
        <v>oestAAAAO</v>
      </c>
      <c r="B4822" t="s">
        <v>6034</v>
      </c>
      <c r="C4822">
        <v>6</v>
      </c>
      <c r="D4822">
        <v>9</v>
      </c>
    </row>
    <row r="4823" spans="1:4">
      <c r="A4823" t="str">
        <f t="shared" si="75"/>
        <v>oestAAAAP</v>
      </c>
      <c r="B4823" t="s">
        <v>6035</v>
      </c>
      <c r="C4823">
        <v>6</v>
      </c>
      <c r="D4823">
        <v>9</v>
      </c>
    </row>
    <row r="4824" spans="1:4">
      <c r="A4824" t="str">
        <f t="shared" si="75"/>
        <v>oestAAAAQ</v>
      </c>
      <c r="B4824" t="s">
        <v>6036</v>
      </c>
      <c r="C4824">
        <v>7</v>
      </c>
      <c r="D4824">
        <v>9</v>
      </c>
    </row>
    <row r="4825" spans="1:4">
      <c r="A4825" t="str">
        <f t="shared" si="75"/>
        <v>oestAAAAR</v>
      </c>
      <c r="B4825" t="s">
        <v>6037</v>
      </c>
      <c r="C4825">
        <v>6</v>
      </c>
      <c r="D4825">
        <v>9</v>
      </c>
    </row>
    <row r="4826" spans="1:4">
      <c r="A4826" t="str">
        <f t="shared" si="75"/>
        <v>oestAAAAS</v>
      </c>
      <c r="B4826" t="s">
        <v>6038</v>
      </c>
      <c r="C4826">
        <v>6</v>
      </c>
      <c r="D4826">
        <v>9</v>
      </c>
    </row>
    <row r="4827" spans="1:4">
      <c r="A4827" t="str">
        <f t="shared" si="75"/>
        <v>oestAAAAT</v>
      </c>
      <c r="B4827" t="s">
        <v>6039</v>
      </c>
      <c r="C4827">
        <v>6</v>
      </c>
      <c r="D4827">
        <v>12</v>
      </c>
    </row>
    <row r="4828" spans="1:4">
      <c r="A4828" t="str">
        <f t="shared" si="75"/>
        <v>oestAAAAU</v>
      </c>
      <c r="B4828" t="s">
        <v>6040</v>
      </c>
      <c r="C4828">
        <v>5</v>
      </c>
      <c r="D4828">
        <v>12</v>
      </c>
    </row>
    <row r="4829" spans="1:4">
      <c r="A4829" t="str">
        <f t="shared" si="75"/>
        <v>oestAAAAV</v>
      </c>
      <c r="B4829" t="s">
        <v>8674</v>
      </c>
      <c r="C4829">
        <v>6</v>
      </c>
      <c r="D4829">
        <v>9</v>
      </c>
    </row>
    <row r="4830" spans="1:4">
      <c r="A4830" t="str">
        <f t="shared" si="75"/>
        <v>oestAAAAW</v>
      </c>
      <c r="B4830" t="s">
        <v>8675</v>
      </c>
      <c r="C4830">
        <v>5</v>
      </c>
      <c r="D4830">
        <v>12</v>
      </c>
    </row>
    <row r="4831" spans="1:4">
      <c r="A4831" t="str">
        <f t="shared" si="75"/>
        <v>oestAAAAX</v>
      </c>
      <c r="B4831" t="s">
        <v>8676</v>
      </c>
      <c r="C4831">
        <v>6</v>
      </c>
      <c r="D4831">
        <v>9</v>
      </c>
    </row>
    <row r="4832" spans="1:4">
      <c r="A4832" t="str">
        <f t="shared" si="75"/>
        <v>oestAAAAY</v>
      </c>
      <c r="B4832" t="s">
        <v>8677</v>
      </c>
      <c r="C4832">
        <v>7</v>
      </c>
      <c r="D4832">
        <v>8</v>
      </c>
    </row>
    <row r="4833" spans="1:4">
      <c r="A4833" t="str">
        <f t="shared" si="75"/>
        <v>oestAAAAZ</v>
      </c>
      <c r="B4833" t="s">
        <v>8678</v>
      </c>
      <c r="C4833">
        <v>6</v>
      </c>
      <c r="D4833">
        <v>9</v>
      </c>
    </row>
    <row r="4834" spans="1:4">
      <c r="A4834" t="str">
        <f t="shared" si="75"/>
        <v>oestAAABA</v>
      </c>
      <c r="B4834" t="s">
        <v>8679</v>
      </c>
      <c r="C4834">
        <v>6</v>
      </c>
      <c r="D4834">
        <v>9</v>
      </c>
    </row>
    <row r="4835" spans="1:4">
      <c r="A4835" t="str">
        <f t="shared" si="75"/>
        <v>oestAAABB</v>
      </c>
      <c r="B4835" t="s">
        <v>8680</v>
      </c>
      <c r="C4835">
        <v>7</v>
      </c>
      <c r="D4835">
        <v>9</v>
      </c>
    </row>
    <row r="4836" spans="1:4">
      <c r="A4836" t="str">
        <f t="shared" si="75"/>
        <v>oestAAABC</v>
      </c>
      <c r="B4836" t="s">
        <v>8681</v>
      </c>
      <c r="C4836">
        <v>7</v>
      </c>
      <c r="D4836">
        <v>9</v>
      </c>
    </row>
    <row r="4837" spans="1:4">
      <c r="A4837" t="str">
        <f t="shared" si="75"/>
        <v>oestAAABD</v>
      </c>
      <c r="B4837" t="s">
        <v>8682</v>
      </c>
      <c r="C4837">
        <v>5</v>
      </c>
      <c r="D4837">
        <v>10</v>
      </c>
    </row>
    <row r="4838" spans="1:4">
      <c r="A4838" t="str">
        <f t="shared" si="75"/>
        <v>oestAAABE</v>
      </c>
      <c r="B4838" t="s">
        <v>8683</v>
      </c>
      <c r="C4838">
        <v>6</v>
      </c>
      <c r="D4838">
        <v>11</v>
      </c>
    </row>
    <row r="4839" spans="1:4">
      <c r="A4839" t="str">
        <f t="shared" si="75"/>
        <v>oestAAABF</v>
      </c>
      <c r="B4839" t="s">
        <v>8684</v>
      </c>
      <c r="C4839">
        <v>6</v>
      </c>
      <c r="D4839">
        <v>10</v>
      </c>
    </row>
    <row r="4840" spans="1:4">
      <c r="A4840" t="str">
        <f t="shared" si="75"/>
        <v>oestAAABG</v>
      </c>
      <c r="B4840" t="s">
        <v>8685</v>
      </c>
      <c r="C4840">
        <v>7</v>
      </c>
      <c r="D4840">
        <v>9</v>
      </c>
    </row>
    <row r="4841" spans="1:4">
      <c r="A4841" t="str">
        <f t="shared" si="75"/>
        <v>oestAAABH</v>
      </c>
      <c r="B4841" t="s">
        <v>8686</v>
      </c>
      <c r="C4841">
        <v>7</v>
      </c>
      <c r="D4841">
        <v>9</v>
      </c>
    </row>
    <row r="4842" spans="1:4">
      <c r="A4842" t="str">
        <f t="shared" si="75"/>
        <v>oestAAABI</v>
      </c>
      <c r="B4842" t="s">
        <v>8687</v>
      </c>
      <c r="C4842">
        <v>6</v>
      </c>
      <c r="D4842">
        <v>9</v>
      </c>
    </row>
    <row r="4843" spans="1:4">
      <c r="A4843" t="str">
        <f t="shared" si="75"/>
        <v>oestAAABJ</v>
      </c>
      <c r="B4843" t="s">
        <v>8688</v>
      </c>
      <c r="C4843">
        <v>6</v>
      </c>
      <c r="D4843">
        <v>9</v>
      </c>
    </row>
    <row r="4844" spans="1:4">
      <c r="A4844" t="str">
        <f t="shared" si="75"/>
        <v>oestAAABK</v>
      </c>
      <c r="B4844" t="s">
        <v>8689</v>
      </c>
      <c r="C4844">
        <v>6</v>
      </c>
      <c r="D4844">
        <v>9</v>
      </c>
    </row>
    <row r="4845" spans="1:4">
      <c r="A4845" t="str">
        <f t="shared" si="75"/>
        <v>oestAAABL</v>
      </c>
      <c r="B4845" t="s">
        <v>6707</v>
      </c>
      <c r="C4845">
        <v>6</v>
      </c>
      <c r="D4845">
        <v>9</v>
      </c>
    </row>
    <row r="4846" spans="1:4">
      <c r="A4846" t="str">
        <f t="shared" si="75"/>
        <v>oestAAABM</v>
      </c>
      <c r="B4846" t="s">
        <v>6708</v>
      </c>
      <c r="C4846">
        <v>6</v>
      </c>
      <c r="D4846">
        <v>10</v>
      </c>
    </row>
    <row r="4847" spans="1:4">
      <c r="A4847" t="str">
        <f t="shared" si="75"/>
        <v>oestAAABN</v>
      </c>
      <c r="B4847" t="s">
        <v>6709</v>
      </c>
      <c r="C4847">
        <v>6</v>
      </c>
      <c r="D4847">
        <v>9</v>
      </c>
    </row>
    <row r="4848" spans="1:4">
      <c r="A4848" t="str">
        <f t="shared" si="75"/>
        <v>oestAAABO</v>
      </c>
      <c r="B4848" t="s">
        <v>6710</v>
      </c>
      <c r="C4848">
        <v>6</v>
      </c>
      <c r="D4848">
        <v>8</v>
      </c>
    </row>
    <row r="4849" spans="1:4">
      <c r="A4849" t="str">
        <f t="shared" si="75"/>
        <v>oestAAABP</v>
      </c>
      <c r="B4849" t="s">
        <v>6711</v>
      </c>
      <c r="C4849">
        <v>7</v>
      </c>
      <c r="D4849">
        <v>8</v>
      </c>
    </row>
    <row r="4850" spans="1:4">
      <c r="A4850" t="str">
        <f t="shared" si="75"/>
        <v>oestAAABQ</v>
      </c>
      <c r="B4850" t="s">
        <v>6712</v>
      </c>
      <c r="C4850">
        <v>7</v>
      </c>
      <c r="D4850">
        <v>8</v>
      </c>
    </row>
    <row r="4851" spans="1:4">
      <c r="A4851" t="str">
        <f t="shared" si="75"/>
        <v>oestAAABR</v>
      </c>
      <c r="B4851" t="s">
        <v>6713</v>
      </c>
      <c r="C4851">
        <v>6</v>
      </c>
      <c r="D4851">
        <v>10</v>
      </c>
    </row>
    <row r="4852" spans="1:4">
      <c r="A4852" t="str">
        <f t="shared" si="75"/>
        <v>oestAAABS</v>
      </c>
      <c r="B4852" t="s">
        <v>6714</v>
      </c>
      <c r="C4852">
        <v>5</v>
      </c>
      <c r="D4852">
        <v>6</v>
      </c>
    </row>
    <row r="4853" spans="1:4">
      <c r="A4853" t="str">
        <f t="shared" si="75"/>
        <v>oestAAABT</v>
      </c>
      <c r="B4853" t="s">
        <v>6715</v>
      </c>
      <c r="C4853">
        <v>6</v>
      </c>
      <c r="D4853">
        <v>11</v>
      </c>
    </row>
    <row r="4854" spans="1:4">
      <c r="A4854" t="str">
        <f t="shared" si="75"/>
        <v>oestAAABU</v>
      </c>
      <c r="B4854" t="s">
        <v>6716</v>
      </c>
      <c r="C4854">
        <v>7</v>
      </c>
      <c r="D4854">
        <v>9</v>
      </c>
    </row>
    <row r="4855" spans="1:4">
      <c r="A4855" t="str">
        <f t="shared" si="75"/>
        <v>oestAAABV</v>
      </c>
      <c r="B4855" t="s">
        <v>6717</v>
      </c>
      <c r="C4855">
        <v>6</v>
      </c>
      <c r="D4855">
        <v>9</v>
      </c>
    </row>
    <row r="4856" spans="1:4">
      <c r="A4856" t="str">
        <f t="shared" si="75"/>
        <v>oestAAABW</v>
      </c>
      <c r="B4856" t="s">
        <v>6718</v>
      </c>
      <c r="C4856">
        <v>8</v>
      </c>
      <c r="D4856">
        <v>12</v>
      </c>
    </row>
    <row r="4857" spans="1:4">
      <c r="A4857" t="str">
        <f t="shared" si="75"/>
        <v>oestAAABX</v>
      </c>
      <c r="B4857" t="s">
        <v>6719</v>
      </c>
      <c r="C4857">
        <v>7</v>
      </c>
      <c r="D4857">
        <v>8</v>
      </c>
    </row>
    <row r="4858" spans="1:4">
      <c r="A4858" t="str">
        <f t="shared" si="75"/>
        <v>oestAAABY</v>
      </c>
      <c r="B4858" t="s">
        <v>6720</v>
      </c>
      <c r="C4858">
        <v>4</v>
      </c>
      <c r="D4858">
        <v>6</v>
      </c>
    </row>
    <row r="4859" spans="1:4">
      <c r="A4859" t="str">
        <f t="shared" si="75"/>
        <v>oestAAABZ</v>
      </c>
      <c r="B4859" t="s">
        <v>6721</v>
      </c>
      <c r="C4859">
        <v>7</v>
      </c>
      <c r="D4859">
        <v>9</v>
      </c>
    </row>
    <row r="4860" spans="1:4">
      <c r="A4860" t="str">
        <f t="shared" si="75"/>
        <v>oestAAACA</v>
      </c>
      <c r="B4860" t="s">
        <v>6722</v>
      </c>
      <c r="C4860">
        <v>6</v>
      </c>
      <c r="D4860">
        <v>9</v>
      </c>
    </row>
    <row r="4861" spans="1:4">
      <c r="A4861" t="str">
        <f t="shared" si="75"/>
        <v>oestAAACB</v>
      </c>
      <c r="B4861" t="s">
        <v>6723</v>
      </c>
      <c r="C4861">
        <v>6</v>
      </c>
      <c r="D4861">
        <v>9</v>
      </c>
    </row>
    <row r="4862" spans="1:4">
      <c r="A4862" t="str">
        <f t="shared" si="75"/>
        <v>oestAAACC</v>
      </c>
      <c r="B4862" t="s">
        <v>6724</v>
      </c>
      <c r="C4862">
        <v>6</v>
      </c>
      <c r="D4862">
        <v>8</v>
      </c>
    </row>
    <row r="4863" spans="1:4">
      <c r="A4863" t="str">
        <f t="shared" si="75"/>
        <v>oestAAACD</v>
      </c>
      <c r="B4863" t="s">
        <v>6725</v>
      </c>
      <c r="C4863">
        <v>6</v>
      </c>
      <c r="D4863">
        <v>10</v>
      </c>
    </row>
    <row r="4864" spans="1:4">
      <c r="A4864" t="str">
        <f t="shared" si="75"/>
        <v>oestAAACE</v>
      </c>
      <c r="B4864" t="s">
        <v>6726</v>
      </c>
      <c r="C4864">
        <v>5</v>
      </c>
      <c r="D4864">
        <v>11</v>
      </c>
    </row>
    <row r="4865" spans="1:4">
      <c r="A4865" t="str">
        <f t="shared" si="75"/>
        <v>oestAAACF</v>
      </c>
      <c r="B4865" t="s">
        <v>6727</v>
      </c>
      <c r="C4865">
        <v>6</v>
      </c>
      <c r="D4865">
        <v>9</v>
      </c>
    </row>
    <row r="4866" spans="1:4">
      <c r="A4866" t="str">
        <f t="shared" si="75"/>
        <v>oestAAACG</v>
      </c>
      <c r="B4866" t="s">
        <v>6728</v>
      </c>
      <c r="C4866">
        <v>7</v>
      </c>
      <c r="D4866">
        <v>9</v>
      </c>
    </row>
    <row r="4867" spans="1:4">
      <c r="A4867" t="str">
        <f t="shared" si="75"/>
        <v>oestAAACH</v>
      </c>
      <c r="B4867" t="s">
        <v>6729</v>
      </c>
      <c r="C4867">
        <v>5</v>
      </c>
      <c r="D4867">
        <v>9</v>
      </c>
    </row>
    <row r="4868" spans="1:4">
      <c r="A4868" t="str">
        <f t="shared" ref="A4868:A4931" si="76">MID(B4868,1,LEN(B4868)-4)</f>
        <v>oestAAACI</v>
      </c>
      <c r="B4868" t="s">
        <v>6730</v>
      </c>
      <c r="C4868">
        <v>5</v>
      </c>
      <c r="D4868">
        <v>9</v>
      </c>
    </row>
    <row r="4869" spans="1:4">
      <c r="A4869" t="str">
        <f t="shared" si="76"/>
        <v>oestAAACJ</v>
      </c>
      <c r="B4869" t="s">
        <v>6731</v>
      </c>
      <c r="C4869">
        <v>6</v>
      </c>
      <c r="D4869">
        <v>9</v>
      </c>
    </row>
    <row r="4870" spans="1:4">
      <c r="A4870" t="str">
        <f t="shared" si="76"/>
        <v>oestAAACK</v>
      </c>
      <c r="B4870" t="s">
        <v>6732</v>
      </c>
      <c r="C4870">
        <v>6</v>
      </c>
      <c r="D4870">
        <v>10</v>
      </c>
    </row>
    <row r="4871" spans="1:4">
      <c r="A4871" t="str">
        <f t="shared" si="76"/>
        <v>oestAAACL</v>
      </c>
      <c r="B4871" t="s">
        <v>6733</v>
      </c>
      <c r="C4871">
        <v>6</v>
      </c>
      <c r="D4871">
        <v>9</v>
      </c>
    </row>
    <row r="4872" spans="1:4">
      <c r="A4872" t="str">
        <f t="shared" si="76"/>
        <v>oestAAACM</v>
      </c>
      <c r="B4872" t="s">
        <v>6734</v>
      </c>
      <c r="C4872">
        <v>6</v>
      </c>
      <c r="D4872">
        <v>9</v>
      </c>
    </row>
    <row r="4873" spans="1:4">
      <c r="A4873" t="str">
        <f t="shared" si="76"/>
        <v>oestAAACN</v>
      </c>
      <c r="B4873" t="s">
        <v>6735</v>
      </c>
      <c r="C4873">
        <v>5</v>
      </c>
      <c r="D4873">
        <v>9</v>
      </c>
    </row>
    <row r="4874" spans="1:4">
      <c r="A4874" t="str">
        <f t="shared" si="76"/>
        <v>oestAAACO</v>
      </c>
      <c r="B4874" t="s">
        <v>6736</v>
      </c>
      <c r="C4874">
        <v>6</v>
      </c>
      <c r="D4874">
        <v>9</v>
      </c>
    </row>
    <row r="4875" spans="1:4">
      <c r="A4875" t="str">
        <f t="shared" si="76"/>
        <v>oestAAACP</v>
      </c>
      <c r="B4875" t="s">
        <v>6737</v>
      </c>
      <c r="C4875">
        <v>5</v>
      </c>
      <c r="D4875">
        <v>9</v>
      </c>
    </row>
    <row r="4876" spans="1:4">
      <c r="A4876" t="str">
        <f t="shared" si="76"/>
        <v>oestAAACQ</v>
      </c>
      <c r="B4876" t="s">
        <v>8171</v>
      </c>
      <c r="C4876">
        <v>7</v>
      </c>
      <c r="D4876">
        <v>9</v>
      </c>
    </row>
    <row r="4877" spans="1:4">
      <c r="A4877" t="str">
        <f t="shared" si="76"/>
        <v>oestAAACR</v>
      </c>
      <c r="B4877" t="s">
        <v>8172</v>
      </c>
      <c r="C4877">
        <v>8</v>
      </c>
      <c r="D4877">
        <v>11</v>
      </c>
    </row>
    <row r="4878" spans="1:4">
      <c r="A4878" t="str">
        <f t="shared" si="76"/>
        <v>oestAAACS</v>
      </c>
      <c r="B4878" t="s">
        <v>8173</v>
      </c>
      <c r="C4878">
        <v>6</v>
      </c>
      <c r="D4878">
        <v>9</v>
      </c>
    </row>
    <row r="4879" spans="1:4">
      <c r="A4879" t="str">
        <f t="shared" si="76"/>
        <v>oestAAACT</v>
      </c>
      <c r="B4879" t="s">
        <v>8174</v>
      </c>
      <c r="C4879">
        <v>7</v>
      </c>
      <c r="D4879">
        <v>8</v>
      </c>
    </row>
    <row r="4880" spans="1:4">
      <c r="A4880" t="str">
        <f t="shared" si="76"/>
        <v>oestAAACU</v>
      </c>
      <c r="B4880" t="s">
        <v>8175</v>
      </c>
      <c r="C4880">
        <v>8</v>
      </c>
      <c r="D4880">
        <v>9</v>
      </c>
    </row>
    <row r="4881" spans="1:4">
      <c r="A4881" t="str">
        <f t="shared" si="76"/>
        <v>oestAAACV</v>
      </c>
      <c r="B4881" t="s">
        <v>8176</v>
      </c>
      <c r="C4881">
        <v>6</v>
      </c>
      <c r="D4881">
        <v>10</v>
      </c>
    </row>
    <row r="4882" spans="1:4">
      <c r="A4882" t="str">
        <f t="shared" si="76"/>
        <v>oestAAACW</v>
      </c>
      <c r="B4882" t="s">
        <v>8177</v>
      </c>
      <c r="C4882">
        <v>6</v>
      </c>
      <c r="D4882">
        <v>9</v>
      </c>
    </row>
    <row r="4883" spans="1:4">
      <c r="A4883" t="str">
        <f t="shared" si="76"/>
        <v>oestAAACX</v>
      </c>
      <c r="B4883" t="s">
        <v>8178</v>
      </c>
      <c r="C4883">
        <v>7</v>
      </c>
      <c r="D4883">
        <v>8</v>
      </c>
    </row>
    <row r="4884" spans="1:4">
      <c r="A4884" t="str">
        <f t="shared" si="76"/>
        <v>oestAAACY</v>
      </c>
      <c r="B4884" t="s">
        <v>8179</v>
      </c>
      <c r="C4884">
        <v>5</v>
      </c>
      <c r="D4884">
        <v>9</v>
      </c>
    </row>
    <row r="4885" spans="1:4">
      <c r="A4885" t="str">
        <f t="shared" si="76"/>
        <v>oestAAACZ</v>
      </c>
      <c r="B4885" t="s">
        <v>8180</v>
      </c>
      <c r="C4885">
        <v>6</v>
      </c>
      <c r="D4885">
        <v>10</v>
      </c>
    </row>
    <row r="4886" spans="1:4">
      <c r="A4886" t="str">
        <f t="shared" si="76"/>
        <v>oestAAADA</v>
      </c>
      <c r="B4886" t="s">
        <v>8181</v>
      </c>
      <c r="C4886">
        <v>6</v>
      </c>
      <c r="D4886">
        <v>9</v>
      </c>
    </row>
    <row r="4887" spans="1:4">
      <c r="A4887" t="str">
        <f t="shared" si="76"/>
        <v>oestAAADB</v>
      </c>
      <c r="B4887" t="s">
        <v>8182</v>
      </c>
      <c r="C4887">
        <v>6</v>
      </c>
      <c r="D4887">
        <v>9</v>
      </c>
    </row>
    <row r="4888" spans="1:4">
      <c r="A4888" t="str">
        <f t="shared" si="76"/>
        <v>oestAAADC</v>
      </c>
      <c r="B4888" t="s">
        <v>8183</v>
      </c>
      <c r="C4888">
        <v>6</v>
      </c>
      <c r="D4888">
        <v>8</v>
      </c>
    </row>
    <row r="4889" spans="1:4">
      <c r="A4889" t="str">
        <f t="shared" si="76"/>
        <v>oestAAADD</v>
      </c>
      <c r="B4889" t="s">
        <v>8184</v>
      </c>
      <c r="C4889">
        <v>7</v>
      </c>
      <c r="D4889">
        <v>8</v>
      </c>
    </row>
    <row r="4890" spans="1:4">
      <c r="A4890" t="str">
        <f t="shared" si="76"/>
        <v>oestAAADE</v>
      </c>
      <c r="B4890" t="s">
        <v>8185</v>
      </c>
      <c r="C4890">
        <v>7</v>
      </c>
      <c r="D4890">
        <v>8</v>
      </c>
    </row>
    <row r="4891" spans="1:4">
      <c r="A4891" t="str">
        <f t="shared" si="76"/>
        <v>oestAAADF</v>
      </c>
      <c r="B4891" t="s">
        <v>8186</v>
      </c>
      <c r="C4891">
        <v>6</v>
      </c>
      <c r="D4891">
        <v>9</v>
      </c>
    </row>
    <row r="4892" spans="1:4">
      <c r="A4892" t="str">
        <f t="shared" si="76"/>
        <v>oestAAADG</v>
      </c>
      <c r="B4892" t="s">
        <v>8187</v>
      </c>
      <c r="C4892">
        <v>6</v>
      </c>
      <c r="D4892">
        <v>8</v>
      </c>
    </row>
    <row r="4893" spans="1:4">
      <c r="A4893" t="str">
        <f t="shared" si="76"/>
        <v>oestAAADH</v>
      </c>
      <c r="B4893" t="s">
        <v>8188</v>
      </c>
      <c r="C4893">
        <v>7</v>
      </c>
      <c r="D4893">
        <v>8</v>
      </c>
    </row>
    <row r="4894" spans="1:4">
      <c r="A4894" t="str">
        <f t="shared" si="76"/>
        <v>oestAAADI</v>
      </c>
      <c r="B4894" t="s">
        <v>8189</v>
      </c>
      <c r="C4894">
        <v>8</v>
      </c>
      <c r="D4894">
        <v>9</v>
      </c>
    </row>
    <row r="4895" spans="1:4">
      <c r="A4895" t="str">
        <f t="shared" si="76"/>
        <v>oestAAADJ</v>
      </c>
      <c r="B4895" t="s">
        <v>8190</v>
      </c>
      <c r="C4895">
        <v>4</v>
      </c>
      <c r="D4895">
        <v>6</v>
      </c>
    </row>
    <row r="4896" spans="1:4">
      <c r="A4896" t="str">
        <f t="shared" si="76"/>
        <v>oestAAADK</v>
      </c>
      <c r="B4896" t="s">
        <v>8191</v>
      </c>
      <c r="C4896">
        <v>5</v>
      </c>
      <c r="D4896">
        <v>11</v>
      </c>
    </row>
    <row r="4897" spans="1:4">
      <c r="A4897" t="str">
        <f t="shared" si="76"/>
        <v>oestAAADL</v>
      </c>
      <c r="B4897" t="s">
        <v>8192</v>
      </c>
      <c r="C4897">
        <v>6</v>
      </c>
      <c r="D4897">
        <v>10</v>
      </c>
    </row>
    <row r="4898" spans="1:4">
      <c r="A4898" t="str">
        <f t="shared" si="76"/>
        <v>oestAAADM</v>
      </c>
      <c r="B4898" t="s">
        <v>8193</v>
      </c>
      <c r="C4898">
        <v>6</v>
      </c>
      <c r="D4898">
        <v>9</v>
      </c>
    </row>
    <row r="4899" spans="1:4">
      <c r="A4899" t="str">
        <f t="shared" si="76"/>
        <v>oestAAADN</v>
      </c>
      <c r="B4899" t="s">
        <v>8194</v>
      </c>
      <c r="C4899">
        <v>6</v>
      </c>
      <c r="D4899">
        <v>10</v>
      </c>
    </row>
    <row r="4900" spans="1:4">
      <c r="A4900" t="str">
        <f t="shared" si="76"/>
        <v>oestAAADO</v>
      </c>
      <c r="B4900" t="s">
        <v>8195</v>
      </c>
      <c r="C4900">
        <v>6</v>
      </c>
      <c r="D4900">
        <v>10</v>
      </c>
    </row>
    <row r="4901" spans="1:4">
      <c r="A4901" t="str">
        <f t="shared" si="76"/>
        <v>oestAAADP</v>
      </c>
      <c r="B4901" t="s">
        <v>8196</v>
      </c>
      <c r="C4901">
        <v>7</v>
      </c>
      <c r="D4901">
        <v>9</v>
      </c>
    </row>
    <row r="4902" spans="1:4">
      <c r="A4902" t="str">
        <f t="shared" si="76"/>
        <v>oestAAADQ</v>
      </c>
      <c r="B4902" t="s">
        <v>8197</v>
      </c>
      <c r="C4902">
        <v>8</v>
      </c>
      <c r="D4902">
        <v>9</v>
      </c>
    </row>
    <row r="4903" spans="1:4">
      <c r="A4903" t="str">
        <f t="shared" si="76"/>
        <v>oestAAADR</v>
      </c>
      <c r="B4903" t="s">
        <v>8198</v>
      </c>
      <c r="C4903">
        <v>6</v>
      </c>
      <c r="D4903">
        <v>8</v>
      </c>
    </row>
    <row r="4904" spans="1:4">
      <c r="A4904" t="str">
        <f t="shared" si="76"/>
        <v>oestAAADS</v>
      </c>
      <c r="B4904" t="s">
        <v>8199</v>
      </c>
      <c r="C4904">
        <v>7</v>
      </c>
      <c r="D4904">
        <v>8</v>
      </c>
    </row>
    <row r="4905" spans="1:4">
      <c r="A4905" t="str">
        <f t="shared" si="76"/>
        <v>oestAAADT</v>
      </c>
      <c r="B4905" t="s">
        <v>8200</v>
      </c>
      <c r="C4905">
        <v>8</v>
      </c>
      <c r="D4905">
        <v>8</v>
      </c>
    </row>
    <row r="4906" spans="1:4">
      <c r="A4906" t="str">
        <f t="shared" si="76"/>
        <v>oestAAADU</v>
      </c>
      <c r="B4906" t="s">
        <v>8201</v>
      </c>
      <c r="C4906">
        <v>4</v>
      </c>
      <c r="D4906">
        <v>6</v>
      </c>
    </row>
    <row r="4907" spans="1:4">
      <c r="A4907" t="str">
        <f t="shared" si="76"/>
        <v>oestAAADV</v>
      </c>
      <c r="B4907" t="s">
        <v>8202</v>
      </c>
      <c r="C4907">
        <v>6</v>
      </c>
      <c r="D4907">
        <v>9</v>
      </c>
    </row>
    <row r="4908" spans="1:4">
      <c r="A4908" t="str">
        <f t="shared" si="76"/>
        <v>oestAAADW</v>
      </c>
      <c r="B4908" t="s">
        <v>8203</v>
      </c>
      <c r="C4908">
        <v>7</v>
      </c>
      <c r="D4908">
        <v>8</v>
      </c>
    </row>
    <row r="4909" spans="1:4">
      <c r="A4909" t="str">
        <f t="shared" si="76"/>
        <v>oestAAADX</v>
      </c>
      <c r="B4909" t="s">
        <v>8204</v>
      </c>
      <c r="C4909">
        <v>6</v>
      </c>
      <c r="D4909">
        <v>10</v>
      </c>
    </row>
    <row r="4910" spans="1:4">
      <c r="A4910" t="str">
        <f t="shared" si="76"/>
        <v>oestAAADY</v>
      </c>
      <c r="B4910" t="s">
        <v>8205</v>
      </c>
      <c r="C4910">
        <v>6</v>
      </c>
      <c r="D4910">
        <v>9</v>
      </c>
    </row>
    <row r="4911" spans="1:4">
      <c r="A4911" t="str">
        <f t="shared" si="76"/>
        <v>oestAAADZ</v>
      </c>
      <c r="B4911" t="s">
        <v>8206</v>
      </c>
      <c r="C4911">
        <v>8</v>
      </c>
      <c r="D4911">
        <v>9</v>
      </c>
    </row>
    <row r="4912" spans="1:4">
      <c r="A4912" t="str">
        <f t="shared" si="76"/>
        <v>oestAAAEA</v>
      </c>
      <c r="B4912" t="s">
        <v>8207</v>
      </c>
      <c r="C4912">
        <v>7</v>
      </c>
      <c r="D4912">
        <v>9</v>
      </c>
    </row>
    <row r="4913" spans="1:4">
      <c r="A4913" t="str">
        <f t="shared" si="76"/>
        <v>oestAAAEB</v>
      </c>
      <c r="B4913" t="s">
        <v>8208</v>
      </c>
      <c r="C4913">
        <v>6</v>
      </c>
      <c r="D4913">
        <v>9</v>
      </c>
    </row>
    <row r="4914" spans="1:4">
      <c r="A4914" t="str">
        <f t="shared" si="76"/>
        <v>oestAAAEC</v>
      </c>
      <c r="B4914" t="s">
        <v>8209</v>
      </c>
      <c r="C4914">
        <v>6</v>
      </c>
      <c r="D4914">
        <v>10</v>
      </c>
    </row>
    <row r="4915" spans="1:4">
      <c r="A4915" t="str">
        <f t="shared" si="76"/>
        <v>oestAAAED</v>
      </c>
      <c r="B4915" t="s">
        <v>8210</v>
      </c>
      <c r="C4915">
        <v>7</v>
      </c>
      <c r="D4915">
        <v>9</v>
      </c>
    </row>
    <row r="4916" spans="1:4">
      <c r="A4916" t="str">
        <f t="shared" si="76"/>
        <v>oestAAAEE</v>
      </c>
      <c r="B4916" t="s">
        <v>8211</v>
      </c>
      <c r="C4916">
        <v>4</v>
      </c>
      <c r="D4916">
        <v>6</v>
      </c>
    </row>
    <row r="4917" spans="1:4">
      <c r="A4917" t="str">
        <f t="shared" si="76"/>
        <v>oestAAAEF</v>
      </c>
      <c r="B4917" t="s">
        <v>8212</v>
      </c>
      <c r="C4917">
        <v>6</v>
      </c>
      <c r="D4917">
        <v>9</v>
      </c>
    </row>
    <row r="4918" spans="1:4">
      <c r="A4918" t="str">
        <f t="shared" si="76"/>
        <v>oestAAAEG</v>
      </c>
      <c r="B4918" t="s">
        <v>8213</v>
      </c>
      <c r="C4918">
        <v>5</v>
      </c>
      <c r="D4918">
        <v>9</v>
      </c>
    </row>
    <row r="4919" spans="1:4">
      <c r="A4919" t="str">
        <f t="shared" si="76"/>
        <v>oestAAAEH</v>
      </c>
      <c r="B4919" t="s">
        <v>8214</v>
      </c>
      <c r="C4919">
        <v>6</v>
      </c>
      <c r="D4919">
        <v>10</v>
      </c>
    </row>
    <row r="4920" spans="1:4">
      <c r="A4920" t="str">
        <f t="shared" si="76"/>
        <v>oestAAAEI</v>
      </c>
      <c r="B4920" t="s">
        <v>8215</v>
      </c>
      <c r="C4920">
        <v>7</v>
      </c>
      <c r="D4920">
        <v>9</v>
      </c>
    </row>
    <row r="4921" spans="1:4">
      <c r="A4921" t="str">
        <f t="shared" si="76"/>
        <v>oestAAAEJ</v>
      </c>
      <c r="B4921" t="s">
        <v>8216</v>
      </c>
      <c r="C4921">
        <v>5</v>
      </c>
      <c r="D4921">
        <v>9</v>
      </c>
    </row>
    <row r="4922" spans="1:4">
      <c r="A4922" t="str">
        <f t="shared" si="76"/>
        <v>oestAAAEK</v>
      </c>
      <c r="B4922" t="s">
        <v>8217</v>
      </c>
      <c r="C4922">
        <v>5</v>
      </c>
      <c r="D4922">
        <v>9</v>
      </c>
    </row>
    <row r="4923" spans="1:4">
      <c r="A4923" t="str">
        <f t="shared" si="76"/>
        <v>oestAAAEL</v>
      </c>
      <c r="B4923" t="s">
        <v>8218</v>
      </c>
      <c r="C4923">
        <v>5</v>
      </c>
      <c r="D4923">
        <v>6</v>
      </c>
    </row>
    <row r="4924" spans="1:4">
      <c r="A4924" t="str">
        <f t="shared" si="76"/>
        <v>oestAAAEM</v>
      </c>
      <c r="B4924" t="s">
        <v>8219</v>
      </c>
      <c r="C4924">
        <v>6</v>
      </c>
      <c r="D4924">
        <v>9</v>
      </c>
    </row>
    <row r="4925" spans="1:4">
      <c r="A4925" t="str">
        <f t="shared" si="76"/>
        <v>oestAAAEN</v>
      </c>
      <c r="B4925" t="s">
        <v>8220</v>
      </c>
      <c r="C4925">
        <v>6</v>
      </c>
      <c r="D4925">
        <v>10</v>
      </c>
    </row>
    <row r="4926" spans="1:4">
      <c r="A4926" t="str">
        <f t="shared" si="76"/>
        <v>oestAAAEO</v>
      </c>
      <c r="B4926" t="s">
        <v>8221</v>
      </c>
      <c r="C4926">
        <v>7</v>
      </c>
      <c r="D4926">
        <v>8</v>
      </c>
    </row>
    <row r="4927" spans="1:4">
      <c r="A4927" t="str">
        <f t="shared" si="76"/>
        <v>oestAAAEP</v>
      </c>
      <c r="B4927" t="s">
        <v>8222</v>
      </c>
      <c r="C4927">
        <v>5</v>
      </c>
      <c r="D4927">
        <v>8</v>
      </c>
    </row>
    <row r="4928" spans="1:4">
      <c r="A4928" t="str">
        <f t="shared" si="76"/>
        <v>oestAAAEQ</v>
      </c>
      <c r="B4928" t="s">
        <v>8223</v>
      </c>
      <c r="C4928">
        <v>6</v>
      </c>
      <c r="D4928">
        <v>9</v>
      </c>
    </row>
    <row r="4929" spans="1:4">
      <c r="A4929" t="str">
        <f t="shared" si="76"/>
        <v>oestAAAER</v>
      </c>
      <c r="B4929" t="s">
        <v>8224</v>
      </c>
      <c r="C4929">
        <v>5</v>
      </c>
      <c r="D4929">
        <v>8</v>
      </c>
    </row>
    <row r="4930" spans="1:4">
      <c r="A4930" t="str">
        <f t="shared" si="76"/>
        <v>oestAAAES</v>
      </c>
      <c r="B4930" t="s">
        <v>8225</v>
      </c>
      <c r="C4930">
        <v>6</v>
      </c>
      <c r="D4930">
        <v>10</v>
      </c>
    </row>
    <row r="4931" spans="1:4">
      <c r="A4931" t="str">
        <f t="shared" si="76"/>
        <v>oestAAAET</v>
      </c>
      <c r="B4931" t="s">
        <v>8226</v>
      </c>
      <c r="C4931">
        <v>7</v>
      </c>
      <c r="D4931">
        <v>8</v>
      </c>
    </row>
    <row r="4932" spans="1:4">
      <c r="A4932" t="str">
        <f t="shared" ref="A4932:A4995" si="77">MID(B4932,1,LEN(B4932)-4)</f>
        <v>oestAAAEU</v>
      </c>
      <c r="B4932" t="s">
        <v>8227</v>
      </c>
      <c r="C4932">
        <v>5</v>
      </c>
      <c r="D4932">
        <v>6</v>
      </c>
    </row>
    <row r="4933" spans="1:4">
      <c r="A4933" t="str">
        <f t="shared" si="77"/>
        <v>oestAAAEV</v>
      </c>
      <c r="B4933" t="s">
        <v>8228</v>
      </c>
      <c r="C4933">
        <v>6</v>
      </c>
      <c r="D4933">
        <v>7</v>
      </c>
    </row>
    <row r="4934" spans="1:4">
      <c r="A4934" t="str">
        <f t="shared" si="77"/>
        <v>oestAAAEW</v>
      </c>
      <c r="B4934" t="s">
        <v>8295</v>
      </c>
      <c r="C4934">
        <v>8</v>
      </c>
      <c r="D4934">
        <v>9</v>
      </c>
    </row>
    <row r="4935" spans="1:4">
      <c r="A4935" t="str">
        <f t="shared" si="77"/>
        <v>oestAAAEX</v>
      </c>
      <c r="B4935" t="s">
        <v>8296</v>
      </c>
      <c r="C4935">
        <v>5</v>
      </c>
      <c r="D4935">
        <v>7</v>
      </c>
    </row>
    <row r="4936" spans="1:4">
      <c r="A4936" t="str">
        <f t="shared" si="77"/>
        <v>oestAAAEY</v>
      </c>
      <c r="B4936" t="s">
        <v>8297</v>
      </c>
      <c r="C4936">
        <v>10</v>
      </c>
      <c r="D4936">
        <v>10</v>
      </c>
    </row>
    <row r="4937" spans="1:4">
      <c r="A4937" t="str">
        <f t="shared" si="77"/>
        <v>oestAAAEZ</v>
      </c>
      <c r="B4937" t="s">
        <v>8298</v>
      </c>
      <c r="C4937">
        <v>5</v>
      </c>
      <c r="D4937">
        <v>7</v>
      </c>
    </row>
    <row r="4938" spans="1:4">
      <c r="A4938" t="str">
        <f t="shared" si="77"/>
        <v>oestAAAFA</v>
      </c>
      <c r="B4938" t="s">
        <v>8299</v>
      </c>
      <c r="C4938">
        <v>5</v>
      </c>
      <c r="D4938">
        <v>6</v>
      </c>
    </row>
    <row r="4939" spans="1:4">
      <c r="A4939" t="str">
        <f t="shared" si="77"/>
        <v>o-ethyl_o-(p-nitrophenyl_phenyl)phosphonothioate</v>
      </c>
      <c r="B4939" t="s">
        <v>12937</v>
      </c>
      <c r="C4939">
        <v>9</v>
      </c>
      <c r="D4939">
        <v>9</v>
      </c>
    </row>
    <row r="4940" spans="1:4">
      <c r="A4940" t="str">
        <f t="shared" si="77"/>
        <v>O-ethyl_xanthic_acid</v>
      </c>
      <c r="B4940" t="s">
        <v>9689</v>
      </c>
      <c r="C4940">
        <v>6</v>
      </c>
      <c r="D4940">
        <v>6</v>
      </c>
    </row>
    <row r="4941" spans="1:4">
      <c r="A4941" t="str">
        <f t="shared" si="77"/>
        <v>ofloxacin</v>
      </c>
      <c r="B4941" t="s">
        <v>630</v>
      </c>
      <c r="C4941">
        <v>8</v>
      </c>
      <c r="D4941">
        <v>11</v>
      </c>
    </row>
    <row r="4942" spans="1:4">
      <c r="A4942" t="str">
        <f t="shared" si="77"/>
        <v>O-isobutyl_xanthic_acid</v>
      </c>
      <c r="B4942" t="s">
        <v>9693</v>
      </c>
      <c r="C4942">
        <v>7</v>
      </c>
      <c r="D4942">
        <v>8</v>
      </c>
    </row>
    <row r="4943" spans="1:4">
      <c r="A4943" t="str">
        <f t="shared" si="77"/>
        <v>O-isopentyl_xanthic_acid</v>
      </c>
      <c r="B4943" t="s">
        <v>9695</v>
      </c>
      <c r="C4943">
        <v>7</v>
      </c>
      <c r="D4943">
        <v>8</v>
      </c>
    </row>
    <row r="4944" spans="1:4">
      <c r="A4944" t="str">
        <f t="shared" si="77"/>
        <v>Okadaic_Acid</v>
      </c>
      <c r="B4944" t="s">
        <v>12975</v>
      </c>
      <c r="C4944">
        <v>8</v>
      </c>
      <c r="D4944">
        <v>9</v>
      </c>
    </row>
    <row r="4945" spans="1:4">
      <c r="A4945" t="str">
        <f t="shared" si="77"/>
        <v>olanzapine</v>
      </c>
      <c r="B4945" t="s">
        <v>632</v>
      </c>
      <c r="C4945">
        <v>7</v>
      </c>
      <c r="D4945">
        <v>11</v>
      </c>
    </row>
    <row r="4946" spans="1:4">
      <c r="A4946" t="str">
        <f t="shared" si="77"/>
        <v>Oleate__sodium</v>
      </c>
      <c r="B4946" t="s">
        <v>14278</v>
      </c>
      <c r="C4946">
        <v>4</v>
      </c>
      <c r="D4946">
        <v>5</v>
      </c>
    </row>
    <row r="4947" spans="1:4">
      <c r="A4947" t="str">
        <f t="shared" si="77"/>
        <v>olivetol</v>
      </c>
      <c r="B4947" t="s">
        <v>12976</v>
      </c>
      <c r="C4947">
        <v>5</v>
      </c>
      <c r="D4947">
        <v>9</v>
      </c>
    </row>
    <row r="4948" spans="1:4">
      <c r="A4948" t="str">
        <f t="shared" si="77"/>
        <v>Oltipraz</v>
      </c>
      <c r="B4948" t="s">
        <v>12977</v>
      </c>
      <c r="C4948">
        <v>7</v>
      </c>
      <c r="D4948">
        <v>8</v>
      </c>
    </row>
    <row r="4949" spans="1:4">
      <c r="A4949" t="str">
        <f t="shared" si="77"/>
        <v>omeprazole</v>
      </c>
      <c r="B4949" t="s">
        <v>12978</v>
      </c>
      <c r="C4949">
        <v>8</v>
      </c>
      <c r="D4949">
        <v>10</v>
      </c>
    </row>
    <row r="4950" spans="1:4">
      <c r="A4950" t="str">
        <f t="shared" si="77"/>
        <v>o-methoxybenzamide</v>
      </c>
      <c r="B4950" t="s">
        <v>12938</v>
      </c>
      <c r="C4950">
        <v>6</v>
      </c>
      <c r="D4950">
        <v>8</v>
      </c>
    </row>
    <row r="4951" spans="1:4">
      <c r="A4951" t="str">
        <f t="shared" si="77"/>
        <v>ondansetron</v>
      </c>
      <c r="B4951" t="s">
        <v>635</v>
      </c>
      <c r="C4951">
        <v>8</v>
      </c>
      <c r="D4951">
        <v>9</v>
      </c>
    </row>
    <row r="4952" spans="1:4">
      <c r="A4952" t="str">
        <f t="shared" si="77"/>
        <v>o-Nitroanisole</v>
      </c>
      <c r="B4952" t="s">
        <v>12939</v>
      </c>
      <c r="C4952">
        <v>7</v>
      </c>
      <c r="D4952">
        <v>9</v>
      </c>
    </row>
    <row r="4953" spans="1:4">
      <c r="A4953" t="str">
        <f t="shared" si="77"/>
        <v>O-nitrobenzaldehyde</v>
      </c>
      <c r="B4953" t="s">
        <v>12940</v>
      </c>
      <c r="C4953">
        <v>7</v>
      </c>
      <c r="D4953">
        <v>9</v>
      </c>
    </row>
    <row r="4954" spans="1:4">
      <c r="A4954" t="str">
        <f t="shared" si="77"/>
        <v>o-Nitrophenol</v>
      </c>
      <c r="B4954" t="s">
        <v>12941</v>
      </c>
      <c r="C4954">
        <v>7</v>
      </c>
      <c r="D4954">
        <v>9</v>
      </c>
    </row>
    <row r="4955" spans="1:4">
      <c r="A4955" t="str">
        <f t="shared" si="77"/>
        <v>o-Nitrosotoluene</v>
      </c>
      <c r="B4955" t="s">
        <v>12942</v>
      </c>
      <c r="C4955">
        <v>6</v>
      </c>
      <c r="D4955">
        <v>7</v>
      </c>
    </row>
    <row r="4956" spans="1:4">
      <c r="A4956" t="str">
        <f t="shared" si="77"/>
        <v>OPC18790</v>
      </c>
      <c r="B4956" t="s">
        <v>637</v>
      </c>
      <c r="C4956">
        <v>8</v>
      </c>
      <c r="D4956">
        <v>10</v>
      </c>
    </row>
    <row r="4957" spans="1:4">
      <c r="A4957" t="str">
        <f t="shared" si="77"/>
        <v>o-Phenylenediamine.2HCl</v>
      </c>
      <c r="B4957" t="s">
        <v>12943</v>
      </c>
      <c r="C4957">
        <v>5</v>
      </c>
      <c r="D4957">
        <v>7</v>
      </c>
    </row>
    <row r="4958" spans="1:4">
      <c r="A4958" t="str">
        <f t="shared" si="77"/>
        <v>o-Phenylenediamine</v>
      </c>
      <c r="B4958" t="s">
        <v>12944</v>
      </c>
      <c r="C4958">
        <v>5</v>
      </c>
      <c r="D4958">
        <v>7</v>
      </c>
    </row>
    <row r="4959" spans="1:4">
      <c r="A4959" t="str">
        <f t="shared" si="77"/>
        <v>o-Phenylphenol</v>
      </c>
      <c r="B4959" t="s">
        <v>12945</v>
      </c>
      <c r="C4959">
        <v>6</v>
      </c>
      <c r="D4959">
        <v>10</v>
      </c>
    </row>
    <row r="4960" spans="1:4">
      <c r="A4960" t="str">
        <f t="shared" si="77"/>
        <v>o-Phthaldialdehyde</v>
      </c>
      <c r="B4960" t="s">
        <v>12946</v>
      </c>
      <c r="C4960">
        <v>6</v>
      </c>
      <c r="D4960">
        <v>7</v>
      </c>
    </row>
    <row r="4961" spans="1:4">
      <c r="A4961" t="str">
        <f t="shared" si="77"/>
        <v>Ornidazole</v>
      </c>
      <c r="B4961" t="s">
        <v>12979</v>
      </c>
      <c r="C4961">
        <v>8</v>
      </c>
      <c r="D4961">
        <v>9</v>
      </c>
    </row>
    <row r="4962" spans="1:4">
      <c r="A4962" t="str">
        <f t="shared" si="77"/>
        <v>Orotic_acid__monosodium_salt</v>
      </c>
      <c r="B4962" t="s">
        <v>14279</v>
      </c>
      <c r="C4962">
        <v>7</v>
      </c>
      <c r="D4962">
        <v>7</v>
      </c>
    </row>
    <row r="4963" spans="1:4">
      <c r="A4963" t="str">
        <f t="shared" si="77"/>
        <v>Ortho_11775</v>
      </c>
      <c r="B4963" t="s">
        <v>12980</v>
      </c>
      <c r="C4963">
        <v>9</v>
      </c>
      <c r="D4963">
        <v>9</v>
      </c>
    </row>
    <row r="4964" spans="1:4">
      <c r="A4964" t="str">
        <f t="shared" si="77"/>
        <v>Oryzalin</v>
      </c>
      <c r="B4964" t="s">
        <v>8965</v>
      </c>
      <c r="C4964">
        <v>8</v>
      </c>
      <c r="D4964">
        <v>9</v>
      </c>
    </row>
    <row r="4965" spans="1:4">
      <c r="A4965" t="str">
        <f t="shared" si="77"/>
        <v>o-secbutylphenol</v>
      </c>
      <c r="B4965" t="s">
        <v>12947</v>
      </c>
      <c r="C4965">
        <v>6</v>
      </c>
      <c r="D4965">
        <v>9</v>
      </c>
    </row>
    <row r="4966" spans="1:4">
      <c r="A4966" t="str">
        <f t="shared" si="77"/>
        <v>o-tertbutylphenol</v>
      </c>
      <c r="B4966" t="s">
        <v>12948</v>
      </c>
      <c r="C4966">
        <v>6</v>
      </c>
      <c r="D4966">
        <v>8</v>
      </c>
    </row>
    <row r="4967" spans="1:4">
      <c r="A4967" t="str">
        <f t="shared" si="77"/>
        <v>o-tolualdehyde</v>
      </c>
      <c r="B4967" t="s">
        <v>12949</v>
      </c>
      <c r="C4967">
        <v>6</v>
      </c>
      <c r="D4967">
        <v>7</v>
      </c>
    </row>
    <row r="4968" spans="1:4">
      <c r="A4968" t="str">
        <f t="shared" si="77"/>
        <v>o-Toluenesulfonamide</v>
      </c>
      <c r="B4968" t="s">
        <v>12950</v>
      </c>
      <c r="C4968">
        <v>8</v>
      </c>
      <c r="D4968">
        <v>10</v>
      </c>
    </row>
    <row r="4969" spans="1:4">
      <c r="A4969" t="str">
        <f t="shared" si="77"/>
        <v>o-Toluidine</v>
      </c>
      <c r="B4969" t="s">
        <v>12951</v>
      </c>
      <c r="C4969">
        <v>5</v>
      </c>
      <c r="D4969">
        <v>7</v>
      </c>
    </row>
    <row r="4970" spans="1:4">
      <c r="A4970" t="str">
        <f t="shared" si="77"/>
        <v>o-Toluidine_hydrochloride</v>
      </c>
      <c r="B4970" t="s">
        <v>12952</v>
      </c>
      <c r="C4970">
        <v>5</v>
      </c>
      <c r="D4970">
        <v>7</v>
      </c>
    </row>
    <row r="4971" spans="1:4">
      <c r="A4971" t="str">
        <f t="shared" si="77"/>
        <v>o-tolunitrile</v>
      </c>
      <c r="B4971" t="s">
        <v>12953</v>
      </c>
      <c r="C4971">
        <v>6</v>
      </c>
      <c r="D4971">
        <v>7</v>
      </c>
    </row>
    <row r="4972" spans="1:4">
      <c r="A4972" t="str">
        <f t="shared" si="77"/>
        <v>o-vanillin</v>
      </c>
      <c r="B4972" t="s">
        <v>12954</v>
      </c>
      <c r="C4972">
        <v>6</v>
      </c>
      <c r="D4972">
        <v>7</v>
      </c>
    </row>
    <row r="4973" spans="1:4">
      <c r="A4973" t="str">
        <f t="shared" si="77"/>
        <v>Ovulen</v>
      </c>
      <c r="B4973" t="s">
        <v>12981</v>
      </c>
      <c r="C4973">
        <v>6</v>
      </c>
      <c r="D4973">
        <v>8</v>
      </c>
    </row>
    <row r="4974" spans="1:4">
      <c r="A4974" t="str">
        <f t="shared" si="77"/>
        <v>OXABICYCLOHEPTANE</v>
      </c>
      <c r="B4974" t="s">
        <v>6297</v>
      </c>
      <c r="C4974">
        <v>4</v>
      </c>
      <c r="D4974">
        <v>5</v>
      </c>
    </row>
    <row r="4975" spans="1:4">
      <c r="A4975" t="str">
        <f t="shared" si="77"/>
        <v>Oxadiazon</v>
      </c>
      <c r="B4975" t="s">
        <v>8967</v>
      </c>
      <c r="C4975">
        <v>8</v>
      </c>
      <c r="D4975">
        <v>8</v>
      </c>
    </row>
    <row r="4976" spans="1:4">
      <c r="A4976" t="str">
        <f t="shared" si="77"/>
        <v>Oxadixyl</v>
      </c>
      <c r="B4976" t="s">
        <v>12982</v>
      </c>
      <c r="C4976">
        <v>9</v>
      </c>
      <c r="D4976">
        <v>9</v>
      </c>
    </row>
    <row r="4977" spans="1:4">
      <c r="A4977" t="str">
        <f t="shared" si="77"/>
        <v>Oxametacine</v>
      </c>
      <c r="B4977" t="s">
        <v>12983</v>
      </c>
      <c r="C4977">
        <v>8</v>
      </c>
      <c r="D4977">
        <v>10</v>
      </c>
    </row>
    <row r="4978" spans="1:4">
      <c r="A4978" t="str">
        <f t="shared" si="77"/>
        <v>Oxamniquine</v>
      </c>
      <c r="B4978" t="s">
        <v>12984</v>
      </c>
      <c r="C4978">
        <v>7</v>
      </c>
      <c r="D4978">
        <v>9</v>
      </c>
    </row>
    <row r="4979" spans="1:4">
      <c r="A4979" t="str">
        <f t="shared" si="77"/>
        <v>Oxamyl</v>
      </c>
      <c r="B4979" t="s">
        <v>9786</v>
      </c>
      <c r="C4979">
        <v>9</v>
      </c>
      <c r="D4979">
        <v>9</v>
      </c>
    </row>
    <row r="4980" spans="1:4">
      <c r="A4980" t="str">
        <f t="shared" si="77"/>
        <v>oxatomide</v>
      </c>
      <c r="B4980" t="s">
        <v>640</v>
      </c>
      <c r="C4980">
        <v>9</v>
      </c>
      <c r="D4980">
        <v>12</v>
      </c>
    </row>
    <row r="4981" spans="1:4">
      <c r="A4981" t="str">
        <f t="shared" si="77"/>
        <v>Oxazepam</v>
      </c>
      <c r="B4981" t="s">
        <v>12985</v>
      </c>
      <c r="C4981">
        <v>7</v>
      </c>
      <c r="D4981">
        <v>9</v>
      </c>
    </row>
    <row r="4982" spans="1:4">
      <c r="A4982" t="str">
        <f t="shared" si="77"/>
        <v>Oxolinic_acid</v>
      </c>
      <c r="B4982" t="s">
        <v>12986</v>
      </c>
      <c r="C4982">
        <v>8</v>
      </c>
      <c r="D4982">
        <v>10</v>
      </c>
    </row>
    <row r="4983" spans="1:4">
      <c r="A4983" t="str">
        <f t="shared" si="77"/>
        <v>Oxprenolol.HCl</v>
      </c>
      <c r="B4983" t="s">
        <v>12987</v>
      </c>
      <c r="C4983">
        <v>8</v>
      </c>
      <c r="D4983">
        <v>9</v>
      </c>
    </row>
    <row r="4984" spans="1:4">
      <c r="A4984" t="str">
        <f t="shared" si="77"/>
        <v>oxybutynin</v>
      </c>
      <c r="B4984" t="s">
        <v>642</v>
      </c>
      <c r="C4984">
        <v>7</v>
      </c>
      <c r="D4984">
        <v>10</v>
      </c>
    </row>
    <row r="4985" spans="1:4">
      <c r="A4985" t="str">
        <f t="shared" si="77"/>
        <v>Oxydemeton-methyl</v>
      </c>
      <c r="B4985" t="s">
        <v>12988</v>
      </c>
      <c r="C4985">
        <v>9</v>
      </c>
      <c r="D4985">
        <v>11</v>
      </c>
    </row>
    <row r="4986" spans="1:4">
      <c r="A4986" t="str">
        <f t="shared" si="77"/>
        <v>o-xylene</v>
      </c>
      <c r="B4986" t="s">
        <v>12955</v>
      </c>
      <c r="C4986">
        <v>5</v>
      </c>
      <c r="D4986">
        <v>6</v>
      </c>
    </row>
    <row r="4987" spans="1:4">
      <c r="A4987" t="str">
        <f t="shared" si="77"/>
        <v>Oxytetracycline</v>
      </c>
      <c r="B4987" t="s">
        <v>9871</v>
      </c>
      <c r="C4987">
        <v>7</v>
      </c>
      <c r="D4987">
        <v>9</v>
      </c>
    </row>
    <row r="4988" spans="1:4">
      <c r="A4988" t="str">
        <f t="shared" si="77"/>
        <v>Oxytetracycline_hydrochloride</v>
      </c>
      <c r="B4988" t="s">
        <v>12989</v>
      </c>
      <c r="C4988">
        <v>7</v>
      </c>
      <c r="D4988">
        <v>9</v>
      </c>
    </row>
    <row r="4989" spans="1:4">
      <c r="A4989" t="str">
        <f t="shared" si="77"/>
        <v>Oxythioquinox</v>
      </c>
      <c r="B4989" t="s">
        <v>12990</v>
      </c>
      <c r="C4989">
        <v>6</v>
      </c>
      <c r="D4989">
        <v>9</v>
      </c>
    </row>
    <row r="4990" spans="1:4">
      <c r="A4990" t="str">
        <f t="shared" si="77"/>
        <v>Ozone</v>
      </c>
      <c r="B4990" t="s">
        <v>12991</v>
      </c>
      <c r="C4990">
        <v>3</v>
      </c>
      <c r="D4990">
        <v>3</v>
      </c>
    </row>
    <row r="4991" spans="1:4">
      <c r="A4991" t="str">
        <f t="shared" si="77"/>
        <v>p-(Benzylsulfonamido)benzoic_Acid</v>
      </c>
      <c r="B4991" t="s">
        <v>12992</v>
      </c>
      <c r="C4991">
        <v>8</v>
      </c>
      <c r="D4991">
        <v>8</v>
      </c>
    </row>
    <row r="4992" spans="1:4">
      <c r="A4992" t="str">
        <f t="shared" si="77"/>
        <v>p-(tert-butyl)benzamide</v>
      </c>
      <c r="B4992" t="s">
        <v>12994</v>
      </c>
      <c r="C4992">
        <v>6</v>
      </c>
      <c r="D4992">
        <v>8</v>
      </c>
    </row>
    <row r="4993" spans="1:4">
      <c r="A4993" t="str">
        <f t="shared" si="77"/>
        <v>p-(tert-butyl)-phenyl-n-methylcarbamate</v>
      </c>
      <c r="B4993" t="s">
        <v>12993</v>
      </c>
      <c r="C4993">
        <v>8</v>
      </c>
      <c r="D4993">
        <v>8</v>
      </c>
    </row>
    <row r="4994" spans="1:4">
      <c r="A4994" t="str">
        <f t="shared" si="77"/>
        <v>p_p'-DDD</v>
      </c>
      <c r="B4994" t="s">
        <v>14280</v>
      </c>
      <c r="C4994">
        <v>7</v>
      </c>
      <c r="D4994">
        <v>8</v>
      </c>
    </row>
    <row r="4995" spans="1:4">
      <c r="A4995" t="str">
        <f t="shared" si="77"/>
        <v>p_p'-DDE</v>
      </c>
      <c r="B4995" t="s">
        <v>14281</v>
      </c>
      <c r="C4995">
        <v>7</v>
      </c>
      <c r="D4995">
        <v>8</v>
      </c>
    </row>
    <row r="4996" spans="1:4">
      <c r="A4996" t="str">
        <f t="shared" ref="A4996:A5059" si="78">MID(B4996,1,LEN(B4996)-4)</f>
        <v>p_p'-DDT</v>
      </c>
      <c r="B4996" t="s">
        <v>14282</v>
      </c>
      <c r="C4996">
        <v>7</v>
      </c>
      <c r="D4996">
        <v>8</v>
      </c>
    </row>
    <row r="4997" spans="1:4">
      <c r="A4997" t="str">
        <f t="shared" si="78"/>
        <v>p_p-Dichlorodiphenyl_dichloroethylene</v>
      </c>
      <c r="B4997" t="s">
        <v>14283</v>
      </c>
      <c r="C4997">
        <v>7</v>
      </c>
      <c r="D4997">
        <v>8</v>
      </c>
    </row>
    <row r="4998" spans="1:4">
      <c r="A4998" t="str">
        <f t="shared" si="78"/>
        <v>p_p'-methoxychlor</v>
      </c>
      <c r="B4998" t="s">
        <v>14284</v>
      </c>
      <c r="C4998">
        <v>7</v>
      </c>
      <c r="D4998">
        <v>8</v>
      </c>
    </row>
    <row r="4999" spans="1:4">
      <c r="A4999" t="str">
        <f t="shared" si="78"/>
        <v>p_p'-methoxychlor_olefin</v>
      </c>
      <c r="B4999" t="s">
        <v>14285</v>
      </c>
      <c r="C4999">
        <v>7</v>
      </c>
      <c r="D4999">
        <v>8</v>
      </c>
    </row>
    <row r="5000" spans="1:4">
      <c r="A5000" t="str">
        <f t="shared" si="78"/>
        <v>p_p-prime-Dichlorodiphenyl_dichloroethylene</v>
      </c>
      <c r="B5000" t="s">
        <v>14286</v>
      </c>
      <c r="C5000">
        <v>7</v>
      </c>
      <c r="D5000">
        <v>8</v>
      </c>
    </row>
    <row r="5001" spans="1:4">
      <c r="A5001" t="str">
        <f t="shared" si="78"/>
        <v>Pactamycin</v>
      </c>
      <c r="B5001" t="s">
        <v>13036</v>
      </c>
      <c r="C5001">
        <v>6</v>
      </c>
      <c r="D5001">
        <v>9</v>
      </c>
    </row>
    <row r="5002" spans="1:4">
      <c r="A5002" t="str">
        <f t="shared" si="78"/>
        <v>palinavir</v>
      </c>
      <c r="B5002" t="s">
        <v>13037</v>
      </c>
      <c r="C5002">
        <v>7</v>
      </c>
      <c r="D5002">
        <v>10</v>
      </c>
    </row>
    <row r="5003" spans="1:4">
      <c r="A5003" t="str">
        <f t="shared" si="78"/>
        <v>Palonidipine.HCl</v>
      </c>
      <c r="B5003" t="s">
        <v>13038</v>
      </c>
      <c r="C5003">
        <v>7</v>
      </c>
      <c r="D5003">
        <v>9</v>
      </c>
    </row>
    <row r="5004" spans="1:4">
      <c r="A5004" t="str">
        <f t="shared" si="78"/>
        <v>Palytoxin</v>
      </c>
      <c r="B5004" t="s">
        <v>13039</v>
      </c>
      <c r="C5004">
        <v>8</v>
      </c>
      <c r="D5004">
        <v>8</v>
      </c>
    </row>
    <row r="5005" spans="1:4">
      <c r="A5005" t="str">
        <f t="shared" si="78"/>
        <v>p-Aminobenzoic_Acid</v>
      </c>
      <c r="B5005" t="s">
        <v>12995</v>
      </c>
      <c r="C5005">
        <v>5</v>
      </c>
      <c r="D5005">
        <v>7</v>
      </c>
    </row>
    <row r="5006" spans="1:4">
      <c r="A5006" t="str">
        <f t="shared" si="78"/>
        <v>p-Aminopropiophenone</v>
      </c>
      <c r="B5006" t="s">
        <v>12996</v>
      </c>
      <c r="C5006">
        <v>6</v>
      </c>
      <c r="D5006">
        <v>8</v>
      </c>
    </row>
    <row r="5007" spans="1:4">
      <c r="A5007" t="str">
        <f t="shared" si="78"/>
        <v>p-Aminosalicylic_Acid</v>
      </c>
      <c r="B5007" t="s">
        <v>12997</v>
      </c>
      <c r="C5007">
        <v>6</v>
      </c>
      <c r="D5007">
        <v>7</v>
      </c>
    </row>
    <row r="5008" spans="1:4">
      <c r="A5008" t="str">
        <f t="shared" si="78"/>
        <v>Pancuronium_Bromide</v>
      </c>
      <c r="B5008" t="s">
        <v>13040</v>
      </c>
      <c r="C5008">
        <v>6</v>
      </c>
      <c r="D5008">
        <v>8</v>
      </c>
    </row>
    <row r="5009" spans="1:4">
      <c r="A5009" t="str">
        <f t="shared" si="78"/>
        <v>p-Anisaldehyde</v>
      </c>
      <c r="B5009" t="s">
        <v>12998</v>
      </c>
      <c r="C5009">
        <v>6</v>
      </c>
      <c r="D5009">
        <v>7</v>
      </c>
    </row>
    <row r="5010" spans="1:4">
      <c r="A5010" t="str">
        <f t="shared" si="78"/>
        <v>PANISIDINE</v>
      </c>
      <c r="B5010" t="s">
        <v>6298</v>
      </c>
      <c r="C5010">
        <v>7</v>
      </c>
      <c r="D5010">
        <v>7</v>
      </c>
    </row>
    <row r="5011" spans="1:4">
      <c r="A5011" t="str">
        <f t="shared" si="78"/>
        <v>p-Anisidine_hydrochloride</v>
      </c>
      <c r="B5011" t="s">
        <v>12999</v>
      </c>
      <c r="C5011">
        <v>7</v>
      </c>
      <c r="D5011">
        <v>7</v>
      </c>
    </row>
    <row r="5012" spans="1:4">
      <c r="A5012" t="str">
        <f t="shared" si="78"/>
        <v>pantoprazole</v>
      </c>
      <c r="B5012" t="s">
        <v>13041</v>
      </c>
      <c r="C5012">
        <v>8</v>
      </c>
      <c r="D5012">
        <v>10</v>
      </c>
    </row>
    <row r="5013" spans="1:4">
      <c r="A5013" t="str">
        <f t="shared" si="78"/>
        <v>paraldehyde</v>
      </c>
      <c r="B5013" t="s">
        <v>8767</v>
      </c>
      <c r="C5013">
        <v>7</v>
      </c>
      <c r="D5013">
        <v>9</v>
      </c>
    </row>
    <row r="5014" spans="1:4">
      <c r="A5014" t="str">
        <f t="shared" si="78"/>
        <v>Paraoxon</v>
      </c>
      <c r="B5014" t="s">
        <v>13042</v>
      </c>
      <c r="C5014">
        <v>11</v>
      </c>
      <c r="D5014">
        <v>11</v>
      </c>
    </row>
    <row r="5015" spans="1:4">
      <c r="A5015" t="str">
        <f t="shared" si="78"/>
        <v>paraquat</v>
      </c>
      <c r="B5015" t="s">
        <v>8969</v>
      </c>
      <c r="C5015">
        <v>6</v>
      </c>
      <c r="D5015">
        <v>11</v>
      </c>
    </row>
    <row r="5016" spans="1:4">
      <c r="A5016" t="str">
        <f t="shared" si="78"/>
        <v>Parasorbic_Acid</v>
      </c>
      <c r="B5016" t="s">
        <v>13043</v>
      </c>
      <c r="C5016">
        <v>6</v>
      </c>
      <c r="D5016">
        <v>7</v>
      </c>
    </row>
    <row r="5017" spans="1:4">
      <c r="A5017" t="str">
        <f t="shared" si="78"/>
        <v>Parathion</v>
      </c>
      <c r="B5017" t="s">
        <v>13044</v>
      </c>
      <c r="C5017">
        <v>11</v>
      </c>
      <c r="D5017">
        <v>12</v>
      </c>
    </row>
    <row r="5018" spans="1:4">
      <c r="A5018" t="str">
        <f t="shared" si="78"/>
        <v>paroxetine</v>
      </c>
      <c r="B5018" t="s">
        <v>13045</v>
      </c>
      <c r="C5018">
        <v>8</v>
      </c>
      <c r="D5018">
        <v>9</v>
      </c>
    </row>
    <row r="5019" spans="1:4">
      <c r="A5019" t="str">
        <f t="shared" si="78"/>
        <v>Patulin</v>
      </c>
      <c r="B5019" t="s">
        <v>13046</v>
      </c>
      <c r="C5019">
        <v>6</v>
      </c>
      <c r="D5019">
        <v>9</v>
      </c>
    </row>
    <row r="5020" spans="1:4">
      <c r="A5020" t="str">
        <f t="shared" si="78"/>
        <v>p-Benzoquinone_dioxime</v>
      </c>
      <c r="B5020" t="s">
        <v>13000</v>
      </c>
      <c r="C5020">
        <v>5</v>
      </c>
      <c r="D5020">
        <v>6</v>
      </c>
    </row>
    <row r="5021" spans="1:4">
      <c r="A5021" t="str">
        <f t="shared" si="78"/>
        <v>p-bromoaniline</v>
      </c>
      <c r="B5021" t="s">
        <v>13001</v>
      </c>
      <c r="C5021">
        <v>5</v>
      </c>
      <c r="D5021">
        <v>7</v>
      </c>
    </row>
    <row r="5022" spans="1:4">
      <c r="A5022" t="str">
        <f t="shared" si="78"/>
        <v>p-Chloroaniline</v>
      </c>
      <c r="B5022" t="s">
        <v>13002</v>
      </c>
      <c r="C5022">
        <v>5</v>
      </c>
      <c r="D5022">
        <v>7</v>
      </c>
    </row>
    <row r="5023" spans="1:4">
      <c r="A5023" t="str">
        <f t="shared" si="78"/>
        <v>p-Chloroaniline_hydrochloride</v>
      </c>
      <c r="B5023" t="s">
        <v>13003</v>
      </c>
      <c r="C5023">
        <v>5</v>
      </c>
      <c r="D5023">
        <v>7</v>
      </c>
    </row>
    <row r="5024" spans="1:4">
      <c r="A5024" t="str">
        <f t="shared" si="78"/>
        <v>p-Chlorophenyl-2_4_5-trichlorophenyl_sulfide</v>
      </c>
      <c r="B5024" t="s">
        <v>14287</v>
      </c>
      <c r="C5024">
        <v>7</v>
      </c>
      <c r="D5024">
        <v>8</v>
      </c>
    </row>
    <row r="5025" spans="1:4">
      <c r="A5025" t="str">
        <f t="shared" si="78"/>
        <v>p-chlorophenyl-o-nitrophenyl_ether</v>
      </c>
      <c r="B5025" t="s">
        <v>13004</v>
      </c>
      <c r="C5025">
        <v>7</v>
      </c>
      <c r="D5025">
        <v>9</v>
      </c>
    </row>
    <row r="5026" spans="1:4">
      <c r="A5026" t="str">
        <f t="shared" si="78"/>
        <v>p-Chlorophenyl-p-chlorobenzene_sulfonate</v>
      </c>
      <c r="B5026" t="s">
        <v>13005</v>
      </c>
      <c r="C5026">
        <v>7</v>
      </c>
      <c r="D5026">
        <v>9</v>
      </c>
    </row>
    <row r="5027" spans="1:4">
      <c r="A5027" t="str">
        <f t="shared" si="78"/>
        <v>p-Cresidine</v>
      </c>
      <c r="B5027" t="s">
        <v>13006</v>
      </c>
      <c r="C5027">
        <v>6</v>
      </c>
      <c r="D5027">
        <v>7</v>
      </c>
    </row>
    <row r="5028" spans="1:4">
      <c r="A5028" t="str">
        <f t="shared" si="78"/>
        <v>p-cresol</v>
      </c>
      <c r="B5028" t="s">
        <v>8754</v>
      </c>
      <c r="C5028">
        <v>5</v>
      </c>
      <c r="D5028">
        <v>6</v>
      </c>
    </row>
    <row r="5029" spans="1:4">
      <c r="A5029" t="str">
        <f t="shared" si="78"/>
        <v>p-cumyl_phenol</v>
      </c>
      <c r="B5029" t="s">
        <v>13007</v>
      </c>
      <c r="C5029">
        <v>7</v>
      </c>
      <c r="D5029">
        <v>8</v>
      </c>
    </row>
    <row r="5030" spans="1:4">
      <c r="A5030" t="str">
        <f t="shared" si="78"/>
        <v>PD-107067</v>
      </c>
      <c r="B5030" t="s">
        <v>13047</v>
      </c>
      <c r="C5030">
        <v>6</v>
      </c>
      <c r="D5030">
        <v>9</v>
      </c>
    </row>
    <row r="5031" spans="1:4">
      <c r="A5031" t="str">
        <f t="shared" si="78"/>
        <v>PD-150280</v>
      </c>
      <c r="B5031" t="s">
        <v>13048</v>
      </c>
      <c r="C5031">
        <v>7</v>
      </c>
      <c r="D5031">
        <v>9</v>
      </c>
    </row>
    <row r="5032" spans="1:4">
      <c r="A5032" t="str">
        <f t="shared" si="78"/>
        <v>PDEG7</v>
      </c>
      <c r="B5032" t="s">
        <v>7544</v>
      </c>
      <c r="C5032">
        <v>5</v>
      </c>
      <c r="D5032">
        <v>7</v>
      </c>
    </row>
    <row r="5033" spans="1:4">
      <c r="A5033" t="str">
        <f t="shared" si="78"/>
        <v>p-Dichlorobenzene</v>
      </c>
      <c r="B5033" t="s">
        <v>13008</v>
      </c>
      <c r="C5033">
        <v>5</v>
      </c>
      <c r="D5033">
        <v>7</v>
      </c>
    </row>
    <row r="5034" spans="1:4">
      <c r="A5034" t="str">
        <f t="shared" si="78"/>
        <v>P-dimethoxybenzene</v>
      </c>
      <c r="B5034" t="s">
        <v>13009</v>
      </c>
      <c r="C5034">
        <v>6</v>
      </c>
      <c r="D5034">
        <v>7</v>
      </c>
    </row>
    <row r="5035" spans="1:4">
      <c r="A5035" t="str">
        <f t="shared" si="78"/>
        <v>p-dimethylaminobenzaldehyde</v>
      </c>
      <c r="B5035" t="s">
        <v>13010</v>
      </c>
      <c r="C5035">
        <v>5</v>
      </c>
      <c r="D5035">
        <v>8</v>
      </c>
    </row>
    <row r="5036" spans="1:4">
      <c r="A5036" t="str">
        <f t="shared" si="78"/>
        <v>Pearlsteinetal_mol_1</v>
      </c>
      <c r="B5036" t="s">
        <v>645</v>
      </c>
      <c r="C5036">
        <v>7</v>
      </c>
      <c r="D5036">
        <v>11</v>
      </c>
    </row>
    <row r="5037" spans="1:4">
      <c r="A5037" t="str">
        <f t="shared" si="78"/>
        <v>Pearlsteinetal_mol_10</v>
      </c>
      <c r="B5037" t="s">
        <v>648</v>
      </c>
      <c r="C5037">
        <v>7</v>
      </c>
      <c r="D5037">
        <v>9</v>
      </c>
    </row>
    <row r="5038" spans="1:4">
      <c r="A5038" t="str">
        <f t="shared" si="78"/>
        <v>Pearlsteinetal_mol_11</v>
      </c>
      <c r="B5038" t="s">
        <v>5135</v>
      </c>
      <c r="C5038">
        <v>7</v>
      </c>
      <c r="D5038">
        <v>9</v>
      </c>
    </row>
    <row r="5039" spans="1:4">
      <c r="A5039" t="str">
        <f t="shared" si="78"/>
        <v>Pearlsteinetal_mol_13</v>
      </c>
      <c r="B5039" t="s">
        <v>650</v>
      </c>
      <c r="C5039">
        <v>6</v>
      </c>
      <c r="D5039">
        <v>11</v>
      </c>
    </row>
    <row r="5040" spans="1:4">
      <c r="A5040" t="str">
        <f t="shared" si="78"/>
        <v>Pearlsteinetal_mol_14</v>
      </c>
      <c r="B5040" t="s">
        <v>652</v>
      </c>
      <c r="C5040">
        <v>7</v>
      </c>
      <c r="D5040">
        <v>9</v>
      </c>
    </row>
    <row r="5041" spans="1:4">
      <c r="A5041" t="str">
        <f t="shared" si="78"/>
        <v>Pearlsteinetal_mol_15</v>
      </c>
      <c r="B5041" t="s">
        <v>654</v>
      </c>
      <c r="C5041">
        <v>7</v>
      </c>
      <c r="D5041">
        <v>9</v>
      </c>
    </row>
    <row r="5042" spans="1:4">
      <c r="A5042" t="str">
        <f t="shared" si="78"/>
        <v>Pearlsteinetal_mol_16</v>
      </c>
      <c r="B5042" t="s">
        <v>656</v>
      </c>
      <c r="C5042">
        <v>7</v>
      </c>
      <c r="D5042">
        <v>9</v>
      </c>
    </row>
    <row r="5043" spans="1:4">
      <c r="A5043" t="str">
        <f t="shared" si="78"/>
        <v>Pearlsteinetal_mol_17</v>
      </c>
      <c r="B5043" t="s">
        <v>658</v>
      </c>
      <c r="C5043">
        <v>7</v>
      </c>
      <c r="D5043">
        <v>9</v>
      </c>
    </row>
    <row r="5044" spans="1:4">
      <c r="A5044" t="str">
        <f t="shared" si="78"/>
        <v>Pearlsteinetal_mol_18</v>
      </c>
      <c r="B5044" t="s">
        <v>660</v>
      </c>
      <c r="C5044">
        <v>7</v>
      </c>
      <c r="D5044">
        <v>9</v>
      </c>
    </row>
    <row r="5045" spans="1:4">
      <c r="A5045" t="str">
        <f t="shared" si="78"/>
        <v>pearlsteinetal_mol_19</v>
      </c>
      <c r="B5045" t="s">
        <v>662</v>
      </c>
      <c r="C5045">
        <v>8</v>
      </c>
      <c r="D5045">
        <v>9</v>
      </c>
    </row>
    <row r="5046" spans="1:4">
      <c r="A5046" t="str">
        <f t="shared" si="78"/>
        <v>Pearlsteinetal_mol_2</v>
      </c>
      <c r="B5046" t="s">
        <v>664</v>
      </c>
      <c r="C5046">
        <v>7</v>
      </c>
      <c r="D5046">
        <v>11</v>
      </c>
    </row>
    <row r="5047" spans="1:4">
      <c r="A5047" t="str">
        <f t="shared" si="78"/>
        <v>pearlsteinetal_mol_20</v>
      </c>
      <c r="B5047" t="s">
        <v>666</v>
      </c>
      <c r="C5047">
        <v>7</v>
      </c>
      <c r="D5047">
        <v>9</v>
      </c>
    </row>
    <row r="5048" spans="1:4">
      <c r="A5048" t="str">
        <f t="shared" si="78"/>
        <v>pearlsteinetal_mol_21</v>
      </c>
      <c r="B5048" t="s">
        <v>668</v>
      </c>
      <c r="C5048">
        <v>7</v>
      </c>
      <c r="D5048">
        <v>9</v>
      </c>
    </row>
    <row r="5049" spans="1:4">
      <c r="A5049" t="str">
        <f t="shared" si="78"/>
        <v>pearlsteinetal_mol_22</v>
      </c>
      <c r="B5049" t="s">
        <v>670</v>
      </c>
      <c r="C5049">
        <v>7</v>
      </c>
      <c r="D5049">
        <v>9</v>
      </c>
    </row>
    <row r="5050" spans="1:4">
      <c r="A5050" t="str">
        <f t="shared" si="78"/>
        <v>Pearlsteinetal_mol_3</v>
      </c>
      <c r="B5050" t="s">
        <v>672</v>
      </c>
      <c r="C5050">
        <v>7</v>
      </c>
      <c r="D5050">
        <v>11</v>
      </c>
    </row>
    <row r="5051" spans="1:4">
      <c r="A5051" t="str">
        <f t="shared" si="78"/>
        <v>Pearlsteinetal_mol_4</v>
      </c>
      <c r="B5051" t="s">
        <v>674</v>
      </c>
      <c r="C5051">
        <v>7</v>
      </c>
      <c r="D5051">
        <v>11</v>
      </c>
    </row>
    <row r="5052" spans="1:4">
      <c r="A5052" t="str">
        <f t="shared" si="78"/>
        <v>Pearlsteinetal_mol_5</v>
      </c>
      <c r="B5052" t="s">
        <v>676</v>
      </c>
      <c r="C5052">
        <v>7</v>
      </c>
      <c r="D5052">
        <v>11</v>
      </c>
    </row>
    <row r="5053" spans="1:4">
      <c r="A5053" t="str">
        <f t="shared" si="78"/>
        <v>Pearlsteinetal_mol_6</v>
      </c>
      <c r="B5053" t="s">
        <v>678</v>
      </c>
      <c r="C5053">
        <v>8</v>
      </c>
      <c r="D5053">
        <v>11</v>
      </c>
    </row>
    <row r="5054" spans="1:4">
      <c r="A5054" t="str">
        <f t="shared" si="78"/>
        <v>Pearlsteinetal_mol_7</v>
      </c>
      <c r="B5054" t="s">
        <v>680</v>
      </c>
      <c r="C5054">
        <v>7</v>
      </c>
      <c r="D5054">
        <v>11</v>
      </c>
    </row>
    <row r="5055" spans="1:4">
      <c r="A5055" t="str">
        <f t="shared" si="78"/>
        <v>Pearlsteinetal_mol_8</v>
      </c>
      <c r="B5055" t="s">
        <v>682</v>
      </c>
      <c r="C5055">
        <v>7</v>
      </c>
      <c r="D5055">
        <v>11</v>
      </c>
    </row>
    <row r="5056" spans="1:4">
      <c r="A5056" t="str">
        <f t="shared" si="78"/>
        <v>Pearlsteinetal_mol_9</v>
      </c>
      <c r="B5056" t="s">
        <v>684</v>
      </c>
      <c r="C5056">
        <v>7</v>
      </c>
      <c r="D5056">
        <v>9</v>
      </c>
    </row>
    <row r="5057" spans="1:4">
      <c r="A5057" t="str">
        <f t="shared" si="78"/>
        <v>Pebulate</v>
      </c>
      <c r="B5057" t="s">
        <v>8972</v>
      </c>
      <c r="C5057">
        <v>7</v>
      </c>
      <c r="D5057">
        <v>10</v>
      </c>
    </row>
    <row r="5058" spans="1:4">
      <c r="A5058" t="str">
        <f t="shared" si="78"/>
        <v>Pefloxacin</v>
      </c>
      <c r="B5058" t="s">
        <v>13049</v>
      </c>
      <c r="C5058">
        <v>8</v>
      </c>
      <c r="D5058">
        <v>11</v>
      </c>
    </row>
    <row r="5059" spans="1:4">
      <c r="A5059" t="str">
        <f t="shared" si="78"/>
        <v>Pefurazoate</v>
      </c>
      <c r="B5059" t="s">
        <v>13050</v>
      </c>
      <c r="C5059">
        <v>7</v>
      </c>
      <c r="D5059">
        <v>9</v>
      </c>
    </row>
    <row r="5060" spans="1:4">
      <c r="A5060" t="str">
        <f t="shared" ref="A5060:A5123" si="79">MID(B5060,1,LEN(B5060)-4)</f>
        <v>Pemoline</v>
      </c>
      <c r="B5060" t="s">
        <v>13051</v>
      </c>
      <c r="C5060">
        <v>6</v>
      </c>
      <c r="D5060">
        <v>9</v>
      </c>
    </row>
    <row r="5061" spans="1:4">
      <c r="A5061" t="str">
        <f t="shared" si="79"/>
        <v>Pendimethalin</v>
      </c>
      <c r="B5061" t="s">
        <v>8974</v>
      </c>
      <c r="C5061">
        <v>7</v>
      </c>
      <c r="D5061">
        <v>9</v>
      </c>
    </row>
    <row r="5062" spans="1:4">
      <c r="A5062" t="str">
        <f t="shared" si="79"/>
        <v>Penfluridol</v>
      </c>
      <c r="B5062" t="s">
        <v>13052</v>
      </c>
      <c r="C5062">
        <v>7</v>
      </c>
      <c r="D5062">
        <v>9</v>
      </c>
    </row>
    <row r="5063" spans="1:4">
      <c r="A5063" t="str">
        <f t="shared" si="79"/>
        <v>Penicillic_Acid</v>
      </c>
      <c r="B5063" t="s">
        <v>13053</v>
      </c>
      <c r="C5063">
        <v>6</v>
      </c>
      <c r="D5063">
        <v>7</v>
      </c>
    </row>
    <row r="5064" spans="1:4">
      <c r="A5064" t="str">
        <f t="shared" si="79"/>
        <v>Penicillin_VK</v>
      </c>
      <c r="B5064" t="s">
        <v>13054</v>
      </c>
      <c r="C5064">
        <v>7</v>
      </c>
      <c r="D5064">
        <v>9</v>
      </c>
    </row>
    <row r="5065" spans="1:4">
      <c r="A5065" t="str">
        <f t="shared" si="79"/>
        <v>Penoxsulam_5-hydroxy_metabolite</v>
      </c>
      <c r="B5065" t="s">
        <v>8976</v>
      </c>
      <c r="C5065">
        <v>9</v>
      </c>
      <c r="D5065">
        <v>12</v>
      </c>
    </row>
    <row r="5066" spans="1:4">
      <c r="A5066" t="str">
        <f t="shared" si="79"/>
        <v>Pentabromophenol</v>
      </c>
      <c r="B5066" t="s">
        <v>13055</v>
      </c>
      <c r="C5066">
        <v>5</v>
      </c>
      <c r="D5066">
        <v>6</v>
      </c>
    </row>
    <row r="5067" spans="1:4">
      <c r="A5067" t="str">
        <f t="shared" si="79"/>
        <v>Pentachloroanisole</v>
      </c>
      <c r="B5067" t="s">
        <v>13056</v>
      </c>
      <c r="C5067">
        <v>7</v>
      </c>
      <c r="D5067">
        <v>10</v>
      </c>
    </row>
    <row r="5068" spans="1:4">
      <c r="A5068" t="str">
        <f t="shared" si="79"/>
        <v>Pentachloroethane</v>
      </c>
      <c r="B5068" t="s">
        <v>13057</v>
      </c>
      <c r="C5068">
        <v>7</v>
      </c>
      <c r="D5068">
        <v>7</v>
      </c>
    </row>
    <row r="5069" spans="1:4">
      <c r="A5069" t="str">
        <f t="shared" si="79"/>
        <v>Pentachloronitrobenzene</v>
      </c>
      <c r="B5069" t="s">
        <v>13058</v>
      </c>
      <c r="C5069">
        <v>7</v>
      </c>
      <c r="D5069">
        <v>10</v>
      </c>
    </row>
    <row r="5070" spans="1:4">
      <c r="A5070" t="str">
        <f t="shared" si="79"/>
        <v>Pentachlorophenol__Dowicide_EC-7</v>
      </c>
      <c r="B5070" t="s">
        <v>14288</v>
      </c>
      <c r="C5070">
        <v>6</v>
      </c>
      <c r="D5070">
        <v>10</v>
      </c>
    </row>
    <row r="5071" spans="1:4">
      <c r="A5071" t="str">
        <f t="shared" si="79"/>
        <v>Pentachlorophenol__purified</v>
      </c>
      <c r="B5071" t="s">
        <v>14289</v>
      </c>
      <c r="C5071">
        <v>6</v>
      </c>
      <c r="D5071">
        <v>10</v>
      </c>
    </row>
    <row r="5072" spans="1:4">
      <c r="A5072" t="str">
        <f t="shared" si="79"/>
        <v>Pentachlorophenol</v>
      </c>
      <c r="B5072" t="s">
        <v>9789</v>
      </c>
      <c r="C5072">
        <v>6</v>
      </c>
      <c r="D5072">
        <v>10</v>
      </c>
    </row>
    <row r="5073" spans="1:4">
      <c r="A5073" t="str">
        <f t="shared" si="79"/>
        <v>Pentachloropyridine</v>
      </c>
      <c r="B5073" t="s">
        <v>13059</v>
      </c>
      <c r="C5073">
        <v>6</v>
      </c>
      <c r="D5073">
        <v>10</v>
      </c>
    </row>
    <row r="5074" spans="1:4">
      <c r="A5074" t="str">
        <f t="shared" si="79"/>
        <v>Pentaerythritol_tetranitrate</v>
      </c>
      <c r="B5074" t="s">
        <v>13060</v>
      </c>
      <c r="C5074">
        <v>6</v>
      </c>
      <c r="D5074">
        <v>8</v>
      </c>
    </row>
    <row r="5075" spans="1:4">
      <c r="A5075" t="str">
        <f t="shared" si="79"/>
        <v>Pentaerythritol_tetranitrate_with_80%_d-lactose_monohydrate</v>
      </c>
      <c r="B5075" t="s">
        <v>13061</v>
      </c>
      <c r="C5075">
        <v>6</v>
      </c>
      <c r="D5075">
        <v>8</v>
      </c>
    </row>
    <row r="5076" spans="1:4">
      <c r="A5076" t="str">
        <f t="shared" si="79"/>
        <v>Pentaethylenehexamine</v>
      </c>
      <c r="B5076" t="s">
        <v>13062</v>
      </c>
      <c r="C5076">
        <v>4</v>
      </c>
      <c r="D5076">
        <v>12</v>
      </c>
    </row>
    <row r="5077" spans="1:4">
      <c r="A5077" t="str">
        <f t="shared" si="79"/>
        <v>pentafluoroaniline</v>
      </c>
      <c r="B5077" t="s">
        <v>13063</v>
      </c>
      <c r="C5077">
        <v>5</v>
      </c>
      <c r="D5077">
        <v>7</v>
      </c>
    </row>
    <row r="5078" spans="1:4">
      <c r="A5078" t="str">
        <f t="shared" si="79"/>
        <v>Pentafluorobenzaldehyde</v>
      </c>
      <c r="B5078" t="s">
        <v>13064</v>
      </c>
      <c r="C5078">
        <v>5</v>
      </c>
      <c r="D5078">
        <v>7</v>
      </c>
    </row>
    <row r="5079" spans="1:4">
      <c r="A5079" t="str">
        <f t="shared" si="79"/>
        <v>pentafluoronitrobenzene</v>
      </c>
      <c r="B5079" t="s">
        <v>13065</v>
      </c>
      <c r="C5079">
        <v>7</v>
      </c>
      <c r="D5079">
        <v>9</v>
      </c>
    </row>
    <row r="5080" spans="1:4">
      <c r="A5080" t="str">
        <f t="shared" si="79"/>
        <v>pentan-1_5-diol</v>
      </c>
      <c r="B5080" t="s">
        <v>7936</v>
      </c>
      <c r="C5080">
        <v>4</v>
      </c>
      <c r="D5080">
        <v>5</v>
      </c>
    </row>
    <row r="5081" spans="1:4">
      <c r="A5081" t="str">
        <f t="shared" si="79"/>
        <v>pentan-1-ol</v>
      </c>
      <c r="B5081" t="s">
        <v>8798</v>
      </c>
      <c r="C5081">
        <v>4</v>
      </c>
      <c r="D5081">
        <v>5</v>
      </c>
    </row>
    <row r="5082" spans="1:4">
      <c r="A5082" t="str">
        <f t="shared" si="79"/>
        <v>pentan-2-ol</v>
      </c>
      <c r="B5082" t="s">
        <v>8806</v>
      </c>
      <c r="C5082">
        <v>4</v>
      </c>
      <c r="D5082">
        <v>5</v>
      </c>
    </row>
    <row r="5083" spans="1:4">
      <c r="A5083" t="str">
        <f t="shared" si="79"/>
        <v>pentan-2-one</v>
      </c>
      <c r="B5083" t="s">
        <v>8910</v>
      </c>
      <c r="C5083">
        <v>4</v>
      </c>
      <c r="D5083">
        <v>5</v>
      </c>
    </row>
    <row r="5084" spans="1:4">
      <c r="A5084" t="str">
        <f t="shared" si="79"/>
        <v>pentan-3-one</v>
      </c>
      <c r="B5084" t="s">
        <v>8911</v>
      </c>
      <c r="C5084">
        <v>4</v>
      </c>
      <c r="D5084">
        <v>5</v>
      </c>
    </row>
    <row r="5085" spans="1:4">
      <c r="A5085" t="str">
        <f t="shared" si="79"/>
        <v>Pentanal_methylformylhydrazone</v>
      </c>
      <c r="B5085" t="s">
        <v>13066</v>
      </c>
      <c r="C5085">
        <v>8</v>
      </c>
      <c r="D5085">
        <v>9</v>
      </c>
    </row>
    <row r="5086" spans="1:4">
      <c r="A5086" t="str">
        <f t="shared" si="79"/>
        <v>pentanamide</v>
      </c>
      <c r="B5086" t="s">
        <v>8925</v>
      </c>
      <c r="C5086">
        <v>4</v>
      </c>
      <c r="D5086">
        <v>5</v>
      </c>
    </row>
    <row r="5087" spans="1:4">
      <c r="A5087" t="str">
        <f t="shared" si="79"/>
        <v>pentane</v>
      </c>
      <c r="B5087" t="s">
        <v>8900</v>
      </c>
      <c r="C5087">
        <v>4</v>
      </c>
      <c r="D5087">
        <v>5</v>
      </c>
    </row>
    <row r="5088" spans="1:4">
      <c r="A5088" t="str">
        <f t="shared" si="79"/>
        <v>pentazocine</v>
      </c>
      <c r="B5088" t="s">
        <v>13067</v>
      </c>
      <c r="C5088">
        <v>6</v>
      </c>
      <c r="D5088">
        <v>10</v>
      </c>
    </row>
    <row r="5089" spans="1:4">
      <c r="A5089" t="str">
        <f t="shared" si="79"/>
        <v>pentobarbital</v>
      </c>
      <c r="B5089" t="s">
        <v>686</v>
      </c>
      <c r="C5089">
        <v>7</v>
      </c>
      <c r="D5089">
        <v>7</v>
      </c>
    </row>
    <row r="5090" spans="1:4">
      <c r="A5090" t="str">
        <f t="shared" si="79"/>
        <v>Pentobarbital_sodium</v>
      </c>
      <c r="B5090" t="s">
        <v>13068</v>
      </c>
      <c r="C5090">
        <v>6</v>
      </c>
      <c r="D5090">
        <v>7</v>
      </c>
    </row>
    <row r="5091" spans="1:4">
      <c r="A5091" t="str">
        <f t="shared" si="79"/>
        <v>pentoxifylline</v>
      </c>
      <c r="B5091" t="s">
        <v>13069</v>
      </c>
      <c r="C5091">
        <v>7</v>
      </c>
      <c r="D5091">
        <v>9</v>
      </c>
    </row>
    <row r="5092" spans="1:4">
      <c r="A5092" t="str">
        <f t="shared" si="79"/>
        <v>Pentyl_acetate</v>
      </c>
      <c r="B5092" t="s">
        <v>8818</v>
      </c>
      <c r="C5092">
        <v>6</v>
      </c>
      <c r="D5092">
        <v>7</v>
      </c>
    </row>
    <row r="5093" spans="1:4">
      <c r="A5093" t="str">
        <f t="shared" si="79"/>
        <v>Pentyl_ether</v>
      </c>
      <c r="B5093" t="s">
        <v>13071</v>
      </c>
      <c r="C5093">
        <v>5</v>
      </c>
      <c r="D5093">
        <v>6</v>
      </c>
    </row>
    <row r="5094" spans="1:4">
      <c r="A5094" t="str">
        <f t="shared" si="79"/>
        <v>Pentylenetetrazole</v>
      </c>
      <c r="B5094" t="s">
        <v>13070</v>
      </c>
      <c r="C5094">
        <v>7</v>
      </c>
      <c r="D5094">
        <v>8</v>
      </c>
    </row>
    <row r="5095" spans="1:4">
      <c r="A5095" t="str">
        <f t="shared" si="79"/>
        <v>Pepstatin</v>
      </c>
      <c r="B5095" t="s">
        <v>13072</v>
      </c>
      <c r="C5095">
        <v>7</v>
      </c>
      <c r="D5095">
        <v>12</v>
      </c>
    </row>
    <row r="5096" spans="1:4">
      <c r="A5096" t="str">
        <f t="shared" si="79"/>
        <v>Perfluorobenzophenone</v>
      </c>
      <c r="B5096" t="s">
        <v>13073</v>
      </c>
      <c r="C5096">
        <v>7</v>
      </c>
      <c r="D5096">
        <v>8</v>
      </c>
    </row>
    <row r="5097" spans="1:4">
      <c r="A5097" t="str">
        <f t="shared" si="79"/>
        <v>Perfluorooctane_Sulfonate</v>
      </c>
      <c r="B5097" t="s">
        <v>9872</v>
      </c>
      <c r="C5097">
        <v>9</v>
      </c>
      <c r="D5097">
        <v>9</v>
      </c>
    </row>
    <row r="5098" spans="1:4">
      <c r="A5098" t="str">
        <f t="shared" si="79"/>
        <v>Perfosfamide</v>
      </c>
      <c r="B5098" t="s">
        <v>13074</v>
      </c>
      <c r="C5098">
        <v>6</v>
      </c>
      <c r="D5098">
        <v>9</v>
      </c>
    </row>
    <row r="5099" spans="1:4">
      <c r="A5099" t="str">
        <f t="shared" si="79"/>
        <v>pergolide</v>
      </c>
      <c r="B5099" t="s">
        <v>689</v>
      </c>
      <c r="C5099">
        <v>6</v>
      </c>
      <c r="D5099">
        <v>9</v>
      </c>
    </row>
    <row r="5100" spans="1:4">
      <c r="A5100" t="str">
        <f t="shared" si="79"/>
        <v>perhexiline</v>
      </c>
      <c r="B5100" t="s">
        <v>691</v>
      </c>
      <c r="C5100">
        <v>4</v>
      </c>
      <c r="D5100">
        <v>5</v>
      </c>
    </row>
    <row r="5101" spans="1:4">
      <c r="A5101" t="str">
        <f t="shared" si="79"/>
        <v>Perhexiline_maleate</v>
      </c>
      <c r="B5101" t="s">
        <v>13075</v>
      </c>
      <c r="C5101">
        <v>4</v>
      </c>
      <c r="D5101">
        <v>5</v>
      </c>
    </row>
    <row r="5102" spans="1:4">
      <c r="A5102" t="str">
        <f t="shared" si="79"/>
        <v>Pericyazine</v>
      </c>
      <c r="B5102" t="s">
        <v>13076</v>
      </c>
      <c r="C5102">
        <v>6</v>
      </c>
      <c r="D5102">
        <v>11</v>
      </c>
    </row>
    <row r="5103" spans="1:4">
      <c r="A5103" t="str">
        <f t="shared" si="79"/>
        <v>Perilla_Ketone</v>
      </c>
      <c r="B5103" t="s">
        <v>13078</v>
      </c>
      <c r="C5103">
        <v>6</v>
      </c>
      <c r="D5103">
        <v>8</v>
      </c>
    </row>
    <row r="5104" spans="1:4">
      <c r="A5104" t="str">
        <f t="shared" si="79"/>
        <v>Perillaldehyde</v>
      </c>
      <c r="B5104" t="s">
        <v>13077</v>
      </c>
      <c r="C5104">
        <v>4</v>
      </c>
      <c r="D5104">
        <v>6</v>
      </c>
    </row>
    <row r="5105" spans="1:4">
      <c r="A5105" t="str">
        <f t="shared" si="79"/>
        <v>Perlapine</v>
      </c>
      <c r="B5105" t="s">
        <v>13079</v>
      </c>
      <c r="C5105">
        <v>7</v>
      </c>
      <c r="D5105">
        <v>12</v>
      </c>
    </row>
    <row r="5106" spans="1:4">
      <c r="A5106" t="str">
        <f t="shared" si="79"/>
        <v>Permethrin</v>
      </c>
      <c r="B5106" t="s">
        <v>13080</v>
      </c>
      <c r="C5106">
        <v>6</v>
      </c>
      <c r="D5106">
        <v>9</v>
      </c>
    </row>
    <row r="5107" spans="1:4">
      <c r="A5107" t="str">
        <f t="shared" si="79"/>
        <v>perphenazine</v>
      </c>
      <c r="B5107" t="s">
        <v>6020</v>
      </c>
      <c r="C5107">
        <v>7</v>
      </c>
      <c r="D5107">
        <v>11</v>
      </c>
    </row>
    <row r="5108" spans="1:4">
      <c r="A5108" t="str">
        <f t="shared" si="79"/>
        <v>Petasitenine</v>
      </c>
      <c r="B5108" t="s">
        <v>13081</v>
      </c>
      <c r="C5108">
        <v>6</v>
      </c>
      <c r="D5108">
        <v>8</v>
      </c>
    </row>
    <row r="5109" spans="1:4">
      <c r="A5109" t="str">
        <f t="shared" si="79"/>
        <v>p-ethoxyacetanilide</v>
      </c>
      <c r="B5109" t="s">
        <v>8750</v>
      </c>
      <c r="C5109">
        <v>7</v>
      </c>
      <c r="D5109">
        <v>8</v>
      </c>
    </row>
    <row r="5110" spans="1:4">
      <c r="A5110" t="str">
        <f t="shared" si="79"/>
        <v>p-ethoxybenzaldehyde</v>
      </c>
      <c r="B5110" t="s">
        <v>13011</v>
      </c>
      <c r="C5110">
        <v>7</v>
      </c>
      <c r="D5110">
        <v>7</v>
      </c>
    </row>
    <row r="5111" spans="1:4">
      <c r="A5111" t="str">
        <f t="shared" si="79"/>
        <v>Peucedanin</v>
      </c>
      <c r="B5111" t="s">
        <v>13082</v>
      </c>
      <c r="C5111">
        <v>6</v>
      </c>
      <c r="D5111">
        <v>11</v>
      </c>
    </row>
    <row r="5112" spans="1:4">
      <c r="A5112" t="str">
        <f t="shared" si="79"/>
        <v>p-fluorophenyl_ether</v>
      </c>
      <c r="B5112" t="s">
        <v>13012</v>
      </c>
      <c r="C5112">
        <v>6</v>
      </c>
      <c r="D5112">
        <v>7</v>
      </c>
    </row>
    <row r="5113" spans="1:4">
      <c r="A5113" t="str">
        <f t="shared" si="79"/>
        <v>Phalloidin</v>
      </c>
      <c r="B5113" t="s">
        <v>13083</v>
      </c>
      <c r="C5113">
        <v>8</v>
      </c>
      <c r="D5113">
        <v>12</v>
      </c>
    </row>
    <row r="5114" spans="1:4">
      <c r="A5114" t="str">
        <f t="shared" si="79"/>
        <v>Phenacemide</v>
      </c>
      <c r="B5114" t="s">
        <v>13084</v>
      </c>
      <c r="C5114">
        <v>6</v>
      </c>
      <c r="D5114">
        <v>8</v>
      </c>
    </row>
    <row r="5115" spans="1:4">
      <c r="A5115" t="str">
        <f t="shared" si="79"/>
        <v>Phenacetin</v>
      </c>
      <c r="B5115" t="s">
        <v>13085</v>
      </c>
      <c r="C5115">
        <v>7</v>
      </c>
      <c r="D5115">
        <v>8</v>
      </c>
    </row>
    <row r="5116" spans="1:4">
      <c r="A5116" t="str">
        <f t="shared" si="79"/>
        <v>PHENANTHRENE</v>
      </c>
      <c r="B5116" t="s">
        <v>8744</v>
      </c>
      <c r="C5116">
        <v>5</v>
      </c>
      <c r="D5116">
        <v>11</v>
      </c>
    </row>
    <row r="5117" spans="1:4">
      <c r="A5117" t="str">
        <f t="shared" si="79"/>
        <v>PHENANTHRENEIMINE</v>
      </c>
      <c r="B5117" t="s">
        <v>6299</v>
      </c>
      <c r="C5117">
        <v>6</v>
      </c>
      <c r="D5117">
        <v>11</v>
      </c>
    </row>
    <row r="5118" spans="1:4">
      <c r="A5118" t="str">
        <f t="shared" si="79"/>
        <v>phenanthrenequinone</v>
      </c>
      <c r="B5118" t="s">
        <v>7540</v>
      </c>
      <c r="C5118">
        <v>6</v>
      </c>
      <c r="D5118">
        <v>12</v>
      </c>
    </row>
    <row r="5119" spans="1:4">
      <c r="A5119" t="str">
        <f t="shared" si="79"/>
        <v>Phenazone</v>
      </c>
      <c r="B5119" t="s">
        <v>13086</v>
      </c>
      <c r="C5119">
        <v>7</v>
      </c>
      <c r="D5119">
        <v>7</v>
      </c>
    </row>
    <row r="5120" spans="1:4">
      <c r="A5120" t="str">
        <f t="shared" si="79"/>
        <v>Phenazopyridine</v>
      </c>
      <c r="B5120" t="s">
        <v>13087</v>
      </c>
      <c r="C5120">
        <v>7</v>
      </c>
      <c r="D5120">
        <v>7</v>
      </c>
    </row>
    <row r="5121" spans="1:4">
      <c r="A5121" t="str">
        <f t="shared" si="79"/>
        <v>Phenazopyridine_hydrochloride</v>
      </c>
      <c r="B5121" t="s">
        <v>13088</v>
      </c>
      <c r="C5121">
        <v>7</v>
      </c>
      <c r="D5121">
        <v>7</v>
      </c>
    </row>
    <row r="5122" spans="1:4">
      <c r="A5122" t="str">
        <f t="shared" si="79"/>
        <v>Phenesterin</v>
      </c>
      <c r="B5122" t="s">
        <v>13089</v>
      </c>
      <c r="C5122">
        <v>7</v>
      </c>
      <c r="D5122">
        <v>9</v>
      </c>
    </row>
    <row r="5123" spans="1:4">
      <c r="A5123" t="str">
        <f t="shared" si="79"/>
        <v>Phenethyl_Alcohol</v>
      </c>
      <c r="B5123" t="s">
        <v>13090</v>
      </c>
      <c r="C5123">
        <v>6</v>
      </c>
      <c r="D5123">
        <v>8</v>
      </c>
    </row>
    <row r="5124" spans="1:4">
      <c r="A5124" t="str">
        <f t="shared" ref="A5124:A5187" si="80">MID(B5124,1,LEN(B5124)-4)</f>
        <v>Phenethyl_anthranilate</v>
      </c>
      <c r="B5124" t="s">
        <v>13091</v>
      </c>
      <c r="C5124">
        <v>7</v>
      </c>
      <c r="D5124">
        <v>9</v>
      </c>
    </row>
    <row r="5125" spans="1:4">
      <c r="A5125" t="str">
        <f t="shared" si="80"/>
        <v>phenethyl_bromide</v>
      </c>
      <c r="B5125" t="s">
        <v>13092</v>
      </c>
      <c r="C5125">
        <v>5</v>
      </c>
      <c r="D5125">
        <v>7</v>
      </c>
    </row>
    <row r="5126" spans="1:4">
      <c r="A5126" t="str">
        <f t="shared" si="80"/>
        <v>Phenethyl_isothiocyanate</v>
      </c>
      <c r="B5126" t="s">
        <v>13093</v>
      </c>
      <c r="C5126">
        <v>5</v>
      </c>
      <c r="D5126">
        <v>7</v>
      </c>
    </row>
    <row r="5127" spans="1:4">
      <c r="A5127" t="str">
        <f t="shared" si="80"/>
        <v>Phenformin_hydrochloride</v>
      </c>
      <c r="B5127" t="s">
        <v>13094</v>
      </c>
      <c r="C5127">
        <v>6</v>
      </c>
      <c r="D5127">
        <v>8</v>
      </c>
    </row>
    <row r="5128" spans="1:4">
      <c r="A5128" t="str">
        <f t="shared" si="80"/>
        <v>pheniramine</v>
      </c>
      <c r="B5128" t="s">
        <v>13095</v>
      </c>
      <c r="C5128">
        <v>6</v>
      </c>
      <c r="D5128">
        <v>9</v>
      </c>
    </row>
    <row r="5129" spans="1:4">
      <c r="A5129" t="str">
        <f t="shared" si="80"/>
        <v>Phenobarbital__sodium</v>
      </c>
      <c r="B5129" t="s">
        <v>14290</v>
      </c>
      <c r="C5129">
        <v>6</v>
      </c>
      <c r="D5129">
        <v>9</v>
      </c>
    </row>
    <row r="5130" spans="1:4">
      <c r="A5130" t="str">
        <f t="shared" si="80"/>
        <v>phenobarbital</v>
      </c>
      <c r="B5130" t="s">
        <v>694</v>
      </c>
      <c r="C5130">
        <v>7</v>
      </c>
      <c r="D5130">
        <v>9</v>
      </c>
    </row>
    <row r="5131" spans="1:4">
      <c r="A5131" t="str">
        <f t="shared" si="80"/>
        <v>Phenobutiodil</v>
      </c>
      <c r="B5131" t="s">
        <v>13096</v>
      </c>
      <c r="C5131">
        <v>8</v>
      </c>
      <c r="D5131">
        <v>8</v>
      </c>
    </row>
    <row r="5132" spans="1:4">
      <c r="A5132" t="str">
        <f t="shared" si="80"/>
        <v>Phenol__2-(1_1-dimethylethyl)-4-methyl-</v>
      </c>
      <c r="B5132" t="s">
        <v>14291</v>
      </c>
      <c r="C5132">
        <v>6</v>
      </c>
      <c r="D5132">
        <v>8</v>
      </c>
    </row>
    <row r="5133" spans="1:4">
      <c r="A5133" t="str">
        <f t="shared" si="80"/>
        <v>Phenol__2-(1-methylpropyl)-4_6-dinitro-</v>
      </c>
      <c r="B5133" t="s">
        <v>14292</v>
      </c>
      <c r="C5133">
        <v>7</v>
      </c>
      <c r="D5133">
        <v>9</v>
      </c>
    </row>
    <row r="5134" spans="1:4">
      <c r="A5134" t="str">
        <f t="shared" si="80"/>
        <v>Phenol__2_2-methylenebis</v>
      </c>
      <c r="B5134" t="s">
        <v>14293</v>
      </c>
      <c r="C5134">
        <v>7</v>
      </c>
      <c r="D5134">
        <v>8</v>
      </c>
    </row>
    <row r="5135" spans="1:4">
      <c r="A5135" t="str">
        <f t="shared" si="80"/>
        <v>Phenol__2_2-methylenebis[6-(1_1-dimethylethyl)-4-methyl-</v>
      </c>
      <c r="B5135" t="s">
        <v>14294</v>
      </c>
      <c r="C5135">
        <v>7</v>
      </c>
      <c r="D5135">
        <v>8</v>
      </c>
    </row>
    <row r="5136" spans="1:4">
      <c r="A5136" t="str">
        <f t="shared" si="80"/>
        <v>Phenol__2_4_6-tris(1_1-dimethylethyl)-</v>
      </c>
      <c r="B5136" t="s">
        <v>14295</v>
      </c>
      <c r="C5136">
        <v>6</v>
      </c>
      <c r="D5136">
        <v>8</v>
      </c>
    </row>
    <row r="5137" spans="1:4">
      <c r="A5137" t="str">
        <f t="shared" si="80"/>
        <v>Phenol__4-(1_1-dimethylethyl)-</v>
      </c>
      <c r="B5137" t="s">
        <v>14296</v>
      </c>
      <c r="C5137">
        <v>5</v>
      </c>
      <c r="D5137">
        <v>8</v>
      </c>
    </row>
    <row r="5138" spans="1:4">
      <c r="A5138" t="str">
        <f t="shared" si="80"/>
        <v>Phenol</v>
      </c>
      <c r="B5138" t="s">
        <v>9874</v>
      </c>
      <c r="C5138">
        <v>5</v>
      </c>
      <c r="D5138">
        <v>6</v>
      </c>
    </row>
    <row r="5139" spans="1:4">
      <c r="A5139" t="str">
        <f t="shared" si="80"/>
        <v>phenol_red</v>
      </c>
      <c r="B5139" t="s">
        <v>13099</v>
      </c>
      <c r="C5139">
        <v>7</v>
      </c>
      <c r="D5139">
        <v>9</v>
      </c>
    </row>
    <row r="5140" spans="1:4">
      <c r="A5140" t="str">
        <f t="shared" si="80"/>
        <v>phenolphthalein</v>
      </c>
      <c r="B5140" t="s">
        <v>13097</v>
      </c>
      <c r="C5140">
        <v>7</v>
      </c>
      <c r="D5140">
        <v>9</v>
      </c>
    </row>
    <row r="5141" spans="1:4">
      <c r="A5141" t="str">
        <f t="shared" si="80"/>
        <v>phenolphthalin</v>
      </c>
      <c r="B5141" t="s">
        <v>13098</v>
      </c>
      <c r="C5141">
        <v>7</v>
      </c>
      <c r="D5141">
        <v>8</v>
      </c>
    </row>
    <row r="5142" spans="1:4">
      <c r="A5142" t="str">
        <f t="shared" si="80"/>
        <v>Phenothiazine</v>
      </c>
      <c r="B5142" t="s">
        <v>13100</v>
      </c>
      <c r="C5142">
        <v>6</v>
      </c>
      <c r="D5142">
        <v>10</v>
      </c>
    </row>
    <row r="5143" spans="1:4">
      <c r="A5143" t="str">
        <f t="shared" si="80"/>
        <v>Phenoxybenzamine_hydrochloride</v>
      </c>
      <c r="B5143" t="s">
        <v>13101</v>
      </c>
      <c r="C5143">
        <v>8</v>
      </c>
      <c r="D5143">
        <v>9</v>
      </c>
    </row>
    <row r="5144" spans="1:4">
      <c r="A5144" t="str">
        <f t="shared" si="80"/>
        <v>Phenprobamate</v>
      </c>
      <c r="B5144" t="s">
        <v>13102</v>
      </c>
      <c r="C5144">
        <v>7</v>
      </c>
      <c r="D5144">
        <v>9</v>
      </c>
    </row>
    <row r="5145" spans="1:4">
      <c r="A5145" t="str">
        <f t="shared" si="80"/>
        <v>Phensuximide</v>
      </c>
      <c r="B5145" t="s">
        <v>13103</v>
      </c>
      <c r="C5145">
        <v>6</v>
      </c>
      <c r="D5145">
        <v>9</v>
      </c>
    </row>
    <row r="5146" spans="1:4">
      <c r="A5146" t="str">
        <f t="shared" si="80"/>
        <v>Phenyl_4-aminosalicylate</v>
      </c>
      <c r="B5146" t="s">
        <v>13114</v>
      </c>
      <c r="C5146">
        <v>7</v>
      </c>
      <c r="D5146">
        <v>8</v>
      </c>
    </row>
    <row r="5147" spans="1:4">
      <c r="A5147" t="str">
        <f t="shared" si="80"/>
        <v>Phenyl_Acetate</v>
      </c>
      <c r="B5147" t="s">
        <v>13115</v>
      </c>
      <c r="C5147">
        <v>7</v>
      </c>
      <c r="D5147">
        <v>7</v>
      </c>
    </row>
    <row r="5148" spans="1:4">
      <c r="A5148" t="str">
        <f t="shared" si="80"/>
        <v>Phenyl_disulfide</v>
      </c>
      <c r="B5148" t="s">
        <v>13116</v>
      </c>
      <c r="C5148">
        <v>6</v>
      </c>
      <c r="D5148">
        <v>9</v>
      </c>
    </row>
    <row r="5149" spans="1:4">
      <c r="A5149" t="str">
        <f t="shared" si="80"/>
        <v>Phenyl_ether</v>
      </c>
      <c r="B5149" t="s">
        <v>13117</v>
      </c>
      <c r="C5149">
        <v>6</v>
      </c>
      <c r="D5149">
        <v>7</v>
      </c>
    </row>
    <row r="5150" spans="1:4">
      <c r="A5150" t="str">
        <f t="shared" si="80"/>
        <v>Phenyl_glycidyl_ether</v>
      </c>
      <c r="B5150" t="s">
        <v>13118</v>
      </c>
      <c r="C5150">
        <v>8</v>
      </c>
      <c r="D5150">
        <v>9</v>
      </c>
    </row>
    <row r="5151" spans="1:4">
      <c r="A5151" t="str">
        <f t="shared" si="80"/>
        <v>Phenyl_isothiocyanate</v>
      </c>
      <c r="B5151" t="s">
        <v>13119</v>
      </c>
      <c r="C5151">
        <v>5</v>
      </c>
      <c r="D5151">
        <v>7</v>
      </c>
    </row>
    <row r="5152" spans="1:4">
      <c r="A5152" t="str">
        <f t="shared" si="80"/>
        <v>Phenyl_salicylate</v>
      </c>
      <c r="B5152" t="s">
        <v>13120</v>
      </c>
      <c r="C5152">
        <v>7</v>
      </c>
      <c r="D5152">
        <v>8</v>
      </c>
    </row>
    <row r="5153" spans="1:4">
      <c r="A5153" t="str">
        <f t="shared" si="80"/>
        <v>Phenyl_Sulfide</v>
      </c>
      <c r="B5153" t="s">
        <v>13121</v>
      </c>
      <c r="C5153">
        <v>6</v>
      </c>
      <c r="D5153">
        <v>7</v>
      </c>
    </row>
    <row r="5154" spans="1:4">
      <c r="A5154" t="str">
        <f t="shared" si="80"/>
        <v>Phenyl_sulfoxide</v>
      </c>
      <c r="B5154" t="s">
        <v>13122</v>
      </c>
      <c r="C5154">
        <v>6</v>
      </c>
      <c r="D5154">
        <v>8</v>
      </c>
    </row>
    <row r="5155" spans="1:4">
      <c r="A5155" t="str">
        <f t="shared" si="80"/>
        <v>Phenylbutazone</v>
      </c>
      <c r="B5155" t="s">
        <v>13104</v>
      </c>
      <c r="C5155">
        <v>8</v>
      </c>
      <c r="D5155">
        <v>8</v>
      </c>
    </row>
    <row r="5156" spans="1:4">
      <c r="A5156" t="str">
        <f t="shared" si="80"/>
        <v>PHENYLENEDIAMINE(m)</v>
      </c>
      <c r="B5156" t="s">
        <v>6301</v>
      </c>
      <c r="C5156">
        <v>5</v>
      </c>
      <c r="D5156">
        <v>7</v>
      </c>
    </row>
    <row r="5157" spans="1:4">
      <c r="A5157" t="str">
        <f t="shared" si="80"/>
        <v>PHENYLENEDIAMINE(o)</v>
      </c>
      <c r="B5157" t="s">
        <v>6302</v>
      </c>
      <c r="C5157">
        <v>5</v>
      </c>
      <c r="D5157">
        <v>7</v>
      </c>
    </row>
    <row r="5158" spans="1:4">
      <c r="A5158" t="str">
        <f t="shared" si="80"/>
        <v>PHENYLENEDIAMINE(p)</v>
      </c>
      <c r="B5158" t="s">
        <v>6303</v>
      </c>
      <c r="C5158">
        <v>6</v>
      </c>
      <c r="D5158">
        <v>7</v>
      </c>
    </row>
    <row r="5159" spans="1:4">
      <c r="A5159" t="str">
        <f t="shared" si="80"/>
        <v>Phenylephrine</v>
      </c>
      <c r="B5159" t="s">
        <v>13105</v>
      </c>
      <c r="C5159">
        <v>5</v>
      </c>
      <c r="D5159">
        <v>8</v>
      </c>
    </row>
    <row r="5160" spans="1:4">
      <c r="A5160" t="str">
        <f t="shared" si="80"/>
        <v>Phenylephrine_hydrochloride</v>
      </c>
      <c r="B5160" t="s">
        <v>13106</v>
      </c>
      <c r="C5160">
        <v>5</v>
      </c>
      <c r="D5160">
        <v>8</v>
      </c>
    </row>
    <row r="5161" spans="1:4">
      <c r="A5161" t="str">
        <f t="shared" si="80"/>
        <v>Phenylethyl-3-methylcaffeate</v>
      </c>
      <c r="B5161" t="s">
        <v>13107</v>
      </c>
      <c r="C5161">
        <v>7</v>
      </c>
      <c r="D5161">
        <v>8</v>
      </c>
    </row>
    <row r="5162" spans="1:4">
      <c r="A5162" t="str">
        <f t="shared" si="80"/>
        <v>Phenylethylhydrazine_sulfate</v>
      </c>
      <c r="B5162" t="s">
        <v>13108</v>
      </c>
      <c r="C5162">
        <v>5</v>
      </c>
      <c r="D5162">
        <v>7</v>
      </c>
    </row>
    <row r="5163" spans="1:4">
      <c r="A5163" t="str">
        <f t="shared" si="80"/>
        <v>Phenylglyceryl_Ether</v>
      </c>
      <c r="B5163" t="s">
        <v>13109</v>
      </c>
      <c r="C5163">
        <v>8</v>
      </c>
      <c r="D5163">
        <v>9</v>
      </c>
    </row>
    <row r="5164" spans="1:4">
      <c r="A5164" t="str">
        <f t="shared" si="80"/>
        <v>Phenylhydrazine.HCl</v>
      </c>
      <c r="B5164" t="s">
        <v>13110</v>
      </c>
      <c r="C5164">
        <v>6</v>
      </c>
      <c r="D5164">
        <v>7</v>
      </c>
    </row>
    <row r="5165" spans="1:4">
      <c r="A5165" t="str">
        <f t="shared" si="80"/>
        <v>Phenylhydrazine</v>
      </c>
      <c r="B5165" t="s">
        <v>13111</v>
      </c>
      <c r="C5165">
        <v>6</v>
      </c>
      <c r="D5165">
        <v>7</v>
      </c>
    </row>
    <row r="5166" spans="1:4">
      <c r="A5166" t="str">
        <f t="shared" si="80"/>
        <v>PHENYLNAPHTHYLAMINE</v>
      </c>
      <c r="B5166" t="s">
        <v>6305</v>
      </c>
      <c r="C5166">
        <v>6</v>
      </c>
      <c r="D5166">
        <v>11</v>
      </c>
    </row>
    <row r="5167" spans="1:4">
      <c r="A5167" t="str">
        <f t="shared" si="80"/>
        <v>Phenylthiourea</v>
      </c>
      <c r="B5167" t="s">
        <v>8763</v>
      </c>
      <c r="C5167">
        <v>5</v>
      </c>
      <c r="D5167">
        <v>8</v>
      </c>
    </row>
    <row r="5168" spans="1:4">
      <c r="A5168" t="str">
        <f t="shared" si="80"/>
        <v>Phenyltrimethylammonium_iodide</v>
      </c>
      <c r="B5168" t="s">
        <v>13112</v>
      </c>
      <c r="C5168">
        <v>5</v>
      </c>
      <c r="D5168">
        <v>8</v>
      </c>
    </row>
    <row r="5169" spans="1:4">
      <c r="A5169" t="str">
        <f t="shared" si="80"/>
        <v>Phenyltrimethylammonium_methosulfate</v>
      </c>
      <c r="B5169" t="s">
        <v>13113</v>
      </c>
      <c r="C5169">
        <v>5</v>
      </c>
      <c r="D5169">
        <v>8</v>
      </c>
    </row>
    <row r="5170" spans="1:4">
      <c r="A5170" t="str">
        <f t="shared" si="80"/>
        <v>Phenylurea</v>
      </c>
      <c r="B5170" t="s">
        <v>8773</v>
      </c>
      <c r="C5170">
        <v>5</v>
      </c>
      <c r="D5170">
        <v>8</v>
      </c>
    </row>
    <row r="5171" spans="1:4">
      <c r="A5171" t="str">
        <f t="shared" si="80"/>
        <v>phenytoin</v>
      </c>
      <c r="B5171" t="s">
        <v>695</v>
      </c>
      <c r="C5171">
        <v>7</v>
      </c>
      <c r="D5171">
        <v>9</v>
      </c>
    </row>
    <row r="5172" spans="1:4">
      <c r="A5172" t="str">
        <f t="shared" si="80"/>
        <v>PhIP.HCl</v>
      </c>
      <c r="B5172" t="s">
        <v>13123</v>
      </c>
      <c r="C5172">
        <v>7</v>
      </c>
      <c r="D5172">
        <v>11</v>
      </c>
    </row>
    <row r="5173" spans="1:4">
      <c r="A5173" t="str">
        <f t="shared" si="80"/>
        <v>phloretin</v>
      </c>
      <c r="B5173" t="s">
        <v>13124</v>
      </c>
      <c r="C5173">
        <v>6</v>
      </c>
      <c r="D5173">
        <v>9</v>
      </c>
    </row>
    <row r="5174" spans="1:4">
      <c r="A5174" t="str">
        <f t="shared" si="80"/>
        <v>Phorate</v>
      </c>
      <c r="B5174" t="s">
        <v>13125</v>
      </c>
      <c r="C5174">
        <v>11</v>
      </c>
      <c r="D5174">
        <v>11</v>
      </c>
    </row>
    <row r="5175" spans="1:4">
      <c r="A5175" t="str">
        <f t="shared" si="80"/>
        <v>phorazetim</v>
      </c>
      <c r="B5175" t="s">
        <v>13126</v>
      </c>
      <c r="C5175">
        <v>7</v>
      </c>
      <c r="D5175">
        <v>8</v>
      </c>
    </row>
    <row r="5176" spans="1:4">
      <c r="A5176" t="str">
        <f t="shared" si="80"/>
        <v>Phorbol</v>
      </c>
      <c r="B5176" t="s">
        <v>13127</v>
      </c>
      <c r="C5176">
        <v>5</v>
      </c>
      <c r="D5176">
        <v>7</v>
      </c>
    </row>
    <row r="5177" spans="1:4">
      <c r="A5177" t="str">
        <f t="shared" si="80"/>
        <v>Phosalone</v>
      </c>
      <c r="B5177" t="s">
        <v>13128</v>
      </c>
      <c r="C5177">
        <v>11</v>
      </c>
      <c r="D5177">
        <v>11</v>
      </c>
    </row>
    <row r="5178" spans="1:4">
      <c r="A5178" t="str">
        <f t="shared" si="80"/>
        <v>phosflex_31P</v>
      </c>
      <c r="B5178" t="s">
        <v>13129</v>
      </c>
      <c r="C5178">
        <v>9</v>
      </c>
      <c r="D5178">
        <v>9</v>
      </c>
    </row>
    <row r="5179" spans="1:4">
      <c r="A5179" t="str">
        <f t="shared" si="80"/>
        <v>Phosmet</v>
      </c>
      <c r="B5179" t="s">
        <v>13130</v>
      </c>
      <c r="C5179">
        <v>9</v>
      </c>
      <c r="D5179">
        <v>9</v>
      </c>
    </row>
    <row r="5180" spans="1:4">
      <c r="A5180" t="str">
        <f t="shared" si="80"/>
        <v>Phosphamidon</v>
      </c>
      <c r="B5180" t="s">
        <v>13131</v>
      </c>
      <c r="C5180">
        <v>9</v>
      </c>
      <c r="D5180">
        <v>10</v>
      </c>
    </row>
    <row r="5181" spans="1:4">
      <c r="A5181" t="str">
        <f t="shared" si="80"/>
        <v>Phosphine</v>
      </c>
      <c r="B5181" t="s">
        <v>13132</v>
      </c>
      <c r="C5181">
        <v>2</v>
      </c>
      <c r="D5181">
        <v>2</v>
      </c>
    </row>
    <row r="5182" spans="1:4">
      <c r="A5182" t="str">
        <f t="shared" si="80"/>
        <v>Photodieldrin</v>
      </c>
      <c r="B5182" t="s">
        <v>13133</v>
      </c>
      <c r="C5182">
        <v>8</v>
      </c>
      <c r="D5182">
        <v>11</v>
      </c>
    </row>
    <row r="5183" spans="1:4">
      <c r="A5183" t="str">
        <f t="shared" si="80"/>
        <v>Phoxim</v>
      </c>
      <c r="B5183" t="s">
        <v>13134</v>
      </c>
      <c r="C5183">
        <v>9</v>
      </c>
      <c r="D5183">
        <v>9</v>
      </c>
    </row>
    <row r="5184" spans="1:4">
      <c r="A5184" t="str">
        <f t="shared" si="80"/>
        <v>Phthalamide</v>
      </c>
      <c r="B5184" t="s">
        <v>13135</v>
      </c>
      <c r="C5184">
        <v>6</v>
      </c>
      <c r="D5184">
        <v>8</v>
      </c>
    </row>
    <row r="5185" spans="1:4">
      <c r="A5185" t="str">
        <f t="shared" si="80"/>
        <v>Phthalic_Acid</v>
      </c>
      <c r="B5185" t="s">
        <v>13136</v>
      </c>
      <c r="C5185">
        <v>6</v>
      </c>
      <c r="D5185">
        <v>7</v>
      </c>
    </row>
    <row r="5186" spans="1:4">
      <c r="A5186" t="str">
        <f t="shared" si="80"/>
        <v>Phthalic_anhydride</v>
      </c>
      <c r="B5186" t="s">
        <v>13137</v>
      </c>
      <c r="C5186">
        <v>6</v>
      </c>
      <c r="D5186">
        <v>8</v>
      </c>
    </row>
    <row r="5187" spans="1:4">
      <c r="A5187" t="str">
        <f t="shared" si="80"/>
        <v>Phthalide</v>
      </c>
      <c r="B5187" t="s">
        <v>8765</v>
      </c>
      <c r="C5187">
        <v>6</v>
      </c>
      <c r="D5187">
        <v>8</v>
      </c>
    </row>
    <row r="5188" spans="1:4">
      <c r="A5188" t="str">
        <f t="shared" ref="A5188:A5251" si="81">MID(B5188,1,LEN(B5188)-4)</f>
        <v>Phthalylsulfathiazole</v>
      </c>
      <c r="B5188" t="s">
        <v>13138</v>
      </c>
      <c r="C5188">
        <v>9</v>
      </c>
      <c r="D5188">
        <v>12</v>
      </c>
    </row>
    <row r="5189" spans="1:4">
      <c r="A5189" t="str">
        <f t="shared" si="81"/>
        <v>p-Hydrazinobenzoic_acid.HCl</v>
      </c>
      <c r="B5189" t="s">
        <v>13013</v>
      </c>
      <c r="C5189">
        <v>6</v>
      </c>
      <c r="D5189">
        <v>7</v>
      </c>
    </row>
    <row r="5190" spans="1:4">
      <c r="A5190" t="str">
        <f t="shared" si="81"/>
        <v>p-Hydrazinobenzoic_acid</v>
      </c>
      <c r="B5190" t="s">
        <v>13014</v>
      </c>
      <c r="C5190">
        <v>6</v>
      </c>
      <c r="D5190">
        <v>7</v>
      </c>
    </row>
    <row r="5191" spans="1:4">
      <c r="A5191" t="str">
        <f t="shared" si="81"/>
        <v>Physostigmine</v>
      </c>
      <c r="B5191" t="s">
        <v>13139</v>
      </c>
      <c r="C5191">
        <v>9</v>
      </c>
      <c r="D5191">
        <v>9</v>
      </c>
    </row>
    <row r="5192" spans="1:4">
      <c r="A5192" t="str">
        <f t="shared" si="81"/>
        <v>Picloram</v>
      </c>
      <c r="B5192" t="s">
        <v>8979</v>
      </c>
      <c r="C5192">
        <v>7</v>
      </c>
      <c r="D5192">
        <v>9</v>
      </c>
    </row>
    <row r="5193" spans="1:4">
      <c r="A5193" t="str">
        <f t="shared" si="81"/>
        <v>Picotamide</v>
      </c>
      <c r="B5193" t="s">
        <v>13140</v>
      </c>
      <c r="C5193">
        <v>7</v>
      </c>
      <c r="D5193">
        <v>9</v>
      </c>
    </row>
    <row r="5194" spans="1:4">
      <c r="A5194" t="str">
        <f t="shared" si="81"/>
        <v>Picric_acid</v>
      </c>
      <c r="B5194" t="s">
        <v>13141</v>
      </c>
      <c r="C5194">
        <v>7</v>
      </c>
      <c r="D5194">
        <v>9</v>
      </c>
    </row>
    <row r="5195" spans="1:4">
      <c r="A5195" t="str">
        <f t="shared" si="81"/>
        <v>Picrotin</v>
      </c>
      <c r="B5195" t="s">
        <v>13142</v>
      </c>
      <c r="C5195">
        <v>6</v>
      </c>
      <c r="D5195">
        <v>10</v>
      </c>
    </row>
    <row r="5196" spans="1:4">
      <c r="A5196" t="str">
        <f t="shared" si="81"/>
        <v>Picrotoxinin</v>
      </c>
      <c r="B5196" t="s">
        <v>13143</v>
      </c>
      <c r="C5196">
        <v>6</v>
      </c>
      <c r="D5196">
        <v>10</v>
      </c>
    </row>
    <row r="5197" spans="1:4">
      <c r="A5197" t="str">
        <f t="shared" si="81"/>
        <v>Pifarnine</v>
      </c>
      <c r="B5197" t="s">
        <v>13144</v>
      </c>
      <c r="C5197">
        <v>7</v>
      </c>
      <c r="D5197">
        <v>12</v>
      </c>
    </row>
    <row r="5198" spans="1:4">
      <c r="A5198" t="str">
        <f t="shared" si="81"/>
        <v>Pildralazine.2HCl</v>
      </c>
      <c r="B5198" t="s">
        <v>13145</v>
      </c>
      <c r="C5198">
        <v>9</v>
      </c>
      <c r="D5198">
        <v>10</v>
      </c>
    </row>
    <row r="5199" spans="1:4">
      <c r="A5199" t="str">
        <f t="shared" si="81"/>
        <v>Pilocarpine</v>
      </c>
      <c r="B5199" t="s">
        <v>13146</v>
      </c>
      <c r="C5199">
        <v>6</v>
      </c>
      <c r="D5199">
        <v>7</v>
      </c>
    </row>
    <row r="5200" spans="1:4">
      <c r="A5200" t="str">
        <f t="shared" si="81"/>
        <v>pilsicainide</v>
      </c>
      <c r="B5200" t="s">
        <v>697</v>
      </c>
      <c r="C5200">
        <v>6</v>
      </c>
      <c r="D5200">
        <v>8</v>
      </c>
    </row>
    <row r="5201" spans="1:4">
      <c r="A5201" t="str">
        <f t="shared" si="81"/>
        <v>Pimaricin</v>
      </c>
      <c r="B5201" t="s">
        <v>13147</v>
      </c>
      <c r="C5201">
        <v>10</v>
      </c>
      <c r="D5201">
        <v>9</v>
      </c>
    </row>
    <row r="5202" spans="1:4">
      <c r="A5202" t="str">
        <f t="shared" si="81"/>
        <v>Pimefylline</v>
      </c>
      <c r="B5202" t="s">
        <v>13148</v>
      </c>
      <c r="C5202">
        <v>9</v>
      </c>
      <c r="D5202">
        <v>9</v>
      </c>
    </row>
    <row r="5203" spans="1:4">
      <c r="A5203" t="str">
        <f t="shared" si="81"/>
        <v>pimozide</v>
      </c>
      <c r="B5203" t="s">
        <v>700</v>
      </c>
      <c r="C5203">
        <v>9</v>
      </c>
      <c r="D5203">
        <v>9</v>
      </c>
    </row>
    <row r="5204" spans="1:4">
      <c r="A5204" t="str">
        <f t="shared" si="81"/>
        <v>Pinacidil</v>
      </c>
      <c r="B5204" t="s">
        <v>13149</v>
      </c>
      <c r="C5204">
        <v>7</v>
      </c>
      <c r="D5204">
        <v>10</v>
      </c>
    </row>
    <row r="5205" spans="1:4">
      <c r="A5205" t="str">
        <f t="shared" si="81"/>
        <v>Pinacol</v>
      </c>
      <c r="B5205" t="s">
        <v>8788</v>
      </c>
      <c r="C5205">
        <v>4</v>
      </c>
      <c r="D5205">
        <v>5</v>
      </c>
    </row>
    <row r="5206" spans="1:4">
      <c r="A5206" t="str">
        <f t="shared" si="81"/>
        <v>Pinaverium_Bromide</v>
      </c>
      <c r="B5206" t="s">
        <v>13150</v>
      </c>
      <c r="C5206">
        <v>7</v>
      </c>
      <c r="D5206">
        <v>9</v>
      </c>
    </row>
    <row r="5207" spans="1:4">
      <c r="A5207" t="str">
        <f t="shared" si="81"/>
        <v>Pinazepam</v>
      </c>
      <c r="B5207" t="s">
        <v>13151</v>
      </c>
      <c r="C5207">
        <v>7</v>
      </c>
      <c r="D5207">
        <v>10</v>
      </c>
    </row>
    <row r="5208" spans="1:4">
      <c r="A5208" t="str">
        <f t="shared" si="81"/>
        <v>pindolol</v>
      </c>
      <c r="B5208" t="s">
        <v>13152</v>
      </c>
      <c r="C5208">
        <v>8</v>
      </c>
      <c r="D5208">
        <v>9</v>
      </c>
    </row>
    <row r="5209" spans="1:4">
      <c r="A5209" t="str">
        <f t="shared" si="81"/>
        <v>Pindone</v>
      </c>
      <c r="B5209" t="s">
        <v>13153</v>
      </c>
      <c r="C5209">
        <v>6</v>
      </c>
      <c r="D5209">
        <v>9</v>
      </c>
    </row>
    <row r="5210" spans="1:4">
      <c r="A5210" t="str">
        <f t="shared" si="81"/>
        <v>pinene</v>
      </c>
      <c r="B5210" t="s">
        <v>6307</v>
      </c>
      <c r="C5210">
        <v>4</v>
      </c>
      <c r="D5210">
        <v>6</v>
      </c>
    </row>
    <row r="5211" spans="1:4">
      <c r="A5211" t="str">
        <f t="shared" si="81"/>
        <v>Pinoxaden</v>
      </c>
      <c r="B5211" t="s">
        <v>8982</v>
      </c>
      <c r="C5211">
        <v>9</v>
      </c>
      <c r="D5211">
        <v>9</v>
      </c>
    </row>
    <row r="5212" spans="1:4">
      <c r="A5212" t="str">
        <f t="shared" si="81"/>
        <v>Pipecurium_Bromide</v>
      </c>
      <c r="B5212" t="s">
        <v>13154</v>
      </c>
      <c r="C5212">
        <v>6</v>
      </c>
      <c r="D5212">
        <v>9</v>
      </c>
    </row>
    <row r="5213" spans="1:4">
      <c r="A5213" t="str">
        <f t="shared" si="81"/>
        <v>Pipemidic_Acid</v>
      </c>
      <c r="B5213" t="s">
        <v>13155</v>
      </c>
      <c r="C5213">
        <v>8</v>
      </c>
      <c r="D5213">
        <v>11</v>
      </c>
    </row>
    <row r="5214" spans="1:4">
      <c r="A5214" t="str">
        <f t="shared" si="81"/>
        <v>Piperalin</v>
      </c>
      <c r="B5214" t="s">
        <v>13156</v>
      </c>
      <c r="C5214">
        <v>6</v>
      </c>
      <c r="D5214">
        <v>9</v>
      </c>
    </row>
    <row r="5215" spans="1:4">
      <c r="A5215" t="str">
        <f t="shared" si="81"/>
        <v>Piperazine</v>
      </c>
      <c r="B5215" t="s">
        <v>13157</v>
      </c>
      <c r="C5215">
        <v>4</v>
      </c>
      <c r="D5215">
        <v>6</v>
      </c>
    </row>
    <row r="5216" spans="1:4">
      <c r="A5216" t="str">
        <f t="shared" si="81"/>
        <v>Piperidine__1_1-(hexathiodicarbonothioyl)bis-</v>
      </c>
      <c r="B5216" t="s">
        <v>14297</v>
      </c>
      <c r="C5216">
        <v>7</v>
      </c>
      <c r="D5216">
        <v>9</v>
      </c>
    </row>
    <row r="5217" spans="1:4">
      <c r="A5217" t="str">
        <f t="shared" si="81"/>
        <v>Piperidine</v>
      </c>
      <c r="B5217" t="s">
        <v>13158</v>
      </c>
      <c r="C5217">
        <v>4</v>
      </c>
      <c r="D5217">
        <v>5</v>
      </c>
    </row>
    <row r="5218" spans="1:4">
      <c r="A5218" t="str">
        <f t="shared" si="81"/>
        <v>piperine</v>
      </c>
      <c r="B5218" t="s">
        <v>13159</v>
      </c>
      <c r="C5218">
        <v>7</v>
      </c>
      <c r="D5218">
        <v>9</v>
      </c>
    </row>
    <row r="5219" spans="1:4">
      <c r="A5219" t="str">
        <f t="shared" si="81"/>
        <v>Piperine_(aliphatic)</v>
      </c>
      <c r="B5219" t="s">
        <v>13160</v>
      </c>
      <c r="C5219">
        <v>7</v>
      </c>
      <c r="D5219">
        <v>9</v>
      </c>
    </row>
    <row r="5220" spans="1:4">
      <c r="A5220" t="str">
        <f t="shared" si="81"/>
        <v>Piperonal</v>
      </c>
      <c r="B5220" t="s">
        <v>8766</v>
      </c>
      <c r="C5220">
        <v>7</v>
      </c>
      <c r="D5220">
        <v>7</v>
      </c>
    </row>
    <row r="5221" spans="1:4">
      <c r="A5221" t="str">
        <f t="shared" si="81"/>
        <v>Piperonyl_butoxide</v>
      </c>
      <c r="B5221" t="s">
        <v>13161</v>
      </c>
      <c r="C5221">
        <v>7</v>
      </c>
      <c r="D5221">
        <v>10</v>
      </c>
    </row>
    <row r="5222" spans="1:4">
      <c r="A5222" t="str">
        <f t="shared" si="81"/>
        <v>Piperonyl_butoxide_in_solvent</v>
      </c>
      <c r="B5222" t="s">
        <v>13162</v>
      </c>
      <c r="C5222">
        <v>7</v>
      </c>
      <c r="D5222">
        <v>10</v>
      </c>
    </row>
    <row r="5223" spans="1:4">
      <c r="A5223" t="str">
        <f t="shared" si="81"/>
        <v>Piperonyl_sulfoxide</v>
      </c>
      <c r="B5223" t="s">
        <v>13163</v>
      </c>
      <c r="C5223">
        <v>7</v>
      </c>
      <c r="D5223">
        <v>8</v>
      </c>
    </row>
    <row r="5224" spans="1:4">
      <c r="A5224" t="str">
        <f t="shared" si="81"/>
        <v>Pipotiazine</v>
      </c>
      <c r="B5224" t="s">
        <v>13164</v>
      </c>
      <c r="C5224">
        <v>9</v>
      </c>
      <c r="D5224">
        <v>11</v>
      </c>
    </row>
    <row r="5225" spans="1:4">
      <c r="A5225" t="str">
        <f t="shared" si="81"/>
        <v>Pipoxolan</v>
      </c>
      <c r="B5225" t="s">
        <v>13165</v>
      </c>
      <c r="C5225">
        <v>7</v>
      </c>
      <c r="D5225">
        <v>10</v>
      </c>
    </row>
    <row r="5226" spans="1:4">
      <c r="A5226" t="str">
        <f t="shared" si="81"/>
        <v>Piprozolin</v>
      </c>
      <c r="B5226" t="s">
        <v>13166</v>
      </c>
      <c r="C5226">
        <v>7</v>
      </c>
      <c r="D5226">
        <v>11</v>
      </c>
    </row>
    <row r="5227" spans="1:4">
      <c r="A5227" t="str">
        <f t="shared" si="81"/>
        <v>Piretanide</v>
      </c>
      <c r="B5227" t="s">
        <v>13167</v>
      </c>
      <c r="C5227">
        <v>8</v>
      </c>
      <c r="D5227">
        <v>9</v>
      </c>
    </row>
    <row r="5228" spans="1:4">
      <c r="A5228" t="str">
        <f t="shared" si="81"/>
        <v>Piribedil</v>
      </c>
      <c r="B5228" t="s">
        <v>13168</v>
      </c>
      <c r="C5228">
        <v>8</v>
      </c>
      <c r="D5228">
        <v>12</v>
      </c>
    </row>
    <row r="5229" spans="1:4">
      <c r="A5229" t="str">
        <f t="shared" si="81"/>
        <v>Pirifibrate</v>
      </c>
      <c r="B5229" t="s">
        <v>13169</v>
      </c>
      <c r="C5229">
        <v>7</v>
      </c>
      <c r="D5229">
        <v>8</v>
      </c>
    </row>
    <row r="5230" spans="1:4">
      <c r="A5230" t="str">
        <f t="shared" si="81"/>
        <v>Pirimicarb</v>
      </c>
      <c r="B5230" t="s">
        <v>13170</v>
      </c>
      <c r="C5230">
        <v>11</v>
      </c>
      <c r="D5230">
        <v>11</v>
      </c>
    </row>
    <row r="5231" spans="1:4">
      <c r="A5231" t="str">
        <f t="shared" si="81"/>
        <v>Pirimiphos-ethyl</v>
      </c>
      <c r="B5231" t="s">
        <v>13171</v>
      </c>
      <c r="C5231">
        <v>11</v>
      </c>
      <c r="D5231">
        <v>12</v>
      </c>
    </row>
    <row r="5232" spans="1:4">
      <c r="A5232" t="str">
        <f t="shared" si="81"/>
        <v>Pirmenol.HCl</v>
      </c>
      <c r="B5232" t="s">
        <v>13172</v>
      </c>
      <c r="C5232">
        <v>6</v>
      </c>
      <c r="D5232">
        <v>9</v>
      </c>
    </row>
    <row r="5233" spans="1:4">
      <c r="A5233" t="str">
        <f t="shared" si="81"/>
        <v>Piroxicam</v>
      </c>
      <c r="B5233" t="s">
        <v>13173</v>
      </c>
      <c r="C5233">
        <v>9</v>
      </c>
      <c r="D5233">
        <v>11</v>
      </c>
    </row>
    <row r="5234" spans="1:4">
      <c r="A5234" t="str">
        <f t="shared" si="81"/>
        <v>p-Isopropoxydiphenylamine</v>
      </c>
      <c r="B5234" t="s">
        <v>13015</v>
      </c>
      <c r="C5234">
        <v>7</v>
      </c>
      <c r="D5234">
        <v>10</v>
      </c>
    </row>
    <row r="5235" spans="1:4">
      <c r="A5235" t="str">
        <f t="shared" si="81"/>
        <v>P-isopropyl_benzaldehyde</v>
      </c>
      <c r="B5235" t="s">
        <v>13016</v>
      </c>
      <c r="C5235">
        <v>5</v>
      </c>
      <c r="D5235">
        <v>8</v>
      </c>
    </row>
    <row r="5236" spans="1:4">
      <c r="A5236" t="str">
        <f t="shared" si="81"/>
        <v>Pivalolactone</v>
      </c>
      <c r="B5236" t="s">
        <v>13174</v>
      </c>
      <c r="C5236">
        <v>6</v>
      </c>
      <c r="D5236">
        <v>7</v>
      </c>
    </row>
    <row r="5237" spans="1:4">
      <c r="A5237" t="str">
        <f t="shared" si="81"/>
        <v>Plafibride</v>
      </c>
      <c r="B5237" t="s">
        <v>13175</v>
      </c>
      <c r="C5237">
        <v>7</v>
      </c>
      <c r="D5237">
        <v>9</v>
      </c>
    </row>
    <row r="5238" spans="1:4">
      <c r="A5238" t="str">
        <f t="shared" si="81"/>
        <v>Platonin</v>
      </c>
      <c r="B5238" t="s">
        <v>13176</v>
      </c>
      <c r="C5238">
        <v>7</v>
      </c>
      <c r="D5238">
        <v>10</v>
      </c>
    </row>
    <row r="5239" spans="1:4">
      <c r="A5239" t="str">
        <f t="shared" si="81"/>
        <v>Plaunotol</v>
      </c>
      <c r="B5239" t="s">
        <v>13177</v>
      </c>
      <c r="C5239">
        <v>5</v>
      </c>
      <c r="D5239">
        <v>7</v>
      </c>
    </row>
    <row r="5240" spans="1:4">
      <c r="A5240" t="str">
        <f t="shared" si="81"/>
        <v>Plumbagin</v>
      </c>
      <c r="B5240" t="s">
        <v>13178</v>
      </c>
      <c r="C5240">
        <v>7</v>
      </c>
      <c r="D5240">
        <v>8</v>
      </c>
    </row>
    <row r="5241" spans="1:4">
      <c r="A5241" t="str">
        <f t="shared" si="81"/>
        <v>p-methoxyacetanilide</v>
      </c>
      <c r="B5241" t="s">
        <v>8749</v>
      </c>
      <c r="C5241">
        <v>7</v>
      </c>
      <c r="D5241">
        <v>8</v>
      </c>
    </row>
    <row r="5242" spans="1:4">
      <c r="A5242" t="str">
        <f t="shared" si="81"/>
        <v>p-Methylcatechol</v>
      </c>
      <c r="B5242" t="s">
        <v>13017</v>
      </c>
      <c r="C5242">
        <v>5</v>
      </c>
      <c r="D5242">
        <v>6</v>
      </c>
    </row>
    <row r="5243" spans="1:4">
      <c r="A5243" t="str">
        <f t="shared" si="81"/>
        <v>p-Nitroaniline</v>
      </c>
      <c r="B5243" t="s">
        <v>13018</v>
      </c>
      <c r="C5243">
        <v>7</v>
      </c>
      <c r="D5243">
        <v>9</v>
      </c>
    </row>
    <row r="5244" spans="1:4">
      <c r="A5244" t="str">
        <f t="shared" si="81"/>
        <v>p-Nitrobenzoic_acid</v>
      </c>
      <c r="B5244" t="s">
        <v>13019</v>
      </c>
      <c r="C5244">
        <v>7</v>
      </c>
      <c r="D5244">
        <v>9</v>
      </c>
    </row>
    <row r="5245" spans="1:4">
      <c r="A5245" t="str">
        <f t="shared" si="81"/>
        <v>P-NITROBENZOICACID</v>
      </c>
      <c r="B5245" t="s">
        <v>6309</v>
      </c>
      <c r="C5245">
        <v>7</v>
      </c>
      <c r="D5245">
        <v>9</v>
      </c>
    </row>
    <row r="5246" spans="1:4">
      <c r="A5246" t="str">
        <f t="shared" si="81"/>
        <v>PNITROBENZYLADENOSINE</v>
      </c>
      <c r="B5246" t="s">
        <v>6310</v>
      </c>
      <c r="C5246">
        <v>8</v>
      </c>
      <c r="D5246">
        <v>9</v>
      </c>
    </row>
    <row r="5247" spans="1:4">
      <c r="A5247" t="str">
        <f t="shared" si="81"/>
        <v>p-Nitrophenol</v>
      </c>
      <c r="B5247" t="s">
        <v>13020</v>
      </c>
      <c r="C5247">
        <v>7</v>
      </c>
      <c r="D5247">
        <v>9</v>
      </c>
    </row>
    <row r="5248" spans="1:4">
      <c r="A5248" t="str">
        <f t="shared" si="81"/>
        <v>p-Nitrosodiphenylamine</v>
      </c>
      <c r="B5248" t="s">
        <v>13021</v>
      </c>
      <c r="C5248">
        <v>6</v>
      </c>
      <c r="D5248">
        <v>10</v>
      </c>
    </row>
    <row r="5249" spans="1:4">
      <c r="A5249" t="str">
        <f t="shared" si="81"/>
        <v>PNU-140690</v>
      </c>
      <c r="B5249" t="s">
        <v>13179</v>
      </c>
      <c r="C5249">
        <v>9</v>
      </c>
      <c r="D5249">
        <v>12</v>
      </c>
    </row>
    <row r="5250" spans="1:4">
      <c r="A5250" t="str">
        <f t="shared" si="81"/>
        <v>Podophyllotoxin</v>
      </c>
      <c r="B5250" t="s">
        <v>13180</v>
      </c>
      <c r="C5250">
        <v>7</v>
      </c>
      <c r="D5250">
        <v>9</v>
      </c>
    </row>
    <row r="5251" spans="1:4">
      <c r="A5251" t="str">
        <f t="shared" si="81"/>
        <v>Polidocanol</v>
      </c>
      <c r="B5251" t="s">
        <v>13181</v>
      </c>
      <c r="C5251">
        <v>4</v>
      </c>
      <c r="D5251">
        <v>12</v>
      </c>
    </row>
    <row r="5252" spans="1:4">
      <c r="A5252" t="str">
        <f t="shared" ref="A5252:A5315" si="82">MID(B5252,1,LEN(B5252)-4)</f>
        <v>Polybrominated_biphenyl_mixture</v>
      </c>
      <c r="B5252" t="s">
        <v>13183</v>
      </c>
      <c r="C5252">
        <v>6</v>
      </c>
      <c r="D5252">
        <v>10</v>
      </c>
    </row>
    <row r="5253" spans="1:4">
      <c r="A5253" t="str">
        <f t="shared" si="82"/>
        <v>Polybrominated_biphenyl_mixture_(Firemaster_FF-1)</v>
      </c>
      <c r="B5253" t="s">
        <v>13184</v>
      </c>
      <c r="C5253">
        <v>6</v>
      </c>
      <c r="D5253">
        <v>10</v>
      </c>
    </row>
    <row r="5254" spans="1:4">
      <c r="A5254" t="str">
        <f t="shared" si="82"/>
        <v>Polybrominated_biphenyls</v>
      </c>
      <c r="B5254" t="s">
        <v>13182</v>
      </c>
      <c r="C5254">
        <v>6</v>
      </c>
      <c r="D5254">
        <v>10</v>
      </c>
    </row>
    <row r="5255" spans="1:4">
      <c r="A5255" t="str">
        <f t="shared" si="82"/>
        <v>Polysorbate_80_(glycol)</v>
      </c>
      <c r="B5255" t="s">
        <v>13185</v>
      </c>
      <c r="C5255">
        <v>8</v>
      </c>
      <c r="D5255">
        <v>12</v>
      </c>
    </row>
    <row r="5256" spans="1:4">
      <c r="A5256" t="str">
        <f t="shared" si="82"/>
        <v>Polyvinylpyridine-N-oxide</v>
      </c>
      <c r="B5256" t="s">
        <v>13186</v>
      </c>
      <c r="C5256">
        <v>5</v>
      </c>
      <c r="D5256">
        <v>7</v>
      </c>
    </row>
    <row r="5257" spans="1:4">
      <c r="A5257" t="str">
        <f t="shared" si="82"/>
        <v>Ponceau_3R</v>
      </c>
      <c r="B5257" t="s">
        <v>13187</v>
      </c>
      <c r="C5257">
        <v>7</v>
      </c>
      <c r="D5257">
        <v>10</v>
      </c>
    </row>
    <row r="5258" spans="1:4">
      <c r="A5258" t="str">
        <f t="shared" si="82"/>
        <v>Ponceau_MX</v>
      </c>
      <c r="B5258" t="s">
        <v>13188</v>
      </c>
      <c r="C5258">
        <v>7</v>
      </c>
      <c r="D5258">
        <v>10</v>
      </c>
    </row>
    <row r="5259" spans="1:4">
      <c r="A5259" t="str">
        <f t="shared" si="82"/>
        <v>p-phenoxybenzaldehyde</v>
      </c>
      <c r="B5259" t="s">
        <v>13022</v>
      </c>
      <c r="C5259">
        <v>6</v>
      </c>
      <c r="D5259">
        <v>7</v>
      </c>
    </row>
    <row r="5260" spans="1:4">
      <c r="A5260" t="str">
        <f t="shared" si="82"/>
        <v>p-phenoxyphenol</v>
      </c>
      <c r="B5260" t="s">
        <v>13023</v>
      </c>
      <c r="C5260">
        <v>6</v>
      </c>
      <c r="D5260">
        <v>7</v>
      </c>
    </row>
    <row r="5261" spans="1:4">
      <c r="A5261" t="str">
        <f t="shared" si="82"/>
        <v>p-phenylazophenol</v>
      </c>
      <c r="B5261" t="s">
        <v>13024</v>
      </c>
      <c r="C5261">
        <v>6</v>
      </c>
      <c r="D5261">
        <v>7</v>
      </c>
    </row>
    <row r="5262" spans="1:4">
      <c r="A5262" t="str">
        <f t="shared" si="82"/>
        <v>p-Phenylenediamine</v>
      </c>
      <c r="B5262" t="s">
        <v>13025</v>
      </c>
      <c r="C5262">
        <v>6</v>
      </c>
      <c r="D5262">
        <v>7</v>
      </c>
    </row>
    <row r="5263" spans="1:4">
      <c r="A5263" t="str">
        <f t="shared" si="82"/>
        <v>p-Phenylenediamine_dihydrochloride</v>
      </c>
      <c r="B5263" t="s">
        <v>13026</v>
      </c>
      <c r="C5263">
        <v>6</v>
      </c>
      <c r="D5263">
        <v>7</v>
      </c>
    </row>
    <row r="5264" spans="1:4">
      <c r="A5264" t="str">
        <f t="shared" si="82"/>
        <v>p-Phenylphenol</v>
      </c>
      <c r="B5264" t="s">
        <v>13027</v>
      </c>
      <c r="C5264">
        <v>6</v>
      </c>
      <c r="D5264">
        <v>10</v>
      </c>
    </row>
    <row r="5265" spans="1:4">
      <c r="A5265" t="str">
        <f t="shared" si="82"/>
        <v>p-Quinone</v>
      </c>
      <c r="B5265" t="s">
        <v>13028</v>
      </c>
      <c r="C5265">
        <v>5</v>
      </c>
      <c r="D5265">
        <v>6</v>
      </c>
    </row>
    <row r="5266" spans="1:4">
      <c r="A5266" t="str">
        <f t="shared" si="82"/>
        <v>Practolol</v>
      </c>
      <c r="B5266" t="s">
        <v>13189</v>
      </c>
      <c r="C5266">
        <v>8</v>
      </c>
      <c r="D5266">
        <v>9</v>
      </c>
    </row>
    <row r="5267" spans="1:4">
      <c r="A5267" t="str">
        <f t="shared" si="82"/>
        <v>Pralidoxime_Chloride</v>
      </c>
      <c r="B5267" t="s">
        <v>13190</v>
      </c>
      <c r="C5267">
        <v>6</v>
      </c>
      <c r="D5267">
        <v>7</v>
      </c>
    </row>
    <row r="5268" spans="1:4">
      <c r="A5268" t="str">
        <f t="shared" si="82"/>
        <v>Pramoxine</v>
      </c>
      <c r="B5268" t="s">
        <v>13191</v>
      </c>
      <c r="C5268">
        <v>8</v>
      </c>
      <c r="D5268">
        <v>8</v>
      </c>
    </row>
    <row r="5269" spans="1:4">
      <c r="A5269" t="str">
        <f t="shared" si="82"/>
        <v>Pranlukast_hydrate</v>
      </c>
      <c r="B5269" t="s">
        <v>13192</v>
      </c>
      <c r="C5269">
        <v>8</v>
      </c>
      <c r="D5269">
        <v>9</v>
      </c>
    </row>
    <row r="5270" spans="1:4">
      <c r="A5270" t="str">
        <f t="shared" si="82"/>
        <v>Pranoprofen</v>
      </c>
      <c r="B5270" t="s">
        <v>13193</v>
      </c>
      <c r="C5270">
        <v>7</v>
      </c>
      <c r="D5270">
        <v>9</v>
      </c>
    </row>
    <row r="5271" spans="1:4">
      <c r="A5271" t="str">
        <f t="shared" si="82"/>
        <v>Prazepam</v>
      </c>
      <c r="B5271" t="s">
        <v>13194</v>
      </c>
      <c r="C5271">
        <v>7</v>
      </c>
      <c r="D5271">
        <v>10</v>
      </c>
    </row>
    <row r="5272" spans="1:4">
      <c r="A5272" t="str">
        <f t="shared" si="82"/>
        <v>Praziquantel</v>
      </c>
      <c r="B5272" t="s">
        <v>13195</v>
      </c>
      <c r="C5272">
        <v>6</v>
      </c>
      <c r="D5272">
        <v>12</v>
      </c>
    </row>
    <row r="5273" spans="1:4">
      <c r="A5273" t="str">
        <f t="shared" si="82"/>
        <v>prazosin</v>
      </c>
      <c r="B5273" t="s">
        <v>5059</v>
      </c>
      <c r="C5273">
        <v>9</v>
      </c>
      <c r="D5273">
        <v>11</v>
      </c>
    </row>
    <row r="5274" spans="1:4">
      <c r="A5274" t="str">
        <f t="shared" si="82"/>
        <v>Prednimustine</v>
      </c>
      <c r="B5274" t="s">
        <v>13196</v>
      </c>
      <c r="C5274">
        <v>6</v>
      </c>
      <c r="D5274">
        <v>10</v>
      </c>
    </row>
    <row r="5275" spans="1:4">
      <c r="A5275" t="str">
        <f t="shared" si="82"/>
        <v>Prednisolone</v>
      </c>
      <c r="B5275" t="s">
        <v>13197</v>
      </c>
      <c r="C5275">
        <v>5</v>
      </c>
      <c r="D5275">
        <v>7</v>
      </c>
    </row>
    <row r="5276" spans="1:4">
      <c r="A5276" t="str">
        <f t="shared" si="82"/>
        <v>Prednisone</v>
      </c>
      <c r="B5276" t="s">
        <v>13198</v>
      </c>
      <c r="C5276">
        <v>5</v>
      </c>
      <c r="D5276">
        <v>7</v>
      </c>
    </row>
    <row r="5277" spans="1:4">
      <c r="A5277" t="str">
        <f t="shared" si="82"/>
        <v>Premarin</v>
      </c>
      <c r="B5277" t="s">
        <v>13199</v>
      </c>
      <c r="C5277">
        <v>7</v>
      </c>
      <c r="D5277">
        <v>9</v>
      </c>
    </row>
    <row r="5278" spans="1:4">
      <c r="A5278" t="str">
        <f t="shared" si="82"/>
        <v>Prenoxdiazine</v>
      </c>
      <c r="B5278" t="s">
        <v>13200</v>
      </c>
      <c r="C5278">
        <v>7</v>
      </c>
      <c r="D5278">
        <v>9</v>
      </c>
    </row>
    <row r="5279" spans="1:4">
      <c r="A5279" t="str">
        <f t="shared" si="82"/>
        <v>prenylamine</v>
      </c>
      <c r="B5279" t="s">
        <v>5061</v>
      </c>
      <c r="C5279">
        <v>7</v>
      </c>
      <c r="D5279">
        <v>9</v>
      </c>
    </row>
    <row r="5280" spans="1:4">
      <c r="A5280" t="str">
        <f t="shared" si="82"/>
        <v>Pretilachlor</v>
      </c>
      <c r="B5280" t="s">
        <v>13201</v>
      </c>
      <c r="C5280">
        <v>6</v>
      </c>
      <c r="D5280">
        <v>9</v>
      </c>
    </row>
    <row r="5281" spans="1:4">
      <c r="A5281" t="str">
        <f t="shared" si="82"/>
        <v>Prifinium_Bromide</v>
      </c>
      <c r="B5281" t="s">
        <v>13202</v>
      </c>
      <c r="C5281">
        <v>7</v>
      </c>
      <c r="D5281">
        <v>10</v>
      </c>
    </row>
    <row r="5282" spans="1:4">
      <c r="A5282" t="str">
        <f t="shared" si="82"/>
        <v>primaquine</v>
      </c>
      <c r="B5282" t="s">
        <v>6311</v>
      </c>
      <c r="C5282">
        <v>8</v>
      </c>
      <c r="D5282">
        <v>10</v>
      </c>
    </row>
    <row r="5283" spans="1:4">
      <c r="A5283" t="str">
        <f t="shared" si="82"/>
        <v>Primidolol.HCl</v>
      </c>
      <c r="B5283" t="s">
        <v>13203</v>
      </c>
      <c r="C5283">
        <v>8</v>
      </c>
      <c r="D5283">
        <v>9</v>
      </c>
    </row>
    <row r="5284" spans="1:4">
      <c r="A5284" t="str">
        <f t="shared" si="82"/>
        <v>primidone</v>
      </c>
      <c r="B5284" t="s">
        <v>13204</v>
      </c>
      <c r="C5284">
        <v>7</v>
      </c>
      <c r="D5284">
        <v>9</v>
      </c>
    </row>
    <row r="5285" spans="1:4">
      <c r="A5285" t="str">
        <f t="shared" si="82"/>
        <v>Primisulfuron-methyl</v>
      </c>
      <c r="B5285" t="s">
        <v>8984</v>
      </c>
      <c r="C5285">
        <v>10</v>
      </c>
      <c r="D5285">
        <v>12</v>
      </c>
    </row>
    <row r="5286" spans="1:4">
      <c r="A5286" t="str">
        <f t="shared" si="82"/>
        <v>Primocarcin</v>
      </c>
      <c r="B5286" t="s">
        <v>13205</v>
      </c>
      <c r="C5286">
        <v>5</v>
      </c>
      <c r="D5286">
        <v>6</v>
      </c>
    </row>
    <row r="5287" spans="1:4">
      <c r="A5287" t="str">
        <f t="shared" si="82"/>
        <v>Probenecid</v>
      </c>
      <c r="B5287" t="s">
        <v>13206</v>
      </c>
      <c r="C5287">
        <v>9</v>
      </c>
      <c r="D5287">
        <v>10</v>
      </c>
    </row>
    <row r="5288" spans="1:4">
      <c r="A5288" t="str">
        <f t="shared" si="82"/>
        <v>probenicid</v>
      </c>
      <c r="B5288" t="s">
        <v>13207</v>
      </c>
      <c r="C5288">
        <v>9</v>
      </c>
      <c r="D5288">
        <v>10</v>
      </c>
    </row>
    <row r="5289" spans="1:4">
      <c r="A5289" t="str">
        <f t="shared" si="82"/>
        <v>procainamide</v>
      </c>
      <c r="B5289" t="s">
        <v>5063</v>
      </c>
      <c r="C5289">
        <v>6</v>
      </c>
      <c r="D5289">
        <v>12</v>
      </c>
    </row>
    <row r="5290" spans="1:4">
      <c r="A5290" t="str">
        <f t="shared" si="82"/>
        <v>Procaine</v>
      </c>
      <c r="B5290" t="s">
        <v>13208</v>
      </c>
      <c r="C5290">
        <v>6</v>
      </c>
      <c r="D5290">
        <v>9</v>
      </c>
    </row>
    <row r="5291" spans="1:4">
      <c r="A5291" t="str">
        <f t="shared" si="82"/>
        <v>Procarbazine</v>
      </c>
      <c r="B5291" t="s">
        <v>13209</v>
      </c>
      <c r="C5291">
        <v>6</v>
      </c>
      <c r="D5291">
        <v>9</v>
      </c>
    </row>
    <row r="5292" spans="1:4">
      <c r="A5292" t="str">
        <f t="shared" si="82"/>
        <v>Procarbazine_hydrochloride</v>
      </c>
      <c r="B5292" t="s">
        <v>13210</v>
      </c>
      <c r="C5292">
        <v>6</v>
      </c>
      <c r="D5292">
        <v>9</v>
      </c>
    </row>
    <row r="5293" spans="1:4">
      <c r="A5293" t="str">
        <f t="shared" si="82"/>
        <v>Prochloraz</v>
      </c>
      <c r="B5293" t="s">
        <v>13211</v>
      </c>
      <c r="C5293">
        <v>7</v>
      </c>
      <c r="D5293">
        <v>9</v>
      </c>
    </row>
    <row r="5294" spans="1:4">
      <c r="A5294" t="str">
        <f t="shared" si="82"/>
        <v>Procymidone</v>
      </c>
      <c r="B5294" t="s">
        <v>13212</v>
      </c>
      <c r="C5294">
        <v>6</v>
      </c>
      <c r="D5294">
        <v>9</v>
      </c>
    </row>
    <row r="5295" spans="1:4">
      <c r="A5295" t="str">
        <f t="shared" si="82"/>
        <v>Profenofos</v>
      </c>
      <c r="B5295" t="s">
        <v>13213</v>
      </c>
      <c r="C5295">
        <v>9</v>
      </c>
      <c r="D5295">
        <v>9</v>
      </c>
    </row>
    <row r="5296" spans="1:4">
      <c r="A5296" t="str">
        <f t="shared" si="82"/>
        <v>Proflavin_hydrochloride</v>
      </c>
      <c r="B5296" t="s">
        <v>13214</v>
      </c>
      <c r="C5296">
        <v>6</v>
      </c>
      <c r="D5296">
        <v>11</v>
      </c>
    </row>
    <row r="5297" spans="1:4">
      <c r="A5297" t="str">
        <f t="shared" si="82"/>
        <v>proflavine</v>
      </c>
      <c r="B5297" t="s">
        <v>6312</v>
      </c>
      <c r="C5297">
        <v>6</v>
      </c>
      <c r="D5297">
        <v>11</v>
      </c>
    </row>
    <row r="5298" spans="1:4">
      <c r="A5298" t="str">
        <f t="shared" si="82"/>
        <v>Progabide</v>
      </c>
      <c r="B5298" t="s">
        <v>13215</v>
      </c>
      <c r="C5298">
        <v>7</v>
      </c>
      <c r="D5298">
        <v>8</v>
      </c>
    </row>
    <row r="5299" spans="1:4">
      <c r="A5299" t="str">
        <f t="shared" si="82"/>
        <v>progesterone</v>
      </c>
      <c r="B5299" t="s">
        <v>13216</v>
      </c>
      <c r="C5299">
        <v>5</v>
      </c>
      <c r="D5299">
        <v>6</v>
      </c>
    </row>
    <row r="5300" spans="1:4">
      <c r="A5300" t="str">
        <f t="shared" si="82"/>
        <v>Promecarb</v>
      </c>
      <c r="B5300" t="s">
        <v>13217</v>
      </c>
      <c r="C5300">
        <v>9</v>
      </c>
      <c r="D5300">
        <v>9</v>
      </c>
    </row>
    <row r="5301" spans="1:4">
      <c r="A5301" t="str">
        <f t="shared" si="82"/>
        <v>Promethazine</v>
      </c>
      <c r="B5301" t="s">
        <v>13218</v>
      </c>
      <c r="C5301">
        <v>6</v>
      </c>
      <c r="D5301">
        <v>11</v>
      </c>
    </row>
    <row r="5302" spans="1:4">
      <c r="A5302" t="str">
        <f t="shared" si="82"/>
        <v>Promethazine_hydrochloride</v>
      </c>
      <c r="B5302" t="s">
        <v>13219</v>
      </c>
      <c r="C5302">
        <v>6</v>
      </c>
      <c r="D5302">
        <v>11</v>
      </c>
    </row>
    <row r="5303" spans="1:4">
      <c r="A5303" t="str">
        <f t="shared" si="82"/>
        <v>prometon</v>
      </c>
      <c r="B5303" t="s">
        <v>13220</v>
      </c>
      <c r="C5303">
        <v>11</v>
      </c>
      <c r="D5303">
        <v>12</v>
      </c>
    </row>
    <row r="5304" spans="1:4">
      <c r="A5304" t="str">
        <f t="shared" si="82"/>
        <v>Prometryn</v>
      </c>
      <c r="B5304" t="s">
        <v>8986</v>
      </c>
      <c r="C5304">
        <v>11</v>
      </c>
      <c r="D5304">
        <v>12</v>
      </c>
    </row>
    <row r="5305" spans="1:4">
      <c r="A5305" t="str">
        <f t="shared" si="82"/>
        <v>Pronethalol.HCl</v>
      </c>
      <c r="B5305" t="s">
        <v>13221</v>
      </c>
      <c r="C5305">
        <v>5</v>
      </c>
      <c r="D5305">
        <v>10</v>
      </c>
    </row>
    <row r="5306" spans="1:4">
      <c r="A5306" t="str">
        <f t="shared" si="82"/>
        <v>Pronethalol</v>
      </c>
      <c r="B5306" t="s">
        <v>13222</v>
      </c>
      <c r="C5306">
        <v>5</v>
      </c>
      <c r="D5306">
        <v>10</v>
      </c>
    </row>
    <row r="5307" spans="1:4">
      <c r="A5307" t="str">
        <f t="shared" si="82"/>
        <v>Propachlor</v>
      </c>
      <c r="B5307" t="s">
        <v>8988</v>
      </c>
      <c r="C5307">
        <v>5</v>
      </c>
      <c r="D5307">
        <v>9</v>
      </c>
    </row>
    <row r="5308" spans="1:4">
      <c r="A5308" t="str">
        <f t="shared" si="82"/>
        <v>propafenone</v>
      </c>
      <c r="B5308" t="s">
        <v>5066</v>
      </c>
      <c r="C5308">
        <v>8</v>
      </c>
      <c r="D5308">
        <v>9</v>
      </c>
    </row>
    <row r="5309" spans="1:4">
      <c r="A5309" t="str">
        <f t="shared" si="82"/>
        <v>propan-1-ol</v>
      </c>
      <c r="B5309" t="s">
        <v>8730</v>
      </c>
      <c r="C5309">
        <v>4</v>
      </c>
      <c r="D5309">
        <v>4</v>
      </c>
    </row>
    <row r="5310" spans="1:4">
      <c r="A5310" t="str">
        <f t="shared" si="82"/>
        <v>Propane_sultone</v>
      </c>
      <c r="B5310" t="s">
        <v>13223</v>
      </c>
      <c r="C5310">
        <v>7</v>
      </c>
      <c r="D5310">
        <v>7</v>
      </c>
    </row>
    <row r="5311" spans="1:4">
      <c r="A5311" t="str">
        <f t="shared" si="82"/>
        <v>Propanil</v>
      </c>
      <c r="B5311" t="s">
        <v>8990</v>
      </c>
      <c r="C5311">
        <v>6</v>
      </c>
      <c r="D5311">
        <v>8</v>
      </c>
    </row>
    <row r="5312" spans="1:4">
      <c r="A5312" t="str">
        <f t="shared" si="82"/>
        <v>Propanol</v>
      </c>
      <c r="B5312" t="s">
        <v>13224</v>
      </c>
      <c r="C5312">
        <v>4</v>
      </c>
      <c r="D5312">
        <v>4</v>
      </c>
    </row>
    <row r="5313" spans="1:4">
      <c r="A5313" t="str">
        <f t="shared" si="82"/>
        <v>propanolol</v>
      </c>
      <c r="B5313" t="s">
        <v>5071</v>
      </c>
      <c r="C5313">
        <v>5</v>
      </c>
      <c r="D5313">
        <v>7</v>
      </c>
    </row>
    <row r="5314" spans="1:4">
      <c r="A5314" t="str">
        <f t="shared" si="82"/>
        <v>Propantheline_bromide</v>
      </c>
      <c r="B5314" t="s">
        <v>13225</v>
      </c>
      <c r="C5314">
        <v>7</v>
      </c>
      <c r="D5314">
        <v>9</v>
      </c>
    </row>
    <row r="5315" spans="1:4">
      <c r="A5315" t="str">
        <f t="shared" si="82"/>
        <v>Propargite</v>
      </c>
      <c r="B5315" t="s">
        <v>9791</v>
      </c>
      <c r="C5315">
        <v>8</v>
      </c>
      <c r="D5315">
        <v>9</v>
      </c>
    </row>
    <row r="5316" spans="1:4">
      <c r="A5316" t="str">
        <f t="shared" ref="A5316:A5379" si="83">MID(B5316,1,LEN(B5316)-4)</f>
        <v>Propargyl_Alcohol</v>
      </c>
      <c r="B5316" t="s">
        <v>13226</v>
      </c>
      <c r="C5316">
        <v>4</v>
      </c>
      <c r="D5316">
        <v>4</v>
      </c>
    </row>
    <row r="5317" spans="1:4">
      <c r="A5317" t="str">
        <f t="shared" si="83"/>
        <v>propargyl_methacrylate</v>
      </c>
      <c r="B5317" t="s">
        <v>13227</v>
      </c>
      <c r="C5317">
        <v>6</v>
      </c>
      <c r="D5317">
        <v>6</v>
      </c>
    </row>
    <row r="5318" spans="1:4">
      <c r="A5318" t="str">
        <f t="shared" si="83"/>
        <v>Propazine</v>
      </c>
      <c r="B5318" t="s">
        <v>8992</v>
      </c>
      <c r="C5318">
        <v>11</v>
      </c>
      <c r="D5318">
        <v>12</v>
      </c>
    </row>
    <row r="5319" spans="1:4">
      <c r="A5319" t="str">
        <f t="shared" si="83"/>
        <v>Propentofylline</v>
      </c>
      <c r="B5319" t="s">
        <v>13228</v>
      </c>
      <c r="C5319">
        <v>9</v>
      </c>
      <c r="D5319">
        <v>9</v>
      </c>
    </row>
    <row r="5320" spans="1:4">
      <c r="A5320" t="str">
        <f t="shared" si="83"/>
        <v>Propetamphos</v>
      </c>
      <c r="B5320" t="s">
        <v>13229</v>
      </c>
      <c r="C5320">
        <v>8</v>
      </c>
      <c r="D5320">
        <v>11</v>
      </c>
    </row>
    <row r="5321" spans="1:4">
      <c r="A5321" t="str">
        <f t="shared" si="83"/>
        <v>Propham</v>
      </c>
      <c r="B5321" t="s">
        <v>13230</v>
      </c>
      <c r="C5321">
        <v>7</v>
      </c>
      <c r="D5321">
        <v>11</v>
      </c>
    </row>
    <row r="5322" spans="1:4">
      <c r="A5322" t="str">
        <f t="shared" si="83"/>
        <v>Propiconazole</v>
      </c>
      <c r="B5322" t="s">
        <v>9793</v>
      </c>
      <c r="C5322">
        <v>8</v>
      </c>
      <c r="D5322">
        <v>10</v>
      </c>
    </row>
    <row r="5323" spans="1:4">
      <c r="A5323" t="str">
        <f t="shared" si="83"/>
        <v>Propineb</v>
      </c>
      <c r="B5323" t="s">
        <v>13231</v>
      </c>
      <c r="C5323">
        <v>6</v>
      </c>
      <c r="D5323">
        <v>8</v>
      </c>
    </row>
    <row r="5324" spans="1:4">
      <c r="A5324" t="str">
        <f t="shared" si="83"/>
        <v>Propiolactone</v>
      </c>
      <c r="B5324" t="s">
        <v>13232</v>
      </c>
      <c r="C5324">
        <v>5</v>
      </c>
      <c r="D5324">
        <v>5</v>
      </c>
    </row>
    <row r="5325" spans="1:4">
      <c r="A5325" t="str">
        <f t="shared" si="83"/>
        <v>Propionaldehyde</v>
      </c>
      <c r="B5325" t="s">
        <v>13233</v>
      </c>
      <c r="C5325">
        <v>4</v>
      </c>
      <c r="D5325">
        <v>4</v>
      </c>
    </row>
    <row r="5326" spans="1:4">
      <c r="A5326" t="str">
        <f t="shared" si="83"/>
        <v>Propionic_acid__sodium_salt</v>
      </c>
      <c r="B5326" t="s">
        <v>14298</v>
      </c>
      <c r="C5326">
        <v>4</v>
      </c>
      <c r="D5326">
        <v>5</v>
      </c>
    </row>
    <row r="5327" spans="1:4">
      <c r="A5327" t="str">
        <f t="shared" si="83"/>
        <v>Propionic_Acid</v>
      </c>
      <c r="B5327" t="s">
        <v>13234</v>
      </c>
      <c r="C5327">
        <v>4</v>
      </c>
      <c r="D5327">
        <v>5</v>
      </c>
    </row>
    <row r="5328" spans="1:4">
      <c r="A5328" t="str">
        <f t="shared" si="83"/>
        <v>Propionic_Anhydride</v>
      </c>
      <c r="B5328" t="s">
        <v>13235</v>
      </c>
      <c r="C5328">
        <v>6</v>
      </c>
      <c r="D5328">
        <v>7</v>
      </c>
    </row>
    <row r="5329" spans="1:4">
      <c r="A5329" t="str">
        <f t="shared" si="83"/>
        <v>Propionitrile#</v>
      </c>
      <c r="B5329" t="s">
        <v>13236</v>
      </c>
      <c r="C5329">
        <v>4</v>
      </c>
      <c r="D5329">
        <v>4</v>
      </c>
    </row>
    <row r="5330" spans="1:4">
      <c r="A5330" t="str">
        <f t="shared" si="83"/>
        <v>Propionitrile</v>
      </c>
      <c r="B5330" t="s">
        <v>13237</v>
      </c>
      <c r="C5330">
        <v>4</v>
      </c>
      <c r="D5330">
        <v>4</v>
      </c>
    </row>
    <row r="5331" spans="1:4">
      <c r="A5331" t="str">
        <f t="shared" si="83"/>
        <v>propiophenone</v>
      </c>
      <c r="B5331" t="s">
        <v>13238</v>
      </c>
      <c r="C5331">
        <v>6</v>
      </c>
      <c r="D5331">
        <v>8</v>
      </c>
    </row>
    <row r="5332" spans="1:4">
      <c r="A5332" t="str">
        <f t="shared" si="83"/>
        <v>Propoxur</v>
      </c>
      <c r="B5332" t="s">
        <v>13239</v>
      </c>
      <c r="C5332">
        <v>6</v>
      </c>
      <c r="D5332">
        <v>7</v>
      </c>
    </row>
    <row r="5333" spans="1:4">
      <c r="A5333" t="str">
        <f t="shared" si="83"/>
        <v>Propoxur_(baygon)</v>
      </c>
      <c r="B5333" t="s">
        <v>13240</v>
      </c>
      <c r="C5333">
        <v>8</v>
      </c>
      <c r="D5333">
        <v>8</v>
      </c>
    </row>
    <row r="5334" spans="1:4">
      <c r="A5334" t="str">
        <f t="shared" si="83"/>
        <v>Propoxycarbazone</v>
      </c>
      <c r="B5334" t="s">
        <v>8994</v>
      </c>
      <c r="C5334">
        <v>10</v>
      </c>
      <c r="D5334">
        <v>12</v>
      </c>
    </row>
    <row r="5335" spans="1:4">
      <c r="A5335" t="str">
        <f t="shared" si="83"/>
        <v>propoxyphene</v>
      </c>
      <c r="B5335" t="s">
        <v>5069</v>
      </c>
      <c r="C5335">
        <v>7</v>
      </c>
      <c r="D5335">
        <v>12</v>
      </c>
    </row>
    <row r="5336" spans="1:4">
      <c r="A5336" t="str">
        <f t="shared" si="83"/>
        <v>Propranolol.HCl</v>
      </c>
      <c r="B5336" t="s">
        <v>13241</v>
      </c>
      <c r="C5336">
        <v>8</v>
      </c>
      <c r="D5336">
        <v>10</v>
      </c>
    </row>
    <row r="5337" spans="1:4">
      <c r="A5337" t="str">
        <f t="shared" si="83"/>
        <v>propyl_acetate</v>
      </c>
      <c r="B5337" t="s">
        <v>8916</v>
      </c>
      <c r="C5337">
        <v>6</v>
      </c>
      <c r="D5337">
        <v>6</v>
      </c>
    </row>
    <row r="5338" spans="1:4">
      <c r="A5338" t="str">
        <f t="shared" si="83"/>
        <v>propyl_acrylate</v>
      </c>
      <c r="B5338" t="s">
        <v>13252</v>
      </c>
      <c r="C5338">
        <v>6</v>
      </c>
      <c r="D5338">
        <v>6</v>
      </c>
    </row>
    <row r="5339" spans="1:4">
      <c r="A5339" t="str">
        <f t="shared" si="83"/>
        <v>Propyl_Butyrate</v>
      </c>
      <c r="B5339" t="s">
        <v>13253</v>
      </c>
      <c r="C5339">
        <v>6</v>
      </c>
      <c r="D5339">
        <v>6</v>
      </c>
    </row>
    <row r="5340" spans="1:4">
      <c r="A5340" t="str">
        <f t="shared" si="83"/>
        <v>Propyl_disulfide</v>
      </c>
      <c r="B5340" t="s">
        <v>13254</v>
      </c>
      <c r="C5340">
        <v>7</v>
      </c>
      <c r="D5340">
        <v>7</v>
      </c>
    </row>
    <row r="5341" spans="1:4">
      <c r="A5341" t="str">
        <f t="shared" si="83"/>
        <v>Propyl_Formate</v>
      </c>
      <c r="B5341" t="s">
        <v>13255</v>
      </c>
      <c r="C5341">
        <v>6</v>
      </c>
      <c r="D5341">
        <v>6</v>
      </c>
    </row>
    <row r="5342" spans="1:4">
      <c r="A5342" t="str">
        <f t="shared" si="83"/>
        <v>Propyl_gallate</v>
      </c>
      <c r="B5342" t="s">
        <v>13256</v>
      </c>
      <c r="C5342">
        <v>6</v>
      </c>
      <c r="D5342">
        <v>9</v>
      </c>
    </row>
    <row r="5343" spans="1:4">
      <c r="A5343" t="str">
        <f t="shared" si="83"/>
        <v>Propyl_isome</v>
      </c>
      <c r="B5343" t="s">
        <v>13257</v>
      </c>
      <c r="C5343">
        <v>7</v>
      </c>
      <c r="D5343">
        <v>9</v>
      </c>
    </row>
    <row r="5344" spans="1:4">
      <c r="A5344" t="str">
        <f t="shared" si="83"/>
        <v>Propyl_N-ethyl-N-butylthiocarbamate</v>
      </c>
      <c r="B5344" t="s">
        <v>13258</v>
      </c>
      <c r="C5344">
        <v>7</v>
      </c>
      <c r="D5344">
        <v>10</v>
      </c>
    </row>
    <row r="5345" spans="1:4">
      <c r="A5345" t="str">
        <f t="shared" si="83"/>
        <v>Propylamine</v>
      </c>
      <c r="B5345" t="s">
        <v>13242</v>
      </c>
      <c r="C5345">
        <v>4</v>
      </c>
      <c r="D5345">
        <v>4</v>
      </c>
    </row>
    <row r="5346" spans="1:4">
      <c r="A5346" t="str">
        <f t="shared" si="83"/>
        <v>Propylbenzene</v>
      </c>
      <c r="B5346" t="s">
        <v>13243</v>
      </c>
      <c r="C5346">
        <v>5</v>
      </c>
      <c r="D5346">
        <v>8</v>
      </c>
    </row>
    <row r="5347" spans="1:4">
      <c r="A5347" t="str">
        <f t="shared" si="83"/>
        <v>Propylene</v>
      </c>
      <c r="B5347" t="s">
        <v>13244</v>
      </c>
      <c r="C5347">
        <v>3</v>
      </c>
      <c r="D5347">
        <v>3</v>
      </c>
    </row>
    <row r="5348" spans="1:4">
      <c r="A5348" t="str">
        <f t="shared" si="83"/>
        <v>Propylene_Chlorohydrin</v>
      </c>
      <c r="B5348" t="s">
        <v>13245</v>
      </c>
      <c r="C5348">
        <v>5</v>
      </c>
      <c r="D5348">
        <v>5</v>
      </c>
    </row>
    <row r="5349" spans="1:4">
      <c r="A5349" t="str">
        <f t="shared" si="83"/>
        <v>Propylene_Dichloride</v>
      </c>
      <c r="B5349" t="s">
        <v>13246</v>
      </c>
      <c r="C5349">
        <v>5</v>
      </c>
      <c r="D5349">
        <v>5</v>
      </c>
    </row>
    <row r="5350" spans="1:4">
      <c r="A5350" t="str">
        <f t="shared" si="83"/>
        <v>propylene_glycol</v>
      </c>
      <c r="B5350" t="s">
        <v>9840</v>
      </c>
      <c r="C5350">
        <v>4</v>
      </c>
      <c r="D5350">
        <v>5</v>
      </c>
    </row>
    <row r="5351" spans="1:4">
      <c r="A5351" t="str">
        <f t="shared" si="83"/>
        <v>propylene_glycol_monomethyl_ether</v>
      </c>
      <c r="B5351" t="s">
        <v>13247</v>
      </c>
      <c r="C5351">
        <v>5</v>
      </c>
      <c r="D5351">
        <v>6</v>
      </c>
    </row>
    <row r="5352" spans="1:4">
      <c r="A5352" t="str">
        <f t="shared" si="83"/>
        <v>propylene_glycol_monopropyl-ether</v>
      </c>
      <c r="B5352" t="s">
        <v>13248</v>
      </c>
      <c r="C5352">
        <v>5</v>
      </c>
      <c r="D5352">
        <v>6</v>
      </c>
    </row>
    <row r="5353" spans="1:4">
      <c r="A5353" t="str">
        <f t="shared" si="83"/>
        <v>Propylene_Oxide</v>
      </c>
      <c r="B5353" t="s">
        <v>13249</v>
      </c>
      <c r="C5353">
        <v>4</v>
      </c>
      <c r="D5353">
        <v>4</v>
      </c>
    </row>
    <row r="5354" spans="1:4">
      <c r="A5354" t="str">
        <f t="shared" si="83"/>
        <v>Propylhydrazine.HCl</v>
      </c>
      <c r="B5354" t="s">
        <v>13250</v>
      </c>
      <c r="C5354">
        <v>5</v>
      </c>
      <c r="D5354">
        <v>5</v>
      </c>
    </row>
    <row r="5355" spans="1:4">
      <c r="A5355" t="str">
        <f t="shared" si="83"/>
        <v>Propylidene_Chloride</v>
      </c>
      <c r="B5355" t="s">
        <v>13251</v>
      </c>
      <c r="C5355">
        <v>5</v>
      </c>
      <c r="D5355">
        <v>5</v>
      </c>
    </row>
    <row r="5356" spans="1:4">
      <c r="A5356" t="str">
        <f t="shared" si="83"/>
        <v>Propyzamide</v>
      </c>
      <c r="B5356" t="s">
        <v>8997</v>
      </c>
      <c r="C5356">
        <v>6</v>
      </c>
      <c r="D5356">
        <v>9</v>
      </c>
    </row>
    <row r="5357" spans="1:4">
      <c r="A5357" t="str">
        <f t="shared" si="83"/>
        <v>Proquazone</v>
      </c>
      <c r="B5357" t="s">
        <v>13259</v>
      </c>
      <c r="C5357">
        <v>8</v>
      </c>
      <c r="D5357">
        <v>11</v>
      </c>
    </row>
    <row r="5358" spans="1:4">
      <c r="A5358" t="str">
        <f t="shared" si="83"/>
        <v>Proresid</v>
      </c>
      <c r="B5358" t="s">
        <v>13260</v>
      </c>
      <c r="C5358">
        <v>7</v>
      </c>
      <c r="D5358">
        <v>9</v>
      </c>
    </row>
    <row r="5359" spans="1:4">
      <c r="A5359" t="str">
        <f t="shared" si="83"/>
        <v>prortiptyline</v>
      </c>
      <c r="B5359" t="s">
        <v>6021</v>
      </c>
      <c r="C5359">
        <v>7</v>
      </c>
      <c r="D5359">
        <v>9</v>
      </c>
    </row>
    <row r="5360" spans="1:4">
      <c r="A5360" t="str">
        <f t="shared" si="83"/>
        <v>Proscillaridin</v>
      </c>
      <c r="B5360" t="s">
        <v>13261</v>
      </c>
      <c r="C5360">
        <v>8</v>
      </c>
      <c r="D5360">
        <v>8</v>
      </c>
    </row>
    <row r="5361" spans="1:4">
      <c r="A5361" t="str">
        <f t="shared" si="83"/>
        <v>Prosulfuron</v>
      </c>
      <c r="B5361" t="s">
        <v>9000</v>
      </c>
      <c r="C5361">
        <v>10</v>
      </c>
      <c r="D5361">
        <v>12</v>
      </c>
    </row>
    <row r="5362" spans="1:4">
      <c r="A5362" t="str">
        <f t="shared" si="83"/>
        <v>Prothioconazole</v>
      </c>
      <c r="B5362" t="s">
        <v>9930</v>
      </c>
      <c r="C5362">
        <v>8</v>
      </c>
      <c r="D5362">
        <v>9</v>
      </c>
    </row>
    <row r="5363" spans="1:4">
      <c r="A5363" t="str">
        <f t="shared" si="83"/>
        <v>Prothioconazole_desthio</v>
      </c>
      <c r="B5363" t="s">
        <v>9932</v>
      </c>
      <c r="C5363">
        <v>8</v>
      </c>
      <c r="D5363">
        <v>9</v>
      </c>
    </row>
    <row r="5364" spans="1:4">
      <c r="A5364" t="str">
        <f t="shared" si="83"/>
        <v>Protionamide</v>
      </c>
      <c r="B5364" t="s">
        <v>13262</v>
      </c>
      <c r="C5364">
        <v>6</v>
      </c>
      <c r="D5364">
        <v>8</v>
      </c>
    </row>
    <row r="5365" spans="1:4">
      <c r="A5365" t="str">
        <f t="shared" si="83"/>
        <v>Protocatechuic_acid</v>
      </c>
      <c r="B5365" t="s">
        <v>13263</v>
      </c>
      <c r="C5365">
        <v>5</v>
      </c>
      <c r="D5365">
        <v>7</v>
      </c>
    </row>
    <row r="5366" spans="1:4">
      <c r="A5366" t="str">
        <f t="shared" si="83"/>
        <v>protopine</v>
      </c>
      <c r="B5366" t="s">
        <v>13264</v>
      </c>
      <c r="C5366">
        <v>7</v>
      </c>
      <c r="D5366">
        <v>12</v>
      </c>
    </row>
    <row r="5367" spans="1:4">
      <c r="A5367" t="str">
        <f t="shared" si="83"/>
        <v>prucalopride</v>
      </c>
      <c r="B5367" t="s">
        <v>5073</v>
      </c>
      <c r="C5367">
        <v>8</v>
      </c>
      <c r="D5367">
        <v>9</v>
      </c>
    </row>
    <row r="5368" spans="1:4">
      <c r="A5368" t="str">
        <f t="shared" si="83"/>
        <v>prunetin</v>
      </c>
      <c r="B5368" t="s">
        <v>13265</v>
      </c>
      <c r="C5368">
        <v>6</v>
      </c>
      <c r="D5368">
        <v>9</v>
      </c>
    </row>
    <row r="5369" spans="1:4">
      <c r="A5369" t="str">
        <f t="shared" si="83"/>
        <v>Pseudocumene</v>
      </c>
      <c r="B5369" t="s">
        <v>13266</v>
      </c>
      <c r="C5369">
        <v>5</v>
      </c>
      <c r="D5369">
        <v>6</v>
      </c>
    </row>
    <row r="5370" spans="1:4">
      <c r="A5370" t="str">
        <f t="shared" si="83"/>
        <v>p-tertbutylphenol</v>
      </c>
      <c r="B5370" t="s">
        <v>13031</v>
      </c>
      <c r="C5370">
        <v>5</v>
      </c>
      <c r="D5370">
        <v>8</v>
      </c>
    </row>
    <row r="5371" spans="1:4">
      <c r="A5371" t="str">
        <f t="shared" si="83"/>
        <v>p-tert-butylphenol</v>
      </c>
      <c r="B5371" t="s">
        <v>13029</v>
      </c>
      <c r="C5371">
        <v>5</v>
      </c>
      <c r="D5371">
        <v>8</v>
      </c>
    </row>
    <row r="5372" spans="1:4">
      <c r="A5372" t="str">
        <f t="shared" si="83"/>
        <v>p-tert-pentylphenol</v>
      </c>
      <c r="B5372" t="s">
        <v>13030</v>
      </c>
      <c r="C5372">
        <v>5</v>
      </c>
      <c r="D5372">
        <v>9</v>
      </c>
    </row>
    <row r="5373" spans="1:4">
      <c r="A5373" t="str">
        <f t="shared" si="83"/>
        <v>p-Toluidinium_chloride</v>
      </c>
      <c r="B5373" t="s">
        <v>13032</v>
      </c>
      <c r="C5373">
        <v>5</v>
      </c>
      <c r="D5373">
        <v>7</v>
      </c>
    </row>
    <row r="5374" spans="1:4">
      <c r="A5374" t="str">
        <f t="shared" si="83"/>
        <v>p-tolyl_disulfide</v>
      </c>
      <c r="B5374" t="s">
        <v>13034</v>
      </c>
      <c r="C5374">
        <v>6</v>
      </c>
      <c r="D5374">
        <v>9</v>
      </c>
    </row>
    <row r="5375" spans="1:4">
      <c r="A5375" t="str">
        <f t="shared" si="83"/>
        <v>p-Tolylurea</v>
      </c>
      <c r="B5375" t="s">
        <v>13033</v>
      </c>
      <c r="C5375">
        <v>5</v>
      </c>
      <c r="D5375">
        <v>8</v>
      </c>
    </row>
    <row r="5376" spans="1:4">
      <c r="A5376" t="str">
        <f t="shared" si="83"/>
        <v>Puromycin</v>
      </c>
      <c r="B5376" t="s">
        <v>13267</v>
      </c>
      <c r="C5376">
        <v>8</v>
      </c>
      <c r="D5376">
        <v>9</v>
      </c>
    </row>
    <row r="5377" spans="1:4">
      <c r="A5377" t="str">
        <f t="shared" si="83"/>
        <v>Purpurin</v>
      </c>
      <c r="B5377" t="s">
        <v>13268</v>
      </c>
      <c r="C5377">
        <v>7</v>
      </c>
      <c r="D5377">
        <v>8</v>
      </c>
    </row>
    <row r="5378" spans="1:4">
      <c r="A5378" t="str">
        <f t="shared" si="83"/>
        <v>p-xylene</v>
      </c>
      <c r="B5378" t="s">
        <v>13035</v>
      </c>
      <c r="C5378">
        <v>4</v>
      </c>
      <c r="D5378">
        <v>6</v>
      </c>
    </row>
    <row r="5379" spans="1:4">
      <c r="A5379" t="str">
        <f t="shared" si="83"/>
        <v>Pymetrozine</v>
      </c>
      <c r="B5379" t="s">
        <v>9795</v>
      </c>
      <c r="C5379">
        <v>7</v>
      </c>
      <c r="D5379">
        <v>9</v>
      </c>
    </row>
    <row r="5380" spans="1:4">
      <c r="A5380" t="str">
        <f t="shared" ref="A5380:A5443" si="84">MID(B5380,1,LEN(B5380)-4)</f>
        <v>Pyraclostrobin</v>
      </c>
      <c r="B5380" t="s">
        <v>9797</v>
      </c>
      <c r="C5380">
        <v>8</v>
      </c>
      <c r="D5380">
        <v>10</v>
      </c>
    </row>
    <row r="5381" spans="1:4">
      <c r="A5381" t="str">
        <f t="shared" si="84"/>
        <v>Pyraflufen-ethyl</v>
      </c>
      <c r="B5381" t="s">
        <v>9002</v>
      </c>
      <c r="C5381">
        <v>9</v>
      </c>
      <c r="D5381">
        <v>9</v>
      </c>
    </row>
    <row r="5382" spans="1:4">
      <c r="A5382" t="str">
        <f t="shared" si="84"/>
        <v>Pyrasulfotole</v>
      </c>
      <c r="B5382" t="s">
        <v>9004</v>
      </c>
      <c r="C5382">
        <v>9</v>
      </c>
      <c r="D5382">
        <v>9</v>
      </c>
    </row>
    <row r="5383" spans="1:4">
      <c r="A5383" t="str">
        <f t="shared" si="84"/>
        <v>Pyrazinamide</v>
      </c>
      <c r="B5383" t="s">
        <v>13269</v>
      </c>
      <c r="C5383">
        <v>6</v>
      </c>
      <c r="D5383">
        <v>7</v>
      </c>
    </row>
    <row r="5384" spans="1:4">
      <c r="A5384" t="str">
        <f t="shared" si="84"/>
        <v>Pyrazole</v>
      </c>
      <c r="B5384" t="s">
        <v>13270</v>
      </c>
      <c r="C5384">
        <v>5</v>
      </c>
      <c r="D5384">
        <v>5</v>
      </c>
    </row>
    <row r="5385" spans="1:4">
      <c r="A5385" t="str">
        <f t="shared" si="84"/>
        <v>Pyrazon</v>
      </c>
      <c r="B5385" t="s">
        <v>9006</v>
      </c>
      <c r="C5385">
        <v>8</v>
      </c>
      <c r="D5385">
        <v>8</v>
      </c>
    </row>
    <row r="5386" spans="1:4">
      <c r="A5386" t="str">
        <f t="shared" si="84"/>
        <v>Pyrazophos</v>
      </c>
      <c r="B5386" t="s">
        <v>13271</v>
      </c>
      <c r="C5386">
        <v>11</v>
      </c>
      <c r="D5386">
        <v>12</v>
      </c>
    </row>
    <row r="5387" spans="1:4">
      <c r="A5387" t="str">
        <f t="shared" si="84"/>
        <v>Pyrethiazine</v>
      </c>
      <c r="B5387" t="s">
        <v>6022</v>
      </c>
      <c r="C5387">
        <v>6</v>
      </c>
      <c r="D5387">
        <v>11</v>
      </c>
    </row>
    <row r="5388" spans="1:4">
      <c r="A5388" t="str">
        <f t="shared" si="84"/>
        <v>Pyridaben</v>
      </c>
      <c r="B5388" t="s">
        <v>9799</v>
      </c>
      <c r="C5388">
        <v>9</v>
      </c>
      <c r="D5388">
        <v>9</v>
      </c>
    </row>
    <row r="5389" spans="1:4">
      <c r="A5389" t="str">
        <f t="shared" si="84"/>
        <v>Pyridalyl</v>
      </c>
      <c r="B5389" t="s">
        <v>9935</v>
      </c>
      <c r="C5389">
        <v>8</v>
      </c>
      <c r="D5389">
        <v>9</v>
      </c>
    </row>
    <row r="5390" spans="1:4">
      <c r="A5390" t="str">
        <f t="shared" si="84"/>
        <v>Pyridate</v>
      </c>
      <c r="B5390" t="s">
        <v>13272</v>
      </c>
      <c r="C5390">
        <v>10</v>
      </c>
      <c r="D5390">
        <v>10</v>
      </c>
    </row>
    <row r="5391" spans="1:4">
      <c r="A5391" t="str">
        <f t="shared" si="84"/>
        <v>Pyridine</v>
      </c>
      <c r="B5391" t="s">
        <v>8768</v>
      </c>
      <c r="C5391">
        <v>5</v>
      </c>
      <c r="D5391">
        <v>6</v>
      </c>
    </row>
    <row r="5392" spans="1:4">
      <c r="A5392" t="str">
        <f t="shared" si="84"/>
        <v>Pyridinol_Carbamate</v>
      </c>
      <c r="B5392" t="s">
        <v>13273</v>
      </c>
      <c r="C5392">
        <v>8</v>
      </c>
      <c r="D5392">
        <v>8</v>
      </c>
    </row>
    <row r="5393" spans="1:4">
      <c r="A5393" t="str">
        <f t="shared" si="84"/>
        <v>Pyrifenox</v>
      </c>
      <c r="B5393" t="s">
        <v>13274</v>
      </c>
      <c r="C5393">
        <v>6</v>
      </c>
      <c r="D5393">
        <v>10</v>
      </c>
    </row>
    <row r="5394" spans="1:4">
      <c r="A5394" t="str">
        <f t="shared" si="84"/>
        <v>pyrilamine</v>
      </c>
      <c r="B5394" t="s">
        <v>5076</v>
      </c>
      <c r="C5394">
        <v>7</v>
      </c>
      <c r="D5394">
        <v>11</v>
      </c>
    </row>
    <row r="5395" spans="1:4">
      <c r="A5395" t="str">
        <f t="shared" si="84"/>
        <v>Pyrilamine_maleate</v>
      </c>
      <c r="B5395" t="s">
        <v>13275</v>
      </c>
      <c r="C5395">
        <v>7</v>
      </c>
      <c r="D5395">
        <v>11</v>
      </c>
    </row>
    <row r="5396" spans="1:4">
      <c r="A5396" t="str">
        <f t="shared" si="84"/>
        <v>Pyrimethamine</v>
      </c>
      <c r="B5396" t="s">
        <v>13276</v>
      </c>
      <c r="C5396">
        <v>8</v>
      </c>
      <c r="D5396">
        <v>9</v>
      </c>
    </row>
    <row r="5397" spans="1:4">
      <c r="A5397" t="str">
        <f t="shared" si="84"/>
        <v>Pyrimethanil</v>
      </c>
      <c r="B5397" t="s">
        <v>9844</v>
      </c>
      <c r="C5397">
        <v>8</v>
      </c>
      <c r="D5397">
        <v>8</v>
      </c>
    </row>
    <row r="5398" spans="1:4">
      <c r="A5398" t="str">
        <f t="shared" si="84"/>
        <v>pyrimethanine</v>
      </c>
      <c r="B5398" t="s">
        <v>13277</v>
      </c>
      <c r="C5398">
        <v>8</v>
      </c>
      <c r="D5398">
        <v>9</v>
      </c>
    </row>
    <row r="5399" spans="1:4">
      <c r="A5399" t="str">
        <f t="shared" si="84"/>
        <v>Pyriminil</v>
      </c>
      <c r="B5399" t="s">
        <v>13278</v>
      </c>
      <c r="C5399">
        <v>7</v>
      </c>
      <c r="D5399">
        <v>9</v>
      </c>
    </row>
    <row r="5400" spans="1:4">
      <c r="A5400" t="str">
        <f t="shared" si="84"/>
        <v>Pyriproxyfen</v>
      </c>
      <c r="B5400" t="s">
        <v>9801</v>
      </c>
      <c r="C5400">
        <v>8</v>
      </c>
      <c r="D5400">
        <v>9</v>
      </c>
    </row>
    <row r="5401" spans="1:4">
      <c r="A5401" t="str">
        <f t="shared" si="84"/>
        <v>Pyrithiobac</v>
      </c>
      <c r="B5401" t="s">
        <v>9008</v>
      </c>
      <c r="C5401">
        <v>8</v>
      </c>
      <c r="D5401">
        <v>8</v>
      </c>
    </row>
    <row r="5402" spans="1:4">
      <c r="A5402" t="str">
        <f t="shared" si="84"/>
        <v>Pyrocatechol</v>
      </c>
      <c r="B5402" t="s">
        <v>13279</v>
      </c>
      <c r="C5402">
        <v>5</v>
      </c>
      <c r="D5402">
        <v>6</v>
      </c>
    </row>
    <row r="5403" spans="1:4">
      <c r="A5403" t="str">
        <f t="shared" si="84"/>
        <v>Pyrolan</v>
      </c>
      <c r="B5403" t="s">
        <v>13280</v>
      </c>
      <c r="C5403">
        <v>10</v>
      </c>
      <c r="D5403">
        <v>10</v>
      </c>
    </row>
    <row r="5404" spans="1:4">
      <c r="A5404" t="str">
        <f t="shared" si="84"/>
        <v>Pyroxsulam</v>
      </c>
      <c r="B5404" t="s">
        <v>9011</v>
      </c>
      <c r="C5404">
        <v>9</v>
      </c>
      <c r="D5404">
        <v>12</v>
      </c>
    </row>
    <row r="5405" spans="1:4">
      <c r="A5405" t="str">
        <f t="shared" si="84"/>
        <v>Pyroxsulam_7-hydroxy_metabolite</v>
      </c>
      <c r="B5405" t="s">
        <v>9019</v>
      </c>
      <c r="C5405">
        <v>9</v>
      </c>
      <c r="D5405">
        <v>12</v>
      </c>
    </row>
    <row r="5406" spans="1:4">
      <c r="A5406" t="str">
        <f t="shared" si="84"/>
        <v>Pyroxsulam_dihydroxy_metabolite</v>
      </c>
      <c r="B5406" t="s">
        <v>9015</v>
      </c>
      <c r="C5406">
        <v>9</v>
      </c>
      <c r="D5406">
        <v>12</v>
      </c>
    </row>
    <row r="5407" spans="1:4">
      <c r="A5407" t="str">
        <f t="shared" si="84"/>
        <v>Pyroxsulam_hydroxy_metabolite</v>
      </c>
      <c r="B5407" t="s">
        <v>9017</v>
      </c>
      <c r="C5407">
        <v>9</v>
      </c>
      <c r="D5407">
        <v>12</v>
      </c>
    </row>
    <row r="5408" spans="1:4">
      <c r="A5408" t="str">
        <f t="shared" si="84"/>
        <v>Pyroxsulam_sulfinate_metabolite</v>
      </c>
      <c r="B5408" t="s">
        <v>9013</v>
      </c>
      <c r="C5408">
        <v>8</v>
      </c>
      <c r="D5408">
        <v>12</v>
      </c>
    </row>
    <row r="5409" spans="1:4">
      <c r="A5409" t="str">
        <f t="shared" si="84"/>
        <v>Pyrrole</v>
      </c>
      <c r="B5409" t="s">
        <v>13281</v>
      </c>
      <c r="C5409">
        <v>5</v>
      </c>
      <c r="D5409">
        <v>5</v>
      </c>
    </row>
    <row r="5410" spans="1:4">
      <c r="A5410" t="str">
        <f t="shared" si="84"/>
        <v>Pyrrolnitrin</v>
      </c>
      <c r="B5410" t="s">
        <v>13282</v>
      </c>
      <c r="C5410">
        <v>7</v>
      </c>
      <c r="D5410">
        <v>10</v>
      </c>
    </row>
    <row r="5411" spans="1:4">
      <c r="A5411" t="str">
        <f t="shared" si="84"/>
        <v>Quazepam</v>
      </c>
      <c r="B5411" t="s">
        <v>13283</v>
      </c>
      <c r="C5411">
        <v>7</v>
      </c>
      <c r="D5411">
        <v>9</v>
      </c>
    </row>
    <row r="5412" spans="1:4">
      <c r="A5412" t="str">
        <f t="shared" si="84"/>
        <v>quercetin</v>
      </c>
      <c r="B5412" t="s">
        <v>13284</v>
      </c>
      <c r="C5412">
        <v>6</v>
      </c>
      <c r="D5412">
        <v>10</v>
      </c>
    </row>
    <row r="5413" spans="1:4">
      <c r="A5413" t="str">
        <f t="shared" si="84"/>
        <v>Quercetin_dihydrate</v>
      </c>
      <c r="B5413" t="s">
        <v>13285</v>
      </c>
      <c r="C5413">
        <v>6</v>
      </c>
      <c r="D5413">
        <v>10</v>
      </c>
    </row>
    <row r="5414" spans="1:4">
      <c r="A5414" t="str">
        <f t="shared" si="84"/>
        <v>quetiapine</v>
      </c>
      <c r="B5414" t="s">
        <v>5079</v>
      </c>
      <c r="C5414">
        <v>6</v>
      </c>
      <c r="D5414">
        <v>12</v>
      </c>
    </row>
    <row r="5415" spans="1:4">
      <c r="A5415" t="str">
        <f t="shared" si="84"/>
        <v>Quinacrine</v>
      </c>
      <c r="B5415" t="s">
        <v>13286</v>
      </c>
      <c r="C5415">
        <v>7</v>
      </c>
      <c r="D5415">
        <v>11</v>
      </c>
    </row>
    <row r="5416" spans="1:4">
      <c r="A5416" t="str">
        <f t="shared" si="84"/>
        <v>Quinaldine</v>
      </c>
      <c r="B5416" t="s">
        <v>13287</v>
      </c>
      <c r="C5416">
        <v>6</v>
      </c>
      <c r="D5416">
        <v>10</v>
      </c>
    </row>
    <row r="5417" spans="1:4">
      <c r="A5417" t="str">
        <f t="shared" si="84"/>
        <v>Quinapril.HCl</v>
      </c>
      <c r="B5417" t="s">
        <v>13288</v>
      </c>
      <c r="C5417">
        <v>6</v>
      </c>
      <c r="D5417">
        <v>12</v>
      </c>
    </row>
    <row r="5418" spans="1:4">
      <c r="A5418" t="str">
        <f t="shared" si="84"/>
        <v>Quinclorac</v>
      </c>
      <c r="B5418" t="s">
        <v>9021</v>
      </c>
      <c r="C5418">
        <v>6</v>
      </c>
      <c r="D5418">
        <v>10</v>
      </c>
    </row>
    <row r="5419" spans="1:4">
      <c r="A5419" t="str">
        <f t="shared" si="84"/>
        <v>Quinhydrone</v>
      </c>
      <c r="B5419" t="s">
        <v>13289</v>
      </c>
      <c r="C5419">
        <v>5</v>
      </c>
      <c r="D5419">
        <v>6</v>
      </c>
    </row>
    <row r="5420" spans="1:4">
      <c r="A5420" t="str">
        <f t="shared" si="84"/>
        <v>quinidine</v>
      </c>
      <c r="B5420" t="s">
        <v>5081</v>
      </c>
      <c r="C5420">
        <v>7</v>
      </c>
      <c r="D5420">
        <v>10</v>
      </c>
    </row>
    <row r="5421" spans="1:4">
      <c r="A5421" t="str">
        <f t="shared" si="84"/>
        <v>quinine</v>
      </c>
      <c r="B5421" t="s">
        <v>13290</v>
      </c>
      <c r="C5421">
        <v>7</v>
      </c>
      <c r="D5421">
        <v>10</v>
      </c>
    </row>
    <row r="5422" spans="1:4">
      <c r="A5422" t="str">
        <f t="shared" si="84"/>
        <v>Quinoline</v>
      </c>
      <c r="B5422" t="s">
        <v>8769</v>
      </c>
      <c r="C5422">
        <v>6</v>
      </c>
      <c r="D5422">
        <v>10</v>
      </c>
    </row>
    <row r="5423" spans="1:4">
      <c r="A5423" t="str">
        <f t="shared" si="84"/>
        <v>Quinone</v>
      </c>
      <c r="B5423" t="s">
        <v>13291</v>
      </c>
      <c r="C5423">
        <v>5</v>
      </c>
      <c r="D5423">
        <v>6</v>
      </c>
    </row>
    <row r="5424" spans="1:4">
      <c r="A5424" t="str">
        <f t="shared" si="84"/>
        <v>Quinoxyfen</v>
      </c>
      <c r="B5424" t="s">
        <v>9803</v>
      </c>
      <c r="C5424">
        <v>7</v>
      </c>
      <c r="D5424">
        <v>10</v>
      </c>
    </row>
    <row r="5425" spans="1:4">
      <c r="A5425" t="str">
        <f t="shared" si="84"/>
        <v>Quizalofop-ethyl</v>
      </c>
      <c r="B5425" t="s">
        <v>13292</v>
      </c>
      <c r="C5425">
        <v>7</v>
      </c>
      <c r="D5425">
        <v>9</v>
      </c>
    </row>
    <row r="5426" spans="1:4">
      <c r="A5426" t="str">
        <f t="shared" si="84"/>
        <v>Quizalofop-p-ethyl</v>
      </c>
      <c r="B5426" t="s">
        <v>9023</v>
      </c>
      <c r="C5426">
        <v>7</v>
      </c>
      <c r="D5426">
        <v>9</v>
      </c>
    </row>
    <row r="5427" spans="1:4">
      <c r="A5427" t="str">
        <f t="shared" si="84"/>
        <v>R(-)-2-Methyl-N-nitrosopiperidine</v>
      </c>
      <c r="B5427" t="s">
        <v>13293</v>
      </c>
      <c r="C5427">
        <v>6</v>
      </c>
      <c r="D5427">
        <v>7</v>
      </c>
    </row>
    <row r="5428" spans="1:4">
      <c r="A5428" t="str">
        <f t="shared" si="84"/>
        <v>r-87366-a</v>
      </c>
      <c r="B5428" t="s">
        <v>13294</v>
      </c>
      <c r="C5428">
        <v>6</v>
      </c>
      <c r="D5428">
        <v>10</v>
      </c>
    </row>
    <row r="5429" spans="1:4">
      <c r="A5429" t="str">
        <f t="shared" si="84"/>
        <v>R-87366-b</v>
      </c>
      <c r="B5429" t="s">
        <v>13295</v>
      </c>
      <c r="C5429">
        <v>7</v>
      </c>
      <c r="D5429">
        <v>10</v>
      </c>
    </row>
    <row r="5430" spans="1:4">
      <c r="A5430" t="str">
        <f t="shared" si="84"/>
        <v>r-87366-c</v>
      </c>
      <c r="B5430" t="s">
        <v>13296</v>
      </c>
      <c r="C5430">
        <v>8</v>
      </c>
      <c r="D5430">
        <v>10</v>
      </c>
    </row>
    <row r="5431" spans="1:4">
      <c r="A5431" t="str">
        <f t="shared" si="84"/>
        <v>r-87366-d</v>
      </c>
      <c r="B5431" t="s">
        <v>13297</v>
      </c>
      <c r="C5431">
        <v>7</v>
      </c>
      <c r="D5431">
        <v>10</v>
      </c>
    </row>
    <row r="5432" spans="1:4">
      <c r="A5432" t="str">
        <f t="shared" si="84"/>
        <v>r87366-e</v>
      </c>
      <c r="B5432" t="s">
        <v>13300</v>
      </c>
      <c r="C5432">
        <v>6</v>
      </c>
      <c r="D5432">
        <v>9</v>
      </c>
    </row>
    <row r="5433" spans="1:4">
      <c r="A5433" t="str">
        <f t="shared" si="84"/>
        <v>r-87366-f</v>
      </c>
      <c r="B5433" t="s">
        <v>13298</v>
      </c>
      <c r="C5433">
        <v>7</v>
      </c>
      <c r="D5433">
        <v>10</v>
      </c>
    </row>
    <row r="5434" spans="1:4">
      <c r="A5434" t="str">
        <f t="shared" si="84"/>
        <v>r-87366-g</v>
      </c>
      <c r="B5434" t="s">
        <v>13299</v>
      </c>
      <c r="C5434">
        <v>8</v>
      </c>
      <c r="D5434">
        <v>9</v>
      </c>
    </row>
    <row r="5435" spans="1:4">
      <c r="A5435" t="str">
        <f t="shared" si="84"/>
        <v>Ramifenazone</v>
      </c>
      <c r="B5435" t="s">
        <v>13301</v>
      </c>
      <c r="C5435">
        <v>7</v>
      </c>
      <c r="D5435">
        <v>7</v>
      </c>
    </row>
    <row r="5436" spans="1:4">
      <c r="A5436" t="str">
        <f t="shared" si="84"/>
        <v>Ramosetron.HCl</v>
      </c>
      <c r="B5436" t="s">
        <v>13302</v>
      </c>
      <c r="C5436">
        <v>8</v>
      </c>
      <c r="D5436">
        <v>9</v>
      </c>
    </row>
    <row r="5437" spans="1:4">
      <c r="A5437" t="str">
        <f t="shared" si="84"/>
        <v>Ranimustine</v>
      </c>
      <c r="B5437" t="s">
        <v>13303</v>
      </c>
      <c r="C5437">
        <v>7</v>
      </c>
      <c r="D5437">
        <v>8</v>
      </c>
    </row>
    <row r="5438" spans="1:4">
      <c r="A5438" t="str">
        <f t="shared" si="84"/>
        <v>ranitidine</v>
      </c>
      <c r="B5438" t="s">
        <v>8117</v>
      </c>
      <c r="C5438">
        <v>6</v>
      </c>
      <c r="D5438">
        <v>11</v>
      </c>
    </row>
    <row r="5439" spans="1:4">
      <c r="A5439" t="str">
        <f t="shared" si="84"/>
        <v>ranolazine</v>
      </c>
      <c r="B5439" t="s">
        <v>5084</v>
      </c>
      <c r="C5439">
        <v>8</v>
      </c>
      <c r="D5439">
        <v>11</v>
      </c>
    </row>
    <row r="5440" spans="1:4">
      <c r="A5440" t="str">
        <f t="shared" si="84"/>
        <v>Rapamycin</v>
      </c>
      <c r="B5440" t="s">
        <v>13304</v>
      </c>
      <c r="C5440">
        <v>7</v>
      </c>
      <c r="D5440">
        <v>7</v>
      </c>
    </row>
    <row r="5441" spans="1:4">
      <c r="A5441" t="str">
        <f t="shared" si="84"/>
        <v>RCI-60</v>
      </c>
      <c r="B5441" t="s">
        <v>13305</v>
      </c>
      <c r="C5441">
        <v>7</v>
      </c>
      <c r="D5441">
        <v>12</v>
      </c>
    </row>
    <row r="5442" spans="1:4">
      <c r="A5442" t="str">
        <f t="shared" si="84"/>
        <v>reduced-haloperidol</v>
      </c>
      <c r="B5442" t="s">
        <v>5086</v>
      </c>
      <c r="C5442">
        <v>5</v>
      </c>
      <c r="D5442">
        <v>9</v>
      </c>
    </row>
    <row r="5443" spans="1:4">
      <c r="A5443" t="str">
        <f t="shared" si="84"/>
        <v>ref_ag-26</v>
      </c>
      <c r="B5443" t="s">
        <v>13307</v>
      </c>
      <c r="C5443">
        <v>8</v>
      </c>
      <c r="D5443">
        <v>9</v>
      </c>
    </row>
    <row r="5444" spans="1:4">
      <c r="A5444" t="str">
        <f t="shared" ref="A5444:A5507" si="85">MID(B5444,1,LEN(B5444)-4)</f>
        <v>ref_ag-27</v>
      </c>
      <c r="B5444" t="s">
        <v>13308</v>
      </c>
      <c r="C5444">
        <v>8</v>
      </c>
      <c r="D5444">
        <v>9</v>
      </c>
    </row>
    <row r="5445" spans="1:4">
      <c r="A5445" t="str">
        <f t="shared" si="85"/>
        <v>ref_ak_2</v>
      </c>
      <c r="B5445" t="s">
        <v>13309</v>
      </c>
      <c r="C5445">
        <v>5</v>
      </c>
      <c r="D5445">
        <v>11</v>
      </c>
    </row>
    <row r="5446" spans="1:4">
      <c r="A5446" t="str">
        <f t="shared" si="85"/>
        <v>ref_ak_3</v>
      </c>
      <c r="B5446" t="s">
        <v>13310</v>
      </c>
      <c r="C5446">
        <v>5</v>
      </c>
      <c r="D5446">
        <v>11</v>
      </c>
    </row>
    <row r="5447" spans="1:4">
      <c r="A5447" t="str">
        <f t="shared" si="85"/>
        <v>ref_ak_6</v>
      </c>
      <c r="B5447" t="s">
        <v>13311</v>
      </c>
      <c r="C5447">
        <v>5</v>
      </c>
      <c r="D5447">
        <v>11</v>
      </c>
    </row>
    <row r="5448" spans="1:4">
      <c r="A5448" t="str">
        <f t="shared" si="85"/>
        <v>ref_al_1</v>
      </c>
      <c r="B5448" t="s">
        <v>13312</v>
      </c>
      <c r="C5448">
        <v>6</v>
      </c>
      <c r="D5448">
        <v>9</v>
      </c>
    </row>
    <row r="5449" spans="1:4">
      <c r="A5449" t="str">
        <f t="shared" si="85"/>
        <v>ref_am-2a</v>
      </c>
      <c r="B5449" t="s">
        <v>13313</v>
      </c>
      <c r="C5449">
        <v>7</v>
      </c>
      <c r="D5449">
        <v>9</v>
      </c>
    </row>
    <row r="5450" spans="1:4">
      <c r="A5450" t="str">
        <f t="shared" si="85"/>
        <v>ref_am-2b</v>
      </c>
      <c r="B5450" t="s">
        <v>13314</v>
      </c>
      <c r="C5450">
        <v>7</v>
      </c>
      <c r="D5450">
        <v>9</v>
      </c>
    </row>
    <row r="5451" spans="1:4">
      <c r="A5451" t="str">
        <f t="shared" si="85"/>
        <v>ref_an_e</v>
      </c>
      <c r="B5451" t="s">
        <v>13319</v>
      </c>
      <c r="C5451">
        <v>6</v>
      </c>
      <c r="D5451">
        <v>8</v>
      </c>
    </row>
    <row r="5452" spans="1:4">
      <c r="A5452" t="str">
        <f t="shared" si="85"/>
        <v>ref_an-a</v>
      </c>
      <c r="B5452" t="s">
        <v>13315</v>
      </c>
      <c r="C5452">
        <v>7</v>
      </c>
      <c r="D5452">
        <v>9</v>
      </c>
    </row>
    <row r="5453" spans="1:4">
      <c r="A5453" t="str">
        <f t="shared" si="85"/>
        <v>ref_an-b</v>
      </c>
      <c r="B5453" t="s">
        <v>13316</v>
      </c>
      <c r="C5453">
        <v>7</v>
      </c>
      <c r="D5453">
        <v>10</v>
      </c>
    </row>
    <row r="5454" spans="1:4">
      <c r="A5454" t="str">
        <f t="shared" si="85"/>
        <v>ref_an-c</v>
      </c>
      <c r="B5454" t="s">
        <v>13317</v>
      </c>
      <c r="C5454">
        <v>7</v>
      </c>
      <c r="D5454">
        <v>9</v>
      </c>
    </row>
    <row r="5455" spans="1:4">
      <c r="A5455" t="str">
        <f t="shared" si="85"/>
        <v>ref_an-d</v>
      </c>
      <c r="B5455" t="s">
        <v>13318</v>
      </c>
      <c r="C5455">
        <v>7</v>
      </c>
      <c r="D5455">
        <v>9</v>
      </c>
    </row>
    <row r="5456" spans="1:4">
      <c r="A5456" t="str">
        <f t="shared" si="85"/>
        <v>ref_ao-1</v>
      </c>
      <c r="B5456" t="s">
        <v>13320</v>
      </c>
      <c r="C5456">
        <v>8</v>
      </c>
      <c r="D5456">
        <v>9</v>
      </c>
    </row>
    <row r="5457" spans="1:4">
      <c r="A5457" t="str">
        <f t="shared" si="85"/>
        <v>ref_ao-14</v>
      </c>
      <c r="B5457" t="s">
        <v>13321</v>
      </c>
      <c r="C5457">
        <v>7</v>
      </c>
      <c r="D5457">
        <v>9</v>
      </c>
    </row>
    <row r="5458" spans="1:4">
      <c r="A5458" t="str">
        <f t="shared" si="85"/>
        <v>ref_ao-16</v>
      </c>
      <c r="B5458" t="s">
        <v>13322</v>
      </c>
      <c r="C5458">
        <v>7</v>
      </c>
      <c r="D5458">
        <v>9</v>
      </c>
    </row>
    <row r="5459" spans="1:4">
      <c r="A5459" t="str">
        <f t="shared" si="85"/>
        <v>ref_ao-17</v>
      </c>
      <c r="B5459" t="s">
        <v>13323</v>
      </c>
      <c r="C5459">
        <v>7</v>
      </c>
      <c r="D5459">
        <v>9</v>
      </c>
    </row>
    <row r="5460" spans="1:4">
      <c r="A5460" t="str">
        <f t="shared" si="85"/>
        <v>ref_ao-18</v>
      </c>
      <c r="B5460" t="s">
        <v>13324</v>
      </c>
      <c r="C5460">
        <v>7</v>
      </c>
      <c r="D5460">
        <v>9</v>
      </c>
    </row>
    <row r="5461" spans="1:4">
      <c r="A5461" t="str">
        <f t="shared" si="85"/>
        <v>ref_ao-19</v>
      </c>
      <c r="B5461" t="s">
        <v>13325</v>
      </c>
      <c r="C5461">
        <v>7</v>
      </c>
      <c r="D5461">
        <v>9</v>
      </c>
    </row>
    <row r="5462" spans="1:4">
      <c r="A5462" t="str">
        <f t="shared" si="85"/>
        <v>ref_ao-20</v>
      </c>
      <c r="B5462" t="s">
        <v>13326</v>
      </c>
      <c r="C5462">
        <v>8</v>
      </c>
      <c r="D5462">
        <v>9</v>
      </c>
    </row>
    <row r="5463" spans="1:4">
      <c r="A5463" t="str">
        <f t="shared" si="85"/>
        <v>ref_ao-21</v>
      </c>
      <c r="B5463" t="s">
        <v>13327</v>
      </c>
      <c r="C5463">
        <v>7</v>
      </c>
      <c r="D5463">
        <v>9</v>
      </c>
    </row>
    <row r="5464" spans="1:4">
      <c r="A5464" t="str">
        <f t="shared" si="85"/>
        <v>ref_ao-4</v>
      </c>
      <c r="B5464" t="s">
        <v>13328</v>
      </c>
      <c r="C5464">
        <v>7</v>
      </c>
      <c r="D5464">
        <v>9</v>
      </c>
    </row>
    <row r="5465" spans="1:4">
      <c r="A5465" t="str">
        <f t="shared" si="85"/>
        <v>ref_ao-5</v>
      </c>
      <c r="B5465" t="s">
        <v>13329</v>
      </c>
      <c r="C5465">
        <v>7</v>
      </c>
      <c r="D5465">
        <v>9</v>
      </c>
    </row>
    <row r="5466" spans="1:4">
      <c r="A5466" t="str">
        <f t="shared" si="85"/>
        <v>ref_ao-6</v>
      </c>
      <c r="B5466" t="s">
        <v>13330</v>
      </c>
      <c r="C5466">
        <v>7</v>
      </c>
      <c r="D5466">
        <v>9</v>
      </c>
    </row>
    <row r="5467" spans="1:4">
      <c r="A5467" t="str">
        <f t="shared" si="85"/>
        <v>ref_ao-7</v>
      </c>
      <c r="B5467" t="s">
        <v>13331</v>
      </c>
      <c r="C5467">
        <v>7</v>
      </c>
      <c r="D5467">
        <v>9</v>
      </c>
    </row>
    <row r="5468" spans="1:4">
      <c r="A5468" t="str">
        <f t="shared" si="85"/>
        <v>ref_ao-8</v>
      </c>
      <c r="B5468" t="s">
        <v>13332</v>
      </c>
      <c r="C5468">
        <v>7</v>
      </c>
      <c r="D5468">
        <v>9</v>
      </c>
    </row>
    <row r="5469" spans="1:4">
      <c r="A5469" t="str">
        <f t="shared" si="85"/>
        <v>ref_ao-9</v>
      </c>
      <c r="B5469" t="s">
        <v>13333</v>
      </c>
      <c r="C5469">
        <v>7</v>
      </c>
      <c r="D5469">
        <v>9</v>
      </c>
    </row>
    <row r="5470" spans="1:4">
      <c r="A5470" t="str">
        <f t="shared" si="85"/>
        <v>ref_ap-10</v>
      </c>
      <c r="B5470" t="s">
        <v>13334</v>
      </c>
      <c r="C5470">
        <v>8</v>
      </c>
      <c r="D5470">
        <v>11</v>
      </c>
    </row>
    <row r="5471" spans="1:4">
      <c r="A5471" t="str">
        <f t="shared" si="85"/>
        <v>ref_ap-9</v>
      </c>
      <c r="B5471" t="s">
        <v>13335</v>
      </c>
      <c r="C5471">
        <v>8</v>
      </c>
      <c r="D5471">
        <v>11</v>
      </c>
    </row>
    <row r="5472" spans="1:4">
      <c r="A5472" t="str">
        <f t="shared" si="85"/>
        <v>ref_ar-4</v>
      </c>
      <c r="B5472" t="s">
        <v>13336</v>
      </c>
      <c r="C5472">
        <v>9</v>
      </c>
      <c r="D5472">
        <v>9</v>
      </c>
    </row>
    <row r="5473" spans="1:4">
      <c r="A5473" t="str">
        <f t="shared" si="85"/>
        <v>ref_ar-5</v>
      </c>
      <c r="B5473" t="s">
        <v>13337</v>
      </c>
      <c r="C5473">
        <v>10</v>
      </c>
      <c r="D5473">
        <v>11</v>
      </c>
    </row>
    <row r="5474" spans="1:4">
      <c r="A5474" t="str">
        <f t="shared" si="85"/>
        <v>ref_ar-6</v>
      </c>
      <c r="B5474" t="s">
        <v>13338</v>
      </c>
      <c r="C5474">
        <v>7</v>
      </c>
      <c r="D5474">
        <v>9</v>
      </c>
    </row>
    <row r="5475" spans="1:4">
      <c r="A5475" t="str">
        <f t="shared" si="85"/>
        <v>ref_ar-7</v>
      </c>
      <c r="B5475" t="s">
        <v>13339</v>
      </c>
      <c r="C5475">
        <v>7</v>
      </c>
      <c r="D5475">
        <v>9</v>
      </c>
    </row>
    <row r="5476" spans="1:4">
      <c r="A5476" t="str">
        <f t="shared" si="85"/>
        <v>ref_ar-8</v>
      </c>
      <c r="B5476" t="s">
        <v>13340</v>
      </c>
      <c r="C5476">
        <v>7</v>
      </c>
      <c r="D5476">
        <v>9</v>
      </c>
    </row>
    <row r="5477" spans="1:4">
      <c r="A5477" t="str">
        <f t="shared" si="85"/>
        <v>ref_ar-9</v>
      </c>
      <c r="B5477" t="s">
        <v>13341</v>
      </c>
      <c r="C5477">
        <v>7</v>
      </c>
      <c r="D5477">
        <v>9</v>
      </c>
    </row>
    <row r="5478" spans="1:4">
      <c r="A5478" t="str">
        <f t="shared" si="85"/>
        <v>ref_au-I</v>
      </c>
      <c r="B5478" t="s">
        <v>13342</v>
      </c>
      <c r="C5478">
        <v>8</v>
      </c>
      <c r="D5478">
        <v>12</v>
      </c>
    </row>
    <row r="5479" spans="1:4">
      <c r="A5479" t="str">
        <f t="shared" si="85"/>
        <v>ref_au-II</v>
      </c>
      <c r="B5479" t="s">
        <v>13343</v>
      </c>
      <c r="C5479">
        <v>8</v>
      </c>
      <c r="D5479">
        <v>12</v>
      </c>
    </row>
    <row r="5480" spans="1:4">
      <c r="A5480" t="str">
        <f t="shared" si="85"/>
        <v>ref_au-III</v>
      </c>
      <c r="B5480" t="s">
        <v>13344</v>
      </c>
      <c r="C5480">
        <v>7</v>
      </c>
      <c r="D5480">
        <v>12</v>
      </c>
    </row>
    <row r="5481" spans="1:4">
      <c r="A5481" t="str">
        <f t="shared" si="85"/>
        <v>ref_au-IV</v>
      </c>
      <c r="B5481" t="s">
        <v>13345</v>
      </c>
      <c r="C5481">
        <v>8</v>
      </c>
      <c r="D5481">
        <v>12</v>
      </c>
    </row>
    <row r="5482" spans="1:4">
      <c r="A5482" t="str">
        <f t="shared" si="85"/>
        <v>ref_au-V</v>
      </c>
      <c r="B5482" t="s">
        <v>13346</v>
      </c>
      <c r="C5482">
        <v>8</v>
      </c>
      <c r="D5482">
        <v>12</v>
      </c>
    </row>
    <row r="5483" spans="1:4">
      <c r="A5483" t="str">
        <f t="shared" si="85"/>
        <v>ref_au-VI</v>
      </c>
      <c r="B5483" t="s">
        <v>13347</v>
      </c>
      <c r="C5483">
        <v>8</v>
      </c>
      <c r="D5483">
        <v>12</v>
      </c>
    </row>
    <row r="5484" spans="1:4">
      <c r="A5484" t="str">
        <f t="shared" si="85"/>
        <v>ref_au-VII</v>
      </c>
      <c r="B5484" t="s">
        <v>13348</v>
      </c>
      <c r="C5484">
        <v>8</v>
      </c>
      <c r="D5484">
        <v>12</v>
      </c>
    </row>
    <row r="5485" spans="1:4">
      <c r="A5485" t="str">
        <f t="shared" si="85"/>
        <v>ref_ax-11</v>
      </c>
      <c r="B5485" t="s">
        <v>13349</v>
      </c>
      <c r="C5485">
        <v>6</v>
      </c>
      <c r="D5485">
        <v>10</v>
      </c>
    </row>
    <row r="5486" spans="1:4">
      <c r="A5486" t="str">
        <f t="shared" si="85"/>
        <v>ref_ax-17</v>
      </c>
      <c r="B5486" t="s">
        <v>13350</v>
      </c>
      <c r="C5486">
        <v>6</v>
      </c>
      <c r="D5486">
        <v>10</v>
      </c>
    </row>
    <row r="5487" spans="1:4">
      <c r="A5487" t="str">
        <f t="shared" si="85"/>
        <v>ref_ax-18</v>
      </c>
      <c r="B5487" t="s">
        <v>13351</v>
      </c>
      <c r="C5487">
        <v>6</v>
      </c>
      <c r="D5487">
        <v>10</v>
      </c>
    </row>
    <row r="5488" spans="1:4">
      <c r="A5488" t="str">
        <f t="shared" si="85"/>
        <v>ref_ax-19</v>
      </c>
      <c r="B5488" t="s">
        <v>13352</v>
      </c>
      <c r="C5488">
        <v>7</v>
      </c>
      <c r="D5488">
        <v>10</v>
      </c>
    </row>
    <row r="5489" spans="1:4">
      <c r="A5489" t="str">
        <f t="shared" si="85"/>
        <v>ref_ax-20</v>
      </c>
      <c r="B5489" t="s">
        <v>13353</v>
      </c>
      <c r="C5489">
        <v>7</v>
      </c>
      <c r="D5489">
        <v>10</v>
      </c>
    </row>
    <row r="5490" spans="1:4">
      <c r="A5490" t="str">
        <f t="shared" si="85"/>
        <v>ref_ax-21</v>
      </c>
      <c r="B5490" t="s">
        <v>13354</v>
      </c>
      <c r="C5490">
        <v>6</v>
      </c>
      <c r="D5490">
        <v>10</v>
      </c>
    </row>
    <row r="5491" spans="1:4">
      <c r="A5491" t="str">
        <f t="shared" si="85"/>
        <v>ref_ax-22</v>
      </c>
      <c r="B5491" t="s">
        <v>13355</v>
      </c>
      <c r="C5491">
        <v>6</v>
      </c>
      <c r="D5491">
        <v>10</v>
      </c>
    </row>
    <row r="5492" spans="1:4">
      <c r="A5492" t="str">
        <f t="shared" si="85"/>
        <v>ref_ax-6</v>
      </c>
      <c r="B5492" t="s">
        <v>13356</v>
      </c>
      <c r="C5492">
        <v>6</v>
      </c>
      <c r="D5492">
        <v>10</v>
      </c>
    </row>
    <row r="5493" spans="1:4">
      <c r="A5493" t="str">
        <f t="shared" si="85"/>
        <v>ref_ba_16</v>
      </c>
      <c r="B5493" t="s">
        <v>13376</v>
      </c>
      <c r="C5493">
        <v>7</v>
      </c>
      <c r="D5493">
        <v>9</v>
      </c>
    </row>
    <row r="5494" spans="1:4">
      <c r="A5494" t="str">
        <f t="shared" si="85"/>
        <v>ref_ba-17</v>
      </c>
      <c r="B5494" t="s">
        <v>13357</v>
      </c>
      <c r="C5494">
        <v>7</v>
      </c>
      <c r="D5494">
        <v>9</v>
      </c>
    </row>
    <row r="5495" spans="1:4">
      <c r="A5495" t="str">
        <f t="shared" si="85"/>
        <v>ref_ba-18</v>
      </c>
      <c r="B5495" t="s">
        <v>13358</v>
      </c>
      <c r="C5495">
        <v>7</v>
      </c>
      <c r="D5495">
        <v>9</v>
      </c>
    </row>
    <row r="5496" spans="1:4">
      <c r="A5496" t="str">
        <f t="shared" si="85"/>
        <v>ref_ba-19</v>
      </c>
      <c r="B5496" t="s">
        <v>13359</v>
      </c>
      <c r="C5496">
        <v>7</v>
      </c>
      <c r="D5496">
        <v>9</v>
      </c>
    </row>
    <row r="5497" spans="1:4">
      <c r="A5497" t="str">
        <f t="shared" si="85"/>
        <v>ref_ba-20</v>
      </c>
      <c r="B5497" t="s">
        <v>13360</v>
      </c>
      <c r="C5497">
        <v>7</v>
      </c>
      <c r="D5497">
        <v>9</v>
      </c>
    </row>
    <row r="5498" spans="1:4">
      <c r="A5498" t="str">
        <f t="shared" si="85"/>
        <v>ref_ba-22</v>
      </c>
      <c r="B5498" t="s">
        <v>13361</v>
      </c>
      <c r="C5498">
        <v>7</v>
      </c>
      <c r="D5498">
        <v>9</v>
      </c>
    </row>
    <row r="5499" spans="1:4">
      <c r="A5499" t="str">
        <f t="shared" si="85"/>
        <v>ref_ba-23</v>
      </c>
      <c r="B5499" t="s">
        <v>13362</v>
      </c>
      <c r="C5499">
        <v>7</v>
      </c>
      <c r="D5499">
        <v>9</v>
      </c>
    </row>
    <row r="5500" spans="1:4">
      <c r="A5500" t="str">
        <f t="shared" si="85"/>
        <v>ref_ba-24</v>
      </c>
      <c r="B5500" t="s">
        <v>13363</v>
      </c>
      <c r="C5500">
        <v>7</v>
      </c>
      <c r="D5500">
        <v>9</v>
      </c>
    </row>
    <row r="5501" spans="1:4">
      <c r="A5501" t="str">
        <f t="shared" si="85"/>
        <v>ref_ba-25</v>
      </c>
      <c r="B5501" t="s">
        <v>13364</v>
      </c>
      <c r="C5501">
        <v>7</v>
      </c>
      <c r="D5501">
        <v>9</v>
      </c>
    </row>
    <row r="5502" spans="1:4">
      <c r="A5502" t="str">
        <f t="shared" si="85"/>
        <v>ref_ba-30</v>
      </c>
      <c r="B5502" t="s">
        <v>13365</v>
      </c>
      <c r="C5502">
        <v>8</v>
      </c>
      <c r="D5502">
        <v>9</v>
      </c>
    </row>
    <row r="5503" spans="1:4">
      <c r="A5503" t="str">
        <f t="shared" si="85"/>
        <v>ref_ba-32</v>
      </c>
      <c r="B5503" t="s">
        <v>13366</v>
      </c>
      <c r="C5503">
        <v>7</v>
      </c>
      <c r="D5503">
        <v>10</v>
      </c>
    </row>
    <row r="5504" spans="1:4">
      <c r="A5504" t="str">
        <f t="shared" si="85"/>
        <v>ref_ba-34</v>
      </c>
      <c r="B5504" t="s">
        <v>13367</v>
      </c>
      <c r="C5504">
        <v>7</v>
      </c>
      <c r="D5504">
        <v>11</v>
      </c>
    </row>
    <row r="5505" spans="1:4">
      <c r="A5505" t="str">
        <f t="shared" si="85"/>
        <v>ref_ba-36</v>
      </c>
      <c r="B5505" t="s">
        <v>13368</v>
      </c>
      <c r="C5505">
        <v>6</v>
      </c>
      <c r="D5505">
        <v>10</v>
      </c>
    </row>
    <row r="5506" spans="1:4">
      <c r="A5506" t="str">
        <f t="shared" si="85"/>
        <v>ref_ba-39</v>
      </c>
      <c r="B5506" t="s">
        <v>13369</v>
      </c>
      <c r="C5506">
        <v>7</v>
      </c>
      <c r="D5506">
        <v>12</v>
      </c>
    </row>
    <row r="5507" spans="1:4">
      <c r="A5507" t="str">
        <f t="shared" si="85"/>
        <v>ref_ba-40</v>
      </c>
      <c r="B5507" t="s">
        <v>13370</v>
      </c>
      <c r="C5507">
        <v>7</v>
      </c>
      <c r="D5507">
        <v>11</v>
      </c>
    </row>
    <row r="5508" spans="1:4">
      <c r="A5508" t="str">
        <f t="shared" ref="A5508:A5571" si="86">MID(B5508,1,LEN(B5508)-4)</f>
        <v>ref_ba-45</v>
      </c>
      <c r="B5508" t="s">
        <v>13371</v>
      </c>
      <c r="C5508">
        <v>7</v>
      </c>
      <c r="D5508">
        <v>11</v>
      </c>
    </row>
    <row r="5509" spans="1:4">
      <c r="A5509" t="str">
        <f t="shared" si="86"/>
        <v>ref_ba-47</v>
      </c>
      <c r="B5509" t="s">
        <v>13372</v>
      </c>
      <c r="C5509">
        <v>7</v>
      </c>
      <c r="D5509">
        <v>11</v>
      </c>
    </row>
    <row r="5510" spans="1:4">
      <c r="A5510" t="str">
        <f t="shared" si="86"/>
        <v>ref_ba-53</v>
      </c>
      <c r="B5510" t="s">
        <v>13373</v>
      </c>
      <c r="C5510">
        <v>6</v>
      </c>
      <c r="D5510">
        <v>11</v>
      </c>
    </row>
    <row r="5511" spans="1:4">
      <c r="A5511" t="str">
        <f t="shared" si="86"/>
        <v>ref_ba-54</v>
      </c>
      <c r="B5511" t="s">
        <v>13374</v>
      </c>
      <c r="C5511">
        <v>6</v>
      </c>
      <c r="D5511">
        <v>11</v>
      </c>
    </row>
    <row r="5512" spans="1:4">
      <c r="A5512" t="str">
        <f t="shared" si="86"/>
        <v>ref_ba-60</v>
      </c>
      <c r="B5512" t="s">
        <v>13375</v>
      </c>
      <c r="C5512">
        <v>6</v>
      </c>
      <c r="D5512">
        <v>9</v>
      </c>
    </row>
    <row r="5513" spans="1:4">
      <c r="A5513" t="str">
        <f t="shared" si="86"/>
        <v>ref_bb-2</v>
      </c>
      <c r="B5513" t="s">
        <v>13377</v>
      </c>
      <c r="C5513">
        <v>7</v>
      </c>
      <c r="D5513">
        <v>8</v>
      </c>
    </row>
    <row r="5514" spans="1:4">
      <c r="A5514" t="str">
        <f t="shared" si="86"/>
        <v>ref_bc-10</v>
      </c>
      <c r="B5514" t="s">
        <v>13378</v>
      </c>
      <c r="C5514">
        <v>6</v>
      </c>
      <c r="D5514">
        <v>10</v>
      </c>
    </row>
    <row r="5515" spans="1:4">
      <c r="A5515" t="str">
        <f t="shared" si="86"/>
        <v>ref_bc-17</v>
      </c>
      <c r="B5515" t="s">
        <v>13379</v>
      </c>
      <c r="C5515">
        <v>6</v>
      </c>
      <c r="D5515">
        <v>9</v>
      </c>
    </row>
    <row r="5516" spans="1:4">
      <c r="A5516" t="str">
        <f t="shared" si="86"/>
        <v>ref_bc-19</v>
      </c>
      <c r="B5516" t="s">
        <v>13380</v>
      </c>
      <c r="C5516">
        <v>6</v>
      </c>
      <c r="D5516">
        <v>9</v>
      </c>
    </row>
    <row r="5517" spans="1:4">
      <c r="A5517" t="str">
        <f t="shared" si="86"/>
        <v>ref_bc-20</v>
      </c>
      <c r="B5517" t="s">
        <v>13381</v>
      </c>
      <c r="C5517">
        <v>7</v>
      </c>
      <c r="D5517">
        <v>9</v>
      </c>
    </row>
    <row r="5518" spans="1:4">
      <c r="A5518" t="str">
        <f t="shared" si="86"/>
        <v>ref_bc-26</v>
      </c>
      <c r="B5518" t="s">
        <v>13382</v>
      </c>
      <c r="C5518">
        <v>7</v>
      </c>
      <c r="D5518">
        <v>9</v>
      </c>
    </row>
    <row r="5519" spans="1:4">
      <c r="A5519" t="str">
        <f t="shared" si="86"/>
        <v>ref_bc-27</v>
      </c>
      <c r="B5519" t="s">
        <v>13383</v>
      </c>
      <c r="C5519">
        <v>7</v>
      </c>
      <c r="D5519">
        <v>10</v>
      </c>
    </row>
    <row r="5520" spans="1:4">
      <c r="A5520" t="str">
        <f t="shared" si="86"/>
        <v>ref_bc-29</v>
      </c>
      <c r="B5520" t="s">
        <v>13384</v>
      </c>
      <c r="C5520">
        <v>7</v>
      </c>
      <c r="D5520">
        <v>9</v>
      </c>
    </row>
    <row r="5521" spans="1:4">
      <c r="A5521" t="str">
        <f t="shared" si="86"/>
        <v>refecoxib</v>
      </c>
      <c r="B5521" t="s">
        <v>13306</v>
      </c>
      <c r="C5521">
        <v>7</v>
      </c>
      <c r="D5521">
        <v>9</v>
      </c>
    </row>
    <row r="5522" spans="1:4">
      <c r="A5522" t="str">
        <f t="shared" si="86"/>
        <v>renazapride</v>
      </c>
      <c r="B5522" t="s">
        <v>5089</v>
      </c>
      <c r="C5522">
        <v>7</v>
      </c>
      <c r="D5522">
        <v>9</v>
      </c>
    </row>
    <row r="5523" spans="1:4">
      <c r="A5523" t="str">
        <f t="shared" si="86"/>
        <v>Reposal</v>
      </c>
      <c r="B5523" t="s">
        <v>13385</v>
      </c>
      <c r="C5523">
        <v>7</v>
      </c>
      <c r="D5523">
        <v>7</v>
      </c>
    </row>
    <row r="5524" spans="1:4">
      <c r="A5524" t="str">
        <f t="shared" si="86"/>
        <v>Reserpine</v>
      </c>
      <c r="B5524" t="s">
        <v>13386</v>
      </c>
      <c r="C5524">
        <v>7</v>
      </c>
      <c r="D5524">
        <v>11</v>
      </c>
    </row>
    <row r="5525" spans="1:4">
      <c r="A5525" t="str">
        <f t="shared" si="86"/>
        <v>Resmethrin</v>
      </c>
      <c r="B5525" t="s">
        <v>13387</v>
      </c>
      <c r="C5525">
        <v>6</v>
      </c>
      <c r="D5525">
        <v>8</v>
      </c>
    </row>
    <row r="5526" spans="1:4">
      <c r="A5526" t="str">
        <f t="shared" si="86"/>
        <v>Resorcinol</v>
      </c>
      <c r="B5526" t="s">
        <v>8759</v>
      </c>
      <c r="C5526">
        <v>5</v>
      </c>
      <c r="D5526">
        <v>6</v>
      </c>
    </row>
    <row r="5527" spans="1:4">
      <c r="A5527" t="str">
        <f t="shared" si="86"/>
        <v>Retinoic_Acid</v>
      </c>
      <c r="B5527" t="s">
        <v>13388</v>
      </c>
      <c r="C5527">
        <v>9</v>
      </c>
      <c r="D5527">
        <v>7</v>
      </c>
    </row>
    <row r="5528" spans="1:4">
      <c r="A5528" t="str">
        <f t="shared" si="86"/>
        <v>retinol</v>
      </c>
      <c r="B5528" t="s">
        <v>13389</v>
      </c>
      <c r="C5528">
        <v>9</v>
      </c>
      <c r="D5528">
        <v>7</v>
      </c>
    </row>
    <row r="5529" spans="1:4">
      <c r="A5529" t="str">
        <f t="shared" si="86"/>
        <v>Retinol_acetate</v>
      </c>
      <c r="B5529" t="s">
        <v>13390</v>
      </c>
      <c r="C5529">
        <v>9</v>
      </c>
      <c r="D5529">
        <v>7</v>
      </c>
    </row>
    <row r="5530" spans="1:4">
      <c r="A5530" t="str">
        <f t="shared" si="86"/>
        <v>Retrorsine</v>
      </c>
      <c r="B5530" t="s">
        <v>13391</v>
      </c>
      <c r="C5530">
        <v>6</v>
      </c>
      <c r="D5530">
        <v>9</v>
      </c>
    </row>
    <row r="5531" spans="1:4">
      <c r="A5531" t="str">
        <f t="shared" si="86"/>
        <v>Rhodamine_6G</v>
      </c>
      <c r="B5531" t="s">
        <v>13392</v>
      </c>
      <c r="C5531">
        <v>7</v>
      </c>
      <c r="D5531">
        <v>11</v>
      </c>
    </row>
    <row r="5532" spans="1:4">
      <c r="A5532" t="str">
        <f t="shared" si="86"/>
        <v>Rhodomycin_A</v>
      </c>
      <c r="B5532" t="s">
        <v>13393</v>
      </c>
      <c r="C5532">
        <v>8</v>
      </c>
      <c r="D5532">
        <v>9</v>
      </c>
    </row>
    <row r="5533" spans="1:4">
      <c r="A5533" t="str">
        <f t="shared" si="86"/>
        <v>Ribavirin</v>
      </c>
      <c r="B5533" t="s">
        <v>13394</v>
      </c>
      <c r="C5533">
        <v>8</v>
      </c>
      <c r="D5533">
        <v>9</v>
      </c>
    </row>
    <row r="5534" spans="1:4">
      <c r="A5534" t="str">
        <f t="shared" si="86"/>
        <v>Riboflavin</v>
      </c>
      <c r="B5534" t="s">
        <v>13395</v>
      </c>
      <c r="C5534">
        <v>8</v>
      </c>
      <c r="D5534">
        <v>10</v>
      </c>
    </row>
    <row r="5535" spans="1:4">
      <c r="A5535" t="str">
        <f t="shared" si="86"/>
        <v>Rifamide</v>
      </c>
      <c r="B5535" t="s">
        <v>13396</v>
      </c>
      <c r="C5535">
        <v>8</v>
      </c>
      <c r="D5535">
        <v>10</v>
      </c>
    </row>
    <row r="5536" spans="1:4">
      <c r="A5536" t="str">
        <f t="shared" si="86"/>
        <v>Rifampicin</v>
      </c>
      <c r="B5536" t="s">
        <v>13397</v>
      </c>
      <c r="C5536">
        <v>8</v>
      </c>
      <c r="D5536">
        <v>10</v>
      </c>
    </row>
    <row r="5537" spans="1:4">
      <c r="A5537" t="str">
        <f t="shared" si="86"/>
        <v>Rifampin</v>
      </c>
      <c r="B5537" t="s">
        <v>13398</v>
      </c>
      <c r="C5537">
        <v>8</v>
      </c>
      <c r="D5537">
        <v>10</v>
      </c>
    </row>
    <row r="5538" spans="1:4">
      <c r="A5538" t="str">
        <f t="shared" si="86"/>
        <v>Rifapentine</v>
      </c>
      <c r="B5538" t="s">
        <v>13399</v>
      </c>
      <c r="C5538">
        <v>8</v>
      </c>
      <c r="D5538">
        <v>10</v>
      </c>
    </row>
    <row r="5539" spans="1:4">
      <c r="A5539" t="str">
        <f t="shared" si="86"/>
        <v>Riluzole</v>
      </c>
      <c r="B5539" t="s">
        <v>13400</v>
      </c>
      <c r="C5539">
        <v>7</v>
      </c>
      <c r="D5539">
        <v>8</v>
      </c>
    </row>
    <row r="5540" spans="1:4">
      <c r="A5540" t="str">
        <f t="shared" si="86"/>
        <v>Rimazolium</v>
      </c>
      <c r="B5540" t="s">
        <v>13401</v>
      </c>
      <c r="C5540">
        <v>8</v>
      </c>
      <c r="D5540">
        <v>8</v>
      </c>
    </row>
    <row r="5541" spans="1:4">
      <c r="A5541" t="str">
        <f t="shared" si="86"/>
        <v>Rimsulfuron</v>
      </c>
      <c r="B5541" t="s">
        <v>9025</v>
      </c>
      <c r="C5541">
        <v>9</v>
      </c>
      <c r="D5541">
        <v>12</v>
      </c>
    </row>
    <row r="5542" spans="1:4">
      <c r="A5542" t="str">
        <f t="shared" si="86"/>
        <v>Ripazepam</v>
      </c>
      <c r="B5542" t="s">
        <v>13402</v>
      </c>
      <c r="C5542">
        <v>8</v>
      </c>
      <c r="D5542">
        <v>9</v>
      </c>
    </row>
    <row r="5543" spans="1:4">
      <c r="A5543" t="str">
        <f t="shared" si="86"/>
        <v>risperidone</v>
      </c>
      <c r="B5543" t="s">
        <v>5091</v>
      </c>
      <c r="C5543">
        <v>8</v>
      </c>
      <c r="D5543">
        <v>8</v>
      </c>
    </row>
    <row r="5544" spans="1:4">
      <c r="A5544" t="str">
        <f t="shared" si="86"/>
        <v>Ritanserin</v>
      </c>
      <c r="B5544" t="s">
        <v>13403</v>
      </c>
      <c r="C5544">
        <v>7</v>
      </c>
      <c r="D5544">
        <v>9</v>
      </c>
    </row>
    <row r="5545" spans="1:4">
      <c r="A5545" t="str">
        <f t="shared" si="86"/>
        <v>ritonavir</v>
      </c>
      <c r="B5545" t="s">
        <v>5094</v>
      </c>
      <c r="C5545">
        <v>8</v>
      </c>
      <c r="D5545">
        <v>9</v>
      </c>
    </row>
    <row r="5546" spans="1:4">
      <c r="A5546" t="str">
        <f t="shared" si="86"/>
        <v>Roflumilast</v>
      </c>
      <c r="B5546" t="s">
        <v>13404</v>
      </c>
      <c r="C5546">
        <v>8</v>
      </c>
      <c r="D5546">
        <v>9</v>
      </c>
    </row>
    <row r="5547" spans="1:4">
      <c r="A5547" t="str">
        <f t="shared" si="86"/>
        <v>Rolipram</v>
      </c>
      <c r="B5547" t="s">
        <v>13405</v>
      </c>
      <c r="C5547">
        <v>8</v>
      </c>
      <c r="D5547">
        <v>9</v>
      </c>
    </row>
    <row r="5548" spans="1:4">
      <c r="A5548" t="str">
        <f t="shared" si="86"/>
        <v>Ronifibrate</v>
      </c>
      <c r="B5548" t="s">
        <v>13406</v>
      </c>
      <c r="C5548">
        <v>7</v>
      </c>
      <c r="D5548">
        <v>9</v>
      </c>
    </row>
    <row r="5549" spans="1:4">
      <c r="A5549" t="str">
        <f t="shared" si="86"/>
        <v>Ronnel</v>
      </c>
      <c r="B5549" t="s">
        <v>13407</v>
      </c>
      <c r="C5549">
        <v>10</v>
      </c>
      <c r="D5549">
        <v>10</v>
      </c>
    </row>
    <row r="5550" spans="1:4">
      <c r="A5550" t="str">
        <f t="shared" si="86"/>
        <v>ropinirole</v>
      </c>
      <c r="B5550" t="s">
        <v>5096</v>
      </c>
      <c r="C5550">
        <v>6</v>
      </c>
      <c r="D5550">
        <v>8</v>
      </c>
    </row>
    <row r="5551" spans="1:4">
      <c r="A5551" t="str">
        <f t="shared" si="86"/>
        <v>Rosaramicin</v>
      </c>
      <c r="B5551" t="s">
        <v>13408</v>
      </c>
      <c r="C5551">
        <v>8</v>
      </c>
      <c r="D5551">
        <v>8</v>
      </c>
    </row>
    <row r="5552" spans="1:4">
      <c r="A5552" t="str">
        <f t="shared" si="86"/>
        <v>Rotenone</v>
      </c>
      <c r="B5552" t="s">
        <v>13409</v>
      </c>
      <c r="C5552">
        <v>8</v>
      </c>
      <c r="D5552">
        <v>12</v>
      </c>
    </row>
    <row r="5553" spans="1:4">
      <c r="A5553" t="str">
        <f t="shared" si="86"/>
        <v>Roxarsone</v>
      </c>
      <c r="B5553" t="s">
        <v>13410</v>
      </c>
      <c r="C5553">
        <v>7</v>
      </c>
      <c r="D5553">
        <v>9</v>
      </c>
    </row>
    <row r="5554" spans="1:4">
      <c r="A5554" t="str">
        <f t="shared" si="86"/>
        <v>Roxatidine_Acetate</v>
      </c>
      <c r="B5554" t="s">
        <v>13411</v>
      </c>
      <c r="C5554">
        <v>8</v>
      </c>
      <c r="D5554">
        <v>9</v>
      </c>
    </row>
    <row r="5555" spans="1:4">
      <c r="A5555" t="str">
        <f t="shared" si="86"/>
        <v>RP58866</v>
      </c>
      <c r="B5555" t="s">
        <v>5100</v>
      </c>
      <c r="C5555">
        <v>8</v>
      </c>
      <c r="D5555">
        <v>9</v>
      </c>
    </row>
    <row r="5556" spans="1:4">
      <c r="A5556" t="str">
        <f t="shared" si="86"/>
        <v>RU_11679</v>
      </c>
      <c r="B5556" t="s">
        <v>13415</v>
      </c>
      <c r="C5556">
        <v>6</v>
      </c>
      <c r="D5556">
        <v>8</v>
      </c>
    </row>
    <row r="5557" spans="1:4">
      <c r="A5557" t="str">
        <f t="shared" si="86"/>
        <v>rutin</v>
      </c>
      <c r="B5557" t="s">
        <v>13412</v>
      </c>
      <c r="C5557">
        <v>10</v>
      </c>
      <c r="D5557">
        <v>10</v>
      </c>
    </row>
    <row r="5558" spans="1:4">
      <c r="A5558" t="str">
        <f t="shared" si="86"/>
        <v>Rutin_sulfate</v>
      </c>
      <c r="B5558" t="s">
        <v>13413</v>
      </c>
      <c r="C5558">
        <v>10</v>
      </c>
      <c r="D5558">
        <v>10</v>
      </c>
    </row>
    <row r="5559" spans="1:4">
      <c r="A5559" t="str">
        <f t="shared" si="86"/>
        <v>Rutin_trihydrate</v>
      </c>
      <c r="B5559" t="s">
        <v>13414</v>
      </c>
      <c r="C5559">
        <v>10</v>
      </c>
      <c r="D5559">
        <v>10</v>
      </c>
    </row>
    <row r="5560" spans="1:4">
      <c r="A5560" t="str">
        <f t="shared" si="86"/>
        <v>S(+)-2-Methyl-N-nitrosopiperidine</v>
      </c>
      <c r="B5560" t="s">
        <v>13416</v>
      </c>
      <c r="C5560">
        <v>6</v>
      </c>
      <c r="D5560">
        <v>7</v>
      </c>
    </row>
    <row r="5561" spans="1:4">
      <c r="A5561" t="str">
        <f t="shared" si="86"/>
        <v>Saccharin__calcium</v>
      </c>
      <c r="B5561" t="s">
        <v>14299</v>
      </c>
      <c r="C5561">
        <v>9</v>
      </c>
      <c r="D5561">
        <v>11</v>
      </c>
    </row>
    <row r="5562" spans="1:4">
      <c r="A5562" t="str">
        <f t="shared" si="86"/>
        <v>Saccharin</v>
      </c>
      <c r="B5562" t="s">
        <v>13421</v>
      </c>
      <c r="C5562">
        <v>9</v>
      </c>
      <c r="D5562">
        <v>11</v>
      </c>
    </row>
    <row r="5563" spans="1:4">
      <c r="A5563" t="str">
        <f t="shared" si="86"/>
        <v>Saccharin_sodium_salt_hydrate</v>
      </c>
      <c r="B5563" t="s">
        <v>13422</v>
      </c>
      <c r="C5563">
        <v>9</v>
      </c>
      <c r="D5563">
        <v>11</v>
      </c>
    </row>
    <row r="5564" spans="1:4">
      <c r="A5564" t="str">
        <f t="shared" si="86"/>
        <v>Saflufenacil</v>
      </c>
      <c r="B5564" t="s">
        <v>9027</v>
      </c>
      <c r="C5564">
        <v>9</v>
      </c>
      <c r="D5564">
        <v>9</v>
      </c>
    </row>
    <row r="5565" spans="1:4">
      <c r="A5565" t="str">
        <f t="shared" si="86"/>
        <v>Safrole</v>
      </c>
      <c r="B5565" t="s">
        <v>13423</v>
      </c>
      <c r="C5565">
        <v>7</v>
      </c>
      <c r="D5565">
        <v>7</v>
      </c>
    </row>
    <row r="5566" spans="1:4">
      <c r="A5566" t="str">
        <f t="shared" si="86"/>
        <v>Salbutamol</v>
      </c>
      <c r="B5566" t="s">
        <v>13424</v>
      </c>
      <c r="C5566">
        <v>5</v>
      </c>
      <c r="D5566">
        <v>8</v>
      </c>
    </row>
    <row r="5567" spans="1:4">
      <c r="A5567" t="str">
        <f t="shared" si="86"/>
        <v>Salicylaldehyde</v>
      </c>
      <c r="B5567" t="s">
        <v>13425</v>
      </c>
      <c r="C5567">
        <v>5</v>
      </c>
      <c r="D5567">
        <v>7</v>
      </c>
    </row>
    <row r="5568" spans="1:4">
      <c r="A5568" t="str">
        <f t="shared" si="86"/>
        <v>Salicylamide</v>
      </c>
      <c r="B5568" t="s">
        <v>13426</v>
      </c>
      <c r="C5568">
        <v>6</v>
      </c>
      <c r="D5568">
        <v>8</v>
      </c>
    </row>
    <row r="5569" spans="1:4">
      <c r="A5569" t="str">
        <f t="shared" si="86"/>
        <v>Salicylanilide</v>
      </c>
      <c r="B5569" t="s">
        <v>13427</v>
      </c>
      <c r="C5569">
        <v>7</v>
      </c>
      <c r="D5569">
        <v>9</v>
      </c>
    </row>
    <row r="5570" spans="1:4">
      <c r="A5570" t="str">
        <f t="shared" si="86"/>
        <v>Salicylazosulfapyridine</v>
      </c>
      <c r="B5570" t="s">
        <v>13428</v>
      </c>
      <c r="C5570">
        <v>9</v>
      </c>
      <c r="D5570">
        <v>12</v>
      </c>
    </row>
    <row r="5571" spans="1:4">
      <c r="A5571" t="str">
        <f t="shared" si="86"/>
        <v>salicylic_acid</v>
      </c>
      <c r="B5571" t="s">
        <v>7524</v>
      </c>
      <c r="C5571">
        <v>5</v>
      </c>
      <c r="D5571">
        <v>7</v>
      </c>
    </row>
    <row r="5572" spans="1:4">
      <c r="A5572" t="str">
        <f t="shared" ref="A5572:A5635" si="87">MID(B5572,1,LEN(B5572)-4)</f>
        <v>Salicylic_acid_Na+</v>
      </c>
      <c r="B5572" t="s">
        <v>13429</v>
      </c>
      <c r="C5572">
        <v>5</v>
      </c>
      <c r="D5572">
        <v>7</v>
      </c>
    </row>
    <row r="5573" spans="1:4">
      <c r="A5573" t="str">
        <f t="shared" si="87"/>
        <v>Salinomycin</v>
      </c>
      <c r="B5573" t="s">
        <v>13430</v>
      </c>
      <c r="C5573">
        <v>8</v>
      </c>
      <c r="D5573">
        <v>10</v>
      </c>
    </row>
    <row r="5574" spans="1:4">
      <c r="A5574" t="str">
        <f t="shared" si="87"/>
        <v>saquinavir</v>
      </c>
      <c r="B5574" t="s">
        <v>13431</v>
      </c>
      <c r="C5574">
        <v>6</v>
      </c>
      <c r="D5574">
        <v>10</v>
      </c>
    </row>
    <row r="5575" spans="1:4">
      <c r="A5575" t="str">
        <f t="shared" si="87"/>
        <v>Sarcophytol_A</v>
      </c>
      <c r="B5575" t="s">
        <v>13432</v>
      </c>
      <c r="C5575">
        <v>6</v>
      </c>
      <c r="D5575">
        <v>7</v>
      </c>
    </row>
    <row r="5576" spans="1:4">
      <c r="A5576" t="str">
        <f t="shared" si="87"/>
        <v>Sarin</v>
      </c>
      <c r="B5576" t="s">
        <v>13433</v>
      </c>
      <c r="C5576">
        <v>8</v>
      </c>
      <c r="D5576">
        <v>8</v>
      </c>
    </row>
    <row r="5577" spans="1:4">
      <c r="A5577" t="str">
        <f t="shared" si="87"/>
        <v>S-bioallethrin</v>
      </c>
      <c r="B5577" t="s">
        <v>13417</v>
      </c>
      <c r="C5577">
        <v>6</v>
      </c>
      <c r="D5577">
        <v>8</v>
      </c>
    </row>
    <row r="5578" spans="1:4">
      <c r="A5578" t="str">
        <f t="shared" si="87"/>
        <v>SC-52121</v>
      </c>
      <c r="B5578" t="s">
        <v>13434</v>
      </c>
      <c r="C5578">
        <v>7</v>
      </c>
      <c r="D5578">
        <v>10</v>
      </c>
    </row>
    <row r="5579" spans="1:4">
      <c r="A5579" t="str">
        <f t="shared" si="87"/>
        <v>SC558</v>
      </c>
      <c r="B5579" t="s">
        <v>5924</v>
      </c>
      <c r="C5579">
        <v>8</v>
      </c>
      <c r="D5579">
        <v>9</v>
      </c>
    </row>
    <row r="5580" spans="1:4">
      <c r="A5580" t="str">
        <f t="shared" si="87"/>
        <v>SC58125</v>
      </c>
      <c r="B5580" t="s">
        <v>5921</v>
      </c>
      <c r="C5580">
        <v>8</v>
      </c>
      <c r="D5580">
        <v>9</v>
      </c>
    </row>
    <row r="5581" spans="1:4">
      <c r="A5581" t="str">
        <f t="shared" si="87"/>
        <v>SC58125-analogue</v>
      </c>
      <c r="B5581" t="s">
        <v>5922</v>
      </c>
      <c r="C5581">
        <v>8</v>
      </c>
      <c r="D5581">
        <v>9</v>
      </c>
    </row>
    <row r="5582" spans="1:4">
      <c r="A5582" t="str">
        <f t="shared" si="87"/>
        <v>SC58125-analogue-2</v>
      </c>
      <c r="B5582" t="s">
        <v>5923</v>
      </c>
      <c r="C5582">
        <v>8</v>
      </c>
      <c r="D5582">
        <v>9</v>
      </c>
    </row>
    <row r="5583" spans="1:4">
      <c r="A5583" t="str">
        <f t="shared" si="87"/>
        <v>Schradan</v>
      </c>
      <c r="B5583" t="s">
        <v>13435</v>
      </c>
      <c r="C5583">
        <v>7</v>
      </c>
      <c r="D5583">
        <v>7</v>
      </c>
    </row>
    <row r="5584" spans="1:4">
      <c r="A5584" t="str">
        <f t="shared" si="87"/>
        <v>Scilliroside</v>
      </c>
      <c r="B5584" t="s">
        <v>13436</v>
      </c>
      <c r="C5584">
        <v>8</v>
      </c>
      <c r="D5584">
        <v>9</v>
      </c>
    </row>
    <row r="5585" spans="1:4">
      <c r="A5585" t="str">
        <f t="shared" si="87"/>
        <v>Scopolamine_hydrobromide_trihydrate</v>
      </c>
      <c r="B5585" t="s">
        <v>13437</v>
      </c>
      <c r="C5585">
        <v>7</v>
      </c>
      <c r="D5585">
        <v>9</v>
      </c>
    </row>
    <row r="5586" spans="1:4">
      <c r="A5586" t="str">
        <f t="shared" si="87"/>
        <v>SD_17250</v>
      </c>
      <c r="B5586" t="s">
        <v>13438</v>
      </c>
      <c r="C5586">
        <v>7</v>
      </c>
      <c r="D5586">
        <v>10</v>
      </c>
    </row>
    <row r="5587" spans="1:4">
      <c r="A5587" t="str">
        <f t="shared" si="87"/>
        <v>SD_7438</v>
      </c>
      <c r="B5587" t="s">
        <v>13439</v>
      </c>
      <c r="C5587">
        <v>8</v>
      </c>
      <c r="D5587">
        <v>8</v>
      </c>
    </row>
    <row r="5588" spans="1:4">
      <c r="A5588" t="str">
        <f t="shared" si="87"/>
        <v>SD_8339</v>
      </c>
      <c r="B5588" t="s">
        <v>13440</v>
      </c>
      <c r="C5588">
        <v>8</v>
      </c>
      <c r="D5588">
        <v>9</v>
      </c>
    </row>
    <row r="5589" spans="1:4">
      <c r="A5589" t="str">
        <f t="shared" si="87"/>
        <v>Secalciferol_(24R_25-Dihydroxyvitamin_D3)</v>
      </c>
      <c r="B5589" t="s">
        <v>14300</v>
      </c>
      <c r="C5589">
        <v>6</v>
      </c>
      <c r="D5589">
        <v>6</v>
      </c>
    </row>
    <row r="5590" spans="1:4">
      <c r="A5590" t="str">
        <f t="shared" si="87"/>
        <v>sec-butylbenzene</v>
      </c>
      <c r="B5590" t="s">
        <v>13441</v>
      </c>
      <c r="C5590">
        <v>5</v>
      </c>
      <c r="D5590">
        <v>9</v>
      </c>
    </row>
    <row r="5591" spans="1:4">
      <c r="A5591" t="str">
        <f t="shared" si="87"/>
        <v>Secobarbital__sodium_salt</v>
      </c>
      <c r="B5591" t="s">
        <v>14301</v>
      </c>
      <c r="C5591">
        <v>6</v>
      </c>
      <c r="D5591">
        <v>7</v>
      </c>
    </row>
    <row r="5592" spans="1:4">
      <c r="A5592" t="str">
        <f t="shared" si="87"/>
        <v>Secobarbital</v>
      </c>
      <c r="B5592" t="s">
        <v>13443</v>
      </c>
      <c r="C5592">
        <v>7</v>
      </c>
      <c r="D5592">
        <v>7</v>
      </c>
    </row>
    <row r="5593" spans="1:4">
      <c r="A5593" t="str">
        <f t="shared" si="87"/>
        <v>sec-phenethyl_alcohol</v>
      </c>
      <c r="B5593" t="s">
        <v>13442</v>
      </c>
      <c r="C5593">
        <v>5</v>
      </c>
      <c r="D5593">
        <v>8</v>
      </c>
    </row>
    <row r="5594" spans="1:4">
      <c r="A5594" t="str">
        <f t="shared" si="87"/>
        <v>sematilide</v>
      </c>
      <c r="B5594" t="s">
        <v>5103</v>
      </c>
      <c r="C5594">
        <v>6</v>
      </c>
      <c r="D5594">
        <v>12</v>
      </c>
    </row>
    <row r="5595" spans="1:4">
      <c r="A5595" t="str">
        <f t="shared" si="87"/>
        <v>Semicarbazide_hydrochloride</v>
      </c>
      <c r="B5595" t="s">
        <v>13444</v>
      </c>
      <c r="C5595">
        <v>5</v>
      </c>
      <c r="D5595">
        <v>5</v>
      </c>
    </row>
    <row r="5596" spans="1:4">
      <c r="A5596" t="str">
        <f t="shared" si="87"/>
        <v>Senkirkine</v>
      </c>
      <c r="B5596" t="s">
        <v>13445</v>
      </c>
      <c r="C5596">
        <v>6</v>
      </c>
      <c r="D5596">
        <v>8</v>
      </c>
    </row>
    <row r="5597" spans="1:4">
      <c r="A5597" t="str">
        <f t="shared" si="87"/>
        <v>sertindole</v>
      </c>
      <c r="B5597" t="s">
        <v>5106</v>
      </c>
      <c r="C5597">
        <v>7</v>
      </c>
      <c r="D5597">
        <v>11</v>
      </c>
    </row>
    <row r="5598" spans="1:4">
      <c r="A5598" t="str">
        <f t="shared" si="87"/>
        <v>Sesamol</v>
      </c>
      <c r="B5598" t="s">
        <v>13446</v>
      </c>
      <c r="C5598">
        <v>7</v>
      </c>
      <c r="D5598">
        <v>7</v>
      </c>
    </row>
    <row r="5599" spans="1:4">
      <c r="A5599" t="str">
        <f t="shared" si="87"/>
        <v>Sethoxydim</v>
      </c>
      <c r="B5599" t="s">
        <v>9029</v>
      </c>
      <c r="C5599">
        <v>8</v>
      </c>
      <c r="D5599">
        <v>9</v>
      </c>
    </row>
    <row r="5600" spans="1:4">
      <c r="A5600" t="str">
        <f t="shared" si="87"/>
        <v>S-ethyl_dipropylthiocarbamate</v>
      </c>
      <c r="B5600" t="s">
        <v>13419</v>
      </c>
      <c r="C5600">
        <v>7</v>
      </c>
      <c r="D5600">
        <v>10</v>
      </c>
    </row>
    <row r="5601" spans="1:4">
      <c r="A5601" t="str">
        <f t="shared" si="87"/>
        <v>S-Ethyl-l-cysteine</v>
      </c>
      <c r="B5601" t="s">
        <v>13418</v>
      </c>
      <c r="C5601">
        <v>5</v>
      </c>
      <c r="D5601">
        <v>7</v>
      </c>
    </row>
    <row r="5602" spans="1:4">
      <c r="A5602" t="str">
        <f t="shared" si="87"/>
        <v>Showdomycin</v>
      </c>
      <c r="B5602" t="s">
        <v>13447</v>
      </c>
      <c r="C5602">
        <v>6</v>
      </c>
      <c r="D5602">
        <v>8</v>
      </c>
    </row>
    <row r="5603" spans="1:4">
      <c r="A5603" t="str">
        <f t="shared" si="87"/>
        <v>Siguazodan</v>
      </c>
      <c r="B5603" t="s">
        <v>13448</v>
      </c>
      <c r="C5603">
        <v>8</v>
      </c>
      <c r="D5603">
        <v>9</v>
      </c>
    </row>
    <row r="5604" spans="1:4">
      <c r="A5604" t="str">
        <f t="shared" si="87"/>
        <v>sildenafil</v>
      </c>
      <c r="B5604" t="s">
        <v>5109</v>
      </c>
      <c r="C5604">
        <v>9</v>
      </c>
      <c r="D5604">
        <v>10</v>
      </c>
    </row>
    <row r="5605" spans="1:4">
      <c r="A5605" t="str">
        <f t="shared" si="87"/>
        <v>Silvex</v>
      </c>
      <c r="B5605" t="s">
        <v>13449</v>
      </c>
      <c r="C5605">
        <v>7</v>
      </c>
      <c r="D5605">
        <v>8</v>
      </c>
    </row>
    <row r="5606" spans="1:4">
      <c r="A5606" t="str">
        <f t="shared" si="87"/>
        <v>Silvex_butoxyethanol_ester</v>
      </c>
      <c r="B5606" t="s">
        <v>13450</v>
      </c>
      <c r="C5606">
        <v>7</v>
      </c>
      <c r="D5606">
        <v>10</v>
      </c>
    </row>
    <row r="5607" spans="1:4">
      <c r="A5607" t="str">
        <f t="shared" si="87"/>
        <v>Silvex_propylene_glycol_butyl_etherl_ester</v>
      </c>
      <c r="B5607" t="s">
        <v>13451</v>
      </c>
      <c r="C5607">
        <v>7</v>
      </c>
      <c r="D5607">
        <v>8</v>
      </c>
    </row>
    <row r="5608" spans="1:4">
      <c r="A5608" t="str">
        <f t="shared" si="87"/>
        <v>simazine</v>
      </c>
      <c r="B5608" t="s">
        <v>9031</v>
      </c>
      <c r="C5608">
        <v>11</v>
      </c>
      <c r="D5608">
        <v>12</v>
      </c>
    </row>
    <row r="5609" spans="1:4">
      <c r="A5609" t="str">
        <f t="shared" si="87"/>
        <v>Simetride</v>
      </c>
      <c r="B5609" t="s">
        <v>13452</v>
      </c>
      <c r="C5609">
        <v>7</v>
      </c>
      <c r="D5609">
        <v>10</v>
      </c>
    </row>
    <row r="5610" spans="1:4">
      <c r="A5610" t="str">
        <f t="shared" si="87"/>
        <v>Simetryn</v>
      </c>
      <c r="B5610" t="s">
        <v>13453</v>
      </c>
      <c r="C5610">
        <v>11</v>
      </c>
      <c r="D5610">
        <v>11</v>
      </c>
    </row>
    <row r="5611" spans="1:4">
      <c r="A5611" t="str">
        <f t="shared" si="87"/>
        <v>Simfibrate</v>
      </c>
      <c r="B5611" t="s">
        <v>13454</v>
      </c>
      <c r="C5611">
        <v>7</v>
      </c>
      <c r="D5611">
        <v>9</v>
      </c>
    </row>
    <row r="5612" spans="1:4">
      <c r="A5612" t="str">
        <f t="shared" si="87"/>
        <v>simvastatin</v>
      </c>
      <c r="B5612" t="s">
        <v>13455</v>
      </c>
      <c r="C5612">
        <v>6</v>
      </c>
      <c r="D5612">
        <v>8</v>
      </c>
    </row>
    <row r="5613" spans="1:4">
      <c r="A5613" t="str">
        <f t="shared" si="87"/>
        <v>Sinomenine</v>
      </c>
      <c r="B5613" t="s">
        <v>13456</v>
      </c>
      <c r="C5613">
        <v>7</v>
      </c>
      <c r="D5613">
        <v>9</v>
      </c>
    </row>
    <row r="5614" spans="1:4">
      <c r="A5614" t="str">
        <f t="shared" si="87"/>
        <v>Sintropium_Bromide</v>
      </c>
      <c r="B5614" t="s">
        <v>13457</v>
      </c>
      <c r="C5614">
        <v>6</v>
      </c>
      <c r="D5614">
        <v>7</v>
      </c>
    </row>
    <row r="5615" spans="1:4">
      <c r="A5615" t="str">
        <f t="shared" si="87"/>
        <v>sitosterol</v>
      </c>
      <c r="B5615" t="s">
        <v>13458</v>
      </c>
      <c r="C5615">
        <v>4</v>
      </c>
      <c r="D5615">
        <v>6</v>
      </c>
    </row>
    <row r="5616" spans="1:4">
      <c r="A5616" t="str">
        <f t="shared" si="87"/>
        <v>Sobuzoxane</v>
      </c>
      <c r="B5616" t="s">
        <v>13459</v>
      </c>
      <c r="C5616">
        <v>8</v>
      </c>
      <c r="D5616">
        <v>12</v>
      </c>
    </row>
    <row r="5617" spans="1:4">
      <c r="A5617" t="str">
        <f t="shared" si="87"/>
        <v>Sodium_azide_(nominal_conc.)</v>
      </c>
      <c r="B5617" t="s">
        <v>13460</v>
      </c>
      <c r="C5617">
        <v>3</v>
      </c>
      <c r="D5617">
        <v>3</v>
      </c>
    </row>
    <row r="5618" spans="1:4">
      <c r="A5618" t="str">
        <f t="shared" si="87"/>
        <v>Sodium_bithionolate</v>
      </c>
      <c r="B5618" t="s">
        <v>13461</v>
      </c>
      <c r="C5618">
        <v>6</v>
      </c>
      <c r="D5618">
        <v>8</v>
      </c>
    </row>
    <row r="5619" spans="1:4">
      <c r="A5619" t="str">
        <f t="shared" si="87"/>
        <v>Sodium_dichromate</v>
      </c>
      <c r="B5619" t="s">
        <v>13462</v>
      </c>
      <c r="C5619">
        <v>3</v>
      </c>
      <c r="D5619">
        <v>3</v>
      </c>
    </row>
    <row r="5620" spans="1:4">
      <c r="A5620" t="str">
        <f t="shared" si="87"/>
        <v>Sodium_diethyldithiocarbamate_trihydrate</v>
      </c>
      <c r="B5620" t="s">
        <v>13463</v>
      </c>
      <c r="C5620">
        <v>6</v>
      </c>
      <c r="D5620">
        <v>8</v>
      </c>
    </row>
    <row r="5621" spans="1:4">
      <c r="A5621" t="str">
        <f t="shared" si="87"/>
        <v>Sodium_dodecyl_sulfate</v>
      </c>
      <c r="B5621" t="s">
        <v>7526</v>
      </c>
      <c r="C5621">
        <v>7</v>
      </c>
      <c r="D5621">
        <v>8</v>
      </c>
    </row>
    <row r="5622" spans="1:4">
      <c r="A5622" t="str">
        <f t="shared" si="87"/>
        <v>Sodium_erythorbate</v>
      </c>
      <c r="B5622" t="s">
        <v>13464</v>
      </c>
      <c r="C5622">
        <v>6</v>
      </c>
      <c r="D5622">
        <v>7</v>
      </c>
    </row>
    <row r="5623" spans="1:4">
      <c r="A5623" t="str">
        <f t="shared" si="87"/>
        <v>Sodium_saccharin</v>
      </c>
      <c r="B5623" t="s">
        <v>13465</v>
      </c>
      <c r="C5623">
        <v>9</v>
      </c>
      <c r="D5623">
        <v>11</v>
      </c>
    </row>
    <row r="5624" spans="1:4">
      <c r="A5624" t="str">
        <f t="shared" si="87"/>
        <v>Solan</v>
      </c>
      <c r="B5624" t="s">
        <v>13466</v>
      </c>
      <c r="C5624">
        <v>5</v>
      </c>
      <c r="D5624">
        <v>8</v>
      </c>
    </row>
    <row r="5625" spans="1:4">
      <c r="A5625" t="str">
        <f t="shared" si="87"/>
        <v>Solketal</v>
      </c>
      <c r="B5625" t="s">
        <v>13467</v>
      </c>
      <c r="C5625">
        <v>6</v>
      </c>
      <c r="D5625">
        <v>7</v>
      </c>
    </row>
    <row r="5626" spans="1:4">
      <c r="A5626" t="str">
        <f t="shared" si="87"/>
        <v>Soman</v>
      </c>
      <c r="B5626" t="s">
        <v>13468</v>
      </c>
      <c r="C5626">
        <v>8</v>
      </c>
      <c r="D5626">
        <v>8</v>
      </c>
    </row>
    <row r="5627" spans="1:4">
      <c r="A5627" t="str">
        <f t="shared" si="87"/>
        <v>Somatastatin_analogue_1</v>
      </c>
      <c r="B5627" t="s">
        <v>13469</v>
      </c>
      <c r="C5627">
        <v>7</v>
      </c>
      <c r="D5627">
        <v>12</v>
      </c>
    </row>
    <row r="5628" spans="1:4">
      <c r="A5628" t="str">
        <f t="shared" si="87"/>
        <v>Somatastatin_analogue_8</v>
      </c>
      <c r="B5628" t="s">
        <v>13470</v>
      </c>
      <c r="C5628">
        <v>6</v>
      </c>
      <c r="D5628">
        <v>12</v>
      </c>
    </row>
    <row r="5629" spans="1:4">
      <c r="A5629" t="str">
        <f t="shared" si="87"/>
        <v>Songorine</v>
      </c>
      <c r="B5629" t="s">
        <v>13471</v>
      </c>
      <c r="C5629">
        <v>5</v>
      </c>
      <c r="D5629">
        <v>7</v>
      </c>
    </row>
    <row r="5630" spans="1:4">
      <c r="A5630" t="str">
        <f t="shared" si="87"/>
        <v>Sorbic_acid</v>
      </c>
      <c r="B5630" t="s">
        <v>13472</v>
      </c>
      <c r="C5630">
        <v>6</v>
      </c>
      <c r="D5630">
        <v>6</v>
      </c>
    </row>
    <row r="5631" spans="1:4">
      <c r="A5631" t="str">
        <f t="shared" si="87"/>
        <v>Sotalol.HCl</v>
      </c>
      <c r="B5631" t="s">
        <v>13473</v>
      </c>
      <c r="C5631">
        <v>8</v>
      </c>
      <c r="D5631">
        <v>8</v>
      </c>
    </row>
    <row r="5632" spans="1:4">
      <c r="A5632" t="str">
        <f t="shared" si="87"/>
        <v>sotalol</v>
      </c>
      <c r="B5632" t="s">
        <v>9437</v>
      </c>
      <c r="C5632">
        <v>8</v>
      </c>
      <c r="D5632">
        <v>8</v>
      </c>
    </row>
    <row r="5633" spans="1:4">
      <c r="A5633" t="str">
        <f t="shared" si="87"/>
        <v>sparfloxacin</v>
      </c>
      <c r="B5633" t="s">
        <v>5114</v>
      </c>
      <c r="C5633">
        <v>8</v>
      </c>
      <c r="D5633">
        <v>11</v>
      </c>
    </row>
    <row r="5634" spans="1:4">
      <c r="A5634" t="str">
        <f t="shared" si="87"/>
        <v>Sparsomycin</v>
      </c>
      <c r="B5634" t="s">
        <v>13474</v>
      </c>
      <c r="C5634">
        <v>7</v>
      </c>
      <c r="D5634">
        <v>9</v>
      </c>
    </row>
    <row r="5635" spans="1:4">
      <c r="A5635" t="str">
        <f t="shared" si="87"/>
        <v>sparteine</v>
      </c>
      <c r="B5635" t="s">
        <v>8789</v>
      </c>
      <c r="C5635">
        <v>4</v>
      </c>
      <c r="D5635">
        <v>7</v>
      </c>
    </row>
    <row r="5636" spans="1:4">
      <c r="A5636" t="str">
        <f t="shared" ref="A5636:A5699" si="88">MID(B5636,1,LEN(B5636)-4)</f>
        <v>Spinosad</v>
      </c>
      <c r="B5636" t="s">
        <v>9805</v>
      </c>
      <c r="C5636">
        <v>8</v>
      </c>
      <c r="D5636">
        <v>8</v>
      </c>
    </row>
    <row r="5637" spans="1:4">
      <c r="A5637" t="str">
        <f t="shared" si="88"/>
        <v>Spiramycin</v>
      </c>
      <c r="B5637" t="s">
        <v>13475</v>
      </c>
      <c r="C5637">
        <v>8</v>
      </c>
      <c r="D5637">
        <v>9</v>
      </c>
    </row>
    <row r="5638" spans="1:4">
      <c r="A5638" t="str">
        <f t="shared" si="88"/>
        <v>Spiromesifen</v>
      </c>
      <c r="B5638" t="s">
        <v>9937</v>
      </c>
      <c r="C5638">
        <v>7</v>
      </c>
      <c r="D5638">
        <v>9</v>
      </c>
    </row>
    <row r="5639" spans="1:4">
      <c r="A5639" t="str">
        <f t="shared" si="88"/>
        <v>spironolactone</v>
      </c>
      <c r="B5639" t="s">
        <v>5116</v>
      </c>
      <c r="C5639">
        <v>6</v>
      </c>
      <c r="D5639">
        <v>8</v>
      </c>
    </row>
    <row r="5640" spans="1:4">
      <c r="A5640" t="str">
        <f t="shared" si="88"/>
        <v>Spirotetramat</v>
      </c>
      <c r="B5640" t="s">
        <v>9939</v>
      </c>
      <c r="C5640">
        <v>8</v>
      </c>
      <c r="D5640">
        <v>9</v>
      </c>
    </row>
    <row r="5641" spans="1:4">
      <c r="A5641" t="str">
        <f t="shared" si="88"/>
        <v>Spiroxamine</v>
      </c>
      <c r="B5641" t="s">
        <v>9807</v>
      </c>
      <c r="C5641">
        <v>7</v>
      </c>
      <c r="D5641">
        <v>7</v>
      </c>
    </row>
    <row r="5642" spans="1:4">
      <c r="A5642" t="str">
        <f t="shared" si="88"/>
        <v>Stearic_3-dimethylaminopropylamide</v>
      </c>
      <c r="B5642" t="s">
        <v>13476</v>
      </c>
      <c r="C5642">
        <v>4</v>
      </c>
      <c r="D5642">
        <v>6</v>
      </c>
    </row>
    <row r="5643" spans="1:4">
      <c r="A5643" t="str">
        <f t="shared" si="88"/>
        <v>Sterigmatocystin</v>
      </c>
      <c r="B5643" t="s">
        <v>13477</v>
      </c>
      <c r="C5643">
        <v>8</v>
      </c>
      <c r="D5643">
        <v>11</v>
      </c>
    </row>
    <row r="5644" spans="1:4">
      <c r="A5644" t="str">
        <f t="shared" si="88"/>
        <v>Stevioside</v>
      </c>
      <c r="B5644" t="s">
        <v>13478</v>
      </c>
      <c r="C5644">
        <v>8</v>
      </c>
      <c r="D5644">
        <v>10</v>
      </c>
    </row>
    <row r="5645" spans="1:4">
      <c r="A5645" t="str">
        <f t="shared" si="88"/>
        <v>Streptolydigin</v>
      </c>
      <c r="B5645" t="s">
        <v>13479</v>
      </c>
      <c r="C5645">
        <v>8</v>
      </c>
      <c r="D5645">
        <v>9</v>
      </c>
    </row>
    <row r="5646" spans="1:4">
      <c r="A5646" t="str">
        <f t="shared" si="88"/>
        <v>streptomycin</v>
      </c>
      <c r="B5646" t="s">
        <v>5119</v>
      </c>
      <c r="C5646">
        <v>8</v>
      </c>
      <c r="D5646">
        <v>9</v>
      </c>
    </row>
    <row r="5647" spans="1:4">
      <c r="A5647" t="str">
        <f t="shared" si="88"/>
        <v>Streptonigrin</v>
      </c>
      <c r="B5647" t="s">
        <v>13480</v>
      </c>
      <c r="C5647">
        <v>7</v>
      </c>
      <c r="D5647">
        <v>10</v>
      </c>
    </row>
    <row r="5648" spans="1:4">
      <c r="A5648" t="str">
        <f t="shared" si="88"/>
        <v>Streptozocin</v>
      </c>
      <c r="B5648" t="s">
        <v>13481</v>
      </c>
      <c r="C5648">
        <v>7</v>
      </c>
      <c r="D5648">
        <v>8</v>
      </c>
    </row>
    <row r="5649" spans="1:4">
      <c r="A5649" t="str">
        <f t="shared" si="88"/>
        <v>Streptozotocin</v>
      </c>
      <c r="B5649" t="s">
        <v>13482</v>
      </c>
      <c r="C5649">
        <v>7</v>
      </c>
      <c r="D5649">
        <v>8</v>
      </c>
    </row>
    <row r="5650" spans="1:4">
      <c r="A5650" t="str">
        <f t="shared" si="88"/>
        <v>S-trioxane</v>
      </c>
      <c r="B5650" t="s">
        <v>13420</v>
      </c>
      <c r="C5650">
        <v>6</v>
      </c>
      <c r="D5650">
        <v>6</v>
      </c>
    </row>
    <row r="5651" spans="1:4">
      <c r="A5651" t="str">
        <f t="shared" si="88"/>
        <v>Strobane</v>
      </c>
      <c r="B5651" t="s">
        <v>13483</v>
      </c>
      <c r="C5651">
        <v>8</v>
      </c>
      <c r="D5651">
        <v>11</v>
      </c>
    </row>
    <row r="5652" spans="1:4">
      <c r="A5652" t="str">
        <f t="shared" si="88"/>
        <v>strychnine</v>
      </c>
      <c r="B5652" t="s">
        <v>8790</v>
      </c>
      <c r="C5652">
        <v>6</v>
      </c>
      <c r="D5652">
        <v>9</v>
      </c>
    </row>
    <row r="5653" spans="1:4">
      <c r="A5653" t="str">
        <f t="shared" si="88"/>
        <v>Strychnine_hemisulphate_salt</v>
      </c>
      <c r="B5653" t="s">
        <v>13484</v>
      </c>
      <c r="C5653">
        <v>6</v>
      </c>
      <c r="D5653">
        <v>9</v>
      </c>
    </row>
    <row r="5654" spans="1:4">
      <c r="A5654" t="str">
        <f t="shared" si="88"/>
        <v>Styrene</v>
      </c>
      <c r="B5654" t="s">
        <v>13485</v>
      </c>
      <c r="C5654">
        <v>5</v>
      </c>
      <c r="D5654">
        <v>6</v>
      </c>
    </row>
    <row r="5655" spans="1:4">
      <c r="A5655" t="str">
        <f t="shared" si="88"/>
        <v>Styrene_and_beta-nitrostyrene_mixture</v>
      </c>
      <c r="B5655" t="s">
        <v>13486</v>
      </c>
      <c r="C5655">
        <v>6</v>
      </c>
      <c r="D5655">
        <v>6</v>
      </c>
    </row>
    <row r="5656" spans="1:4">
      <c r="A5656" t="str">
        <f t="shared" si="88"/>
        <v>Styrene_oxide</v>
      </c>
      <c r="B5656" t="s">
        <v>13487</v>
      </c>
      <c r="C5656">
        <v>6</v>
      </c>
      <c r="D5656">
        <v>8</v>
      </c>
    </row>
    <row r="5657" spans="1:4">
      <c r="A5657" t="str">
        <f t="shared" si="88"/>
        <v>suberic_acid</v>
      </c>
      <c r="B5657" t="s">
        <v>13488</v>
      </c>
      <c r="C5657">
        <v>4</v>
      </c>
      <c r="D5657">
        <v>5</v>
      </c>
    </row>
    <row r="5658" spans="1:4">
      <c r="A5658" t="str">
        <f t="shared" si="88"/>
        <v>Succinamide</v>
      </c>
      <c r="B5658" t="s">
        <v>8791</v>
      </c>
      <c r="C5658">
        <v>4</v>
      </c>
      <c r="D5658">
        <v>5</v>
      </c>
    </row>
    <row r="5659" spans="1:4">
      <c r="A5659" t="str">
        <f t="shared" si="88"/>
        <v>Succinic_anhydride</v>
      </c>
      <c r="B5659" t="s">
        <v>13489</v>
      </c>
      <c r="C5659">
        <v>6</v>
      </c>
      <c r="D5659">
        <v>7</v>
      </c>
    </row>
    <row r="5660" spans="1:4">
      <c r="A5660" t="str">
        <f t="shared" si="88"/>
        <v>Succinimide</v>
      </c>
      <c r="B5660" t="s">
        <v>13490</v>
      </c>
      <c r="C5660">
        <v>5</v>
      </c>
      <c r="D5660">
        <v>6</v>
      </c>
    </row>
    <row r="5661" spans="1:4">
      <c r="A5661" t="str">
        <f t="shared" si="88"/>
        <v>Sucrose</v>
      </c>
      <c r="B5661" t="s">
        <v>13491</v>
      </c>
      <c r="C5661">
        <v>8</v>
      </c>
      <c r="D5661">
        <v>8</v>
      </c>
    </row>
    <row r="5662" spans="1:4">
      <c r="A5662" t="str">
        <f t="shared" si="88"/>
        <v>Sulfacetamide</v>
      </c>
      <c r="B5662" t="s">
        <v>13492</v>
      </c>
      <c r="C5662">
        <v>9</v>
      </c>
      <c r="D5662">
        <v>11</v>
      </c>
    </row>
    <row r="5663" spans="1:4">
      <c r="A5663" t="str">
        <f t="shared" si="88"/>
        <v>sulfadiazine</v>
      </c>
      <c r="B5663" t="s">
        <v>13493</v>
      </c>
      <c r="C5663">
        <v>9</v>
      </c>
      <c r="D5663">
        <v>12</v>
      </c>
    </row>
    <row r="5664" spans="1:4">
      <c r="A5664" t="str">
        <f t="shared" si="88"/>
        <v>Sulfadimethoxine</v>
      </c>
      <c r="B5664" t="s">
        <v>9875</v>
      </c>
      <c r="C5664">
        <v>9</v>
      </c>
      <c r="D5664">
        <v>12</v>
      </c>
    </row>
    <row r="5665" spans="1:4">
      <c r="A5665" t="str">
        <f t="shared" si="88"/>
        <v>Sulfadoxine</v>
      </c>
      <c r="B5665" t="s">
        <v>13494</v>
      </c>
      <c r="C5665">
        <v>9</v>
      </c>
      <c r="D5665">
        <v>12</v>
      </c>
    </row>
    <row r="5666" spans="1:4">
      <c r="A5666" t="str">
        <f t="shared" si="88"/>
        <v>Sulfalene</v>
      </c>
      <c r="B5666" t="s">
        <v>13495</v>
      </c>
      <c r="C5666">
        <v>9</v>
      </c>
      <c r="D5666">
        <v>12</v>
      </c>
    </row>
    <row r="5667" spans="1:4">
      <c r="A5667" t="str">
        <f t="shared" si="88"/>
        <v>Sulfallate</v>
      </c>
      <c r="B5667" t="s">
        <v>13496</v>
      </c>
      <c r="C5667">
        <v>8</v>
      </c>
      <c r="D5667">
        <v>11</v>
      </c>
    </row>
    <row r="5668" spans="1:4">
      <c r="A5668" t="str">
        <f t="shared" si="88"/>
        <v>Sulfamethazine</v>
      </c>
      <c r="B5668" t="s">
        <v>9876</v>
      </c>
      <c r="C5668">
        <v>9</v>
      </c>
      <c r="D5668">
        <v>12</v>
      </c>
    </row>
    <row r="5669" spans="1:4">
      <c r="A5669" t="str">
        <f t="shared" si="88"/>
        <v>sulfamethoxazole</v>
      </c>
      <c r="B5669" t="s">
        <v>9878</v>
      </c>
      <c r="C5669">
        <v>9</v>
      </c>
      <c r="D5669">
        <v>12</v>
      </c>
    </row>
    <row r="5670" spans="1:4">
      <c r="A5670" t="str">
        <f t="shared" si="88"/>
        <v>Sulfamethoxypyridazine</v>
      </c>
      <c r="B5670" t="s">
        <v>13497</v>
      </c>
      <c r="C5670">
        <v>10</v>
      </c>
      <c r="D5670">
        <v>12</v>
      </c>
    </row>
    <row r="5671" spans="1:4">
      <c r="A5671" t="str">
        <f t="shared" si="88"/>
        <v>Sulfamoxole</v>
      </c>
      <c r="B5671" t="s">
        <v>13498</v>
      </c>
      <c r="C5671">
        <v>9</v>
      </c>
      <c r="D5671">
        <v>12</v>
      </c>
    </row>
    <row r="5672" spans="1:4">
      <c r="A5672" t="str">
        <f t="shared" si="88"/>
        <v>sulfanilamide</v>
      </c>
      <c r="B5672" t="s">
        <v>13499</v>
      </c>
      <c r="C5672">
        <v>8</v>
      </c>
      <c r="D5672">
        <v>9</v>
      </c>
    </row>
    <row r="5673" spans="1:4">
      <c r="A5673" t="str">
        <f t="shared" si="88"/>
        <v>Sulfaphenazole</v>
      </c>
      <c r="B5673" t="s">
        <v>13500</v>
      </c>
      <c r="C5673">
        <v>9</v>
      </c>
      <c r="D5673">
        <v>12</v>
      </c>
    </row>
    <row r="5674" spans="1:4">
      <c r="A5674" t="str">
        <f t="shared" si="88"/>
        <v>Sulfapyridine</v>
      </c>
      <c r="B5674" t="s">
        <v>13501</v>
      </c>
      <c r="C5674">
        <v>9</v>
      </c>
      <c r="D5674">
        <v>12</v>
      </c>
    </row>
    <row r="5675" spans="1:4">
      <c r="A5675" t="str">
        <f t="shared" si="88"/>
        <v>Sulfentrazone</v>
      </c>
      <c r="B5675" t="s">
        <v>9035</v>
      </c>
      <c r="C5675">
        <v>8</v>
      </c>
      <c r="D5675">
        <v>8</v>
      </c>
    </row>
    <row r="5676" spans="1:4">
      <c r="A5676" t="str">
        <f t="shared" si="88"/>
        <v>Sulfisoxazole</v>
      </c>
      <c r="B5676" t="s">
        <v>13502</v>
      </c>
      <c r="C5676">
        <v>9</v>
      </c>
      <c r="D5676">
        <v>12</v>
      </c>
    </row>
    <row r="5677" spans="1:4">
      <c r="A5677" t="str">
        <f t="shared" si="88"/>
        <v>Sulfolane</v>
      </c>
      <c r="B5677" t="s">
        <v>13503</v>
      </c>
      <c r="C5677">
        <v>6</v>
      </c>
      <c r="D5677">
        <v>7</v>
      </c>
    </row>
    <row r="5678" spans="1:4">
      <c r="A5678" t="str">
        <f t="shared" si="88"/>
        <v>Sulfometuron_methyl</v>
      </c>
      <c r="B5678" t="s">
        <v>9037</v>
      </c>
      <c r="C5678">
        <v>10</v>
      </c>
      <c r="D5678">
        <v>12</v>
      </c>
    </row>
    <row r="5679" spans="1:4">
      <c r="A5679" t="str">
        <f t="shared" si="88"/>
        <v>Sulfonal</v>
      </c>
      <c r="B5679" t="s">
        <v>6098</v>
      </c>
      <c r="C5679">
        <v>7</v>
      </c>
      <c r="D5679">
        <v>8</v>
      </c>
    </row>
    <row r="5680" spans="1:4">
      <c r="A5680" t="str">
        <f t="shared" si="88"/>
        <v>Sulfosulfuron</v>
      </c>
      <c r="B5680" t="s">
        <v>9040</v>
      </c>
      <c r="C5680">
        <v>9</v>
      </c>
      <c r="D5680">
        <v>12</v>
      </c>
    </row>
    <row r="5681" spans="1:4">
      <c r="A5681" t="str">
        <f t="shared" si="88"/>
        <v>Sulfoxide</v>
      </c>
      <c r="B5681" t="s">
        <v>13504</v>
      </c>
      <c r="C5681">
        <v>7</v>
      </c>
      <c r="D5681">
        <v>8</v>
      </c>
    </row>
    <row r="5682" spans="1:4">
      <c r="A5682" t="str">
        <f t="shared" si="88"/>
        <v>Sulmazole</v>
      </c>
      <c r="B5682" t="s">
        <v>13505</v>
      </c>
      <c r="C5682">
        <v>7</v>
      </c>
      <c r="D5682">
        <v>9</v>
      </c>
    </row>
    <row r="5683" spans="1:4">
      <c r="A5683" t="str">
        <f t="shared" si="88"/>
        <v>Suloctidil</v>
      </c>
      <c r="B5683" t="s">
        <v>13506</v>
      </c>
      <c r="C5683">
        <v>7</v>
      </c>
      <c r="D5683">
        <v>9</v>
      </c>
    </row>
    <row r="5684" spans="1:4">
      <c r="A5684" t="str">
        <f t="shared" si="88"/>
        <v>Sulphenone</v>
      </c>
      <c r="B5684" t="s">
        <v>13507</v>
      </c>
      <c r="C5684">
        <v>7</v>
      </c>
      <c r="D5684">
        <v>9</v>
      </c>
    </row>
    <row r="5685" spans="1:4">
      <c r="A5685" t="str">
        <f t="shared" si="88"/>
        <v>Sulpiride</v>
      </c>
      <c r="B5685" t="s">
        <v>13508</v>
      </c>
      <c r="C5685">
        <v>8</v>
      </c>
      <c r="D5685">
        <v>12</v>
      </c>
    </row>
    <row r="5686" spans="1:4">
      <c r="A5686" t="str">
        <f t="shared" si="88"/>
        <v>Sulprofos</v>
      </c>
      <c r="B5686" t="s">
        <v>7541</v>
      </c>
      <c r="C5686">
        <v>9</v>
      </c>
      <c r="D5686">
        <v>9</v>
      </c>
    </row>
    <row r="5687" spans="1:4">
      <c r="A5687" t="str">
        <f t="shared" si="88"/>
        <v>sumanirole</v>
      </c>
      <c r="B5687" t="s">
        <v>5122</v>
      </c>
      <c r="C5687">
        <v>9</v>
      </c>
      <c r="D5687">
        <v>9</v>
      </c>
    </row>
    <row r="5688" spans="1:4">
      <c r="A5688" t="str">
        <f t="shared" si="88"/>
        <v>Suprofen</v>
      </c>
      <c r="B5688" t="s">
        <v>13509</v>
      </c>
      <c r="C5688">
        <v>6</v>
      </c>
      <c r="D5688">
        <v>9</v>
      </c>
    </row>
    <row r="5689" spans="1:4">
      <c r="A5689" t="str">
        <f t="shared" si="88"/>
        <v>Suxibuzone</v>
      </c>
      <c r="B5689" t="s">
        <v>13510</v>
      </c>
      <c r="C5689">
        <v>8</v>
      </c>
      <c r="D5689">
        <v>8</v>
      </c>
    </row>
    <row r="5690" spans="1:4">
      <c r="A5690" t="str">
        <f t="shared" si="88"/>
        <v>SX_purple</v>
      </c>
      <c r="B5690" t="s">
        <v>13511</v>
      </c>
      <c r="C5690">
        <v>7</v>
      </c>
      <c r="D5690">
        <v>10</v>
      </c>
    </row>
    <row r="5691" spans="1:4">
      <c r="A5691" t="str">
        <f t="shared" si="88"/>
        <v>sym-Dichloroethyl_Ether</v>
      </c>
      <c r="B5691" t="s">
        <v>13512</v>
      </c>
      <c r="C5691">
        <v>5</v>
      </c>
      <c r="D5691">
        <v>7</v>
      </c>
    </row>
    <row r="5692" spans="1:4">
      <c r="A5692" t="str">
        <f t="shared" si="88"/>
        <v>Symphytine</v>
      </c>
      <c r="B5692" t="s">
        <v>13513</v>
      </c>
      <c r="C5692">
        <v>6</v>
      </c>
      <c r="D5692">
        <v>9</v>
      </c>
    </row>
    <row r="5693" spans="1:4">
      <c r="A5693" t="str">
        <f t="shared" si="88"/>
        <v>T-2_toxin</v>
      </c>
      <c r="B5693" t="s">
        <v>13514</v>
      </c>
      <c r="C5693">
        <v>6</v>
      </c>
      <c r="D5693">
        <v>9</v>
      </c>
    </row>
    <row r="5694" spans="1:4">
      <c r="A5694" t="str">
        <f t="shared" si="88"/>
        <v>Tabun</v>
      </c>
      <c r="B5694" t="s">
        <v>13518</v>
      </c>
      <c r="C5694">
        <v>7</v>
      </c>
      <c r="D5694">
        <v>7</v>
      </c>
    </row>
    <row r="5695" spans="1:4">
      <c r="A5695" t="str">
        <f t="shared" si="88"/>
        <v>tacrine</v>
      </c>
      <c r="B5695" t="s">
        <v>13519</v>
      </c>
      <c r="C5695">
        <v>6</v>
      </c>
      <c r="D5695">
        <v>10</v>
      </c>
    </row>
    <row r="5696" spans="1:4">
      <c r="A5696" t="str">
        <f t="shared" si="88"/>
        <v>Tadalafil</v>
      </c>
      <c r="B5696" t="s">
        <v>5123</v>
      </c>
      <c r="C5696">
        <v>7</v>
      </c>
      <c r="D5696">
        <v>12</v>
      </c>
    </row>
    <row r="5697" spans="1:4">
      <c r="A5697" t="str">
        <f t="shared" si="88"/>
        <v>Talbutal</v>
      </c>
      <c r="B5697" t="s">
        <v>13520</v>
      </c>
      <c r="C5697">
        <v>7</v>
      </c>
      <c r="D5697">
        <v>7</v>
      </c>
    </row>
    <row r="5698" spans="1:4">
      <c r="A5698" t="str">
        <f t="shared" si="88"/>
        <v>Talinolol</v>
      </c>
      <c r="B5698" t="s">
        <v>13521</v>
      </c>
      <c r="C5698">
        <v>8</v>
      </c>
      <c r="D5698">
        <v>9</v>
      </c>
    </row>
    <row r="5699" spans="1:4">
      <c r="A5699" t="str">
        <f t="shared" si="88"/>
        <v>Talniflumate</v>
      </c>
      <c r="B5699" t="s">
        <v>13522</v>
      </c>
      <c r="C5699">
        <v>7</v>
      </c>
      <c r="D5699">
        <v>10</v>
      </c>
    </row>
    <row r="5700" spans="1:4">
      <c r="A5700" t="str">
        <f t="shared" ref="A5700:A5763" si="89">MID(B5700,1,LEN(B5700)-4)</f>
        <v>Taltirelin_tetrahydrate</v>
      </c>
      <c r="B5700" t="s">
        <v>13523</v>
      </c>
      <c r="C5700">
        <v>6</v>
      </c>
      <c r="D5700">
        <v>10</v>
      </c>
    </row>
    <row r="5701" spans="1:4">
      <c r="A5701" t="str">
        <f t="shared" si="89"/>
        <v>tamezepam</v>
      </c>
      <c r="B5701" t="s">
        <v>13524</v>
      </c>
      <c r="C5701">
        <v>7</v>
      </c>
      <c r="D5701">
        <v>10</v>
      </c>
    </row>
    <row r="5702" spans="1:4">
      <c r="A5702" t="str">
        <f t="shared" si="89"/>
        <v>tamoxifen</v>
      </c>
      <c r="B5702" t="s">
        <v>5125</v>
      </c>
      <c r="C5702">
        <v>7</v>
      </c>
      <c r="D5702">
        <v>9</v>
      </c>
    </row>
    <row r="5703" spans="1:4">
      <c r="A5703" t="str">
        <f t="shared" si="89"/>
        <v>tamoxifen_citrate</v>
      </c>
      <c r="B5703" t="s">
        <v>13525</v>
      </c>
      <c r="C5703">
        <v>7</v>
      </c>
      <c r="D5703">
        <v>9</v>
      </c>
    </row>
    <row r="5704" spans="1:4">
      <c r="A5704" t="str">
        <f t="shared" si="89"/>
        <v>TAMSULOSIN</v>
      </c>
      <c r="B5704" t="s">
        <v>5128</v>
      </c>
      <c r="C5704">
        <v>8</v>
      </c>
      <c r="D5704">
        <v>9</v>
      </c>
    </row>
    <row r="5705" spans="1:4">
      <c r="A5705" t="str">
        <f t="shared" si="89"/>
        <v>Tanespimycin</v>
      </c>
      <c r="B5705" t="s">
        <v>13526</v>
      </c>
      <c r="C5705">
        <v>7</v>
      </c>
      <c r="D5705">
        <v>8</v>
      </c>
    </row>
    <row r="5706" spans="1:4">
      <c r="A5706" t="str">
        <f t="shared" si="89"/>
        <v>taxifolin</v>
      </c>
      <c r="B5706" t="s">
        <v>13527</v>
      </c>
      <c r="C5706">
        <v>8</v>
      </c>
      <c r="D5706">
        <v>9</v>
      </c>
    </row>
    <row r="5707" spans="1:4">
      <c r="A5707" t="str">
        <f t="shared" si="89"/>
        <v>Taxodione</v>
      </c>
      <c r="B5707" t="s">
        <v>13528</v>
      </c>
      <c r="C5707">
        <v>6</v>
      </c>
      <c r="D5707">
        <v>7</v>
      </c>
    </row>
    <row r="5708" spans="1:4">
      <c r="A5708" t="str">
        <f t="shared" si="89"/>
        <v>t-butyl_disulfide</v>
      </c>
      <c r="B5708" t="s">
        <v>13517</v>
      </c>
      <c r="C5708">
        <v>8</v>
      </c>
      <c r="D5708">
        <v>8</v>
      </c>
    </row>
    <row r="5709" spans="1:4">
      <c r="A5709" t="str">
        <f t="shared" si="89"/>
        <v>t-Butylhydroquinone</v>
      </c>
      <c r="B5709" t="s">
        <v>13515</v>
      </c>
      <c r="C5709">
        <v>6</v>
      </c>
      <c r="D5709">
        <v>8</v>
      </c>
    </row>
    <row r="5710" spans="1:4">
      <c r="A5710" t="str">
        <f t="shared" si="89"/>
        <v>t-butylstyrene</v>
      </c>
      <c r="B5710" t="s">
        <v>13516</v>
      </c>
      <c r="C5710">
        <v>5</v>
      </c>
      <c r="D5710">
        <v>8</v>
      </c>
    </row>
    <row r="5711" spans="1:4">
      <c r="A5711" t="str">
        <f t="shared" si="89"/>
        <v>TCDD</v>
      </c>
      <c r="B5711" t="s">
        <v>13529</v>
      </c>
      <c r="C5711">
        <v>7</v>
      </c>
      <c r="D5711">
        <v>7</v>
      </c>
    </row>
    <row r="5712" spans="1:4">
      <c r="A5712" t="str">
        <f t="shared" si="89"/>
        <v>TCMTB</v>
      </c>
      <c r="B5712" t="s">
        <v>9809</v>
      </c>
      <c r="C5712">
        <v>6</v>
      </c>
      <c r="D5712">
        <v>9</v>
      </c>
    </row>
    <row r="5713" spans="1:4">
      <c r="A5713" t="str">
        <f t="shared" si="89"/>
        <v>TCP</v>
      </c>
      <c r="B5713" t="s">
        <v>13530</v>
      </c>
      <c r="C5713">
        <v>6</v>
      </c>
      <c r="D5713">
        <v>8</v>
      </c>
    </row>
    <row r="5714" spans="1:4">
      <c r="A5714" t="str">
        <f t="shared" si="89"/>
        <v>Tebuconazole</v>
      </c>
      <c r="B5714" t="s">
        <v>9811</v>
      </c>
      <c r="C5714">
        <v>8</v>
      </c>
      <c r="D5714">
        <v>9</v>
      </c>
    </row>
    <row r="5715" spans="1:4">
      <c r="A5715" t="str">
        <f t="shared" si="89"/>
        <v>Tebuthiuron</v>
      </c>
      <c r="B5715" t="s">
        <v>9042</v>
      </c>
      <c r="C5715">
        <v>8</v>
      </c>
      <c r="D5715">
        <v>10</v>
      </c>
    </row>
    <row r="5716" spans="1:4">
      <c r="A5716" t="str">
        <f t="shared" si="89"/>
        <v>Tefluthrin</v>
      </c>
      <c r="B5716" t="s">
        <v>13531</v>
      </c>
      <c r="C5716">
        <v>6</v>
      </c>
      <c r="D5716">
        <v>9</v>
      </c>
    </row>
    <row r="5717" spans="1:4">
      <c r="A5717" t="str">
        <f t="shared" si="89"/>
        <v>Tegafur</v>
      </c>
      <c r="B5717" t="s">
        <v>13532</v>
      </c>
      <c r="C5717">
        <v>9</v>
      </c>
      <c r="D5717">
        <v>9</v>
      </c>
    </row>
    <row r="5718" spans="1:4">
      <c r="A5718" t="str">
        <f t="shared" si="89"/>
        <v>Telodrin</v>
      </c>
      <c r="B5718" t="s">
        <v>13533</v>
      </c>
      <c r="C5718">
        <v>8</v>
      </c>
      <c r="D5718">
        <v>11</v>
      </c>
    </row>
    <row r="5719" spans="1:4">
      <c r="A5719" t="str">
        <f t="shared" si="89"/>
        <v>Telone_II</v>
      </c>
      <c r="B5719" t="s">
        <v>13534</v>
      </c>
      <c r="C5719">
        <v>5</v>
      </c>
      <c r="D5719">
        <v>5</v>
      </c>
    </row>
    <row r="5720" spans="1:4">
      <c r="A5720" t="str">
        <f t="shared" si="89"/>
        <v>Temazepam</v>
      </c>
      <c r="B5720" t="s">
        <v>13535</v>
      </c>
      <c r="C5720">
        <v>7</v>
      </c>
      <c r="D5720">
        <v>10</v>
      </c>
    </row>
    <row r="5721" spans="1:4">
      <c r="A5721" t="str">
        <f t="shared" si="89"/>
        <v>Temelastine</v>
      </c>
      <c r="B5721" t="s">
        <v>8118</v>
      </c>
      <c r="C5721">
        <v>8</v>
      </c>
      <c r="D5721">
        <v>9</v>
      </c>
    </row>
    <row r="5722" spans="1:4">
      <c r="A5722" t="str">
        <f t="shared" si="89"/>
        <v>Temephos</v>
      </c>
      <c r="B5722" t="s">
        <v>13536</v>
      </c>
      <c r="C5722">
        <v>10</v>
      </c>
      <c r="D5722">
        <v>10</v>
      </c>
    </row>
    <row r="5723" spans="1:4">
      <c r="A5723" t="str">
        <f t="shared" si="89"/>
        <v>Tepraloxydim</v>
      </c>
      <c r="B5723" t="s">
        <v>9044</v>
      </c>
      <c r="C5723">
        <v>8</v>
      </c>
      <c r="D5723">
        <v>9</v>
      </c>
    </row>
    <row r="5724" spans="1:4">
      <c r="A5724" t="str">
        <f t="shared" si="89"/>
        <v>terazosin</v>
      </c>
      <c r="B5724" t="s">
        <v>5130</v>
      </c>
      <c r="C5724">
        <v>9</v>
      </c>
      <c r="D5724">
        <v>11</v>
      </c>
    </row>
    <row r="5725" spans="1:4">
      <c r="A5725" t="str">
        <f t="shared" si="89"/>
        <v>Terbacil</v>
      </c>
      <c r="B5725" t="s">
        <v>9047</v>
      </c>
      <c r="C5725">
        <v>9</v>
      </c>
      <c r="D5725">
        <v>9</v>
      </c>
    </row>
    <row r="5726" spans="1:4">
      <c r="A5726" t="str">
        <f t="shared" si="89"/>
        <v>Terbufos</v>
      </c>
      <c r="B5726" t="s">
        <v>13537</v>
      </c>
      <c r="C5726">
        <v>11</v>
      </c>
      <c r="D5726">
        <v>11</v>
      </c>
    </row>
    <row r="5727" spans="1:4">
      <c r="A5727" t="str">
        <f t="shared" si="89"/>
        <v>Terbufos_(counter)</v>
      </c>
      <c r="B5727" t="s">
        <v>13538</v>
      </c>
      <c r="C5727">
        <v>11</v>
      </c>
      <c r="D5727">
        <v>11</v>
      </c>
    </row>
    <row r="5728" spans="1:4">
      <c r="A5728" t="str">
        <f t="shared" si="89"/>
        <v>terbulatine</v>
      </c>
      <c r="B5728" t="s">
        <v>13539</v>
      </c>
      <c r="C5728">
        <v>5</v>
      </c>
      <c r="D5728">
        <v>8</v>
      </c>
    </row>
    <row r="5729" spans="1:4">
      <c r="A5729" t="str">
        <f t="shared" si="89"/>
        <v>Terbutaline</v>
      </c>
      <c r="B5729" t="s">
        <v>13540</v>
      </c>
      <c r="C5729">
        <v>5</v>
      </c>
      <c r="D5729">
        <v>8</v>
      </c>
    </row>
    <row r="5730" spans="1:4">
      <c r="A5730" t="str">
        <f t="shared" si="89"/>
        <v>Terbutryn</v>
      </c>
      <c r="B5730" t="s">
        <v>13541</v>
      </c>
      <c r="C5730">
        <v>11</v>
      </c>
      <c r="D5730">
        <v>12</v>
      </c>
    </row>
    <row r="5731" spans="1:4">
      <c r="A5731" t="str">
        <f t="shared" si="89"/>
        <v>terfenadine</v>
      </c>
      <c r="B5731" t="s">
        <v>5132</v>
      </c>
      <c r="C5731">
        <v>7</v>
      </c>
      <c r="D5731">
        <v>9</v>
      </c>
    </row>
    <row r="5732" spans="1:4">
      <c r="A5732" t="str">
        <f t="shared" si="89"/>
        <v>terodiline</v>
      </c>
      <c r="B5732" t="s">
        <v>5139</v>
      </c>
      <c r="C5732">
        <v>7</v>
      </c>
      <c r="D5732">
        <v>9</v>
      </c>
    </row>
    <row r="5733" spans="1:4">
      <c r="A5733" t="str">
        <f t="shared" si="89"/>
        <v>Terofenamate</v>
      </c>
      <c r="B5733" t="s">
        <v>13542</v>
      </c>
      <c r="C5733">
        <v>7</v>
      </c>
      <c r="D5733">
        <v>11</v>
      </c>
    </row>
    <row r="5734" spans="1:4">
      <c r="A5734" t="str">
        <f t="shared" si="89"/>
        <v>Tert-butyl_acetate</v>
      </c>
      <c r="B5734" t="s">
        <v>13543</v>
      </c>
      <c r="C5734">
        <v>6</v>
      </c>
      <c r="D5734">
        <v>7</v>
      </c>
    </row>
    <row r="5735" spans="1:4">
      <c r="A5735" t="str">
        <f t="shared" si="89"/>
        <v>tert-butyl_acrylate</v>
      </c>
      <c r="B5735" t="s">
        <v>13544</v>
      </c>
      <c r="C5735">
        <v>6</v>
      </c>
      <c r="D5735">
        <v>7</v>
      </c>
    </row>
    <row r="5736" spans="1:4">
      <c r="A5736" t="str">
        <f t="shared" si="89"/>
        <v>tert-Butyl_alcohol</v>
      </c>
      <c r="B5736" t="s">
        <v>13545</v>
      </c>
      <c r="C5736">
        <v>4</v>
      </c>
      <c r="D5736">
        <v>5</v>
      </c>
    </row>
    <row r="5737" spans="1:4">
      <c r="A5737" t="str">
        <f t="shared" si="89"/>
        <v>tert-Butyl_hydroperoxide</v>
      </c>
      <c r="B5737" t="s">
        <v>13546</v>
      </c>
      <c r="C5737">
        <v>5</v>
      </c>
      <c r="D5737">
        <v>6</v>
      </c>
    </row>
    <row r="5738" spans="1:4">
      <c r="A5738" t="str">
        <f t="shared" si="89"/>
        <v>tert-butyl_methyl_ether</v>
      </c>
      <c r="B5738" t="s">
        <v>13547</v>
      </c>
      <c r="C5738">
        <v>5</v>
      </c>
      <c r="D5738">
        <v>6</v>
      </c>
    </row>
    <row r="5739" spans="1:4">
      <c r="A5739" t="str">
        <f t="shared" si="89"/>
        <v>Tert-butyl_sulfide</v>
      </c>
      <c r="B5739" t="s">
        <v>13548</v>
      </c>
      <c r="C5739">
        <v>6</v>
      </c>
      <c r="D5739">
        <v>8</v>
      </c>
    </row>
    <row r="5740" spans="1:4">
      <c r="A5740" t="str">
        <f t="shared" si="89"/>
        <v>Tert-octylamine</v>
      </c>
      <c r="B5740" t="s">
        <v>13549</v>
      </c>
      <c r="C5740">
        <v>5</v>
      </c>
      <c r="D5740">
        <v>6</v>
      </c>
    </row>
    <row r="5741" spans="1:4">
      <c r="A5741" t="str">
        <f t="shared" si="89"/>
        <v>tert-Pentyl_Alcohol</v>
      </c>
      <c r="B5741" t="s">
        <v>13550</v>
      </c>
      <c r="C5741">
        <v>4</v>
      </c>
      <c r="D5741">
        <v>5</v>
      </c>
    </row>
    <row r="5742" spans="1:4">
      <c r="A5742" t="str">
        <f t="shared" si="89"/>
        <v>Tetrabromoethane</v>
      </c>
      <c r="B5742" t="s">
        <v>13551</v>
      </c>
      <c r="C5742">
        <v>5</v>
      </c>
      <c r="D5742">
        <v>5</v>
      </c>
    </row>
    <row r="5743" spans="1:4">
      <c r="A5743" t="str">
        <f t="shared" si="89"/>
        <v>Tetrabutyl-ammonium_bromide</v>
      </c>
      <c r="B5743" t="s">
        <v>9842</v>
      </c>
      <c r="C5743">
        <v>5</v>
      </c>
      <c r="D5743">
        <v>7</v>
      </c>
    </row>
    <row r="5744" spans="1:4">
      <c r="A5744" t="str">
        <f t="shared" si="89"/>
        <v>Tetrabutyltin</v>
      </c>
      <c r="B5744" t="s">
        <v>13552</v>
      </c>
      <c r="C5744">
        <v>7</v>
      </c>
      <c r="D5744">
        <v>7</v>
      </c>
    </row>
    <row r="5745" spans="1:4">
      <c r="A5745" t="str">
        <f t="shared" si="89"/>
        <v>Tetracaine</v>
      </c>
      <c r="B5745" t="s">
        <v>13553</v>
      </c>
      <c r="C5745">
        <v>6</v>
      </c>
      <c r="D5745">
        <v>9</v>
      </c>
    </row>
    <row r="5746" spans="1:4">
      <c r="A5746" t="str">
        <f t="shared" si="89"/>
        <v>Tetrachlorocatechol</v>
      </c>
      <c r="B5746" t="s">
        <v>13554</v>
      </c>
      <c r="C5746">
        <v>6</v>
      </c>
      <c r="D5746">
        <v>9</v>
      </c>
    </row>
    <row r="5747" spans="1:4">
      <c r="A5747" t="str">
        <f t="shared" si="89"/>
        <v>Tetrachlorodiphenylethane</v>
      </c>
      <c r="B5747" t="s">
        <v>13555</v>
      </c>
      <c r="C5747">
        <v>7</v>
      </c>
      <c r="D5747">
        <v>8</v>
      </c>
    </row>
    <row r="5748" spans="1:4">
      <c r="A5748" t="str">
        <f t="shared" si="89"/>
        <v>Tetrachloroethane</v>
      </c>
      <c r="B5748" t="s">
        <v>13556</v>
      </c>
      <c r="C5748">
        <v>6</v>
      </c>
      <c r="D5748">
        <v>6</v>
      </c>
    </row>
    <row r="5749" spans="1:4">
      <c r="A5749" t="str">
        <f t="shared" si="89"/>
        <v>Tetrachloroethylene</v>
      </c>
      <c r="B5749" t="s">
        <v>13557</v>
      </c>
      <c r="C5749">
        <v>6</v>
      </c>
      <c r="D5749">
        <v>6</v>
      </c>
    </row>
    <row r="5750" spans="1:4">
      <c r="A5750" t="str">
        <f t="shared" si="89"/>
        <v>tetrachloromethane</v>
      </c>
      <c r="B5750" t="s">
        <v>8903</v>
      </c>
      <c r="C5750">
        <v>5</v>
      </c>
      <c r="D5750">
        <v>5</v>
      </c>
    </row>
    <row r="5751" spans="1:4">
      <c r="A5751" t="str">
        <f t="shared" si="89"/>
        <v>TETRACHLORONITROANISOLE</v>
      </c>
      <c r="B5751" t="s">
        <v>6318</v>
      </c>
      <c r="C5751">
        <v>7</v>
      </c>
      <c r="D5751">
        <v>9</v>
      </c>
    </row>
    <row r="5752" spans="1:4">
      <c r="A5752" t="str">
        <f t="shared" si="89"/>
        <v>Tetrachlorvinphos</v>
      </c>
      <c r="B5752" t="s">
        <v>13558</v>
      </c>
      <c r="C5752">
        <v>8</v>
      </c>
      <c r="D5752">
        <v>8</v>
      </c>
    </row>
    <row r="5753" spans="1:4">
      <c r="A5753" t="str">
        <f t="shared" si="89"/>
        <v>Tetraconazole</v>
      </c>
      <c r="B5753" t="s">
        <v>7507</v>
      </c>
      <c r="C5753">
        <v>8</v>
      </c>
      <c r="D5753">
        <v>9</v>
      </c>
    </row>
    <row r="5754" spans="1:4">
      <c r="A5754" t="str">
        <f t="shared" si="89"/>
        <v>tetracycline</v>
      </c>
      <c r="B5754" t="s">
        <v>9880</v>
      </c>
      <c r="C5754">
        <v>7</v>
      </c>
      <c r="D5754">
        <v>9</v>
      </c>
    </row>
    <row r="5755" spans="1:4">
      <c r="A5755" t="str">
        <f t="shared" si="89"/>
        <v>Tetracycline_hydrochloride</v>
      </c>
      <c r="B5755" t="s">
        <v>13559</v>
      </c>
      <c r="C5755">
        <v>7</v>
      </c>
      <c r="D5755">
        <v>9</v>
      </c>
    </row>
    <row r="5756" spans="1:4">
      <c r="A5756" t="str">
        <f t="shared" si="89"/>
        <v>Tetradecanal</v>
      </c>
      <c r="B5756" t="s">
        <v>13560</v>
      </c>
      <c r="C5756">
        <v>4</v>
      </c>
      <c r="D5756">
        <v>5</v>
      </c>
    </row>
    <row r="5757" spans="1:4">
      <c r="A5757" t="str">
        <f t="shared" si="89"/>
        <v>Tetradifon</v>
      </c>
      <c r="B5757" t="s">
        <v>13561</v>
      </c>
      <c r="C5757">
        <v>7</v>
      </c>
      <c r="D5757">
        <v>9</v>
      </c>
    </row>
    <row r="5758" spans="1:4">
      <c r="A5758" t="str">
        <f t="shared" si="89"/>
        <v>Tetraethyl_Pyrophosphate</v>
      </c>
      <c r="B5758" t="s">
        <v>13565</v>
      </c>
      <c r="C5758">
        <v>8</v>
      </c>
      <c r="D5758">
        <v>8</v>
      </c>
    </row>
    <row r="5759" spans="1:4">
      <c r="A5759" t="str">
        <f t="shared" si="89"/>
        <v>Tetraethylenepentamine</v>
      </c>
      <c r="B5759" t="s">
        <v>13562</v>
      </c>
      <c r="C5759">
        <v>4</v>
      </c>
      <c r="D5759">
        <v>12</v>
      </c>
    </row>
    <row r="5760" spans="1:4">
      <c r="A5760" t="str">
        <f t="shared" si="89"/>
        <v>Tetraethylthiuram_disulfide</v>
      </c>
      <c r="B5760" t="s">
        <v>13563</v>
      </c>
      <c r="C5760">
        <v>11</v>
      </c>
      <c r="D5760">
        <v>11</v>
      </c>
    </row>
    <row r="5761" spans="1:4">
      <c r="A5761" t="str">
        <f t="shared" si="89"/>
        <v>Tetraethyltin</v>
      </c>
      <c r="B5761" t="s">
        <v>13564</v>
      </c>
      <c r="C5761">
        <v>5</v>
      </c>
      <c r="D5761">
        <v>5</v>
      </c>
    </row>
    <row r="5762" spans="1:4">
      <c r="A5762" t="str">
        <f t="shared" si="89"/>
        <v>Tetrafluoroethylene</v>
      </c>
      <c r="B5762" t="s">
        <v>13567</v>
      </c>
      <c r="C5762">
        <v>5</v>
      </c>
      <c r="D5762">
        <v>5</v>
      </c>
    </row>
    <row r="5763" spans="1:4">
      <c r="A5763" t="str">
        <f t="shared" si="89"/>
        <v>Tetrafluoro-m-phenylenediamine.2HCl</v>
      </c>
      <c r="B5763" t="s">
        <v>13566</v>
      </c>
      <c r="C5763">
        <v>5</v>
      </c>
      <c r="D5763">
        <v>7</v>
      </c>
    </row>
    <row r="5764" spans="1:4">
      <c r="A5764" t="str">
        <f t="shared" ref="A5764:A5827" si="90">MID(B5764,1,LEN(B5764)-4)</f>
        <v>Tetraglyme</v>
      </c>
      <c r="B5764" t="s">
        <v>13568</v>
      </c>
      <c r="C5764">
        <v>4</v>
      </c>
      <c r="D5764">
        <v>12</v>
      </c>
    </row>
    <row r="5765" spans="1:4">
      <c r="A5765" t="str">
        <f t="shared" si="90"/>
        <v>Tetrahydro-2-nitroso-2H-1_2-oxazine</v>
      </c>
      <c r="B5765" t="s">
        <v>14302</v>
      </c>
      <c r="C5765">
        <v>6</v>
      </c>
      <c r="D5765">
        <v>7</v>
      </c>
    </row>
    <row r="5766" spans="1:4">
      <c r="A5766" t="str">
        <f t="shared" si="90"/>
        <v>Tetrahydrofuran</v>
      </c>
      <c r="B5766" t="s">
        <v>13569</v>
      </c>
      <c r="C5766">
        <v>5</v>
      </c>
      <c r="D5766">
        <v>5</v>
      </c>
    </row>
    <row r="5767" spans="1:4">
      <c r="A5767" t="str">
        <f t="shared" si="90"/>
        <v>Tetrahydrofurfuryl_methacrylate</v>
      </c>
      <c r="B5767" t="s">
        <v>13570</v>
      </c>
      <c r="C5767">
        <v>6</v>
      </c>
      <c r="D5767">
        <v>8</v>
      </c>
    </row>
    <row r="5768" spans="1:4">
      <c r="A5768" t="str">
        <f t="shared" si="90"/>
        <v>Tetrakis(hydroxymethyl)phosphonium_chloride</v>
      </c>
      <c r="B5768" t="s">
        <v>13571</v>
      </c>
      <c r="C5768">
        <v>4</v>
      </c>
      <c r="D5768">
        <v>4</v>
      </c>
    </row>
    <row r="5769" spans="1:4">
      <c r="A5769" t="str">
        <f t="shared" si="90"/>
        <v>Tetralin</v>
      </c>
      <c r="B5769" t="s">
        <v>13572</v>
      </c>
      <c r="C5769">
        <v>6</v>
      </c>
      <c r="D5769">
        <v>9</v>
      </c>
    </row>
    <row r="5770" spans="1:4">
      <c r="A5770" t="str">
        <f t="shared" si="90"/>
        <v>Tetralol</v>
      </c>
      <c r="B5770" t="s">
        <v>13573</v>
      </c>
      <c r="C5770">
        <v>6</v>
      </c>
      <c r="D5770">
        <v>9</v>
      </c>
    </row>
    <row r="5771" spans="1:4">
      <c r="A5771" t="str">
        <f t="shared" si="90"/>
        <v>Tetramethrin</v>
      </c>
      <c r="B5771" t="s">
        <v>13574</v>
      </c>
      <c r="C5771">
        <v>8</v>
      </c>
      <c r="D5771">
        <v>9</v>
      </c>
    </row>
    <row r="5772" spans="1:4">
      <c r="A5772" t="str">
        <f t="shared" si="90"/>
        <v>Tetramethylammonium_chloride_(nom._Conc.)</v>
      </c>
      <c r="B5772" t="s">
        <v>13575</v>
      </c>
      <c r="C5772">
        <v>5</v>
      </c>
      <c r="D5772">
        <v>5</v>
      </c>
    </row>
    <row r="5773" spans="1:4">
      <c r="A5773" t="str">
        <f t="shared" si="90"/>
        <v>TETRAMETHYLSUCCINONITRILE</v>
      </c>
      <c r="B5773" t="s">
        <v>6319</v>
      </c>
      <c r="C5773">
        <v>5</v>
      </c>
      <c r="D5773">
        <v>6</v>
      </c>
    </row>
    <row r="5774" spans="1:4">
      <c r="A5774" t="str">
        <f t="shared" si="90"/>
        <v>Tetramethylthiouram_disulfide</v>
      </c>
      <c r="B5774" t="s">
        <v>13576</v>
      </c>
      <c r="C5774">
        <v>11</v>
      </c>
      <c r="D5774">
        <v>11</v>
      </c>
    </row>
    <row r="5775" spans="1:4">
      <c r="A5775" t="str">
        <f t="shared" si="90"/>
        <v>tetramine</v>
      </c>
      <c r="B5775" t="s">
        <v>13577</v>
      </c>
      <c r="C5775">
        <v>8</v>
      </c>
      <c r="D5775">
        <v>8</v>
      </c>
    </row>
    <row r="5776" spans="1:4">
      <c r="A5776" t="str">
        <f t="shared" si="90"/>
        <v>Tetranitromethane</v>
      </c>
      <c r="B5776" t="s">
        <v>13578</v>
      </c>
      <c r="C5776">
        <v>4</v>
      </c>
      <c r="D5776">
        <v>4</v>
      </c>
    </row>
    <row r="5777" spans="1:4">
      <c r="A5777" t="str">
        <f t="shared" si="90"/>
        <v>Tetraphenyltin</v>
      </c>
      <c r="B5777" t="s">
        <v>13579</v>
      </c>
      <c r="C5777">
        <v>4</v>
      </c>
      <c r="D5777">
        <v>6</v>
      </c>
    </row>
    <row r="5778" spans="1:4">
      <c r="A5778" t="str">
        <f t="shared" si="90"/>
        <v>Tetrasul</v>
      </c>
      <c r="B5778" t="s">
        <v>13580</v>
      </c>
      <c r="C5778">
        <v>7</v>
      </c>
      <c r="D5778">
        <v>8</v>
      </c>
    </row>
    <row r="5779" spans="1:4">
      <c r="A5779" t="str">
        <f t="shared" si="90"/>
        <v>Tetrazepam</v>
      </c>
      <c r="B5779" t="s">
        <v>13581</v>
      </c>
      <c r="C5779">
        <v>7</v>
      </c>
      <c r="D5779">
        <v>10</v>
      </c>
    </row>
    <row r="5780" spans="1:4">
      <c r="A5780" t="str">
        <f t="shared" si="90"/>
        <v>Tetrodotoxin</v>
      </c>
      <c r="B5780" t="s">
        <v>13582</v>
      </c>
      <c r="C5780">
        <v>8</v>
      </c>
      <c r="D5780">
        <v>8</v>
      </c>
    </row>
    <row r="5781" spans="1:4">
      <c r="A5781" t="str">
        <f t="shared" si="90"/>
        <v>Tetroxoprim</v>
      </c>
      <c r="B5781" t="s">
        <v>13583</v>
      </c>
      <c r="C5781">
        <v>7</v>
      </c>
      <c r="D5781">
        <v>8</v>
      </c>
    </row>
    <row r="5782" spans="1:4">
      <c r="A5782" t="str">
        <f t="shared" si="90"/>
        <v>thalidomide</v>
      </c>
      <c r="B5782" t="s">
        <v>13584</v>
      </c>
      <c r="C5782">
        <v>6</v>
      </c>
      <c r="D5782">
        <v>12</v>
      </c>
    </row>
    <row r="5783" spans="1:4">
      <c r="A5783" t="str">
        <f t="shared" si="90"/>
        <v>Thanite</v>
      </c>
      <c r="B5783" t="s">
        <v>13585</v>
      </c>
      <c r="C5783">
        <v>6</v>
      </c>
      <c r="D5783">
        <v>8</v>
      </c>
    </row>
    <row r="5784" spans="1:4">
      <c r="A5784" t="str">
        <f t="shared" si="90"/>
        <v>Thenyldiamine</v>
      </c>
      <c r="B5784" t="s">
        <v>13586</v>
      </c>
      <c r="C5784">
        <v>7</v>
      </c>
      <c r="D5784">
        <v>10</v>
      </c>
    </row>
    <row r="5785" spans="1:4">
      <c r="A5785" t="str">
        <f t="shared" si="90"/>
        <v>Theofibrate</v>
      </c>
      <c r="B5785" t="s">
        <v>13587</v>
      </c>
      <c r="C5785">
        <v>9</v>
      </c>
      <c r="D5785">
        <v>10</v>
      </c>
    </row>
    <row r="5786" spans="1:4">
      <c r="A5786" t="str">
        <f t="shared" si="90"/>
        <v>theophylline</v>
      </c>
      <c r="B5786" t="s">
        <v>13588</v>
      </c>
      <c r="C5786">
        <v>9</v>
      </c>
      <c r="D5786">
        <v>9</v>
      </c>
    </row>
    <row r="5787" spans="1:4">
      <c r="A5787" t="str">
        <f t="shared" si="90"/>
        <v>Thermorubin</v>
      </c>
      <c r="B5787" t="s">
        <v>13589</v>
      </c>
      <c r="C5787">
        <v>7</v>
      </c>
      <c r="D5787">
        <v>11</v>
      </c>
    </row>
    <row r="5788" spans="1:4">
      <c r="A5788" t="str">
        <f t="shared" si="90"/>
        <v>Thiabendazole</v>
      </c>
      <c r="B5788" t="s">
        <v>13590</v>
      </c>
      <c r="C5788">
        <v>6</v>
      </c>
      <c r="D5788">
        <v>8</v>
      </c>
    </row>
    <row r="5789" spans="1:4">
      <c r="A5789" t="str">
        <f t="shared" si="90"/>
        <v>Thiacloprid</v>
      </c>
      <c r="B5789" t="s">
        <v>9823</v>
      </c>
      <c r="C5789">
        <v>7</v>
      </c>
      <c r="D5789">
        <v>9</v>
      </c>
    </row>
    <row r="5790" spans="1:4">
      <c r="A5790" t="str">
        <f t="shared" si="90"/>
        <v>Thiambutene</v>
      </c>
      <c r="B5790" t="s">
        <v>13591</v>
      </c>
      <c r="C5790">
        <v>7</v>
      </c>
      <c r="D5790">
        <v>11</v>
      </c>
    </row>
    <row r="5791" spans="1:4">
      <c r="A5791" t="str">
        <f t="shared" si="90"/>
        <v>Thiamethoxam</v>
      </c>
      <c r="B5791" t="s">
        <v>7509</v>
      </c>
      <c r="C5791">
        <v>7</v>
      </c>
      <c r="D5791">
        <v>8</v>
      </c>
    </row>
    <row r="5792" spans="1:4">
      <c r="A5792" t="str">
        <f t="shared" si="90"/>
        <v>Thiamphenicol</v>
      </c>
      <c r="B5792" t="s">
        <v>13592</v>
      </c>
      <c r="C5792">
        <v>7</v>
      </c>
      <c r="D5792">
        <v>9</v>
      </c>
    </row>
    <row r="5793" spans="1:4">
      <c r="A5793" t="str">
        <f t="shared" si="90"/>
        <v>Thiazolinobutazone</v>
      </c>
      <c r="B5793" t="s">
        <v>13593</v>
      </c>
      <c r="C5793">
        <v>8</v>
      </c>
      <c r="D5793">
        <v>8</v>
      </c>
    </row>
    <row r="5794" spans="1:4">
      <c r="A5794" t="str">
        <f t="shared" si="90"/>
        <v>Thiazopyr</v>
      </c>
      <c r="B5794" t="s">
        <v>9049</v>
      </c>
      <c r="C5794">
        <v>8</v>
      </c>
      <c r="D5794">
        <v>9</v>
      </c>
    </row>
    <row r="5795" spans="1:4">
      <c r="A5795" t="str">
        <f t="shared" si="90"/>
        <v>Thidiazuron</v>
      </c>
      <c r="B5795" t="s">
        <v>9051</v>
      </c>
      <c r="C5795">
        <v>7</v>
      </c>
      <c r="D5795">
        <v>9</v>
      </c>
    </row>
    <row r="5796" spans="1:4">
      <c r="A5796" t="str">
        <f t="shared" si="90"/>
        <v>Thiencarbazone_methyl</v>
      </c>
      <c r="B5796" t="s">
        <v>9056</v>
      </c>
      <c r="C5796">
        <v>10</v>
      </c>
      <c r="D5796">
        <v>12</v>
      </c>
    </row>
    <row r="5797" spans="1:4">
      <c r="A5797" t="str">
        <f t="shared" si="90"/>
        <v>Thiencarbazone_methyl_acid_metabolite</v>
      </c>
      <c r="B5797" t="s">
        <v>9053</v>
      </c>
      <c r="C5797">
        <v>10</v>
      </c>
      <c r="D5797">
        <v>12</v>
      </c>
    </row>
    <row r="5798" spans="1:4">
      <c r="A5798" t="str">
        <f t="shared" si="90"/>
        <v>Thifensulfuron_methyl</v>
      </c>
      <c r="B5798" t="s">
        <v>9058</v>
      </c>
      <c r="C5798">
        <v>10</v>
      </c>
      <c r="D5798">
        <v>12</v>
      </c>
    </row>
    <row r="5799" spans="1:4">
      <c r="A5799" t="str">
        <f t="shared" si="90"/>
        <v>Thioacetamide</v>
      </c>
      <c r="B5799" t="s">
        <v>13594</v>
      </c>
      <c r="C5799">
        <v>4</v>
      </c>
      <c r="D5799">
        <v>4</v>
      </c>
    </row>
    <row r="5800" spans="1:4">
      <c r="A5800" t="str">
        <f t="shared" si="90"/>
        <v>thioanisole</v>
      </c>
      <c r="B5800" t="s">
        <v>13595</v>
      </c>
      <c r="C5800">
        <v>6</v>
      </c>
      <c r="D5800">
        <v>7</v>
      </c>
    </row>
    <row r="5801" spans="1:4">
      <c r="A5801" t="str">
        <f t="shared" si="90"/>
        <v>Thiobencarb</v>
      </c>
      <c r="B5801" t="s">
        <v>9061</v>
      </c>
      <c r="C5801">
        <v>7</v>
      </c>
      <c r="D5801">
        <v>10</v>
      </c>
    </row>
    <row r="5802" spans="1:4">
      <c r="A5802" t="str">
        <f t="shared" si="90"/>
        <v>thiobenzamide</v>
      </c>
      <c r="B5802" t="s">
        <v>13596</v>
      </c>
      <c r="C5802">
        <v>5</v>
      </c>
      <c r="D5802">
        <v>8</v>
      </c>
    </row>
    <row r="5803" spans="1:4">
      <c r="A5803" t="str">
        <f t="shared" si="90"/>
        <v>Thiocarbanilide</v>
      </c>
      <c r="B5803" t="s">
        <v>13597</v>
      </c>
      <c r="C5803">
        <v>7</v>
      </c>
      <c r="D5803">
        <v>9</v>
      </c>
    </row>
    <row r="5804" spans="1:4">
      <c r="A5804" t="str">
        <f t="shared" si="90"/>
        <v>THIODIANILINE</v>
      </c>
      <c r="B5804" t="s">
        <v>6320</v>
      </c>
      <c r="C5804">
        <v>6</v>
      </c>
      <c r="D5804">
        <v>7</v>
      </c>
    </row>
    <row r="5805" spans="1:4">
      <c r="A5805" t="str">
        <f t="shared" si="90"/>
        <v>Thiodicarb</v>
      </c>
      <c r="B5805" t="s">
        <v>13598</v>
      </c>
      <c r="C5805">
        <v>10</v>
      </c>
      <c r="D5805">
        <v>10</v>
      </c>
    </row>
    <row r="5806" spans="1:4">
      <c r="A5806" t="str">
        <f t="shared" si="90"/>
        <v>Thiodicarbonic_diamide</v>
      </c>
      <c r="B5806" t="s">
        <v>13599</v>
      </c>
      <c r="C5806">
        <v>8</v>
      </c>
      <c r="D5806">
        <v>8</v>
      </c>
    </row>
    <row r="5807" spans="1:4">
      <c r="A5807" t="str">
        <f t="shared" si="90"/>
        <v>Thiodicarbonic_diamide_([(H2N)C(S)]2S)__tetramethyl-</v>
      </c>
      <c r="B5807" t="s">
        <v>14303</v>
      </c>
      <c r="C5807">
        <v>8</v>
      </c>
      <c r="D5807">
        <v>8</v>
      </c>
    </row>
    <row r="5808" spans="1:4">
      <c r="A5808" t="str">
        <f t="shared" si="90"/>
        <v>Thioglycolic_Acid</v>
      </c>
      <c r="B5808" t="s">
        <v>13600</v>
      </c>
      <c r="C5808">
        <v>5</v>
      </c>
      <c r="D5808">
        <v>5</v>
      </c>
    </row>
    <row r="5809" spans="1:4">
      <c r="A5809" t="str">
        <f t="shared" si="90"/>
        <v>Thiolutin</v>
      </c>
      <c r="B5809" t="s">
        <v>13601</v>
      </c>
      <c r="C5809">
        <v>7</v>
      </c>
      <c r="D5809">
        <v>7</v>
      </c>
    </row>
    <row r="5810" spans="1:4">
      <c r="A5810" t="str">
        <f t="shared" si="90"/>
        <v>thiometon</v>
      </c>
      <c r="B5810" t="s">
        <v>13602</v>
      </c>
      <c r="C5810">
        <v>9</v>
      </c>
      <c r="D5810">
        <v>11</v>
      </c>
    </row>
    <row r="5811" spans="1:4">
      <c r="A5811" t="str">
        <f t="shared" si="90"/>
        <v>Thionazin</v>
      </c>
      <c r="B5811" t="s">
        <v>13603</v>
      </c>
      <c r="C5811">
        <v>11</v>
      </c>
      <c r="D5811">
        <v>12</v>
      </c>
    </row>
    <row r="5812" spans="1:4">
      <c r="A5812" t="str">
        <f t="shared" si="90"/>
        <v>Thiopental__sodium_salt</v>
      </c>
      <c r="B5812" t="s">
        <v>14304</v>
      </c>
      <c r="C5812">
        <v>6</v>
      </c>
      <c r="D5812">
        <v>7</v>
      </c>
    </row>
    <row r="5813" spans="1:4">
      <c r="A5813" t="str">
        <f t="shared" si="90"/>
        <v>Thiopental</v>
      </c>
      <c r="B5813" t="s">
        <v>13604</v>
      </c>
      <c r="C5813">
        <v>7</v>
      </c>
      <c r="D5813">
        <v>7</v>
      </c>
    </row>
    <row r="5814" spans="1:4">
      <c r="A5814" t="str">
        <f t="shared" si="90"/>
        <v>Thiophanate-methyl</v>
      </c>
      <c r="B5814" t="s">
        <v>9813</v>
      </c>
      <c r="C5814">
        <v>6</v>
      </c>
      <c r="D5814">
        <v>9</v>
      </c>
    </row>
    <row r="5815" spans="1:4">
      <c r="A5815" t="str">
        <f t="shared" si="90"/>
        <v>Thioquinox</v>
      </c>
      <c r="B5815" t="s">
        <v>13605</v>
      </c>
      <c r="C5815">
        <v>6</v>
      </c>
      <c r="D5815">
        <v>9</v>
      </c>
    </row>
    <row r="5816" spans="1:4">
      <c r="A5816" t="str">
        <f t="shared" si="90"/>
        <v>thioridazine</v>
      </c>
      <c r="B5816" t="s">
        <v>5142</v>
      </c>
      <c r="C5816">
        <v>6</v>
      </c>
      <c r="D5816">
        <v>11</v>
      </c>
    </row>
    <row r="5817" spans="1:4">
      <c r="A5817" t="str">
        <f t="shared" si="90"/>
        <v>Thiosemicarbazide</v>
      </c>
      <c r="B5817" t="s">
        <v>13606</v>
      </c>
      <c r="C5817">
        <v>5</v>
      </c>
      <c r="D5817">
        <v>5</v>
      </c>
    </row>
    <row r="5818" spans="1:4">
      <c r="A5818" t="str">
        <f t="shared" si="90"/>
        <v>Thiosinamine</v>
      </c>
      <c r="B5818" t="s">
        <v>13607</v>
      </c>
      <c r="C5818">
        <v>5</v>
      </c>
      <c r="D5818">
        <v>7</v>
      </c>
    </row>
    <row r="5819" spans="1:4">
      <c r="A5819" t="str">
        <f t="shared" si="90"/>
        <v>Thiothixene</v>
      </c>
      <c r="B5819" t="s">
        <v>8119</v>
      </c>
      <c r="C5819">
        <v>9</v>
      </c>
      <c r="D5819">
        <v>10</v>
      </c>
    </row>
    <row r="5820" spans="1:4">
      <c r="A5820" t="str">
        <f t="shared" si="90"/>
        <v>Thiouracil</v>
      </c>
      <c r="B5820" t="s">
        <v>13608</v>
      </c>
      <c r="C5820">
        <v>6</v>
      </c>
      <c r="D5820">
        <v>6</v>
      </c>
    </row>
    <row r="5821" spans="1:4">
      <c r="A5821" t="str">
        <f t="shared" si="90"/>
        <v>Thiourea</v>
      </c>
      <c r="B5821" t="s">
        <v>13609</v>
      </c>
      <c r="C5821">
        <v>4</v>
      </c>
      <c r="D5821">
        <v>4</v>
      </c>
    </row>
    <row r="5822" spans="1:4">
      <c r="A5822" t="str">
        <f t="shared" si="90"/>
        <v>Thiram</v>
      </c>
      <c r="B5822" t="s">
        <v>13610</v>
      </c>
      <c r="C5822">
        <v>9</v>
      </c>
      <c r="D5822">
        <v>9</v>
      </c>
    </row>
    <row r="5823" spans="1:4">
      <c r="A5823" t="str">
        <f t="shared" si="90"/>
        <v>Thymol</v>
      </c>
      <c r="B5823" t="s">
        <v>13611</v>
      </c>
      <c r="C5823">
        <v>6</v>
      </c>
      <c r="D5823">
        <v>8</v>
      </c>
    </row>
    <row r="5824" spans="1:4">
      <c r="A5824" t="str">
        <f t="shared" si="90"/>
        <v>Thymol_Violet</v>
      </c>
      <c r="B5824" t="s">
        <v>13612</v>
      </c>
      <c r="C5824">
        <v>7</v>
      </c>
      <c r="D5824">
        <v>9</v>
      </c>
    </row>
    <row r="5825" spans="1:4">
      <c r="A5825" t="str">
        <f t="shared" si="90"/>
        <v>Tibezonium_Iodide</v>
      </c>
      <c r="B5825" t="s">
        <v>13613</v>
      </c>
      <c r="C5825">
        <v>6</v>
      </c>
      <c r="D5825">
        <v>8</v>
      </c>
    </row>
    <row r="5826" spans="1:4">
      <c r="A5826" t="str">
        <f t="shared" si="90"/>
        <v>Ticrynafen</v>
      </c>
      <c r="B5826" t="s">
        <v>13614</v>
      </c>
      <c r="C5826">
        <v>7</v>
      </c>
      <c r="D5826">
        <v>8</v>
      </c>
    </row>
    <row r="5827" spans="1:4">
      <c r="A5827" t="str">
        <f t="shared" si="90"/>
        <v>tiglic_acid_ethyl_ester</v>
      </c>
      <c r="B5827" t="s">
        <v>13615</v>
      </c>
      <c r="C5827">
        <v>6</v>
      </c>
      <c r="D5827">
        <v>7</v>
      </c>
    </row>
    <row r="5828" spans="1:4">
      <c r="A5828" t="str">
        <f t="shared" ref="A5828:A5891" si="91">MID(B5828,1,LEN(B5828)-4)</f>
        <v>Tilidine_fumarate</v>
      </c>
      <c r="B5828" t="s">
        <v>13616</v>
      </c>
      <c r="C5828">
        <v>7</v>
      </c>
      <c r="D5828">
        <v>9</v>
      </c>
    </row>
    <row r="5829" spans="1:4">
      <c r="A5829" t="str">
        <f t="shared" si="91"/>
        <v>Tilisolol.HCl</v>
      </c>
      <c r="B5829" t="s">
        <v>13617</v>
      </c>
      <c r="C5829">
        <v>6</v>
      </c>
      <c r="D5829">
        <v>9</v>
      </c>
    </row>
    <row r="5830" spans="1:4">
      <c r="A5830" t="str">
        <f t="shared" si="91"/>
        <v>Timiperone</v>
      </c>
      <c r="B5830" t="s">
        <v>13618</v>
      </c>
      <c r="C5830">
        <v>8</v>
      </c>
      <c r="D5830">
        <v>9</v>
      </c>
    </row>
    <row r="5831" spans="1:4">
      <c r="A5831" t="str">
        <f t="shared" si="91"/>
        <v>timolol</v>
      </c>
      <c r="B5831" t="s">
        <v>13619</v>
      </c>
      <c r="C5831">
        <v>7</v>
      </c>
      <c r="D5831">
        <v>9</v>
      </c>
    </row>
    <row r="5832" spans="1:4">
      <c r="A5832" t="str">
        <f t="shared" si="91"/>
        <v>Tinoridine</v>
      </c>
      <c r="B5832" t="s">
        <v>13620</v>
      </c>
      <c r="C5832">
        <v>7</v>
      </c>
      <c r="D5832">
        <v>9</v>
      </c>
    </row>
    <row r="5833" spans="1:4">
      <c r="A5833" t="str">
        <f t="shared" si="91"/>
        <v>Tipepidine</v>
      </c>
      <c r="B5833" t="s">
        <v>13621</v>
      </c>
      <c r="C5833">
        <v>7</v>
      </c>
      <c r="D5833">
        <v>9</v>
      </c>
    </row>
    <row r="5834" spans="1:4">
      <c r="A5834" t="str">
        <f t="shared" si="91"/>
        <v>Tizanidine</v>
      </c>
      <c r="B5834" t="s">
        <v>13622</v>
      </c>
      <c r="C5834">
        <v>6</v>
      </c>
      <c r="D5834">
        <v>10</v>
      </c>
    </row>
    <row r="5835" spans="1:4">
      <c r="A5835" t="str">
        <f t="shared" si="91"/>
        <v>TL3</v>
      </c>
      <c r="B5835" t="s">
        <v>13623</v>
      </c>
      <c r="C5835">
        <v>8</v>
      </c>
      <c r="D5835">
        <v>10</v>
      </c>
    </row>
    <row r="5836" spans="1:4">
      <c r="A5836" t="str">
        <f t="shared" si="91"/>
        <v>tocainide</v>
      </c>
      <c r="B5836" t="s">
        <v>13624</v>
      </c>
      <c r="C5836">
        <v>6</v>
      </c>
      <c r="D5836">
        <v>9</v>
      </c>
    </row>
    <row r="5837" spans="1:4">
      <c r="A5837" t="str">
        <f t="shared" si="91"/>
        <v>Tolazamide</v>
      </c>
      <c r="B5837" t="s">
        <v>13625</v>
      </c>
      <c r="C5837">
        <v>9</v>
      </c>
      <c r="D5837">
        <v>12</v>
      </c>
    </row>
    <row r="5838" spans="1:4">
      <c r="A5838" t="str">
        <f t="shared" si="91"/>
        <v>Tolazoline_hydrochloride</v>
      </c>
      <c r="B5838" t="s">
        <v>13626</v>
      </c>
      <c r="C5838">
        <v>6</v>
      </c>
      <c r="D5838">
        <v>8</v>
      </c>
    </row>
    <row r="5839" spans="1:4">
      <c r="A5839" t="str">
        <f t="shared" si="91"/>
        <v>tolbutamide</v>
      </c>
      <c r="B5839" t="s">
        <v>13627</v>
      </c>
      <c r="C5839">
        <v>9</v>
      </c>
      <c r="D5839">
        <v>12</v>
      </c>
    </row>
    <row r="5840" spans="1:4">
      <c r="A5840" t="str">
        <f t="shared" si="91"/>
        <v>Tolciclate</v>
      </c>
      <c r="B5840" t="s">
        <v>13628</v>
      </c>
      <c r="C5840">
        <v>7</v>
      </c>
      <c r="D5840">
        <v>10</v>
      </c>
    </row>
    <row r="5841" spans="1:4">
      <c r="A5841" t="str">
        <f t="shared" si="91"/>
        <v>Tolclofos-methyl</v>
      </c>
      <c r="B5841" t="s">
        <v>13629</v>
      </c>
      <c r="C5841">
        <v>10</v>
      </c>
      <c r="D5841">
        <v>10</v>
      </c>
    </row>
    <row r="5842" spans="1:4">
      <c r="A5842" t="str">
        <f t="shared" si="91"/>
        <v>Toloxatone</v>
      </c>
      <c r="B5842" t="s">
        <v>13630</v>
      </c>
      <c r="C5842">
        <v>8</v>
      </c>
      <c r="D5842">
        <v>11</v>
      </c>
    </row>
    <row r="5843" spans="1:4">
      <c r="A5843" t="str">
        <f t="shared" si="91"/>
        <v>Toluene</v>
      </c>
      <c r="B5843" t="s">
        <v>13631</v>
      </c>
      <c r="C5843">
        <v>4</v>
      </c>
      <c r="D5843">
        <v>6</v>
      </c>
    </row>
    <row r="5844" spans="1:4">
      <c r="A5844" t="str">
        <f t="shared" si="91"/>
        <v>Toluene_diisocyanate__commercial_grade_(2_4_(80%)-_and_2_6_(20%)-)</v>
      </c>
      <c r="B5844" t="s">
        <v>14305</v>
      </c>
      <c r="C5844">
        <v>5</v>
      </c>
      <c r="D5844">
        <v>7</v>
      </c>
    </row>
    <row r="5845" spans="1:4">
      <c r="A5845" t="str">
        <f t="shared" si="91"/>
        <v>Toluene_diisocyanate</v>
      </c>
      <c r="B5845" t="s">
        <v>13632</v>
      </c>
      <c r="C5845">
        <v>5</v>
      </c>
      <c r="D5845">
        <v>7</v>
      </c>
    </row>
    <row r="5846" spans="1:4">
      <c r="A5846" t="str">
        <f t="shared" si="91"/>
        <v>TOLUIDINE(o)</v>
      </c>
      <c r="B5846" t="s">
        <v>6322</v>
      </c>
      <c r="C5846">
        <v>5</v>
      </c>
      <c r="D5846">
        <v>7</v>
      </c>
    </row>
    <row r="5847" spans="1:4">
      <c r="A5847" t="str">
        <f t="shared" si="91"/>
        <v>Toluylene_blue</v>
      </c>
      <c r="B5847" t="s">
        <v>13633</v>
      </c>
      <c r="C5847">
        <v>6</v>
      </c>
      <c r="D5847">
        <v>7</v>
      </c>
    </row>
    <row r="5848" spans="1:4">
      <c r="A5848" t="str">
        <f t="shared" si="91"/>
        <v>Topramezone</v>
      </c>
      <c r="B5848" t="s">
        <v>9063</v>
      </c>
      <c r="C5848">
        <v>8</v>
      </c>
      <c r="D5848">
        <v>9</v>
      </c>
    </row>
    <row r="5849" spans="1:4">
      <c r="A5849" t="str">
        <f t="shared" si="91"/>
        <v>toremifene_citrate</v>
      </c>
      <c r="B5849" t="s">
        <v>13634</v>
      </c>
      <c r="C5849">
        <v>7</v>
      </c>
      <c r="D5849">
        <v>9</v>
      </c>
    </row>
    <row r="5850" spans="1:4">
      <c r="A5850" t="str">
        <f t="shared" si="91"/>
        <v>Toxaphene</v>
      </c>
      <c r="B5850" t="s">
        <v>13635</v>
      </c>
      <c r="C5850">
        <v>8</v>
      </c>
      <c r="D5850">
        <v>11</v>
      </c>
    </row>
    <row r="5851" spans="1:4">
      <c r="A5851" t="str">
        <f t="shared" si="91"/>
        <v>Toxoflavin</v>
      </c>
      <c r="B5851" t="s">
        <v>13636</v>
      </c>
      <c r="C5851">
        <v>8</v>
      </c>
      <c r="D5851">
        <v>9</v>
      </c>
    </row>
    <row r="5852" spans="1:4">
      <c r="A5852" t="str">
        <f t="shared" si="91"/>
        <v>Tralkoxydim</v>
      </c>
      <c r="B5852" t="s">
        <v>9066</v>
      </c>
      <c r="C5852">
        <v>8</v>
      </c>
      <c r="D5852">
        <v>9</v>
      </c>
    </row>
    <row r="5853" spans="1:4">
      <c r="A5853" t="str">
        <f t="shared" si="91"/>
        <v>Tranilast</v>
      </c>
      <c r="B5853" t="s">
        <v>13637</v>
      </c>
      <c r="C5853">
        <v>7</v>
      </c>
      <c r="D5853">
        <v>10</v>
      </c>
    </row>
    <row r="5854" spans="1:4">
      <c r="A5854" t="str">
        <f t="shared" si="91"/>
        <v>trans_trans-1_4-diphenyl-1_3-butadiene</v>
      </c>
      <c r="B5854" t="s">
        <v>14306</v>
      </c>
      <c r="C5854">
        <v>6</v>
      </c>
      <c r="D5854">
        <v>8</v>
      </c>
    </row>
    <row r="5855" spans="1:4">
      <c r="A5855" t="str">
        <f t="shared" si="91"/>
        <v>Trans-1_2-dichlorocyclohexane</v>
      </c>
      <c r="B5855" t="s">
        <v>14307</v>
      </c>
      <c r="C5855">
        <v>6</v>
      </c>
      <c r="D5855">
        <v>7</v>
      </c>
    </row>
    <row r="5856" spans="1:4">
      <c r="A5856" t="str">
        <f t="shared" si="91"/>
        <v>trans-1_4-Dichloro-2-butene</v>
      </c>
      <c r="B5856" t="s">
        <v>14308</v>
      </c>
      <c r="C5856">
        <v>6</v>
      </c>
      <c r="D5856">
        <v>6</v>
      </c>
    </row>
    <row r="5857" spans="1:4">
      <c r="A5857" t="str">
        <f t="shared" si="91"/>
        <v>trans-2-[(Dimethylamino)methylimino]..e</v>
      </c>
      <c r="B5857" t="s">
        <v>13642</v>
      </c>
      <c r="C5857">
        <v>8</v>
      </c>
      <c r="D5857">
        <v>11</v>
      </c>
    </row>
    <row r="5858" spans="1:4">
      <c r="A5858" t="str">
        <f t="shared" si="91"/>
        <v>trans-2-[(Dimethylamino)methylimino]-5-[2-(5-nitro-2-furyl)vinyl]-1_3_4-oxadiazole</v>
      </c>
      <c r="B5858" t="s">
        <v>14309</v>
      </c>
      <c r="C5858">
        <v>8</v>
      </c>
      <c r="D5858">
        <v>11</v>
      </c>
    </row>
    <row r="5859" spans="1:4">
      <c r="A5859" t="str">
        <f t="shared" si="91"/>
        <v>trans-2-cis-6-nonadienal</v>
      </c>
      <c r="B5859" t="s">
        <v>13638</v>
      </c>
      <c r="C5859">
        <v>4</v>
      </c>
      <c r="D5859">
        <v>6</v>
      </c>
    </row>
    <row r="5860" spans="1:4">
      <c r="A5860" t="str">
        <f t="shared" si="91"/>
        <v>trans-2-decen-1-al</v>
      </c>
      <c r="B5860" t="s">
        <v>13639</v>
      </c>
      <c r="C5860">
        <v>4</v>
      </c>
      <c r="D5860">
        <v>5</v>
      </c>
    </row>
    <row r="5861" spans="1:4">
      <c r="A5861" t="str">
        <f t="shared" si="91"/>
        <v>trans-2-methyl-2-butenal</v>
      </c>
      <c r="B5861" t="s">
        <v>13640</v>
      </c>
      <c r="C5861">
        <v>4</v>
      </c>
      <c r="D5861">
        <v>5</v>
      </c>
    </row>
    <row r="5862" spans="1:4">
      <c r="A5862" t="str">
        <f t="shared" si="91"/>
        <v>Trans-2-phenyl-1-cyclohexanol</v>
      </c>
      <c r="B5862" t="s">
        <v>13641</v>
      </c>
      <c r="C5862">
        <v>6</v>
      </c>
      <c r="D5862">
        <v>9</v>
      </c>
    </row>
    <row r="5863" spans="1:4">
      <c r="A5863" t="str">
        <f t="shared" si="91"/>
        <v>trans-3-hexen-1-ol</v>
      </c>
      <c r="B5863" t="s">
        <v>13643</v>
      </c>
      <c r="C5863">
        <v>4</v>
      </c>
      <c r="D5863">
        <v>5</v>
      </c>
    </row>
    <row r="5864" spans="1:4">
      <c r="A5864" t="str">
        <f t="shared" si="91"/>
        <v>trans-4-hydroxystilbene</v>
      </c>
      <c r="B5864" t="s">
        <v>13644</v>
      </c>
      <c r="C5864">
        <v>6</v>
      </c>
      <c r="D5864">
        <v>8</v>
      </c>
    </row>
    <row r="5865" spans="1:4">
      <c r="A5865" t="str">
        <f t="shared" si="91"/>
        <v>trans-5-Amino-3[2-(5-nitro-2-furyl)vinyl]-1_2_4-oxadiazole</v>
      </c>
      <c r="B5865" t="s">
        <v>14310</v>
      </c>
      <c r="C5865">
        <v>8</v>
      </c>
      <c r="D5865">
        <v>11</v>
      </c>
    </row>
    <row r="5866" spans="1:4">
      <c r="A5866" t="str">
        <f t="shared" si="91"/>
        <v>TRANSCINNAMALDEHYDE</v>
      </c>
      <c r="B5866" t="s">
        <v>6323</v>
      </c>
      <c r="C5866">
        <v>6</v>
      </c>
      <c r="D5866">
        <v>8</v>
      </c>
    </row>
    <row r="5867" spans="1:4">
      <c r="A5867" t="str">
        <f t="shared" si="91"/>
        <v>trans-Cinnamaldehyde</v>
      </c>
      <c r="B5867" t="s">
        <v>13645</v>
      </c>
      <c r="C5867">
        <v>6</v>
      </c>
      <c r="D5867">
        <v>8</v>
      </c>
    </row>
    <row r="5868" spans="1:4">
      <c r="A5868" t="str">
        <f t="shared" si="91"/>
        <v>TRANSCINNAMICACID</v>
      </c>
      <c r="B5868" t="s">
        <v>13650</v>
      </c>
      <c r="C5868">
        <v>6</v>
      </c>
      <c r="D5868">
        <v>8</v>
      </c>
    </row>
    <row r="5869" spans="1:4">
      <c r="A5869" t="str">
        <f t="shared" si="91"/>
        <v>trans-ethyl_crotonate</v>
      </c>
      <c r="B5869" t="s">
        <v>13646</v>
      </c>
      <c r="C5869">
        <v>5</v>
      </c>
      <c r="D5869">
        <v>7</v>
      </c>
    </row>
    <row r="5870" spans="1:4">
      <c r="A5870" t="str">
        <f t="shared" si="91"/>
        <v>TRANSNITROSTILBENE</v>
      </c>
      <c r="B5870" t="s">
        <v>6324</v>
      </c>
      <c r="C5870">
        <v>7</v>
      </c>
      <c r="D5870">
        <v>9</v>
      </c>
    </row>
    <row r="5871" spans="1:4">
      <c r="A5871" t="str">
        <f t="shared" si="91"/>
        <v>trans-Retinoic_acid</v>
      </c>
      <c r="B5871" t="s">
        <v>13647</v>
      </c>
      <c r="C5871">
        <v>9</v>
      </c>
      <c r="D5871">
        <v>7</v>
      </c>
    </row>
    <row r="5872" spans="1:4">
      <c r="A5872" t="str">
        <f t="shared" si="91"/>
        <v>trans-trans-2-4-heptadienal</v>
      </c>
      <c r="B5872" t="s">
        <v>13648</v>
      </c>
      <c r="C5872">
        <v>6</v>
      </c>
      <c r="D5872">
        <v>6</v>
      </c>
    </row>
    <row r="5873" spans="1:4">
      <c r="A5873" t="str">
        <f t="shared" si="91"/>
        <v>trans-trans-2-4-nonadienal</v>
      </c>
      <c r="B5873" t="s">
        <v>13649</v>
      </c>
      <c r="C5873">
        <v>6</v>
      </c>
      <c r="D5873">
        <v>6</v>
      </c>
    </row>
    <row r="5874" spans="1:4">
      <c r="A5874" t="str">
        <f t="shared" si="91"/>
        <v>Trapidil</v>
      </c>
      <c r="B5874" t="s">
        <v>13651</v>
      </c>
      <c r="C5874">
        <v>9</v>
      </c>
      <c r="D5874">
        <v>11</v>
      </c>
    </row>
    <row r="5875" spans="1:4">
      <c r="A5875" t="str">
        <f t="shared" si="91"/>
        <v>trazodone</v>
      </c>
      <c r="B5875" t="s">
        <v>13652</v>
      </c>
      <c r="C5875">
        <v>8</v>
      </c>
      <c r="D5875">
        <v>9</v>
      </c>
    </row>
    <row r="5876" spans="1:4">
      <c r="A5876" t="str">
        <f t="shared" si="91"/>
        <v>Trefmid</v>
      </c>
      <c r="B5876" t="s">
        <v>13653</v>
      </c>
      <c r="C5876">
        <v>7</v>
      </c>
      <c r="D5876">
        <v>9</v>
      </c>
    </row>
    <row r="5877" spans="1:4">
      <c r="A5877" t="str">
        <f t="shared" si="91"/>
        <v>Trenimon</v>
      </c>
      <c r="B5877" t="s">
        <v>13654</v>
      </c>
      <c r="C5877">
        <v>5</v>
      </c>
      <c r="D5877">
        <v>7</v>
      </c>
    </row>
    <row r="5878" spans="1:4">
      <c r="A5878" t="str">
        <f t="shared" si="91"/>
        <v>triacetin</v>
      </c>
      <c r="B5878" t="s">
        <v>8922</v>
      </c>
      <c r="C5878">
        <v>6</v>
      </c>
      <c r="D5878">
        <v>9</v>
      </c>
    </row>
    <row r="5879" spans="1:4">
      <c r="A5879" t="str">
        <f t="shared" si="91"/>
        <v>Triadimefon</v>
      </c>
      <c r="B5879" t="s">
        <v>13655</v>
      </c>
      <c r="C5879">
        <v>8</v>
      </c>
      <c r="D5879">
        <v>9</v>
      </c>
    </row>
    <row r="5880" spans="1:4">
      <c r="A5880" t="str">
        <f t="shared" si="91"/>
        <v>Triadimenol</v>
      </c>
      <c r="B5880" t="s">
        <v>13656</v>
      </c>
      <c r="C5880">
        <v>8</v>
      </c>
      <c r="D5880">
        <v>9</v>
      </c>
    </row>
    <row r="5881" spans="1:4">
      <c r="A5881" t="str">
        <f t="shared" si="91"/>
        <v>Triallate</v>
      </c>
      <c r="B5881" t="s">
        <v>9068</v>
      </c>
      <c r="C5881">
        <v>7</v>
      </c>
      <c r="D5881">
        <v>11</v>
      </c>
    </row>
    <row r="5882" spans="1:4">
      <c r="A5882" t="str">
        <f t="shared" si="91"/>
        <v>Triamcinolone_acetonide</v>
      </c>
      <c r="B5882" t="s">
        <v>13657</v>
      </c>
      <c r="C5882">
        <v>8</v>
      </c>
      <c r="D5882">
        <v>8</v>
      </c>
    </row>
    <row r="5883" spans="1:4">
      <c r="A5883" t="str">
        <f t="shared" si="91"/>
        <v>Triamterene</v>
      </c>
      <c r="B5883" t="s">
        <v>13658</v>
      </c>
      <c r="C5883">
        <v>7</v>
      </c>
      <c r="D5883">
        <v>9</v>
      </c>
    </row>
    <row r="5884" spans="1:4">
      <c r="A5884" t="str">
        <f t="shared" si="91"/>
        <v>Trianid</v>
      </c>
      <c r="B5884" t="s">
        <v>13659</v>
      </c>
      <c r="C5884">
        <v>7</v>
      </c>
      <c r="D5884">
        <v>8</v>
      </c>
    </row>
    <row r="5885" spans="1:4">
      <c r="A5885" t="str">
        <f t="shared" si="91"/>
        <v>Triasulfuron</v>
      </c>
      <c r="B5885" t="s">
        <v>9070</v>
      </c>
      <c r="C5885">
        <v>10</v>
      </c>
      <c r="D5885">
        <v>12</v>
      </c>
    </row>
    <row r="5886" spans="1:4">
      <c r="A5886" t="str">
        <f t="shared" si="91"/>
        <v>Triazamate</v>
      </c>
      <c r="B5886" t="s">
        <v>13660</v>
      </c>
      <c r="C5886">
        <v>8</v>
      </c>
      <c r="D5886">
        <v>10</v>
      </c>
    </row>
    <row r="5887" spans="1:4">
      <c r="A5887" t="str">
        <f t="shared" si="91"/>
        <v>triazolam</v>
      </c>
      <c r="B5887" t="s">
        <v>13661</v>
      </c>
      <c r="C5887">
        <v>8</v>
      </c>
      <c r="D5887">
        <v>8</v>
      </c>
    </row>
    <row r="5888" spans="1:4">
      <c r="A5888" t="str">
        <f t="shared" si="91"/>
        <v>Triazophos</v>
      </c>
      <c r="B5888" t="s">
        <v>13662</v>
      </c>
      <c r="C5888">
        <v>11</v>
      </c>
      <c r="D5888">
        <v>12</v>
      </c>
    </row>
    <row r="5889" spans="1:4">
      <c r="A5889" t="str">
        <f t="shared" si="91"/>
        <v>Tribenuron_methyl</v>
      </c>
      <c r="B5889" t="s">
        <v>9072</v>
      </c>
      <c r="C5889">
        <v>11</v>
      </c>
      <c r="D5889">
        <v>12</v>
      </c>
    </row>
    <row r="5890" spans="1:4">
      <c r="A5890" t="str">
        <f t="shared" si="91"/>
        <v>Tribromomethane</v>
      </c>
      <c r="B5890" t="s">
        <v>13663</v>
      </c>
      <c r="C5890">
        <v>4</v>
      </c>
      <c r="D5890">
        <v>4</v>
      </c>
    </row>
    <row r="5891" spans="1:4">
      <c r="A5891" t="str">
        <f t="shared" si="91"/>
        <v>Tribufos</v>
      </c>
      <c r="B5891" t="s">
        <v>9075</v>
      </c>
      <c r="C5891">
        <v>6</v>
      </c>
      <c r="D5891">
        <v>6</v>
      </c>
    </row>
    <row r="5892" spans="1:4">
      <c r="A5892" t="str">
        <f t="shared" ref="A5892:A5955" si="92">MID(B5892,1,LEN(B5892)-4)</f>
        <v>Tributyl_phosphate</v>
      </c>
      <c r="B5892" t="s">
        <v>13665</v>
      </c>
      <c r="C5892">
        <v>10</v>
      </c>
      <c r="D5892">
        <v>11</v>
      </c>
    </row>
    <row r="5893" spans="1:4">
      <c r="A5893" t="str">
        <f t="shared" si="92"/>
        <v>tributylphosphate</v>
      </c>
      <c r="B5893" t="s">
        <v>13664</v>
      </c>
      <c r="C5893">
        <v>10</v>
      </c>
      <c r="D5893">
        <v>11</v>
      </c>
    </row>
    <row r="5894" spans="1:4">
      <c r="A5894" t="str">
        <f t="shared" si="92"/>
        <v>Tricaprylin</v>
      </c>
      <c r="B5894" t="s">
        <v>13666</v>
      </c>
      <c r="C5894">
        <v>6</v>
      </c>
      <c r="D5894">
        <v>9</v>
      </c>
    </row>
    <row r="5895" spans="1:4">
      <c r="A5895" t="str">
        <f t="shared" si="92"/>
        <v>Trichlorfon</v>
      </c>
      <c r="B5895" t="s">
        <v>13667</v>
      </c>
      <c r="C5895">
        <v>8</v>
      </c>
      <c r="D5895">
        <v>8</v>
      </c>
    </row>
    <row r="5896" spans="1:4">
      <c r="A5896" t="str">
        <f t="shared" si="92"/>
        <v>Trichloroacetic_acid</v>
      </c>
      <c r="B5896" t="s">
        <v>7536</v>
      </c>
      <c r="C5896">
        <v>7</v>
      </c>
      <c r="D5896">
        <v>7</v>
      </c>
    </row>
    <row r="5897" spans="1:4">
      <c r="A5897" t="str">
        <f t="shared" si="92"/>
        <v>Trichloroacetonitrile</v>
      </c>
      <c r="B5897" t="s">
        <v>13668</v>
      </c>
      <c r="C5897">
        <v>5</v>
      </c>
      <c r="D5897">
        <v>5</v>
      </c>
    </row>
    <row r="5898" spans="1:4">
      <c r="A5898" t="str">
        <f t="shared" si="92"/>
        <v>Trichloroethylene</v>
      </c>
      <c r="B5898" t="s">
        <v>13669</v>
      </c>
      <c r="C5898">
        <v>5</v>
      </c>
      <c r="D5898">
        <v>5</v>
      </c>
    </row>
    <row r="5899" spans="1:4">
      <c r="A5899" t="str">
        <f t="shared" si="92"/>
        <v>Trichloroethylene_(with_epichlorohydrin)</v>
      </c>
      <c r="B5899" t="s">
        <v>13670</v>
      </c>
      <c r="C5899">
        <v>5</v>
      </c>
      <c r="D5899">
        <v>5</v>
      </c>
    </row>
    <row r="5900" spans="1:4">
      <c r="A5900" t="str">
        <f t="shared" si="92"/>
        <v>Trichlorofluoromethane</v>
      </c>
      <c r="B5900" t="s">
        <v>13671</v>
      </c>
      <c r="C5900">
        <v>5</v>
      </c>
      <c r="D5900">
        <v>5</v>
      </c>
    </row>
    <row r="5901" spans="1:4">
      <c r="A5901" t="str">
        <f t="shared" si="92"/>
        <v>trichloromandelic_acid</v>
      </c>
      <c r="B5901" t="s">
        <v>13672</v>
      </c>
      <c r="C5901">
        <v>6</v>
      </c>
      <c r="D5901">
        <v>9</v>
      </c>
    </row>
    <row r="5902" spans="1:4">
      <c r="A5902" t="str">
        <f t="shared" si="92"/>
        <v>trichloromethane</v>
      </c>
      <c r="B5902" t="s">
        <v>8902</v>
      </c>
      <c r="C5902">
        <v>4</v>
      </c>
      <c r="D5902">
        <v>4</v>
      </c>
    </row>
    <row r="5903" spans="1:4">
      <c r="A5903" t="str">
        <f t="shared" si="92"/>
        <v>Trichloronate</v>
      </c>
      <c r="B5903" t="s">
        <v>13673</v>
      </c>
      <c r="C5903">
        <v>9</v>
      </c>
      <c r="D5903">
        <v>9</v>
      </c>
    </row>
    <row r="5904" spans="1:4">
      <c r="A5904" t="str">
        <f t="shared" si="92"/>
        <v>Trichlorosilane</v>
      </c>
      <c r="B5904" t="s">
        <v>13674</v>
      </c>
      <c r="C5904">
        <v>3</v>
      </c>
      <c r="D5904">
        <v>3</v>
      </c>
    </row>
    <row r="5905" spans="1:4">
      <c r="A5905" t="str">
        <f t="shared" si="92"/>
        <v>Triclopyr</v>
      </c>
      <c r="B5905" t="s">
        <v>9080</v>
      </c>
      <c r="C5905">
        <v>7</v>
      </c>
      <c r="D5905">
        <v>8</v>
      </c>
    </row>
    <row r="5906" spans="1:4">
      <c r="A5906" t="str">
        <f t="shared" si="92"/>
        <v>Triclopyr_butoxyethyl_ester</v>
      </c>
      <c r="B5906" t="s">
        <v>9077</v>
      </c>
      <c r="C5906">
        <v>7</v>
      </c>
      <c r="D5906">
        <v>10</v>
      </c>
    </row>
    <row r="5907" spans="1:4">
      <c r="A5907" t="str">
        <f t="shared" si="92"/>
        <v>Triclosan</v>
      </c>
      <c r="B5907" t="s">
        <v>7512</v>
      </c>
      <c r="C5907">
        <v>6</v>
      </c>
      <c r="D5907">
        <v>7</v>
      </c>
    </row>
    <row r="5908" spans="1:4">
      <c r="A5908" t="str">
        <f t="shared" si="92"/>
        <v>Tricresyl_phosphate</v>
      </c>
      <c r="B5908" t="s">
        <v>13675</v>
      </c>
      <c r="C5908">
        <v>9</v>
      </c>
      <c r="D5908">
        <v>9</v>
      </c>
    </row>
    <row r="5909" spans="1:4">
      <c r="A5909" t="str">
        <f t="shared" si="92"/>
        <v>Tridecylamine</v>
      </c>
      <c r="B5909" t="s">
        <v>13676</v>
      </c>
      <c r="C5909">
        <v>4</v>
      </c>
      <c r="D5909">
        <v>5</v>
      </c>
    </row>
    <row r="5910" spans="1:4">
      <c r="A5910" t="str">
        <f t="shared" si="92"/>
        <v>Tridiphane</v>
      </c>
      <c r="B5910" t="s">
        <v>13677</v>
      </c>
      <c r="C5910">
        <v>6</v>
      </c>
      <c r="D5910">
        <v>9</v>
      </c>
    </row>
    <row r="5911" spans="1:4">
      <c r="A5911" t="str">
        <f t="shared" si="92"/>
        <v>Trientine</v>
      </c>
      <c r="B5911" t="s">
        <v>13678</v>
      </c>
      <c r="C5911">
        <v>4</v>
      </c>
      <c r="D5911">
        <v>10</v>
      </c>
    </row>
    <row r="5912" spans="1:4">
      <c r="A5912" t="str">
        <f t="shared" si="92"/>
        <v>Trietazine</v>
      </c>
      <c r="B5912" t="s">
        <v>13679</v>
      </c>
      <c r="C5912">
        <v>11</v>
      </c>
      <c r="D5912">
        <v>12</v>
      </c>
    </row>
    <row r="5913" spans="1:4">
      <c r="A5913" t="str">
        <f t="shared" si="92"/>
        <v>Triethanolamine</v>
      </c>
      <c r="B5913" t="s">
        <v>13680</v>
      </c>
      <c r="C5913">
        <v>4</v>
      </c>
      <c r="D5913">
        <v>7</v>
      </c>
    </row>
    <row r="5914" spans="1:4">
      <c r="A5914" t="str">
        <f t="shared" si="92"/>
        <v>Triethyl_nitrilotricarboxylate</v>
      </c>
      <c r="B5914" t="s">
        <v>13686</v>
      </c>
      <c r="C5914">
        <v>8</v>
      </c>
      <c r="D5914">
        <v>8</v>
      </c>
    </row>
    <row r="5915" spans="1:4">
      <c r="A5915" t="str">
        <f t="shared" si="92"/>
        <v>triethyl_phosphate</v>
      </c>
      <c r="B5915" t="s">
        <v>8740</v>
      </c>
      <c r="C5915">
        <v>10</v>
      </c>
      <c r="D5915">
        <v>10</v>
      </c>
    </row>
    <row r="5916" spans="1:4">
      <c r="A5916" t="str">
        <f t="shared" si="92"/>
        <v>Triethyl_thiourea</v>
      </c>
      <c r="B5916" t="s">
        <v>8792</v>
      </c>
      <c r="C5916">
        <v>7</v>
      </c>
      <c r="D5916">
        <v>10</v>
      </c>
    </row>
    <row r="5917" spans="1:4">
      <c r="A5917" t="str">
        <f t="shared" si="92"/>
        <v>Triethylamine</v>
      </c>
      <c r="B5917" t="s">
        <v>13681</v>
      </c>
      <c r="C5917">
        <v>4</v>
      </c>
      <c r="D5917">
        <v>7</v>
      </c>
    </row>
    <row r="5918" spans="1:4">
      <c r="A5918" t="str">
        <f t="shared" si="92"/>
        <v>Triethylene_glycol</v>
      </c>
      <c r="B5918" t="s">
        <v>13685</v>
      </c>
      <c r="C5918">
        <v>4</v>
      </c>
      <c r="D5918">
        <v>10</v>
      </c>
    </row>
    <row r="5919" spans="1:4">
      <c r="A5919" t="str">
        <f t="shared" si="92"/>
        <v>Triethylenemelamine</v>
      </c>
      <c r="B5919" t="s">
        <v>13682</v>
      </c>
      <c r="C5919">
        <v>11</v>
      </c>
      <c r="D5919">
        <v>12</v>
      </c>
    </row>
    <row r="5920" spans="1:4">
      <c r="A5920" t="str">
        <f t="shared" si="92"/>
        <v>Triethylenephosphoramide</v>
      </c>
      <c r="B5920" t="s">
        <v>13683</v>
      </c>
      <c r="C5920">
        <v>4</v>
      </c>
      <c r="D5920">
        <v>4</v>
      </c>
    </row>
    <row r="5921" spans="1:4">
      <c r="A5921" t="str">
        <f t="shared" si="92"/>
        <v>Triethylenetetramine</v>
      </c>
      <c r="B5921" t="s">
        <v>13684</v>
      </c>
      <c r="C5921">
        <v>4</v>
      </c>
      <c r="D5921">
        <v>10</v>
      </c>
    </row>
    <row r="5922" spans="1:4">
      <c r="A5922" t="str">
        <f t="shared" si="92"/>
        <v>Trifloxystrobin</v>
      </c>
      <c r="B5922" t="s">
        <v>9815</v>
      </c>
      <c r="C5922">
        <v>7</v>
      </c>
      <c r="D5922">
        <v>9</v>
      </c>
    </row>
    <row r="5923" spans="1:4">
      <c r="A5923" t="str">
        <f t="shared" si="92"/>
        <v>Trifloxysulfuron</v>
      </c>
      <c r="B5923" t="s">
        <v>9083</v>
      </c>
      <c r="C5923">
        <v>10</v>
      </c>
      <c r="D5923">
        <v>12</v>
      </c>
    </row>
    <row r="5924" spans="1:4">
      <c r="A5924" t="str">
        <f t="shared" si="92"/>
        <v>Triflumizole</v>
      </c>
      <c r="B5924" t="s">
        <v>7514</v>
      </c>
      <c r="C5924">
        <v>7</v>
      </c>
      <c r="D5924">
        <v>9</v>
      </c>
    </row>
    <row r="5925" spans="1:4">
      <c r="A5925" t="str">
        <f t="shared" si="92"/>
        <v>trifluoperazine</v>
      </c>
      <c r="B5925" t="s">
        <v>5145</v>
      </c>
      <c r="C5925">
        <v>7</v>
      </c>
      <c r="D5925">
        <v>11</v>
      </c>
    </row>
    <row r="5926" spans="1:4">
      <c r="A5926" t="str">
        <f t="shared" si="92"/>
        <v>Trifluoracetic_acid</v>
      </c>
      <c r="B5926" t="s">
        <v>9882</v>
      </c>
      <c r="C5926">
        <v>7</v>
      </c>
      <c r="D5926">
        <v>7</v>
      </c>
    </row>
    <row r="5927" spans="1:4">
      <c r="A5927" t="str">
        <f t="shared" si="92"/>
        <v>Trifluralin__technical_grade</v>
      </c>
      <c r="B5927" t="s">
        <v>14311</v>
      </c>
      <c r="C5927">
        <v>7</v>
      </c>
      <c r="D5927">
        <v>9</v>
      </c>
    </row>
    <row r="5928" spans="1:4">
      <c r="A5928" t="str">
        <f t="shared" si="92"/>
        <v>Trifluralin</v>
      </c>
      <c r="B5928" t="s">
        <v>9086</v>
      </c>
      <c r="C5928">
        <v>7</v>
      </c>
      <c r="D5928">
        <v>9</v>
      </c>
    </row>
    <row r="5929" spans="1:4">
      <c r="A5929" t="str">
        <f t="shared" si="92"/>
        <v>Triflusulfuron_methyl</v>
      </c>
      <c r="B5929" t="s">
        <v>9088</v>
      </c>
      <c r="C5929">
        <v>11</v>
      </c>
      <c r="D5929">
        <v>12</v>
      </c>
    </row>
    <row r="5930" spans="1:4">
      <c r="A5930" t="str">
        <f t="shared" si="92"/>
        <v>Triisopropanolamine</v>
      </c>
      <c r="B5930" t="s">
        <v>13687</v>
      </c>
      <c r="C5930">
        <v>4</v>
      </c>
      <c r="D5930">
        <v>7</v>
      </c>
    </row>
    <row r="5931" spans="1:4">
      <c r="A5931" t="str">
        <f t="shared" si="92"/>
        <v>trimebutine</v>
      </c>
      <c r="B5931" t="s">
        <v>5148</v>
      </c>
      <c r="C5931">
        <v>7</v>
      </c>
      <c r="D5931">
        <v>9</v>
      </c>
    </row>
    <row r="5932" spans="1:4">
      <c r="A5932" t="str">
        <f t="shared" si="92"/>
        <v>Trimedlure</v>
      </c>
      <c r="B5932" t="s">
        <v>13688</v>
      </c>
      <c r="C5932">
        <v>6</v>
      </c>
      <c r="D5932">
        <v>7</v>
      </c>
    </row>
    <row r="5933" spans="1:4">
      <c r="A5933" t="str">
        <f t="shared" si="92"/>
        <v>trimeprazine</v>
      </c>
      <c r="B5933" t="s">
        <v>13689</v>
      </c>
      <c r="C5933">
        <v>6</v>
      </c>
      <c r="D5933">
        <v>11</v>
      </c>
    </row>
    <row r="5934" spans="1:4">
      <c r="A5934" t="str">
        <f t="shared" si="92"/>
        <v>Trimethadione</v>
      </c>
      <c r="B5934" t="s">
        <v>13690</v>
      </c>
      <c r="C5934">
        <v>8</v>
      </c>
      <c r="D5934">
        <v>8</v>
      </c>
    </row>
    <row r="5935" spans="1:4">
      <c r="A5935" t="str">
        <f t="shared" si="92"/>
        <v>trimethaphan</v>
      </c>
      <c r="B5935" t="s">
        <v>5151</v>
      </c>
      <c r="C5935">
        <v>7</v>
      </c>
      <c r="D5935">
        <v>9</v>
      </c>
    </row>
    <row r="5936" spans="1:4">
      <c r="A5936" t="str">
        <f t="shared" si="92"/>
        <v>trimethoprim</v>
      </c>
      <c r="B5936" t="s">
        <v>13691</v>
      </c>
      <c r="C5936">
        <v>7</v>
      </c>
      <c r="D5936">
        <v>8</v>
      </c>
    </row>
    <row r="5937" spans="1:4">
      <c r="A5937" t="str">
        <f t="shared" si="92"/>
        <v>Trimethylphosphate</v>
      </c>
      <c r="B5937" t="s">
        <v>13692</v>
      </c>
      <c r="C5937">
        <v>7</v>
      </c>
      <c r="D5937">
        <v>7</v>
      </c>
    </row>
    <row r="5938" spans="1:4">
      <c r="A5938" t="str">
        <f t="shared" si="92"/>
        <v>Trimethylthiourea</v>
      </c>
      <c r="B5938" t="s">
        <v>13693</v>
      </c>
      <c r="C5938">
        <v>7</v>
      </c>
      <c r="D5938">
        <v>7</v>
      </c>
    </row>
    <row r="5939" spans="1:4">
      <c r="A5939" t="str">
        <f t="shared" si="92"/>
        <v>Trimoprostil</v>
      </c>
      <c r="B5939" t="s">
        <v>13694</v>
      </c>
      <c r="C5939">
        <v>5</v>
      </c>
      <c r="D5939">
        <v>6</v>
      </c>
    </row>
    <row r="5940" spans="1:4">
      <c r="A5940" t="str">
        <f t="shared" si="92"/>
        <v>Trinexapac-ethyl</v>
      </c>
      <c r="B5940" t="s">
        <v>13695</v>
      </c>
      <c r="C5940">
        <v>5</v>
      </c>
      <c r="D5940">
        <v>7</v>
      </c>
    </row>
    <row r="5941" spans="1:4">
      <c r="A5941" t="str">
        <f t="shared" si="92"/>
        <v>Trinitrobenzene</v>
      </c>
      <c r="B5941" t="s">
        <v>13696</v>
      </c>
      <c r="C5941">
        <v>7</v>
      </c>
      <c r="D5941">
        <v>9</v>
      </c>
    </row>
    <row r="5942" spans="1:4">
      <c r="A5942" t="str">
        <f t="shared" si="92"/>
        <v>TRINITROTOLUENE</v>
      </c>
      <c r="B5942" t="s">
        <v>6325</v>
      </c>
      <c r="C5942">
        <v>7</v>
      </c>
      <c r="D5942">
        <v>9</v>
      </c>
    </row>
    <row r="5943" spans="1:4">
      <c r="A5943" t="str">
        <f t="shared" si="92"/>
        <v>trional</v>
      </c>
      <c r="B5943" t="s">
        <v>8793</v>
      </c>
      <c r="C5943">
        <v>7</v>
      </c>
      <c r="D5943">
        <v>8</v>
      </c>
    </row>
    <row r="5944" spans="1:4">
      <c r="A5944" t="str">
        <f t="shared" si="92"/>
        <v>Tripelennamine</v>
      </c>
      <c r="B5944" t="s">
        <v>8121</v>
      </c>
      <c r="C5944">
        <v>7</v>
      </c>
      <c r="D5944">
        <v>11</v>
      </c>
    </row>
    <row r="5945" spans="1:4">
      <c r="A5945" t="str">
        <f t="shared" si="92"/>
        <v>triphenyl_phosphate</v>
      </c>
      <c r="B5945" t="s">
        <v>13704</v>
      </c>
      <c r="C5945">
        <v>9</v>
      </c>
      <c r="D5945">
        <v>9</v>
      </c>
    </row>
    <row r="5946" spans="1:4">
      <c r="A5946" t="str">
        <f t="shared" si="92"/>
        <v>Triphenylamine</v>
      </c>
      <c r="B5946" t="s">
        <v>13697</v>
      </c>
      <c r="C5946">
        <v>5</v>
      </c>
      <c r="D5946">
        <v>11</v>
      </c>
    </row>
    <row r="5947" spans="1:4">
      <c r="A5947" t="str">
        <f t="shared" si="92"/>
        <v>triphenylethylene</v>
      </c>
      <c r="B5947" t="s">
        <v>13698</v>
      </c>
      <c r="C5947">
        <v>7</v>
      </c>
      <c r="D5947">
        <v>9</v>
      </c>
    </row>
    <row r="5948" spans="1:4">
      <c r="A5948" t="str">
        <f t="shared" si="92"/>
        <v>Triphenylmethyl_azide</v>
      </c>
      <c r="B5948" t="s">
        <v>13699</v>
      </c>
      <c r="C5948">
        <v>7</v>
      </c>
      <c r="D5948">
        <v>8</v>
      </c>
    </row>
    <row r="5949" spans="1:4">
      <c r="A5949" t="str">
        <f t="shared" si="92"/>
        <v>triphenylphosphate</v>
      </c>
      <c r="B5949" t="s">
        <v>13700</v>
      </c>
      <c r="C5949">
        <v>9</v>
      </c>
      <c r="D5949">
        <v>9</v>
      </c>
    </row>
    <row r="5950" spans="1:4">
      <c r="A5950" t="str">
        <f t="shared" si="92"/>
        <v>Triphenylphosphine_oxide</v>
      </c>
      <c r="B5950" t="s">
        <v>13701</v>
      </c>
      <c r="C5950">
        <v>4</v>
      </c>
      <c r="D5950">
        <v>6</v>
      </c>
    </row>
    <row r="5951" spans="1:4">
      <c r="A5951" t="str">
        <f t="shared" si="92"/>
        <v>Triphenyltin_acetate</v>
      </c>
      <c r="B5951" t="s">
        <v>13702</v>
      </c>
      <c r="C5951">
        <v>5</v>
      </c>
      <c r="D5951">
        <v>6</v>
      </c>
    </row>
    <row r="5952" spans="1:4">
      <c r="A5952" t="str">
        <f t="shared" si="92"/>
        <v>Triphenyltin_hydroxide</v>
      </c>
      <c r="B5952" t="s">
        <v>13703</v>
      </c>
      <c r="C5952">
        <v>4</v>
      </c>
      <c r="D5952">
        <v>6</v>
      </c>
    </row>
    <row r="5953" spans="1:4">
      <c r="A5953" t="str">
        <f t="shared" si="92"/>
        <v>triprolidine</v>
      </c>
      <c r="B5953" t="s">
        <v>8122</v>
      </c>
      <c r="C5953">
        <v>6</v>
      </c>
      <c r="D5953">
        <v>10</v>
      </c>
    </row>
    <row r="5954" spans="1:4">
      <c r="A5954" t="str">
        <f t="shared" si="92"/>
        <v>Triprolidine_hydrochloride_monohydrate</v>
      </c>
      <c r="B5954" t="s">
        <v>13705</v>
      </c>
      <c r="C5954">
        <v>6</v>
      </c>
      <c r="D5954">
        <v>10</v>
      </c>
    </row>
    <row r="5955" spans="1:4">
      <c r="A5955" t="str">
        <f t="shared" si="92"/>
        <v>triprolyleneglycolmethylether</v>
      </c>
      <c r="B5955" t="s">
        <v>13706</v>
      </c>
      <c r="C5955">
        <v>5</v>
      </c>
      <c r="D5955">
        <v>11</v>
      </c>
    </row>
    <row r="5956" spans="1:4">
      <c r="A5956" t="str">
        <f t="shared" ref="A5956:A6019" si="93">MID(B5956,1,LEN(B5956)-4)</f>
        <v>Tripropargylamine</v>
      </c>
      <c r="B5956" t="s">
        <v>13707</v>
      </c>
      <c r="C5956">
        <v>5</v>
      </c>
      <c r="D5956">
        <v>9</v>
      </c>
    </row>
    <row r="5957" spans="1:4">
      <c r="A5957" t="str">
        <f t="shared" si="93"/>
        <v>Tripropylamine</v>
      </c>
      <c r="B5957" t="s">
        <v>13708</v>
      </c>
      <c r="C5957">
        <v>4</v>
      </c>
      <c r="D5957">
        <v>7</v>
      </c>
    </row>
    <row r="5958" spans="1:4">
      <c r="A5958" t="str">
        <f t="shared" si="93"/>
        <v>Tris(2_3-dibromopropyl)_phosphate</v>
      </c>
      <c r="B5958" t="s">
        <v>14312</v>
      </c>
      <c r="C5958">
        <v>10</v>
      </c>
      <c r="D5958">
        <v>10</v>
      </c>
    </row>
    <row r="5959" spans="1:4">
      <c r="A5959" t="str">
        <f t="shared" si="93"/>
        <v>Tris(2_3-dimethylphenyl)_phosphate</v>
      </c>
      <c r="B5959" t="s">
        <v>14313</v>
      </c>
      <c r="C5959">
        <v>9</v>
      </c>
      <c r="D5959">
        <v>9</v>
      </c>
    </row>
    <row r="5960" spans="1:4">
      <c r="A5960" t="str">
        <f t="shared" si="93"/>
        <v>Tris(2_6-dichlorophenyl)_phosphate</v>
      </c>
      <c r="B5960" t="s">
        <v>14314</v>
      </c>
      <c r="C5960">
        <v>9</v>
      </c>
      <c r="D5960">
        <v>9</v>
      </c>
    </row>
    <row r="5961" spans="1:4">
      <c r="A5961" t="str">
        <f t="shared" si="93"/>
        <v>Tris(2-butoxyethyl)_phosphate</v>
      </c>
      <c r="B5961" t="s">
        <v>13709</v>
      </c>
      <c r="C5961">
        <v>10</v>
      </c>
      <c r="D5961">
        <v>10</v>
      </c>
    </row>
    <row r="5962" spans="1:4">
      <c r="A5962" t="str">
        <f t="shared" si="93"/>
        <v>Tris(2-chloroethyl)_phosphate</v>
      </c>
      <c r="B5962" t="s">
        <v>13711</v>
      </c>
      <c r="C5962">
        <v>10</v>
      </c>
      <c r="D5962">
        <v>10</v>
      </c>
    </row>
    <row r="5963" spans="1:4">
      <c r="A5963" t="str">
        <f t="shared" si="93"/>
        <v>tris(2-Chloroethyl)phosphite</v>
      </c>
      <c r="B5963" t="s">
        <v>13710</v>
      </c>
      <c r="C5963">
        <v>10</v>
      </c>
      <c r="D5963">
        <v>10</v>
      </c>
    </row>
    <row r="5964" spans="1:4">
      <c r="A5964" t="str">
        <f t="shared" si="93"/>
        <v>tris(2-Ethylhexyl)phosphate</v>
      </c>
      <c r="B5964" t="s">
        <v>13712</v>
      </c>
      <c r="C5964">
        <v>10</v>
      </c>
      <c r="D5964">
        <v>11</v>
      </c>
    </row>
    <row r="5965" spans="1:4">
      <c r="A5965" t="str">
        <f t="shared" si="93"/>
        <v>Tris(3_4-dimethylphenyl)_phosphate</v>
      </c>
      <c r="B5965" t="s">
        <v>14315</v>
      </c>
      <c r="C5965">
        <v>9</v>
      </c>
      <c r="D5965">
        <v>9</v>
      </c>
    </row>
    <row r="5966" spans="1:4">
      <c r="A5966" t="str">
        <f t="shared" si="93"/>
        <v>Tris(5-methyl-2-nitrophenyl)_phosphate</v>
      </c>
      <c r="B5966" t="s">
        <v>13713</v>
      </c>
      <c r="C5966">
        <v>9</v>
      </c>
      <c r="D5966">
        <v>9</v>
      </c>
    </row>
    <row r="5967" spans="1:4">
      <c r="A5967" t="str">
        <f t="shared" si="93"/>
        <v>Tris(aziridinyl)-phosphine_sulfide</v>
      </c>
      <c r="B5967" t="s">
        <v>13714</v>
      </c>
      <c r="C5967">
        <v>5</v>
      </c>
      <c r="D5967">
        <v>5</v>
      </c>
    </row>
    <row r="5968" spans="1:4">
      <c r="A5968" t="str">
        <f t="shared" si="93"/>
        <v>Tris(aziridinyl)-phosphine_sulfide_(thio-tepa)</v>
      </c>
      <c r="B5968" t="s">
        <v>13715</v>
      </c>
      <c r="C5968">
        <v>5</v>
      </c>
      <c r="D5968">
        <v>5</v>
      </c>
    </row>
    <row r="5969" spans="1:4">
      <c r="A5969" t="str">
        <f t="shared" si="93"/>
        <v>Tris(m-nitrophenyl)phosphine_oxide</v>
      </c>
      <c r="B5969" t="s">
        <v>13716</v>
      </c>
      <c r="C5969">
        <v>7</v>
      </c>
      <c r="D5969">
        <v>9</v>
      </c>
    </row>
    <row r="5970" spans="1:4">
      <c r="A5970" t="str">
        <f t="shared" si="93"/>
        <v>Tris(p-dimethylaminophenyl)phosphine_oxide</v>
      </c>
      <c r="B5970" t="s">
        <v>13717</v>
      </c>
      <c r="C5970">
        <v>5</v>
      </c>
      <c r="D5970">
        <v>8</v>
      </c>
    </row>
    <row r="5971" spans="1:4">
      <c r="A5971" t="str">
        <f t="shared" si="93"/>
        <v>Tris-1_2_3-(chloromethoxy)propane</v>
      </c>
      <c r="B5971" t="s">
        <v>14316</v>
      </c>
      <c r="C5971">
        <v>6</v>
      </c>
      <c r="D5971">
        <v>8</v>
      </c>
    </row>
    <row r="5972" spans="1:4">
      <c r="A5972" t="str">
        <f t="shared" si="93"/>
        <v>Trisodium_ethylenediaminetetraacetate</v>
      </c>
      <c r="B5972" t="s">
        <v>13718</v>
      </c>
      <c r="C5972">
        <v>4</v>
      </c>
      <c r="D5972">
        <v>11</v>
      </c>
    </row>
    <row r="5973" spans="1:4">
      <c r="A5973" t="str">
        <f t="shared" si="93"/>
        <v>Trisodium_ethylenediaminetetraacetate_trihydrate_(edta)</v>
      </c>
      <c r="B5973" t="s">
        <v>13719</v>
      </c>
      <c r="C5973">
        <v>4</v>
      </c>
      <c r="D5973">
        <v>11</v>
      </c>
    </row>
    <row r="5974" spans="1:4">
      <c r="A5974" t="str">
        <f t="shared" si="93"/>
        <v>Trithiozine</v>
      </c>
      <c r="B5974" t="s">
        <v>13720</v>
      </c>
      <c r="C5974">
        <v>7</v>
      </c>
      <c r="D5974">
        <v>9</v>
      </c>
    </row>
    <row r="5975" spans="1:4">
      <c r="A5975" t="str">
        <f t="shared" si="93"/>
        <v>Triticonazole</v>
      </c>
      <c r="B5975" t="s">
        <v>9817</v>
      </c>
      <c r="C5975">
        <v>8</v>
      </c>
      <c r="D5975">
        <v>9</v>
      </c>
    </row>
    <row r="5976" spans="1:4">
      <c r="A5976" t="str">
        <f t="shared" si="93"/>
        <v>Triton_X-100</v>
      </c>
      <c r="B5976" t="s">
        <v>9697</v>
      </c>
      <c r="C5976">
        <v>7</v>
      </c>
      <c r="D5976">
        <v>12</v>
      </c>
    </row>
    <row r="5977" spans="1:4">
      <c r="A5977" t="str">
        <f t="shared" si="93"/>
        <v>Triton_X-114</v>
      </c>
      <c r="B5977" t="s">
        <v>9700</v>
      </c>
      <c r="C5977">
        <v>7</v>
      </c>
      <c r="D5977">
        <v>12</v>
      </c>
    </row>
    <row r="5978" spans="1:4">
      <c r="A5978" t="str">
        <f t="shared" si="93"/>
        <v>Triton_X-15</v>
      </c>
      <c r="B5978" t="s">
        <v>9702</v>
      </c>
      <c r="C5978">
        <v>7</v>
      </c>
      <c r="D5978">
        <v>9</v>
      </c>
    </row>
    <row r="5979" spans="1:4">
      <c r="A5979" t="str">
        <f t="shared" si="93"/>
        <v>triton_X-35</v>
      </c>
      <c r="B5979" t="s">
        <v>9704</v>
      </c>
      <c r="C5979">
        <v>7</v>
      </c>
      <c r="D5979">
        <v>11</v>
      </c>
    </row>
    <row r="5980" spans="1:4">
      <c r="A5980" t="str">
        <f t="shared" si="93"/>
        <v>Triton-B</v>
      </c>
      <c r="B5980" t="s">
        <v>13721</v>
      </c>
      <c r="C5980">
        <v>6</v>
      </c>
      <c r="D5980">
        <v>9</v>
      </c>
    </row>
    <row r="5981" spans="1:4">
      <c r="A5981" t="str">
        <f t="shared" si="93"/>
        <v>Trofosfamide</v>
      </c>
      <c r="B5981" t="s">
        <v>13722</v>
      </c>
      <c r="C5981">
        <v>7</v>
      </c>
      <c r="D5981">
        <v>10</v>
      </c>
    </row>
    <row r="5982" spans="1:4">
      <c r="A5982" t="str">
        <f t="shared" si="93"/>
        <v>Tropesin</v>
      </c>
      <c r="B5982" t="s">
        <v>13723</v>
      </c>
      <c r="C5982">
        <v>8</v>
      </c>
      <c r="D5982">
        <v>10</v>
      </c>
    </row>
    <row r="5983" spans="1:4">
      <c r="A5983" t="str">
        <f t="shared" si="93"/>
        <v>Troxipide</v>
      </c>
      <c r="B5983" t="s">
        <v>13724</v>
      </c>
      <c r="C5983">
        <v>7</v>
      </c>
      <c r="D5983">
        <v>12</v>
      </c>
    </row>
    <row r="5984" spans="1:4">
      <c r="A5984" t="str">
        <f t="shared" si="93"/>
        <v>Trp-P-1_acetate</v>
      </c>
      <c r="B5984" t="s">
        <v>13725</v>
      </c>
      <c r="C5984">
        <v>6</v>
      </c>
      <c r="D5984">
        <v>11</v>
      </c>
    </row>
    <row r="5985" spans="1:4">
      <c r="A5985" t="str">
        <f t="shared" si="93"/>
        <v>Trp-P-2_acetate</v>
      </c>
      <c r="B5985" t="s">
        <v>13726</v>
      </c>
      <c r="C5985">
        <v>6</v>
      </c>
      <c r="D5985">
        <v>11</v>
      </c>
    </row>
    <row r="5986" spans="1:4">
      <c r="A5986" t="str">
        <f t="shared" si="93"/>
        <v>Tubocurarine_Chloride</v>
      </c>
      <c r="B5986" t="s">
        <v>13727</v>
      </c>
      <c r="C5986">
        <v>7</v>
      </c>
      <c r="D5986">
        <v>12</v>
      </c>
    </row>
    <row r="5987" spans="1:4">
      <c r="A5987" t="str">
        <f t="shared" si="93"/>
        <v>Tulobuterol</v>
      </c>
      <c r="B5987" t="s">
        <v>13728</v>
      </c>
      <c r="C5987">
        <v>5</v>
      </c>
      <c r="D5987">
        <v>8</v>
      </c>
    </row>
    <row r="5988" spans="1:4">
      <c r="A5988" t="str">
        <f t="shared" si="93"/>
        <v>Turmeric_oleoresin_(79%-85%_curcumin)</v>
      </c>
      <c r="B5988" t="s">
        <v>13729</v>
      </c>
      <c r="C5988">
        <v>6</v>
      </c>
      <c r="D5988">
        <v>8</v>
      </c>
    </row>
    <row r="5989" spans="1:4">
      <c r="A5989" t="str">
        <f t="shared" si="93"/>
        <v>Tutin</v>
      </c>
      <c r="B5989" t="s">
        <v>13730</v>
      </c>
      <c r="C5989">
        <v>6</v>
      </c>
      <c r="D5989">
        <v>8</v>
      </c>
    </row>
    <row r="5990" spans="1:4">
      <c r="A5990" t="str">
        <f t="shared" si="93"/>
        <v>Tylosin_lactate</v>
      </c>
      <c r="B5990" t="s">
        <v>13731</v>
      </c>
      <c r="C5990">
        <v>8</v>
      </c>
      <c r="D5990">
        <v>9</v>
      </c>
    </row>
    <row r="5991" spans="1:4">
      <c r="A5991" t="str">
        <f t="shared" si="93"/>
        <v>UB_10854</v>
      </c>
      <c r="B5991" t="s">
        <v>13732</v>
      </c>
      <c r="C5991">
        <v>9</v>
      </c>
      <c r="D5991">
        <v>9</v>
      </c>
    </row>
    <row r="5992" spans="1:4">
      <c r="A5992" t="str">
        <f t="shared" si="93"/>
        <v>ucb_29993</v>
      </c>
      <c r="B5992" t="s">
        <v>8123</v>
      </c>
      <c r="C5992">
        <v>7</v>
      </c>
      <c r="D5992">
        <v>12</v>
      </c>
    </row>
    <row r="5993" spans="1:4">
      <c r="A5993" t="str">
        <f t="shared" si="93"/>
        <v>Umbelliferone</v>
      </c>
      <c r="B5993" t="s">
        <v>9884</v>
      </c>
      <c r="C5993">
        <v>6</v>
      </c>
      <c r="D5993">
        <v>10</v>
      </c>
    </row>
    <row r="5994" spans="1:4">
      <c r="A5994" t="str">
        <f t="shared" si="93"/>
        <v>undecan-1-ol</v>
      </c>
      <c r="B5994" t="s">
        <v>8803</v>
      </c>
      <c r="C5994">
        <v>4</v>
      </c>
      <c r="D5994">
        <v>5</v>
      </c>
    </row>
    <row r="5995" spans="1:4">
      <c r="A5995" t="str">
        <f t="shared" si="93"/>
        <v>Undecylenic_Acid</v>
      </c>
      <c r="B5995" t="s">
        <v>13733</v>
      </c>
      <c r="C5995">
        <v>4</v>
      </c>
      <c r="D5995">
        <v>5</v>
      </c>
    </row>
    <row r="5996" spans="1:4">
      <c r="A5996" t="str">
        <f t="shared" si="93"/>
        <v>Uracil</v>
      </c>
      <c r="B5996" t="s">
        <v>13734</v>
      </c>
      <c r="C5996">
        <v>7</v>
      </c>
      <c r="D5996">
        <v>7</v>
      </c>
    </row>
    <row r="5997" spans="1:4">
      <c r="A5997" t="str">
        <f t="shared" si="93"/>
        <v>Urapidil</v>
      </c>
      <c r="B5997" t="s">
        <v>13735</v>
      </c>
      <c r="C5997">
        <v>9</v>
      </c>
      <c r="D5997">
        <v>11</v>
      </c>
    </row>
    <row r="5998" spans="1:4">
      <c r="A5998" t="str">
        <f t="shared" si="93"/>
        <v>Urea__N-(3_4-dichlorophenyl)-N_N-dimethyl-</v>
      </c>
      <c r="B5998" t="s">
        <v>14317</v>
      </c>
      <c r="C5998">
        <v>6</v>
      </c>
      <c r="D5998">
        <v>9</v>
      </c>
    </row>
    <row r="5999" spans="1:4">
      <c r="A5999" t="str">
        <f t="shared" si="93"/>
        <v>urea</v>
      </c>
      <c r="B5999" t="s">
        <v>8777</v>
      </c>
      <c r="C5999">
        <v>4</v>
      </c>
      <c r="D5999">
        <v>4</v>
      </c>
    </row>
    <row r="6000" spans="1:4">
      <c r="A6000" t="str">
        <f t="shared" si="93"/>
        <v>Urethane</v>
      </c>
      <c r="B6000" t="s">
        <v>13736</v>
      </c>
      <c r="C6000">
        <v>6</v>
      </c>
      <c r="D6000">
        <v>6</v>
      </c>
    </row>
    <row r="6001" spans="1:4">
      <c r="A6001" t="str">
        <f t="shared" si="93"/>
        <v>Urotropine</v>
      </c>
      <c r="B6001" t="s">
        <v>13737</v>
      </c>
      <c r="C6001">
        <v>10</v>
      </c>
      <c r="D6001">
        <v>10</v>
      </c>
    </row>
    <row r="6002" spans="1:4">
      <c r="A6002" t="str">
        <f t="shared" si="93"/>
        <v>Ursodiol</v>
      </c>
      <c r="B6002" t="s">
        <v>13738</v>
      </c>
      <c r="C6002">
        <v>4</v>
      </c>
      <c r="D6002">
        <v>5</v>
      </c>
    </row>
    <row r="6003" spans="1:4">
      <c r="A6003" t="str">
        <f t="shared" si="93"/>
        <v>Valeraldehyde</v>
      </c>
      <c r="B6003" t="s">
        <v>13739</v>
      </c>
      <c r="C6003">
        <v>4</v>
      </c>
      <c r="D6003">
        <v>5</v>
      </c>
    </row>
    <row r="6004" spans="1:4">
      <c r="A6004" t="str">
        <f t="shared" si="93"/>
        <v>Valeronitrile</v>
      </c>
      <c r="B6004" t="s">
        <v>13740</v>
      </c>
      <c r="C6004">
        <v>5</v>
      </c>
      <c r="D6004">
        <v>6</v>
      </c>
    </row>
    <row r="6005" spans="1:4">
      <c r="A6005" t="str">
        <f t="shared" si="93"/>
        <v>valerophenone</v>
      </c>
      <c r="B6005" t="s">
        <v>13741</v>
      </c>
      <c r="C6005">
        <v>6</v>
      </c>
      <c r="D6005">
        <v>9</v>
      </c>
    </row>
    <row r="6006" spans="1:4">
      <c r="A6006" t="str">
        <f t="shared" si="93"/>
        <v>valproatic_acid</v>
      </c>
      <c r="B6006" t="s">
        <v>13742</v>
      </c>
      <c r="C6006">
        <v>4</v>
      </c>
      <c r="D6006">
        <v>5</v>
      </c>
    </row>
    <row r="6007" spans="1:4">
      <c r="A6007" t="str">
        <f t="shared" si="93"/>
        <v>Valproic_Acid</v>
      </c>
      <c r="B6007" t="s">
        <v>13743</v>
      </c>
      <c r="C6007">
        <v>4</v>
      </c>
      <c r="D6007">
        <v>5</v>
      </c>
    </row>
    <row r="6008" spans="1:4">
      <c r="A6008" t="str">
        <f t="shared" si="93"/>
        <v>Vanguard_GF</v>
      </c>
      <c r="B6008" t="s">
        <v>13744</v>
      </c>
      <c r="C6008">
        <v>11</v>
      </c>
      <c r="D6008">
        <v>11</v>
      </c>
    </row>
    <row r="6009" spans="1:4">
      <c r="A6009" t="str">
        <f t="shared" si="93"/>
        <v>vanillin</v>
      </c>
      <c r="B6009" t="s">
        <v>8761</v>
      </c>
      <c r="C6009">
        <v>6</v>
      </c>
      <c r="D6009">
        <v>7</v>
      </c>
    </row>
    <row r="6010" spans="1:4">
      <c r="A6010" t="str">
        <f t="shared" si="93"/>
        <v>vardenafil</v>
      </c>
      <c r="B6010" t="s">
        <v>5153</v>
      </c>
      <c r="C6010">
        <v>8</v>
      </c>
      <c r="D6010">
        <v>10</v>
      </c>
    </row>
    <row r="6011" spans="1:4">
      <c r="A6011" t="str">
        <f t="shared" si="93"/>
        <v>Vedaprofen</v>
      </c>
      <c r="B6011" t="s">
        <v>13745</v>
      </c>
      <c r="C6011">
        <v>6</v>
      </c>
      <c r="D6011">
        <v>10</v>
      </c>
    </row>
    <row r="6012" spans="1:4">
      <c r="A6012" t="str">
        <f t="shared" si="93"/>
        <v>verapamil</v>
      </c>
      <c r="B6012" t="s">
        <v>5155</v>
      </c>
      <c r="C6012">
        <v>7</v>
      </c>
      <c r="D6012">
        <v>9</v>
      </c>
    </row>
    <row r="6013" spans="1:4">
      <c r="A6013" t="str">
        <f t="shared" si="93"/>
        <v>Veratridine</v>
      </c>
      <c r="B6013" t="s">
        <v>13746</v>
      </c>
      <c r="C6013">
        <v>7</v>
      </c>
      <c r="D6013">
        <v>9</v>
      </c>
    </row>
    <row r="6014" spans="1:4">
      <c r="A6014" t="str">
        <f t="shared" si="93"/>
        <v>Veratrole</v>
      </c>
      <c r="B6014" t="s">
        <v>13747</v>
      </c>
      <c r="C6014">
        <v>7</v>
      </c>
      <c r="D6014">
        <v>7</v>
      </c>
    </row>
    <row r="6015" spans="1:4">
      <c r="A6015" t="str">
        <f t="shared" si="93"/>
        <v>Vernolate</v>
      </c>
      <c r="B6015" t="s">
        <v>9091</v>
      </c>
      <c r="C6015">
        <v>7</v>
      </c>
      <c r="D6015">
        <v>10</v>
      </c>
    </row>
    <row r="6016" spans="1:4">
      <c r="A6016" t="str">
        <f t="shared" si="93"/>
        <v>vesnarinone</v>
      </c>
      <c r="B6016" t="s">
        <v>5158</v>
      </c>
      <c r="C6016">
        <v>7</v>
      </c>
      <c r="D6016">
        <v>12</v>
      </c>
    </row>
    <row r="6017" spans="1:4">
      <c r="A6017" t="str">
        <f t="shared" si="93"/>
        <v>Vidarabine</v>
      </c>
      <c r="B6017" t="s">
        <v>13748</v>
      </c>
      <c r="C6017">
        <v>8</v>
      </c>
      <c r="D6017">
        <v>9</v>
      </c>
    </row>
    <row r="6018" spans="1:4">
      <c r="A6018" t="str">
        <f t="shared" si="93"/>
        <v>Vinbarbital</v>
      </c>
      <c r="B6018" t="s">
        <v>13749</v>
      </c>
      <c r="C6018">
        <v>7</v>
      </c>
      <c r="D6018">
        <v>7</v>
      </c>
    </row>
    <row r="6019" spans="1:4">
      <c r="A6019" t="str">
        <f t="shared" si="93"/>
        <v>Vinblastine</v>
      </c>
      <c r="B6019" t="s">
        <v>13750</v>
      </c>
      <c r="C6019">
        <v>7</v>
      </c>
      <c r="D6019">
        <v>9</v>
      </c>
    </row>
    <row r="6020" spans="1:4">
      <c r="A6020" t="str">
        <f t="shared" ref="A6020:A6083" si="94">MID(B6020,1,LEN(B6020)-4)</f>
        <v>Vincamine</v>
      </c>
      <c r="B6020" t="s">
        <v>13751</v>
      </c>
      <c r="C6020">
        <v>8</v>
      </c>
      <c r="D6020">
        <v>10</v>
      </c>
    </row>
    <row r="6021" spans="1:4">
      <c r="A6021" t="str">
        <f t="shared" si="94"/>
        <v>vinclozolin</v>
      </c>
      <c r="B6021" t="s">
        <v>9819</v>
      </c>
      <c r="C6021">
        <v>8</v>
      </c>
      <c r="D6021">
        <v>11</v>
      </c>
    </row>
    <row r="6022" spans="1:4">
      <c r="A6022" t="str">
        <f t="shared" si="94"/>
        <v>Vincristine</v>
      </c>
      <c r="B6022" t="s">
        <v>13752</v>
      </c>
      <c r="C6022">
        <v>7</v>
      </c>
      <c r="D6022">
        <v>9</v>
      </c>
    </row>
    <row r="6023" spans="1:4">
      <c r="A6023" t="str">
        <f t="shared" si="94"/>
        <v>Vinpocetine</v>
      </c>
      <c r="B6023" t="s">
        <v>13753</v>
      </c>
      <c r="C6023">
        <v>8</v>
      </c>
      <c r="D6023">
        <v>10</v>
      </c>
    </row>
    <row r="6024" spans="1:4">
      <c r="A6024" t="str">
        <f t="shared" si="94"/>
        <v>Vinyl_acetate</v>
      </c>
      <c r="B6024" t="s">
        <v>13756</v>
      </c>
      <c r="C6024">
        <v>5</v>
      </c>
      <c r="D6024">
        <v>6</v>
      </c>
    </row>
    <row r="6025" spans="1:4">
      <c r="A6025" t="str">
        <f t="shared" si="94"/>
        <v>Vinyl_bromide</v>
      </c>
      <c r="B6025" t="s">
        <v>13757</v>
      </c>
      <c r="C6025">
        <v>3</v>
      </c>
      <c r="D6025">
        <v>3</v>
      </c>
    </row>
    <row r="6026" spans="1:4">
      <c r="A6026" t="str">
        <f t="shared" si="94"/>
        <v>Vinyl_carbamate_(transgenic_LEP)</v>
      </c>
      <c r="B6026" t="s">
        <v>13758</v>
      </c>
      <c r="C6026">
        <v>6</v>
      </c>
      <c r="D6026">
        <v>6</v>
      </c>
    </row>
    <row r="6027" spans="1:4">
      <c r="A6027" t="str">
        <f t="shared" si="94"/>
        <v>vinyl_methacrylate</v>
      </c>
      <c r="B6027" t="s">
        <v>13759</v>
      </c>
      <c r="C6027">
        <v>6</v>
      </c>
      <c r="D6027">
        <v>6</v>
      </c>
    </row>
    <row r="6028" spans="1:4">
      <c r="A6028" t="str">
        <f t="shared" si="94"/>
        <v>Vinyl_toluene</v>
      </c>
      <c r="B6028" t="s">
        <v>13760</v>
      </c>
      <c r="C6028">
        <v>5</v>
      </c>
      <c r="D6028">
        <v>6</v>
      </c>
    </row>
    <row r="6029" spans="1:4">
      <c r="A6029" t="str">
        <f t="shared" si="94"/>
        <v>Vinyl_toluene_(65-71%_m-_and_32-35%_p-)</v>
      </c>
      <c r="B6029" t="s">
        <v>13761</v>
      </c>
      <c r="C6029">
        <v>5</v>
      </c>
      <c r="D6029">
        <v>6</v>
      </c>
    </row>
    <row r="6030" spans="1:4">
      <c r="A6030" t="str">
        <f t="shared" si="94"/>
        <v>Vinylidene_chloride</v>
      </c>
      <c r="B6030" t="s">
        <v>13754</v>
      </c>
      <c r="C6030">
        <v>4</v>
      </c>
      <c r="D6030">
        <v>4</v>
      </c>
    </row>
    <row r="6031" spans="1:4">
      <c r="A6031" t="str">
        <f t="shared" si="94"/>
        <v>Vinylidene_fluoride</v>
      </c>
      <c r="B6031" t="s">
        <v>13755</v>
      </c>
      <c r="C6031">
        <v>4</v>
      </c>
      <c r="D6031">
        <v>4</v>
      </c>
    </row>
    <row r="6032" spans="1:4">
      <c r="A6032" t="str">
        <f t="shared" si="94"/>
        <v>VINYLIDENECHLORIDE</v>
      </c>
      <c r="B6032" t="s">
        <v>6326</v>
      </c>
      <c r="C6032">
        <v>4</v>
      </c>
      <c r="D6032">
        <v>4</v>
      </c>
    </row>
    <row r="6033" spans="1:4">
      <c r="A6033" t="str">
        <f t="shared" si="94"/>
        <v>Visnadine</v>
      </c>
      <c r="B6033" t="s">
        <v>13762</v>
      </c>
      <c r="C6033">
        <v>8</v>
      </c>
      <c r="D6033">
        <v>10</v>
      </c>
    </row>
    <row r="6034" spans="1:4">
      <c r="A6034" t="str">
        <f t="shared" si="94"/>
        <v>Vitamin_A</v>
      </c>
      <c r="B6034" t="s">
        <v>13763</v>
      </c>
      <c r="C6034">
        <v>9</v>
      </c>
      <c r="D6034">
        <v>7</v>
      </c>
    </row>
    <row r="6035" spans="1:4">
      <c r="A6035" t="str">
        <f t="shared" si="94"/>
        <v>Voglibose</v>
      </c>
      <c r="B6035" t="s">
        <v>13764</v>
      </c>
      <c r="C6035">
        <v>4</v>
      </c>
      <c r="D6035">
        <v>6</v>
      </c>
    </row>
    <row r="6036" spans="1:4">
      <c r="A6036" t="str">
        <f t="shared" si="94"/>
        <v>Vomitoxin</v>
      </c>
      <c r="B6036" t="s">
        <v>13765</v>
      </c>
      <c r="C6036">
        <v>6</v>
      </c>
      <c r="D6036">
        <v>8</v>
      </c>
    </row>
    <row r="6037" spans="1:4">
      <c r="A6037" t="str">
        <f t="shared" si="94"/>
        <v>warfarin</v>
      </c>
      <c r="B6037" t="s">
        <v>13767</v>
      </c>
      <c r="C6037">
        <v>8</v>
      </c>
      <c r="D6037">
        <v>10</v>
      </c>
    </row>
    <row r="6038" spans="1:4">
      <c r="A6038" t="str">
        <f t="shared" si="94"/>
        <v>Watanidipine.2HCl</v>
      </c>
      <c r="B6038" t="s">
        <v>13768</v>
      </c>
      <c r="C6038">
        <v>7</v>
      </c>
      <c r="D6038">
        <v>12</v>
      </c>
    </row>
    <row r="6039" spans="1:4">
      <c r="A6039" t="str">
        <f t="shared" si="94"/>
        <v>WAY123398</v>
      </c>
      <c r="B6039" t="s">
        <v>5161</v>
      </c>
      <c r="C6039">
        <v>9</v>
      </c>
      <c r="D6039">
        <v>10</v>
      </c>
    </row>
    <row r="6040" spans="1:4">
      <c r="A6040" t="str">
        <f t="shared" si="94"/>
        <v>w-Chloroacetophenone</v>
      </c>
      <c r="B6040" t="s">
        <v>13766</v>
      </c>
      <c r="C6040">
        <v>6</v>
      </c>
      <c r="D6040">
        <v>8</v>
      </c>
    </row>
    <row r="6041" spans="1:4">
      <c r="A6041" t="str">
        <f t="shared" si="94"/>
        <v>Woodrow_10</v>
      </c>
      <c r="B6041" t="s">
        <v>792</v>
      </c>
      <c r="C6041">
        <v>7</v>
      </c>
      <c r="D6041">
        <v>11</v>
      </c>
    </row>
    <row r="6042" spans="1:4">
      <c r="A6042" t="str">
        <f t="shared" si="94"/>
        <v>Woodrow_14a</v>
      </c>
      <c r="B6042" t="s">
        <v>793</v>
      </c>
      <c r="C6042">
        <v>9</v>
      </c>
      <c r="D6042">
        <v>11</v>
      </c>
    </row>
    <row r="6043" spans="1:4">
      <c r="A6043" t="str">
        <f t="shared" si="94"/>
        <v>Woodrow_15a</v>
      </c>
      <c r="B6043" t="s">
        <v>794</v>
      </c>
      <c r="C6043">
        <v>7</v>
      </c>
      <c r="D6043">
        <v>11</v>
      </c>
    </row>
    <row r="6044" spans="1:4">
      <c r="A6044" t="str">
        <f t="shared" si="94"/>
        <v>Woodrow_15b</v>
      </c>
      <c r="B6044" t="s">
        <v>795</v>
      </c>
      <c r="C6044">
        <v>7</v>
      </c>
      <c r="D6044">
        <v>11</v>
      </c>
    </row>
    <row r="6045" spans="1:4">
      <c r="A6045" t="str">
        <f t="shared" si="94"/>
        <v>Woodrow_15c</v>
      </c>
      <c r="B6045" t="s">
        <v>796</v>
      </c>
      <c r="C6045">
        <v>7</v>
      </c>
      <c r="D6045">
        <v>11</v>
      </c>
    </row>
    <row r="6046" spans="1:4">
      <c r="A6046" t="str">
        <f t="shared" si="94"/>
        <v>Woodrow_15d</v>
      </c>
      <c r="B6046" t="s">
        <v>797</v>
      </c>
      <c r="C6046">
        <v>7</v>
      </c>
      <c r="D6046">
        <v>10</v>
      </c>
    </row>
    <row r="6047" spans="1:4">
      <c r="A6047" t="str">
        <f t="shared" si="94"/>
        <v>Woodrow_15e</v>
      </c>
      <c r="B6047" t="s">
        <v>798</v>
      </c>
      <c r="C6047">
        <v>7</v>
      </c>
      <c r="D6047">
        <v>11</v>
      </c>
    </row>
    <row r="6048" spans="1:4">
      <c r="A6048" t="str">
        <f t="shared" si="94"/>
        <v>Woodrow_15f</v>
      </c>
      <c r="B6048" t="s">
        <v>799</v>
      </c>
      <c r="C6048">
        <v>7</v>
      </c>
      <c r="D6048">
        <v>11</v>
      </c>
    </row>
    <row r="6049" spans="1:4">
      <c r="A6049" t="str">
        <f t="shared" si="94"/>
        <v>Woodrow_16c</v>
      </c>
      <c r="B6049" t="s">
        <v>800</v>
      </c>
      <c r="C6049">
        <v>7</v>
      </c>
      <c r="D6049">
        <v>11</v>
      </c>
    </row>
    <row r="6050" spans="1:4">
      <c r="A6050" t="str">
        <f t="shared" si="94"/>
        <v>Woodrow_16d</v>
      </c>
      <c r="B6050" t="s">
        <v>801</v>
      </c>
      <c r="C6050">
        <v>7</v>
      </c>
      <c r="D6050">
        <v>11</v>
      </c>
    </row>
    <row r="6051" spans="1:4">
      <c r="A6051" t="str">
        <f t="shared" si="94"/>
        <v>Woodrow_17</v>
      </c>
      <c r="B6051" t="s">
        <v>802</v>
      </c>
      <c r="C6051">
        <v>7</v>
      </c>
      <c r="D6051">
        <v>11</v>
      </c>
    </row>
    <row r="6052" spans="1:4">
      <c r="A6052" t="str">
        <f t="shared" si="94"/>
        <v>Woodrow_18</v>
      </c>
      <c r="B6052" t="s">
        <v>803</v>
      </c>
      <c r="C6052">
        <v>7</v>
      </c>
      <c r="D6052">
        <v>11</v>
      </c>
    </row>
    <row r="6053" spans="1:4">
      <c r="A6053" t="str">
        <f t="shared" si="94"/>
        <v>Woodrow_19</v>
      </c>
      <c r="B6053" t="s">
        <v>804</v>
      </c>
      <c r="C6053">
        <v>7</v>
      </c>
      <c r="D6053">
        <v>11</v>
      </c>
    </row>
    <row r="6054" spans="1:4">
      <c r="A6054" t="str">
        <f t="shared" si="94"/>
        <v>Woodrow_20</v>
      </c>
      <c r="B6054" t="s">
        <v>805</v>
      </c>
      <c r="C6054">
        <v>7</v>
      </c>
      <c r="D6054">
        <v>11</v>
      </c>
    </row>
    <row r="6055" spans="1:4">
      <c r="A6055" t="str">
        <f t="shared" si="94"/>
        <v>Woodrow_3</v>
      </c>
      <c r="B6055" t="s">
        <v>806</v>
      </c>
      <c r="C6055">
        <v>7</v>
      </c>
      <c r="D6055">
        <v>11</v>
      </c>
    </row>
    <row r="6056" spans="1:4">
      <c r="A6056" t="str">
        <f t="shared" si="94"/>
        <v>Woodrow_4</v>
      </c>
      <c r="B6056" t="s">
        <v>807</v>
      </c>
      <c r="C6056">
        <v>7</v>
      </c>
      <c r="D6056">
        <v>11</v>
      </c>
    </row>
    <row r="6057" spans="1:4">
      <c r="A6057" t="str">
        <f t="shared" si="94"/>
        <v>Woodrow_8a</v>
      </c>
      <c r="B6057" t="s">
        <v>808</v>
      </c>
      <c r="C6057">
        <v>7</v>
      </c>
      <c r="D6057">
        <v>11</v>
      </c>
    </row>
    <row r="6058" spans="1:4">
      <c r="A6058" t="str">
        <f t="shared" si="94"/>
        <v>Woodrow_8b</v>
      </c>
      <c r="B6058" t="s">
        <v>809</v>
      </c>
      <c r="C6058">
        <v>8</v>
      </c>
      <c r="D6058">
        <v>11</v>
      </c>
    </row>
    <row r="6059" spans="1:4">
      <c r="A6059" t="str">
        <f t="shared" si="94"/>
        <v>Woodrow_8c</v>
      </c>
      <c r="B6059" t="s">
        <v>810</v>
      </c>
      <c r="C6059">
        <v>7</v>
      </c>
      <c r="D6059">
        <v>11</v>
      </c>
    </row>
    <row r="6060" spans="1:4">
      <c r="A6060" t="str">
        <f t="shared" si="94"/>
        <v>Woodrow_9</v>
      </c>
      <c r="B6060" t="s">
        <v>811</v>
      </c>
      <c r="C6060">
        <v>7</v>
      </c>
      <c r="D6060">
        <v>11</v>
      </c>
    </row>
    <row r="6061" spans="1:4">
      <c r="A6061" t="str">
        <f t="shared" si="94"/>
        <v>Xanthone</v>
      </c>
      <c r="B6061" t="s">
        <v>13769</v>
      </c>
      <c r="C6061">
        <v>6</v>
      </c>
      <c r="D6061">
        <v>11</v>
      </c>
    </row>
    <row r="6062" spans="1:4">
      <c r="A6062" t="str">
        <f t="shared" si="94"/>
        <v>Xibenolol.HCl</v>
      </c>
      <c r="B6062" t="s">
        <v>13770</v>
      </c>
      <c r="C6062">
        <v>8</v>
      </c>
      <c r="D6062">
        <v>9</v>
      </c>
    </row>
    <row r="6063" spans="1:4">
      <c r="A6063" t="str">
        <f t="shared" si="94"/>
        <v>Xylazine</v>
      </c>
      <c r="B6063" t="s">
        <v>13771</v>
      </c>
      <c r="C6063">
        <v>5</v>
      </c>
      <c r="D6063">
        <v>9</v>
      </c>
    </row>
    <row r="6064" spans="1:4">
      <c r="A6064" t="str">
        <f t="shared" si="94"/>
        <v>Xylene_mixture</v>
      </c>
      <c r="B6064" t="s">
        <v>13773</v>
      </c>
      <c r="C6064">
        <v>5</v>
      </c>
      <c r="D6064">
        <v>6</v>
      </c>
    </row>
    <row r="6065" spans="1:4">
      <c r="A6065" t="str">
        <f t="shared" si="94"/>
        <v>Xylene_mixture_(60%_m-xylene__9%_o-xylene__14%_p-xylene__17%_ethylbenzene)</v>
      </c>
      <c r="B6065" t="s">
        <v>14318</v>
      </c>
      <c r="C6065">
        <v>5</v>
      </c>
      <c r="D6065">
        <v>6</v>
      </c>
    </row>
    <row r="6066" spans="1:4">
      <c r="A6066" t="str">
        <f t="shared" si="94"/>
        <v>Xylenes_(mixed)</v>
      </c>
      <c r="B6066" t="s">
        <v>13772</v>
      </c>
      <c r="C6066">
        <v>5</v>
      </c>
      <c r="D6066">
        <v>6</v>
      </c>
    </row>
    <row r="6067" spans="1:4">
      <c r="A6067" t="str">
        <f t="shared" si="94"/>
        <v>Xylitol</v>
      </c>
      <c r="B6067" t="s">
        <v>13774</v>
      </c>
      <c r="C6067">
        <v>4</v>
      </c>
      <c r="D6067">
        <v>5</v>
      </c>
    </row>
    <row r="6068" spans="1:4">
      <c r="A6068" t="str">
        <f t="shared" si="94"/>
        <v>Zaprinast</v>
      </c>
      <c r="B6068" t="s">
        <v>13775</v>
      </c>
      <c r="C6068">
        <v>8</v>
      </c>
      <c r="D6068">
        <v>9</v>
      </c>
    </row>
    <row r="6069" spans="1:4">
      <c r="A6069" t="str">
        <f t="shared" si="94"/>
        <v>Zatosetron_maleate</v>
      </c>
      <c r="B6069" t="s">
        <v>13776</v>
      </c>
      <c r="C6069">
        <v>8</v>
      </c>
      <c r="D6069">
        <v>9</v>
      </c>
    </row>
    <row r="6070" spans="1:4">
      <c r="A6070" t="str">
        <f t="shared" si="94"/>
        <v>zearalanone</v>
      </c>
      <c r="B6070" t="s">
        <v>13777</v>
      </c>
      <c r="C6070">
        <v>6</v>
      </c>
      <c r="D6070">
        <v>9</v>
      </c>
    </row>
    <row r="6071" spans="1:4">
      <c r="A6071" t="str">
        <f t="shared" si="94"/>
        <v>Zearalenone</v>
      </c>
      <c r="B6071" t="s">
        <v>13778</v>
      </c>
      <c r="C6071">
        <v>7</v>
      </c>
      <c r="D6071">
        <v>9</v>
      </c>
    </row>
    <row r="6072" spans="1:4">
      <c r="A6072" t="str">
        <f t="shared" si="94"/>
        <v>Zeranol</v>
      </c>
      <c r="B6072" t="s">
        <v>13779</v>
      </c>
      <c r="C6072">
        <v>6</v>
      </c>
      <c r="D6072">
        <v>9</v>
      </c>
    </row>
    <row r="6073" spans="1:4">
      <c r="A6073" t="str">
        <f t="shared" si="94"/>
        <v>Z-Ethyl-O_N_N-azoxyethane</v>
      </c>
      <c r="B6073" t="s">
        <v>14319</v>
      </c>
      <c r="C6073">
        <v>7</v>
      </c>
      <c r="D6073">
        <v>7</v>
      </c>
    </row>
    <row r="6074" spans="1:4">
      <c r="A6074" t="str">
        <f t="shared" si="94"/>
        <v>Z-Ethyl-O_N_N-azoxymethane</v>
      </c>
      <c r="B6074" t="s">
        <v>14320</v>
      </c>
      <c r="C6074">
        <v>6</v>
      </c>
      <c r="D6074">
        <v>6</v>
      </c>
    </row>
    <row r="6075" spans="1:4">
      <c r="A6075" t="str">
        <f t="shared" si="94"/>
        <v>zidovudine</v>
      </c>
      <c r="B6075" t="s">
        <v>13780</v>
      </c>
      <c r="C6075">
        <v>9</v>
      </c>
      <c r="D6075">
        <v>9</v>
      </c>
    </row>
    <row r="6076" spans="1:4">
      <c r="A6076" t="str">
        <f t="shared" si="94"/>
        <v>Zinostatin</v>
      </c>
      <c r="B6076" t="s">
        <v>13781</v>
      </c>
      <c r="C6076">
        <v>8</v>
      </c>
      <c r="D6076">
        <v>10</v>
      </c>
    </row>
    <row r="6077" spans="1:4">
      <c r="A6077" t="str">
        <f t="shared" si="94"/>
        <v>ziprasidone</v>
      </c>
      <c r="B6077" t="s">
        <v>5164</v>
      </c>
      <c r="C6077">
        <v>6</v>
      </c>
      <c r="D6077">
        <v>11</v>
      </c>
    </row>
    <row r="6078" spans="1:4">
      <c r="A6078" t="str">
        <f t="shared" si="94"/>
        <v>Ziram</v>
      </c>
      <c r="B6078" t="s">
        <v>7516</v>
      </c>
      <c r="C6078">
        <v>6</v>
      </c>
      <c r="D6078">
        <v>6</v>
      </c>
    </row>
    <row r="6079" spans="1:4">
      <c r="A6079" t="str">
        <f t="shared" si="94"/>
        <v>Z-Methyl-O_N_N-azoxyethane</v>
      </c>
      <c r="B6079" t="s">
        <v>14321</v>
      </c>
      <c r="C6079">
        <v>6</v>
      </c>
      <c r="D6079">
        <v>6</v>
      </c>
    </row>
    <row r="6080" spans="1:4">
      <c r="A6080" t="str">
        <f t="shared" si="94"/>
        <v>Zolimidine</v>
      </c>
      <c r="B6080" t="s">
        <v>13782</v>
      </c>
      <c r="C6080">
        <v>7</v>
      </c>
      <c r="D6080">
        <v>10</v>
      </c>
    </row>
    <row r="6081" spans="1:4">
      <c r="A6081" t="str">
        <f t="shared" si="94"/>
        <v>Zonisamide</v>
      </c>
      <c r="B6081" t="s">
        <v>13783</v>
      </c>
      <c r="C6081">
        <v>6</v>
      </c>
      <c r="D6081">
        <v>8</v>
      </c>
    </row>
    <row r="6082" spans="1:4">
      <c r="A6082" t="str">
        <f t="shared" si="94"/>
        <v>Zotepine</v>
      </c>
      <c r="B6082" t="s">
        <v>13784</v>
      </c>
      <c r="C6082">
        <v>7</v>
      </c>
      <c r="D6082">
        <v>9</v>
      </c>
    </row>
    <row r="6083" spans="1:4">
      <c r="A6083" t="str">
        <f t="shared" si="94"/>
        <v>Zoxamide</v>
      </c>
      <c r="B6083" t="s">
        <v>9821</v>
      </c>
      <c r="C6083">
        <v>6</v>
      </c>
      <c r="D6083">
        <v>9</v>
      </c>
    </row>
    <row r="6084" spans="1:4">
      <c r="A6084" t="str">
        <f t="shared" ref="A6084:A6085" si="95">MID(B6084,1,LEN(B6084)-4)</f>
        <v>Zoxazolamine</v>
      </c>
      <c r="B6084" t="s">
        <v>13785</v>
      </c>
      <c r="C6084">
        <v>6</v>
      </c>
      <c r="D6084">
        <v>8</v>
      </c>
    </row>
  </sheetData>
  <sortState ref="B3:B6085">
    <sortCondition ref="B3:B6085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2:AC141"/>
  <sheetViews>
    <sheetView topLeftCell="A2" workbookViewId="0">
      <selection activeCell="E2" sqref="E2:F2"/>
    </sheetView>
  </sheetViews>
  <sheetFormatPr defaultRowHeight="12.75"/>
  <cols>
    <col min="1" max="1" width="29.85546875" customWidth="1"/>
    <col min="4" max="4" width="9.140625" style="30"/>
    <col min="5" max="6" width="9.140625" style="39"/>
  </cols>
  <sheetData>
    <row r="2" spans="1:29">
      <c r="A2" t="s">
        <v>601</v>
      </c>
      <c r="B2" t="s">
        <v>4753</v>
      </c>
      <c r="E2" s="39" t="s">
        <v>7937</v>
      </c>
      <c r="F2" s="39" t="s">
        <v>7938</v>
      </c>
      <c r="K2" t="s">
        <v>14838</v>
      </c>
      <c r="Q2" t="s">
        <v>14839</v>
      </c>
      <c r="W2" t="s">
        <v>14840</v>
      </c>
    </row>
    <row r="3" spans="1:29">
      <c r="A3" t="s">
        <v>6954</v>
      </c>
      <c r="B3">
        <v>1.7897278690931301E-2</v>
      </c>
      <c r="D3" s="30">
        <f>LOG(B3)</f>
        <v>-1.7472129991518701</v>
      </c>
      <c r="E3" s="39">
        <f>VLOOKUP($A3,'Ub5 and Ub6 values'!$A$2:$F$7000,3,FALSE)</f>
        <v>6</v>
      </c>
      <c r="F3" s="39">
        <f>VLOOKUP($A3,'Ub5 and Ub6 values'!$A$2:$F$7000,4,FALSE)</f>
        <v>6</v>
      </c>
      <c r="J3" s="26"/>
      <c r="K3" s="26" t="s">
        <v>14841</v>
      </c>
      <c r="L3" s="26" t="s">
        <v>14842</v>
      </c>
      <c r="M3" s="26" t="s">
        <v>14843</v>
      </c>
      <c r="N3" s="26" t="s">
        <v>14844</v>
      </c>
      <c r="O3" s="26" t="s">
        <v>14845</v>
      </c>
      <c r="P3" s="26" t="s">
        <v>14846</v>
      </c>
      <c r="Q3" s="26" t="s">
        <v>14841</v>
      </c>
      <c r="R3" s="26" t="s">
        <v>14842</v>
      </c>
      <c r="S3" s="26" t="s">
        <v>14843</v>
      </c>
      <c r="T3" s="26" t="s">
        <v>14844</v>
      </c>
      <c r="U3" s="26" t="s">
        <v>14845</v>
      </c>
      <c r="V3" s="26" t="s">
        <v>14846</v>
      </c>
      <c r="W3" s="26" t="s">
        <v>14841</v>
      </c>
      <c r="X3" s="26" t="s">
        <v>14842</v>
      </c>
      <c r="Y3" s="26" t="s">
        <v>14843</v>
      </c>
      <c r="Z3" s="26" t="s">
        <v>14844</v>
      </c>
      <c r="AA3" s="26" t="s">
        <v>14845</v>
      </c>
      <c r="AB3" s="26" t="s">
        <v>14846</v>
      </c>
      <c r="AC3" s="26" t="s">
        <v>14846</v>
      </c>
    </row>
    <row r="4" spans="1:29">
      <c r="A4" t="s">
        <v>6888</v>
      </c>
      <c r="B4">
        <v>2.4623130519516735E-2</v>
      </c>
      <c r="D4" s="30">
        <f t="shared" ref="D4:D67" si="0">LOG(B4)</f>
        <v>-1.608656732845724</v>
      </c>
      <c r="E4" s="39">
        <f>VLOOKUP($A4,'Ub5 and Ub6 values'!$A$2:$F$7000,3,FALSE)</f>
        <v>5</v>
      </c>
      <c r="F4" s="39">
        <f>VLOOKUP($A4,'Ub5 and Ub6 values'!$A$2:$F$7000,4,FALSE)</f>
        <v>5</v>
      </c>
      <c r="K4">
        <f>AVERAGE(D3:D3743)</f>
        <v>-1.4347399883478833</v>
      </c>
      <c r="L4">
        <f>MEDIAN(D3:D3743)</f>
        <v>-1.2924213502906099</v>
      </c>
      <c r="M4">
        <f>STDEV(D3:D3743)</f>
        <v>0.94401933990432418</v>
      </c>
      <c r="N4">
        <f>SKEW(D3:D3743)</f>
        <v>-0.82427721634877982</v>
      </c>
      <c r="O4">
        <f>MAX(D3:D3743)</f>
        <v>0.22948428130282758</v>
      </c>
      <c r="P4">
        <f>MIN(D3:D3743)</f>
        <v>-4.7980959015917568</v>
      </c>
      <c r="Q4">
        <f>AVERAGE(E3:E5441)</f>
        <v>5.8201438848920866</v>
      </c>
      <c r="R4">
        <f>MEDIAN(E3:E543)</f>
        <v>6</v>
      </c>
      <c r="S4">
        <f>STDEV(E3:E543)</f>
        <v>1.3473097110197003</v>
      </c>
      <c r="T4">
        <f>SKEW(E3:E543)</f>
        <v>0.17126879130506995</v>
      </c>
      <c r="U4">
        <f>MAX(E3:E543)</f>
        <v>10</v>
      </c>
      <c r="V4">
        <f>MIN(E3:E543)</f>
        <v>2</v>
      </c>
      <c r="W4">
        <f>AVERAGE(F3:F5407)</f>
        <v>7.3165467625899279</v>
      </c>
      <c r="X4">
        <f>MEDIAN(F3:F5407)</f>
        <v>7</v>
      </c>
      <c r="Y4">
        <f>STDEV(F3:F5407)</f>
        <v>2.071322378225211</v>
      </c>
      <c r="Z4">
        <f>SKEW(F3:F5407)</f>
        <v>4.4143566626939253E-3</v>
      </c>
      <c r="AA4">
        <f>MAX(F3:F5407)</f>
        <v>12</v>
      </c>
      <c r="AB4">
        <f>MIN(F3:F5407)</f>
        <v>2</v>
      </c>
      <c r="AC4">
        <f>MIN(G3:G5407)</f>
        <v>0</v>
      </c>
    </row>
    <row r="5" spans="1:29">
      <c r="A5" t="s">
        <v>7913</v>
      </c>
      <c r="B5">
        <v>0.22293581830955814</v>
      </c>
      <c r="D5" s="30">
        <f t="shared" si="0"/>
        <v>-0.65182014935517685</v>
      </c>
      <c r="E5" s="39">
        <f>VLOOKUP($A5,'Ub5 and Ub6 values'!$A$2:$F$7000,3,FALSE)</f>
        <v>6</v>
      </c>
      <c r="F5" s="39">
        <f>VLOOKUP($A5,'Ub5 and Ub6 values'!$A$2:$F$7000,4,FALSE)</f>
        <v>7</v>
      </c>
    </row>
    <row r="6" spans="1:29">
      <c r="A6" t="s">
        <v>7914</v>
      </c>
      <c r="B6">
        <v>8.6084998774566657E-2</v>
      </c>
      <c r="D6" s="30">
        <f t="shared" si="0"/>
        <v>-1.0650725223796098</v>
      </c>
      <c r="E6" s="39">
        <f>VLOOKUP($A6,'Ub5 and Ub6 values'!$A$2:$F$7000,3,FALSE)</f>
        <v>5</v>
      </c>
      <c r="F6" s="39">
        <f>VLOOKUP($A6,'Ub5 and Ub6 values'!$A$2:$F$7000,4,FALSE)</f>
        <v>5</v>
      </c>
    </row>
    <row r="7" spans="1:29">
      <c r="A7" t="s">
        <v>7915</v>
      </c>
      <c r="B7">
        <v>1.5072088156724381E-2</v>
      </c>
      <c r="D7" s="30">
        <f t="shared" si="0"/>
        <v>-1.8218265743530175</v>
      </c>
      <c r="E7" s="39">
        <f>VLOOKUP($A7,'Ub5 and Ub6 values'!$A$2:$F$7000,3,FALSE)</f>
        <v>7</v>
      </c>
      <c r="F7" s="39">
        <f>VLOOKUP($A7,'Ub5 and Ub6 values'!$A$2:$F$7000,4,FALSE)</f>
        <v>7</v>
      </c>
    </row>
    <row r="8" spans="1:29">
      <c r="A8" t="s">
        <v>7916</v>
      </c>
      <c r="B8">
        <v>7.8569997835233663E-2</v>
      </c>
      <c r="D8" s="30">
        <f t="shared" si="0"/>
        <v>-1.1047432588208186</v>
      </c>
      <c r="E8" s="39">
        <f>VLOOKUP($A8,'Ub5 and Ub6 values'!$A$2:$F$7000,3,FALSE)</f>
        <v>6</v>
      </c>
      <c r="F8" s="39">
        <f>VLOOKUP($A8,'Ub5 and Ub6 values'!$A$2:$F$7000,4,FALSE)</f>
        <v>8</v>
      </c>
    </row>
    <row r="9" spans="1:29">
      <c r="A9" t="s">
        <v>6961</v>
      </c>
      <c r="B9">
        <v>1.0480106953938271</v>
      </c>
      <c r="D9" s="30">
        <f t="shared" si="0"/>
        <v>2.0365714829787003E-2</v>
      </c>
      <c r="E9" s="39">
        <f>VLOOKUP($A9,'Ub5 and Ub6 values'!$A$2:$F$7000,3,FALSE)</f>
        <v>4</v>
      </c>
      <c r="F9" s="39">
        <f>VLOOKUP($A9,'Ub5 and Ub6 values'!$A$2:$F$7000,4,FALSE)</f>
        <v>6</v>
      </c>
    </row>
    <row r="10" spans="1:29">
      <c r="A10" t="s">
        <v>4236</v>
      </c>
      <c r="B10">
        <v>8.2994891814588759E-3</v>
      </c>
      <c r="D10" s="30">
        <f t="shared" si="0"/>
        <v>-2.0809486368408687</v>
      </c>
      <c r="E10" s="39">
        <f>VLOOKUP($A10,'Ub5 and Ub6 values'!$A$2:$F$7000,3,FALSE)</f>
        <v>5</v>
      </c>
      <c r="F10" s="39">
        <f>VLOOKUP($A10,'Ub5 and Ub6 values'!$A$2:$F$7000,4,FALSE)</f>
        <v>5</v>
      </c>
    </row>
    <row r="11" spans="1:29">
      <c r="A11" t="s">
        <v>1770</v>
      </c>
      <c r="B11">
        <v>1.1222108646234141E-3</v>
      </c>
      <c r="D11" s="30">
        <f t="shared" si="0"/>
        <v>-2.9499255310138164</v>
      </c>
      <c r="E11" s="39">
        <f>VLOOKUP($A11,'Ub5 and Ub6 values'!$A$2:$F$7000,3,FALSE)</f>
        <v>7</v>
      </c>
      <c r="F11" s="39">
        <f>VLOOKUP($A11,'Ub5 and Ub6 values'!$A$2:$F$7000,4,FALSE)</f>
        <v>10</v>
      </c>
    </row>
    <row r="12" spans="1:29">
      <c r="A12" t="s">
        <v>7917</v>
      </c>
      <c r="B12">
        <v>3.9593061319514485E-4</v>
      </c>
      <c r="D12" s="30">
        <f t="shared" si="0"/>
        <v>-3.4023809174755697</v>
      </c>
      <c r="E12" s="39">
        <f>VLOOKUP($A12,'Ub5 and Ub6 values'!$A$2:$F$7000,3,FALSE)</f>
        <v>7</v>
      </c>
      <c r="F12" s="39">
        <f>VLOOKUP($A12,'Ub5 and Ub6 values'!$A$2:$F$7000,4,FALSE)</f>
        <v>9</v>
      </c>
    </row>
    <row r="13" spans="1:29">
      <c r="A13" t="s">
        <v>6895</v>
      </c>
      <c r="B13">
        <v>1.0620798322014428E-3</v>
      </c>
      <c r="D13" s="30">
        <f t="shared" si="0"/>
        <v>-2.9738428378859005</v>
      </c>
      <c r="E13" s="39">
        <f>VLOOKUP($A13,'Ub5 and Ub6 values'!$A$2:$F$7000,3,FALSE)</f>
        <v>7</v>
      </c>
      <c r="F13" s="39">
        <f>VLOOKUP($A13,'Ub5 and Ub6 values'!$A$2:$F$7000,4,FALSE)</f>
        <v>7</v>
      </c>
    </row>
    <row r="14" spans="1:29">
      <c r="A14" t="s">
        <v>7918</v>
      </c>
      <c r="B14">
        <v>4.5822663258395499E-2</v>
      </c>
      <c r="D14" s="30">
        <f t="shared" si="0"/>
        <v>-1.338919672789312</v>
      </c>
      <c r="E14" s="39">
        <f>VLOOKUP($A14,'Ub5 and Ub6 values'!$A$2:$F$7000,3,FALSE)</f>
        <v>5</v>
      </c>
      <c r="F14" s="39">
        <f>VLOOKUP($A14,'Ub5 and Ub6 values'!$A$2:$F$7000,4,FALSE)</f>
        <v>7</v>
      </c>
    </row>
    <row r="15" spans="1:29">
      <c r="A15" t="s">
        <v>7919</v>
      </c>
      <c r="B15">
        <v>1.8648845716098716E-4</v>
      </c>
      <c r="D15" s="30">
        <f t="shared" si="0"/>
        <v>-3.729348043996993</v>
      </c>
      <c r="E15" s="39">
        <f>VLOOKUP($A15,'Ub5 and Ub6 values'!$A$2:$F$7000,3,FALSE)</f>
        <v>7</v>
      </c>
      <c r="F15" s="39">
        <f>VLOOKUP($A15,'Ub5 and Ub6 values'!$A$2:$F$7000,4,FALSE)</f>
        <v>9</v>
      </c>
    </row>
    <row r="16" spans="1:29">
      <c r="A16" t="s">
        <v>6946</v>
      </c>
      <c r="B16">
        <v>5.4306280594591675E-3</v>
      </c>
      <c r="D16" s="30">
        <f t="shared" si="0"/>
        <v>-2.2651499407639846</v>
      </c>
      <c r="E16" s="39">
        <f>VLOOKUP($A16,'Ub5 and Ub6 values'!$A$2:$F$7000,3,FALSE)</f>
        <v>6</v>
      </c>
      <c r="F16" s="39">
        <f>VLOOKUP($A16,'Ub5 and Ub6 values'!$A$2:$F$7000,4,FALSE)</f>
        <v>7</v>
      </c>
    </row>
    <row r="17" spans="1:6">
      <c r="A17" t="s">
        <v>7920</v>
      </c>
      <c r="B17">
        <v>5.5395192524697681E-4</v>
      </c>
      <c r="D17" s="30">
        <f t="shared" si="0"/>
        <v>-3.2565279239103897</v>
      </c>
      <c r="E17" s="39">
        <f>VLOOKUP($A17,'Ub5 and Ub6 values'!$A$2:$F$7000,3,FALSE)</f>
        <v>7</v>
      </c>
      <c r="F17" s="39">
        <f>VLOOKUP($A17,'Ub5 and Ub6 values'!$A$2:$F$7000,4,FALSE)</f>
        <v>9</v>
      </c>
    </row>
    <row r="18" spans="1:6">
      <c r="A18" t="s">
        <v>7921</v>
      </c>
      <c r="B18">
        <v>4.1113587311575057E-2</v>
      </c>
      <c r="D18" s="30">
        <f t="shared" si="0"/>
        <v>-1.3860146277768985</v>
      </c>
      <c r="E18" s="39">
        <f>VLOOKUP($A18,'Ub5 and Ub6 values'!$A$2:$F$7000,3,FALSE)</f>
        <v>7</v>
      </c>
      <c r="F18" s="39">
        <f>VLOOKUP($A18,'Ub5 and Ub6 values'!$A$2:$F$7000,4,FALSE)</f>
        <v>8</v>
      </c>
    </row>
    <row r="19" spans="1:6">
      <c r="A19" t="s">
        <v>6967</v>
      </c>
      <c r="B19">
        <v>3.2189300323177232E-2</v>
      </c>
      <c r="D19" s="30">
        <f t="shared" si="0"/>
        <v>-1.4922884631741467</v>
      </c>
      <c r="E19" s="39">
        <f>VLOOKUP($A19,'Ub5 and Ub6 values'!$A$2:$F$7000,3,FALSE)</f>
        <v>6</v>
      </c>
      <c r="F19" s="39">
        <f>VLOOKUP($A19,'Ub5 and Ub6 values'!$A$2:$F$7000,4,FALSE)</f>
        <v>8</v>
      </c>
    </row>
    <row r="20" spans="1:6">
      <c r="A20" t="s">
        <v>7922</v>
      </c>
      <c r="B20">
        <v>5.2914905154145334E-2</v>
      </c>
      <c r="D20" s="30">
        <f t="shared" si="0"/>
        <v>-1.2764219779758288</v>
      </c>
      <c r="E20" s="39">
        <f>VLOOKUP($A20,'Ub5 and Ub6 values'!$A$2:$F$7000,3,FALSE)</f>
        <v>5</v>
      </c>
      <c r="F20" s="39">
        <f>VLOOKUP($A20,'Ub5 and Ub6 values'!$A$2:$F$7000,4,FALSE)</f>
        <v>7</v>
      </c>
    </row>
    <row r="21" spans="1:6">
      <c r="A21" t="s">
        <v>7923</v>
      </c>
      <c r="B21">
        <v>0.13541048292943914</v>
      </c>
      <c r="D21" s="30">
        <f t="shared" si="0"/>
        <v>-0.86834771303506864</v>
      </c>
      <c r="E21" s="39">
        <f>VLOOKUP($A21,'Ub5 and Ub6 values'!$A$2:$F$7000,3,FALSE)</f>
        <v>5</v>
      </c>
      <c r="F21" s="39">
        <f>VLOOKUP($A21,'Ub5 and Ub6 values'!$A$2:$F$7000,4,FALSE)</f>
        <v>7</v>
      </c>
    </row>
    <row r="22" spans="1:6">
      <c r="A22" t="s">
        <v>4993</v>
      </c>
      <c r="B22">
        <v>5.146324231773771E-2</v>
      </c>
      <c r="D22" s="30">
        <f t="shared" si="0"/>
        <v>-1.28850285558499</v>
      </c>
      <c r="E22" s="39">
        <f>VLOOKUP($A22,'Ub5 and Ub6 values'!$A$2:$F$7000,3,FALSE)</f>
        <v>6</v>
      </c>
      <c r="F22" s="39">
        <f>VLOOKUP($A22,'Ub5 and Ub6 values'!$A$2:$F$7000,4,FALSE)</f>
        <v>10</v>
      </c>
    </row>
    <row r="23" spans="1:6">
      <c r="A23" t="s">
        <v>7137</v>
      </c>
      <c r="B23">
        <v>1.4597499319754835E-3</v>
      </c>
      <c r="D23" s="30">
        <f t="shared" si="0"/>
        <v>-2.835721536314848</v>
      </c>
      <c r="E23" s="39">
        <f>VLOOKUP($A23,'Ub5 and Ub6 values'!$A$2:$F$7000,3,FALSE)</f>
        <v>7</v>
      </c>
      <c r="F23" s="39">
        <f>VLOOKUP($A23,'Ub5 and Ub6 values'!$A$2:$F$7000,4,FALSE)</f>
        <v>9</v>
      </c>
    </row>
    <row r="24" spans="1:6">
      <c r="A24" t="s">
        <v>7924</v>
      </c>
      <c r="B24">
        <v>2.0234222590165787E-2</v>
      </c>
      <c r="D24" s="30">
        <f t="shared" si="0"/>
        <v>-1.6939134767820245</v>
      </c>
      <c r="E24" s="39">
        <f>VLOOKUP($A24,'Ub5 and Ub6 values'!$A$2:$F$7000,3,FALSE)</f>
        <v>6</v>
      </c>
      <c r="F24" s="39">
        <f>VLOOKUP($A24,'Ub5 and Ub6 values'!$A$2:$F$7000,4,FALSE)</f>
        <v>8</v>
      </c>
    </row>
    <row r="25" spans="1:6">
      <c r="A25" t="s">
        <v>3020</v>
      </c>
      <c r="B25">
        <v>0.13920597354320172</v>
      </c>
      <c r="D25" s="30">
        <f t="shared" si="0"/>
        <v>-0.85634212807899901</v>
      </c>
      <c r="E25" s="39">
        <f>VLOOKUP($A25,'Ub5 and Ub6 values'!$A$2:$F$7000,3,FALSE)</f>
        <v>7</v>
      </c>
      <c r="F25" s="39">
        <f>VLOOKUP($A25,'Ub5 and Ub6 values'!$A$2:$F$7000,4,FALSE)</f>
        <v>9</v>
      </c>
    </row>
    <row r="26" spans="1:6">
      <c r="A26" t="s">
        <v>7925</v>
      </c>
      <c r="B26">
        <v>5.0541327068058514E-2</v>
      </c>
      <c r="D26" s="30">
        <f t="shared" si="0"/>
        <v>-1.2963533589580831</v>
      </c>
      <c r="E26" s="39">
        <f>VLOOKUP($A26,'Ub5 and Ub6 values'!$A$2:$F$7000,3,FALSE)</f>
        <v>7</v>
      </c>
      <c r="F26" s="39">
        <f>VLOOKUP($A26,'Ub5 and Ub6 values'!$A$2:$F$7000,4,FALSE)</f>
        <v>10</v>
      </c>
    </row>
    <row r="27" spans="1:6">
      <c r="A27" t="s">
        <v>7926</v>
      </c>
      <c r="B27">
        <v>9.8050735154611409E-4</v>
      </c>
      <c r="D27" s="30">
        <f t="shared" si="0"/>
        <v>-3.008549145775961</v>
      </c>
      <c r="E27" s="39">
        <f>VLOOKUP($A27,'Ub5 and Ub6 values'!$A$2:$F$7000,3,FALSE)</f>
        <v>7</v>
      </c>
      <c r="F27" s="39">
        <f>VLOOKUP($A27,'Ub5 and Ub6 values'!$A$2:$F$7000,4,FALSE)</f>
        <v>9</v>
      </c>
    </row>
    <row r="28" spans="1:6">
      <c r="A28" t="s">
        <v>7228</v>
      </c>
      <c r="B28">
        <v>0.6543318226827618</v>
      </c>
      <c r="D28" s="30">
        <f t="shared" si="0"/>
        <v>-0.18420195777064649</v>
      </c>
      <c r="E28" s="39">
        <f>VLOOKUP($A28,'Ub5 and Ub6 values'!$A$2:$F$7000,3,FALSE)</f>
        <v>6</v>
      </c>
      <c r="F28" s="39">
        <f>VLOOKUP($A28,'Ub5 and Ub6 values'!$A$2:$F$7000,4,FALSE)</f>
        <v>6</v>
      </c>
    </row>
    <row r="29" spans="1:6">
      <c r="A29" t="s">
        <v>5027</v>
      </c>
      <c r="B29">
        <v>6.1996708398298584E-3</v>
      </c>
      <c r="D29" s="30">
        <f t="shared" si="0"/>
        <v>-2.2076313679598729</v>
      </c>
      <c r="E29" s="39">
        <f>VLOOKUP($A29,'Ub5 and Ub6 values'!$A$2:$F$7000,3,FALSE)</f>
        <v>7</v>
      </c>
      <c r="F29" s="39">
        <f>VLOOKUP($A29,'Ub5 and Ub6 values'!$A$2:$F$7000,4,FALSE)</f>
        <v>9</v>
      </c>
    </row>
    <row r="30" spans="1:6">
      <c r="A30" t="s">
        <v>7927</v>
      </c>
      <c r="B30">
        <v>6.9120398646073111E-2</v>
      </c>
      <c r="D30" s="30">
        <f t="shared" si="0"/>
        <v>-1.160393765765122</v>
      </c>
      <c r="E30" s="39">
        <f>VLOOKUP($A30,'Ub5 and Ub6 values'!$A$2:$F$7000,3,FALSE)</f>
        <v>7</v>
      </c>
      <c r="F30" s="39">
        <f>VLOOKUP($A30,'Ub5 and Ub6 values'!$A$2:$F$7000,4,FALSE)</f>
        <v>8</v>
      </c>
    </row>
    <row r="31" spans="1:6">
      <c r="A31" t="s">
        <v>6926</v>
      </c>
      <c r="B31">
        <v>1.290202852596819E-2</v>
      </c>
      <c r="D31" s="30">
        <f t="shared" si="0"/>
        <v>-1.8893420022298406</v>
      </c>
      <c r="E31" s="39">
        <f>VLOOKUP($A31,'Ub5 and Ub6 values'!$A$2:$F$7000,3,FALSE)</f>
        <v>7</v>
      </c>
      <c r="F31" s="39">
        <f>VLOOKUP($A31,'Ub5 and Ub6 values'!$A$2:$F$7000,4,FALSE)</f>
        <v>7</v>
      </c>
    </row>
    <row r="32" spans="1:6">
      <c r="A32" t="s">
        <v>7288</v>
      </c>
      <c r="B32">
        <v>6.3015690354851562E-4</v>
      </c>
      <c r="D32" s="30">
        <f t="shared" si="0"/>
        <v>-3.2005513015604126</v>
      </c>
      <c r="E32" s="39">
        <f>VLOOKUP($A32,'Ub5 and Ub6 values'!$A$2:$F$7000,3,FALSE)</f>
        <v>7</v>
      </c>
      <c r="F32" s="39">
        <f>VLOOKUP($A32,'Ub5 and Ub6 values'!$A$2:$F$7000,4,FALSE)</f>
        <v>9</v>
      </c>
    </row>
    <row r="33" spans="1:6">
      <c r="A33" t="s">
        <v>752</v>
      </c>
      <c r="B33">
        <v>0.16529003791160296</v>
      </c>
      <c r="D33" s="30">
        <f t="shared" si="0"/>
        <v>-0.78175332072011738</v>
      </c>
      <c r="E33" s="39">
        <f>VLOOKUP($A33,'Ub5 and Ub6 values'!$A$2:$F$7000,3,FALSE)</f>
        <v>7</v>
      </c>
      <c r="F33" s="39">
        <f>VLOOKUP($A33,'Ub5 and Ub6 values'!$A$2:$F$7000,4,FALSE)</f>
        <v>9</v>
      </c>
    </row>
    <row r="34" spans="1:6">
      <c r="A34" t="s">
        <v>6896</v>
      </c>
      <c r="B34">
        <v>9.3455148309847039E-3</v>
      </c>
      <c r="D34" s="30">
        <f t="shared" si="0"/>
        <v>-2.0293967689671097</v>
      </c>
      <c r="E34" s="39">
        <f>VLOOKUP($A34,'Ub5 and Ub6 values'!$A$2:$F$7000,3,FALSE)</f>
        <v>5</v>
      </c>
      <c r="F34" s="39">
        <f>VLOOKUP($A34,'Ub5 and Ub6 values'!$A$2:$F$7000,4,FALSE)</f>
        <v>11</v>
      </c>
    </row>
    <row r="35" spans="1:6">
      <c r="A35" t="s">
        <v>754</v>
      </c>
      <c r="B35">
        <v>2.5628911878576317E-3</v>
      </c>
      <c r="D35" s="30">
        <f t="shared" si="0"/>
        <v>-2.5912698321755534</v>
      </c>
      <c r="E35" s="39">
        <f>VLOOKUP($A35,'Ub5 and Ub6 values'!$A$2:$F$7000,3,FALSE)</f>
        <v>6</v>
      </c>
      <c r="F35" s="39">
        <f>VLOOKUP($A35,'Ub5 and Ub6 values'!$A$2:$F$7000,4,FALSE)</f>
        <v>10</v>
      </c>
    </row>
    <row r="36" spans="1:6">
      <c r="A36" t="s">
        <v>757</v>
      </c>
      <c r="B36">
        <v>6.0165153424049038E-2</v>
      </c>
      <c r="D36" s="30">
        <f t="shared" si="0"/>
        <v>-1.2206549714893413</v>
      </c>
      <c r="E36" s="39">
        <f>VLOOKUP($A36,'Ub5 and Ub6 values'!$A$2:$F$7000,3,FALSE)</f>
        <v>6</v>
      </c>
      <c r="F36" s="39">
        <f>VLOOKUP($A36,'Ub5 and Ub6 values'!$A$2:$F$7000,4,FALSE)</f>
        <v>11</v>
      </c>
    </row>
    <row r="37" spans="1:6">
      <c r="A37" t="s">
        <v>1436</v>
      </c>
      <c r="B37">
        <v>1.2906018344945378</v>
      </c>
      <c r="D37" s="30">
        <f t="shared" si="0"/>
        <v>0.11079227808885656</v>
      </c>
      <c r="E37" s="39">
        <f>VLOOKUP($A37,'Ub5 and Ub6 values'!$A$2:$F$7000,3,FALSE)</f>
        <v>3</v>
      </c>
      <c r="F37" s="39">
        <f>VLOOKUP($A37,'Ub5 and Ub6 values'!$A$2:$F$7000,4,FALSE)</f>
        <v>3</v>
      </c>
    </row>
    <row r="38" spans="1:6">
      <c r="A38" t="s">
        <v>1446</v>
      </c>
      <c r="B38">
        <v>0.41868671437154398</v>
      </c>
      <c r="D38" s="30">
        <f t="shared" si="0"/>
        <v>-0.37811081977910627</v>
      </c>
      <c r="E38" s="39">
        <f>VLOOKUP($A38,'Ub5 and Ub6 values'!$A$2:$F$7000,3,FALSE)</f>
        <v>6</v>
      </c>
      <c r="F38" s="39">
        <f>VLOOKUP($A38,'Ub5 and Ub6 values'!$A$2:$F$7000,4,FALSE)</f>
        <v>9</v>
      </c>
    </row>
    <row r="39" spans="1:6">
      <c r="A39" t="s">
        <v>1840</v>
      </c>
      <c r="B39">
        <v>4.968517208048101E-2</v>
      </c>
      <c r="D39" s="30">
        <f t="shared" si="0"/>
        <v>-1.3037732016982821</v>
      </c>
      <c r="E39" s="39">
        <f>VLOOKUP($A39,'Ub5 and Ub6 values'!$A$2:$F$7000,3,FALSE)</f>
        <v>4</v>
      </c>
      <c r="F39" s="39">
        <f>VLOOKUP($A39,'Ub5 and Ub6 values'!$A$2:$F$7000,4,FALSE)</f>
        <v>4</v>
      </c>
    </row>
    <row r="40" spans="1:6">
      <c r="A40" t="s">
        <v>1469</v>
      </c>
      <c r="B40">
        <v>0.26674004085563485</v>
      </c>
      <c r="D40" s="30">
        <f t="shared" si="0"/>
        <v>-0.57391178664458053</v>
      </c>
      <c r="E40" s="39">
        <f>VLOOKUP($A40,'Ub5 and Ub6 values'!$A$2:$F$7000,3,FALSE)</f>
        <v>7</v>
      </c>
      <c r="F40" s="39">
        <f>VLOOKUP($A40,'Ub5 and Ub6 values'!$A$2:$F$7000,4,FALSE)</f>
        <v>7</v>
      </c>
    </row>
    <row r="41" spans="1:6">
      <c r="A41" t="s">
        <v>4104</v>
      </c>
      <c r="B41">
        <v>0.51459232236261976</v>
      </c>
      <c r="D41" s="30">
        <f t="shared" si="0"/>
        <v>-0.2885366976834301</v>
      </c>
      <c r="E41" s="39">
        <f>VLOOKUP($A41,'Ub5 and Ub6 values'!$A$2:$F$7000,3,FALSE)</f>
        <v>6</v>
      </c>
      <c r="F41" s="39">
        <f>VLOOKUP($A41,'Ub5 and Ub6 values'!$A$2:$F$7000,4,FALSE)</f>
        <v>7</v>
      </c>
    </row>
    <row r="42" spans="1:6">
      <c r="A42" t="s">
        <v>2815</v>
      </c>
      <c r="B42">
        <v>0.19237409076670334</v>
      </c>
      <c r="D42" s="30">
        <f t="shared" si="0"/>
        <v>-0.71585341979691275</v>
      </c>
      <c r="E42" s="39">
        <f>VLOOKUP($A42,'Ub5 and Ub6 values'!$A$2:$F$7000,3,FALSE)</f>
        <v>5</v>
      </c>
      <c r="F42" s="39">
        <f>VLOOKUP($A42,'Ub5 and Ub6 values'!$A$2:$F$7000,4,FALSE)</f>
        <v>5</v>
      </c>
    </row>
    <row r="43" spans="1:6">
      <c r="A43" t="s">
        <v>2777</v>
      </c>
      <c r="B43">
        <v>2.9970535251309226E-2</v>
      </c>
      <c r="D43" s="30">
        <f t="shared" si="0"/>
        <v>-1.5233055008109697</v>
      </c>
      <c r="E43" s="39">
        <f>VLOOKUP($A43,'Ub5 and Ub6 values'!$A$2:$F$7000,3,FALSE)</f>
        <v>5</v>
      </c>
      <c r="F43" s="39">
        <f>VLOOKUP($A43,'Ub5 and Ub6 values'!$A$2:$F$7000,4,FALSE)</f>
        <v>7</v>
      </c>
    </row>
    <row r="44" spans="1:6">
      <c r="A44" t="s">
        <v>2796</v>
      </c>
      <c r="B44">
        <v>5.2066579444076937E-2</v>
      </c>
      <c r="D44" s="30">
        <f t="shared" si="0"/>
        <v>-1.2834409527133581</v>
      </c>
      <c r="E44" s="39">
        <f>VLOOKUP($A44,'Ub5 and Ub6 values'!$A$2:$F$7000,3,FALSE)</f>
        <v>6</v>
      </c>
      <c r="F44" s="39">
        <f>VLOOKUP($A44,'Ub5 and Ub6 values'!$A$2:$F$7000,4,FALSE)</f>
        <v>9</v>
      </c>
    </row>
    <row r="45" spans="1:6">
      <c r="A45" t="s">
        <v>2797</v>
      </c>
      <c r="B45">
        <v>0.10113435052041914</v>
      </c>
      <c r="D45" s="30">
        <f t="shared" si="0"/>
        <v>-0.99510131020846759</v>
      </c>
      <c r="E45" s="39">
        <f>VLOOKUP($A45,'Ub5 and Ub6 values'!$A$2:$F$7000,3,FALSE)</f>
        <v>4</v>
      </c>
      <c r="F45" s="39">
        <f>VLOOKUP($A45,'Ub5 and Ub6 values'!$A$2:$F$7000,4,FALSE)</f>
        <v>7</v>
      </c>
    </row>
    <row r="46" spans="1:6">
      <c r="A46" t="s">
        <v>2728</v>
      </c>
      <c r="B46">
        <v>2.9440330837820919E-3</v>
      </c>
      <c r="D46" s="30">
        <f t="shared" si="0"/>
        <v>-2.5310573138918513</v>
      </c>
      <c r="E46" s="39">
        <f>VLOOKUP($A46,'Ub5 and Ub6 values'!$A$2:$F$7000,3,FALSE)</f>
        <v>5</v>
      </c>
      <c r="F46" s="39">
        <f>VLOOKUP($A46,'Ub5 and Ub6 values'!$A$2:$F$7000,4,FALSE)</f>
        <v>7</v>
      </c>
    </row>
    <row r="47" spans="1:6">
      <c r="A47" t="s">
        <v>4750</v>
      </c>
      <c r="B47">
        <v>4.2350399954528134E-2</v>
      </c>
      <c r="D47" s="30">
        <f t="shared" si="0"/>
        <v>-1.3731424838639854</v>
      </c>
      <c r="E47" s="39">
        <f>VLOOKUP($A47,'Ub5 and Ub6 values'!$A$2:$F$7000,3,FALSE)</f>
        <v>5</v>
      </c>
      <c r="F47" s="39">
        <f>VLOOKUP($A47,'Ub5 and Ub6 values'!$A$2:$F$7000,4,FALSE)</f>
        <v>7</v>
      </c>
    </row>
    <row r="48" spans="1:6">
      <c r="A48" t="s">
        <v>5373</v>
      </c>
      <c r="B48">
        <v>0.18077738747471533</v>
      </c>
      <c r="D48" s="30">
        <f t="shared" si="0"/>
        <v>-0.74285589415449038</v>
      </c>
      <c r="E48" s="39">
        <f>VLOOKUP($A48,'Ub5 and Ub6 values'!$A$2:$F$7000,3,FALSE)</f>
        <v>4</v>
      </c>
      <c r="F48" s="39">
        <f>VLOOKUP($A48,'Ub5 and Ub6 values'!$A$2:$F$7000,4,FALSE)</f>
        <v>5</v>
      </c>
    </row>
    <row r="49" spans="1:6">
      <c r="A49" t="s">
        <v>6339</v>
      </c>
      <c r="B49">
        <v>0.17767375101162378</v>
      </c>
      <c r="D49" s="30">
        <f t="shared" si="0"/>
        <v>-0.75037672882301232</v>
      </c>
      <c r="E49" s="39">
        <f>VLOOKUP($A49,'Ub5 and Ub6 values'!$A$2:$F$7000,3,FALSE)</f>
        <v>7</v>
      </c>
      <c r="F49" s="39">
        <f>VLOOKUP($A49,'Ub5 and Ub6 values'!$A$2:$F$7000,4,FALSE)</f>
        <v>10</v>
      </c>
    </row>
    <row r="50" spans="1:6">
      <c r="A50" t="s">
        <v>6340</v>
      </c>
      <c r="B50">
        <v>2.8412092375807309E-2</v>
      </c>
      <c r="D50" s="30">
        <f t="shared" si="0"/>
        <v>-1.5464967819825899</v>
      </c>
      <c r="E50" s="39">
        <f>VLOOKUP($A50,'Ub5 and Ub6 values'!$A$2:$F$7000,3,FALSE)</f>
        <v>7</v>
      </c>
      <c r="F50" s="39">
        <f>VLOOKUP($A50,'Ub5 and Ub6 values'!$A$2:$F$7000,4,FALSE)</f>
        <v>10</v>
      </c>
    </row>
    <row r="51" spans="1:6">
      <c r="A51" t="s">
        <v>6341</v>
      </c>
      <c r="B51">
        <v>8.0063044098568903E-2</v>
      </c>
      <c r="D51" s="30">
        <f t="shared" si="0"/>
        <v>-1.0965679014894973</v>
      </c>
      <c r="E51" s="39">
        <f>VLOOKUP($A51,'Ub5 and Ub6 values'!$A$2:$F$7000,3,FALSE)</f>
        <v>6</v>
      </c>
      <c r="F51" s="39">
        <f>VLOOKUP($A51,'Ub5 and Ub6 values'!$A$2:$F$7000,4,FALSE)</f>
        <v>7</v>
      </c>
    </row>
    <row r="52" spans="1:6">
      <c r="A52" t="s">
        <v>6342</v>
      </c>
      <c r="B52">
        <v>2.8972416649323302E-3</v>
      </c>
      <c r="D52" s="30">
        <f t="shared" si="0"/>
        <v>-2.5380152778824465</v>
      </c>
      <c r="E52" s="39">
        <f>VLOOKUP($A52,'Ub5 and Ub6 values'!$A$2:$F$7000,3,FALSE)</f>
        <v>7</v>
      </c>
      <c r="F52" s="39">
        <f>VLOOKUP($A52,'Ub5 and Ub6 values'!$A$2:$F$7000,4,FALSE)</f>
        <v>10</v>
      </c>
    </row>
    <row r="53" spans="1:6">
      <c r="A53" t="s">
        <v>6343</v>
      </c>
      <c r="B53">
        <v>9.5932832039519762E-3</v>
      </c>
      <c r="D53" s="30">
        <f t="shared" si="0"/>
        <v>-2.0180327345044744</v>
      </c>
      <c r="E53" s="39">
        <f>VLOOKUP($A53,'Ub5 and Ub6 values'!$A$2:$F$7000,3,FALSE)</f>
        <v>6</v>
      </c>
      <c r="F53" s="39">
        <f>VLOOKUP($A53,'Ub5 and Ub6 values'!$A$2:$F$7000,4,FALSE)</f>
        <v>8</v>
      </c>
    </row>
    <row r="54" spans="1:6">
      <c r="A54" t="s">
        <v>6344</v>
      </c>
      <c r="B54">
        <v>3.5076368174254469E-3</v>
      </c>
      <c r="D54" s="30">
        <f t="shared" si="0"/>
        <v>-2.4549853800589618</v>
      </c>
      <c r="E54" s="39">
        <f>VLOOKUP($A54,'Ub5 and Ub6 values'!$A$2:$F$7000,3,FALSE)</f>
        <v>6</v>
      </c>
      <c r="F54" s="39">
        <f>VLOOKUP($A54,'Ub5 and Ub6 values'!$A$2:$F$7000,4,FALSE)</f>
        <v>10</v>
      </c>
    </row>
    <row r="55" spans="1:6">
      <c r="A55" t="s">
        <v>5398</v>
      </c>
      <c r="B55">
        <v>0.13164335692622708</v>
      </c>
      <c r="D55" s="30">
        <f t="shared" si="0"/>
        <v>-0.8806010516591275</v>
      </c>
      <c r="E55" s="39">
        <f>VLOOKUP($A55,'Ub5 and Ub6 values'!$A$2:$F$7000,3,FALSE)</f>
        <v>4</v>
      </c>
      <c r="F55" s="39">
        <f>VLOOKUP($A55,'Ub5 and Ub6 values'!$A$2:$F$7000,4,FALSE)</f>
        <v>5</v>
      </c>
    </row>
    <row r="56" spans="1:6">
      <c r="A56" t="s">
        <v>5410</v>
      </c>
      <c r="B56">
        <v>0.13157551204707138</v>
      </c>
      <c r="D56" s="30">
        <f t="shared" si="0"/>
        <v>-0.88082493118121608</v>
      </c>
      <c r="E56" s="39">
        <f>VLOOKUP($A56,'Ub5 and Ub6 values'!$A$2:$F$7000,3,FALSE)</f>
        <v>5</v>
      </c>
      <c r="F56" s="39">
        <f>VLOOKUP($A56,'Ub5 and Ub6 values'!$A$2:$F$7000,4,FALSE)</f>
        <v>5</v>
      </c>
    </row>
    <row r="57" spans="1:6">
      <c r="A57" t="s">
        <v>5432</v>
      </c>
      <c r="B57">
        <v>0.12063733439513334</v>
      </c>
      <c r="D57" s="30">
        <f t="shared" si="0"/>
        <v>-0.9185182675475293</v>
      </c>
      <c r="E57" s="39">
        <f>VLOOKUP($A57,'Ub5 and Ub6 values'!$A$2:$F$7000,3,FALSE)</f>
        <v>7</v>
      </c>
      <c r="F57" s="39">
        <f>VLOOKUP($A57,'Ub5 and Ub6 values'!$A$2:$F$7000,4,FALSE)</f>
        <v>7</v>
      </c>
    </row>
    <row r="58" spans="1:6">
      <c r="A58" t="s">
        <v>5433</v>
      </c>
      <c r="B58">
        <v>9.5474271200933991E-2</v>
      </c>
      <c r="D58" s="30">
        <f t="shared" si="0"/>
        <v>-1.0201136481117101</v>
      </c>
      <c r="E58" s="39">
        <f>VLOOKUP($A58,'Ub5 and Ub6 values'!$A$2:$F$7000,3,FALSE)</f>
        <v>6</v>
      </c>
      <c r="F58" s="39">
        <f>VLOOKUP($A58,'Ub5 and Ub6 values'!$A$2:$F$7000,4,FALSE)</f>
        <v>8</v>
      </c>
    </row>
    <row r="59" spans="1:6">
      <c r="A59" t="s">
        <v>5435</v>
      </c>
      <c r="B59">
        <v>0.4467295329620285</v>
      </c>
      <c r="D59" s="30">
        <f t="shared" si="0"/>
        <v>-0.34995533568917536</v>
      </c>
      <c r="E59" s="39">
        <f>VLOOKUP($A59,'Ub5 and Ub6 values'!$A$2:$F$7000,3,FALSE)</f>
        <v>7</v>
      </c>
      <c r="F59" s="39">
        <f>VLOOKUP($A59,'Ub5 and Ub6 values'!$A$2:$F$7000,4,FALSE)</f>
        <v>9</v>
      </c>
    </row>
    <row r="60" spans="1:6">
      <c r="A60" t="s">
        <v>5450</v>
      </c>
      <c r="B60">
        <v>2.0437964686316559E-2</v>
      </c>
      <c r="D60" s="30">
        <f t="shared" si="0"/>
        <v>-1.6895623555780801</v>
      </c>
      <c r="E60" s="39">
        <f>VLOOKUP($A60,'Ub5 and Ub6 values'!$A$2:$F$7000,3,FALSE)</f>
        <v>5</v>
      </c>
      <c r="F60" s="39">
        <f>VLOOKUP($A60,'Ub5 and Ub6 values'!$A$2:$F$7000,4,FALSE)</f>
        <v>6</v>
      </c>
    </row>
    <row r="61" spans="1:6">
      <c r="A61" t="s">
        <v>5451</v>
      </c>
      <c r="B61">
        <v>1.4227736755564746E-2</v>
      </c>
      <c r="D61" s="30">
        <f t="shared" si="0"/>
        <v>-1.8468641788154148</v>
      </c>
      <c r="E61" s="39">
        <f>VLOOKUP($A61,'Ub5 and Ub6 values'!$A$2:$F$7000,3,FALSE)</f>
        <v>7</v>
      </c>
      <c r="F61" s="39">
        <f>VLOOKUP($A61,'Ub5 and Ub6 values'!$A$2:$F$7000,4,FALSE)</f>
        <v>10</v>
      </c>
    </row>
    <row r="62" spans="1:6">
      <c r="A62" t="s">
        <v>5452</v>
      </c>
      <c r="B62">
        <v>2.7172050135430906E-2</v>
      </c>
      <c r="D62" s="30">
        <f t="shared" si="0"/>
        <v>-1.5658775927593283</v>
      </c>
      <c r="E62" s="39">
        <f>VLOOKUP($A62,'Ub5 and Ub6 values'!$A$2:$F$7000,3,FALSE)</f>
        <v>4</v>
      </c>
      <c r="F62" s="39">
        <f>VLOOKUP($A62,'Ub5 and Ub6 values'!$A$2:$F$7000,4,FALSE)</f>
        <v>4</v>
      </c>
    </row>
    <row r="63" spans="1:6">
      <c r="A63" t="s">
        <v>5458</v>
      </c>
      <c r="B63">
        <v>1.5819232037397064E-3</v>
      </c>
      <c r="D63" s="30">
        <f t="shared" si="0"/>
        <v>-2.8008146036459425</v>
      </c>
      <c r="E63" s="39">
        <f>VLOOKUP($A63,'Ub5 and Ub6 values'!$A$2:$F$7000,3,FALSE)</f>
        <v>6</v>
      </c>
      <c r="F63" s="39">
        <f>VLOOKUP($A63,'Ub5 and Ub6 values'!$A$2:$F$7000,4,FALSE)</f>
        <v>6</v>
      </c>
    </row>
    <row r="64" spans="1:6">
      <c r="A64" t="s">
        <v>5459</v>
      </c>
      <c r="B64">
        <v>3.6066688959793036E-2</v>
      </c>
      <c r="D64" s="30">
        <f t="shared" si="0"/>
        <v>-1.4428937255079257</v>
      </c>
      <c r="E64" s="39">
        <f>VLOOKUP($A64,'Ub5 and Ub6 values'!$A$2:$F$7000,3,FALSE)</f>
        <v>5</v>
      </c>
      <c r="F64" s="39">
        <f>VLOOKUP($A64,'Ub5 and Ub6 values'!$A$2:$F$7000,4,FALSE)</f>
        <v>5</v>
      </c>
    </row>
    <row r="65" spans="1:6">
      <c r="A65" t="s">
        <v>5478</v>
      </c>
      <c r="B65">
        <v>4.3188786733224752E-2</v>
      </c>
      <c r="D65" s="30">
        <f t="shared" si="0"/>
        <v>-1.3646289960559188</v>
      </c>
      <c r="E65" s="39">
        <f>VLOOKUP($A65,'Ub5 and Ub6 values'!$A$2:$F$7000,3,FALSE)</f>
        <v>6</v>
      </c>
      <c r="F65" s="39">
        <f>VLOOKUP($A65,'Ub5 and Ub6 values'!$A$2:$F$7000,4,FALSE)</f>
        <v>9</v>
      </c>
    </row>
    <row r="66" spans="1:6">
      <c r="A66" t="s">
        <v>3340</v>
      </c>
      <c r="B66">
        <v>6.6748581247450174E-5</v>
      </c>
      <c r="D66" s="30">
        <f t="shared" si="0"/>
        <v>-4.1755579608690319</v>
      </c>
      <c r="E66" s="39">
        <f>VLOOKUP($A66,'Ub5 and Ub6 values'!$A$2:$F$7000,3,FALSE)</f>
        <v>7</v>
      </c>
      <c r="F66" s="39">
        <f>VLOOKUP($A66,'Ub5 and Ub6 values'!$A$2:$F$7000,4,FALSE)</f>
        <v>10</v>
      </c>
    </row>
    <row r="67" spans="1:6">
      <c r="A67" t="s">
        <v>850</v>
      </c>
      <c r="B67">
        <v>0.15135772050537313</v>
      </c>
      <c r="D67" s="30">
        <f t="shared" si="0"/>
        <v>-0.81999542150380855</v>
      </c>
      <c r="E67" s="39">
        <f>VLOOKUP($A67,'Ub5 and Ub6 values'!$A$2:$F$7000,3,FALSE)</f>
        <v>4</v>
      </c>
      <c r="F67" s="39">
        <f>VLOOKUP($A67,'Ub5 and Ub6 values'!$A$2:$F$7000,4,FALSE)</f>
        <v>5</v>
      </c>
    </row>
    <row r="68" spans="1:6">
      <c r="A68" t="s">
        <v>2587</v>
      </c>
      <c r="B68">
        <v>5.0092941321308142E-2</v>
      </c>
      <c r="D68" s="30">
        <f t="shared" ref="D68:D131" si="1">LOG(B68)</f>
        <v>-1.3002234669706938</v>
      </c>
      <c r="E68" s="39">
        <f>VLOOKUP($A68,'Ub5 and Ub6 values'!$A$2:$F$7000,3,FALSE)</f>
        <v>3</v>
      </c>
      <c r="F68" s="39">
        <f>VLOOKUP($A68,'Ub5 and Ub6 values'!$A$2:$F$7000,4,FALSE)</f>
        <v>3</v>
      </c>
    </row>
    <row r="69" spans="1:6">
      <c r="A69" t="s">
        <v>6336</v>
      </c>
      <c r="B69">
        <v>1.96971198928933E-2</v>
      </c>
      <c r="D69" s="30">
        <f t="shared" si="1"/>
        <v>-1.7055972716082624</v>
      </c>
      <c r="E69" s="39">
        <f>VLOOKUP($A69,'Ub5 and Ub6 values'!$A$2:$F$7000,3,FALSE)</f>
        <v>6</v>
      </c>
      <c r="F69" s="39">
        <f>VLOOKUP($A69,'Ub5 and Ub6 values'!$A$2:$F$7000,4,FALSE)</f>
        <v>8</v>
      </c>
    </row>
    <row r="70" spans="1:6">
      <c r="A70" t="s">
        <v>6371</v>
      </c>
      <c r="B70">
        <v>7.6378454734745235E-2</v>
      </c>
      <c r="D70" s="30">
        <f t="shared" si="1"/>
        <v>-1.1170291323853498</v>
      </c>
      <c r="E70" s="39">
        <f>VLOOKUP($A70,'Ub5 and Ub6 values'!$A$2:$F$7000,3,FALSE)</f>
        <v>6</v>
      </c>
      <c r="F70" s="39">
        <f>VLOOKUP($A70,'Ub5 and Ub6 values'!$A$2:$F$7000,4,FALSE)</f>
        <v>7</v>
      </c>
    </row>
    <row r="71" spans="1:6">
      <c r="A71" t="s">
        <v>6390</v>
      </c>
      <c r="B71">
        <v>9.0834439569017242E-4</v>
      </c>
      <c r="D71" s="30">
        <f t="shared" si="1"/>
        <v>-3.0417494589789897</v>
      </c>
      <c r="E71" s="39">
        <f>VLOOKUP($A71,'Ub5 and Ub6 values'!$A$2:$F$7000,3,FALSE)</f>
        <v>5</v>
      </c>
      <c r="F71" s="39">
        <f>VLOOKUP($A71,'Ub5 and Ub6 values'!$A$2:$F$7000,4,FALSE)</f>
        <v>5</v>
      </c>
    </row>
    <row r="72" spans="1:6">
      <c r="A72" t="s">
        <v>8232</v>
      </c>
      <c r="B72">
        <v>0.33421455024029423</v>
      </c>
      <c r="D72" s="30">
        <f t="shared" si="1"/>
        <v>-0.47597464674808709</v>
      </c>
      <c r="E72" s="39">
        <f>VLOOKUP($A72,'Ub5 and Ub6 values'!$A$2:$F$7000,3,FALSE)</f>
        <v>6</v>
      </c>
      <c r="F72" s="39">
        <f>VLOOKUP($A72,'Ub5 and Ub6 values'!$A$2:$F$7000,4,FALSE)</f>
        <v>6</v>
      </c>
    </row>
    <row r="73" spans="1:6">
      <c r="A73" t="s">
        <v>6449</v>
      </c>
      <c r="B73">
        <v>0.11155013049744263</v>
      </c>
      <c r="D73" s="30">
        <f t="shared" si="1"/>
        <v>-0.95252991731841252</v>
      </c>
      <c r="E73" s="39">
        <f>VLOOKUP($A73,'Ub5 and Ub6 values'!$A$2:$F$7000,3,FALSE)</f>
        <v>4</v>
      </c>
      <c r="F73" s="39">
        <f>VLOOKUP($A73,'Ub5 and Ub6 values'!$A$2:$F$7000,4,FALSE)</f>
        <v>5</v>
      </c>
    </row>
    <row r="74" spans="1:6">
      <c r="A74" t="s">
        <v>6450</v>
      </c>
      <c r="B74">
        <v>1.0042727701102514</v>
      </c>
      <c r="D74" s="30">
        <f t="shared" si="1"/>
        <v>1.8516873752067781E-3</v>
      </c>
      <c r="E74" s="39">
        <f>VLOOKUP($A74,'Ub5 and Ub6 values'!$A$2:$F$7000,3,FALSE)</f>
        <v>5</v>
      </c>
      <c r="F74" s="39">
        <f>VLOOKUP($A74,'Ub5 and Ub6 values'!$A$2:$F$7000,4,FALSE)</f>
        <v>5</v>
      </c>
    </row>
    <row r="75" spans="1:6">
      <c r="A75" t="s">
        <v>6055</v>
      </c>
      <c r="B75">
        <v>1.2430768524416766E-3</v>
      </c>
      <c r="D75" s="30">
        <f t="shared" si="1"/>
        <v>-2.9055020205461459</v>
      </c>
      <c r="E75" s="39">
        <f>VLOOKUP($A75,'Ub5 and Ub6 values'!$A$2:$F$7000,3,FALSE)</f>
        <v>5</v>
      </c>
      <c r="F75" s="39">
        <f>VLOOKUP($A75,'Ub5 and Ub6 values'!$A$2:$F$7000,4,FALSE)</f>
        <v>5</v>
      </c>
    </row>
    <row r="76" spans="1:6">
      <c r="A76" t="s">
        <v>6091</v>
      </c>
      <c r="B76">
        <v>0.96124756622114782</v>
      </c>
      <c r="D76" s="30">
        <f t="shared" si="1"/>
        <v>-1.7164746777574964E-2</v>
      </c>
      <c r="E76" s="39">
        <f>VLOOKUP($A76,'Ub5 and Ub6 values'!$A$2:$F$7000,3,FALSE)</f>
        <v>5</v>
      </c>
      <c r="F76" s="39">
        <f>VLOOKUP($A76,'Ub5 and Ub6 values'!$A$2:$F$7000,4,FALSE)</f>
        <v>6</v>
      </c>
    </row>
    <row r="77" spans="1:6">
      <c r="A77" t="s">
        <v>6081</v>
      </c>
      <c r="B77">
        <v>0.197921813081468</v>
      </c>
      <c r="D77" s="30">
        <f t="shared" si="1"/>
        <v>-0.7035063393010994</v>
      </c>
      <c r="E77" s="39">
        <f>VLOOKUP($A77,'Ub5 and Ub6 values'!$A$2:$F$7000,3,FALSE)</f>
        <v>4</v>
      </c>
      <c r="F77" s="39">
        <f>VLOOKUP($A77,'Ub5 and Ub6 values'!$A$2:$F$7000,4,FALSE)</f>
        <v>5</v>
      </c>
    </row>
    <row r="78" spans="1:6">
      <c r="A78" t="s">
        <v>6083</v>
      </c>
      <c r="B78">
        <v>0.12581826908106392</v>
      </c>
      <c r="D78" s="30">
        <f t="shared" si="1"/>
        <v>-0.90025629382684635</v>
      </c>
      <c r="E78" s="39">
        <f>VLOOKUP($A78,'Ub5 and Ub6 values'!$A$2:$F$7000,3,FALSE)</f>
        <v>6</v>
      </c>
      <c r="F78" s="39">
        <f>VLOOKUP($A78,'Ub5 and Ub6 values'!$A$2:$F$7000,4,FALSE)</f>
        <v>6</v>
      </c>
    </row>
    <row r="79" spans="1:6">
      <c r="A79" t="s">
        <v>3670</v>
      </c>
      <c r="B79">
        <v>1.2042067240136234E-2</v>
      </c>
      <c r="D79" s="30">
        <f t="shared" si="1"/>
        <v>-1.9192989521215131</v>
      </c>
      <c r="E79" s="39">
        <f>VLOOKUP($A79,'Ub5 and Ub6 values'!$A$2:$F$7000,3,FALSE)</f>
        <v>6</v>
      </c>
      <c r="F79" s="39">
        <f>VLOOKUP($A79,'Ub5 and Ub6 values'!$A$2:$F$7000,4,FALSE)</f>
        <v>7</v>
      </c>
    </row>
    <row r="80" spans="1:6">
      <c r="A80" t="s">
        <v>3677</v>
      </c>
      <c r="B80">
        <v>0.30203192351007974</v>
      </c>
      <c r="D80" s="30">
        <f t="shared" si="1"/>
        <v>-0.5199471515079136</v>
      </c>
      <c r="E80" s="39">
        <f>VLOOKUP($A80,'Ub5 and Ub6 values'!$A$2:$F$7000,3,FALSE)</f>
        <v>7</v>
      </c>
      <c r="F80" s="39">
        <f>VLOOKUP($A80,'Ub5 and Ub6 values'!$A$2:$F$7000,4,FALSE)</f>
        <v>10</v>
      </c>
    </row>
    <row r="81" spans="1:6">
      <c r="A81" t="s">
        <v>2270</v>
      </c>
      <c r="B81">
        <v>0.12348624116302717</v>
      </c>
      <c r="D81" s="30">
        <f t="shared" si="1"/>
        <v>-0.90838142879987138</v>
      </c>
      <c r="E81" s="39">
        <f>VLOOKUP($A81,'Ub5 and Ub6 values'!$A$2:$F$7000,3,FALSE)</f>
        <v>6</v>
      </c>
      <c r="F81" s="39">
        <f>VLOOKUP($A81,'Ub5 and Ub6 values'!$A$2:$F$7000,4,FALSE)</f>
        <v>11</v>
      </c>
    </row>
    <row r="82" spans="1:6">
      <c r="A82" t="s">
        <v>3587</v>
      </c>
      <c r="B82">
        <v>0.36568356445803424</v>
      </c>
      <c r="D82" s="30">
        <f t="shared" si="1"/>
        <v>-0.43689455846311798</v>
      </c>
      <c r="E82" s="39">
        <f>VLOOKUP($A82,'Ub5 and Ub6 values'!$A$2:$F$7000,3,FALSE)</f>
        <v>5</v>
      </c>
      <c r="F82" s="39">
        <f>VLOOKUP($A82,'Ub5 and Ub6 values'!$A$2:$F$7000,4,FALSE)</f>
        <v>5</v>
      </c>
    </row>
    <row r="83" spans="1:6">
      <c r="A83" t="s">
        <v>4751</v>
      </c>
      <c r="B83">
        <v>0.4000172837199194</v>
      </c>
      <c r="D83" s="30">
        <f t="shared" si="1"/>
        <v>-0.39792124351697988</v>
      </c>
      <c r="E83" s="39">
        <f>VLOOKUP($A83,'Ub5 and Ub6 values'!$A$2:$F$7000,3,FALSE)</f>
        <v>6</v>
      </c>
      <c r="F83" s="39">
        <f>VLOOKUP($A83,'Ub5 and Ub6 values'!$A$2:$F$7000,4,FALSE)</f>
        <v>6</v>
      </c>
    </row>
    <row r="84" spans="1:6">
      <c r="A84" t="s">
        <v>3600</v>
      </c>
      <c r="B84">
        <v>9.0771174568984259E-2</v>
      </c>
      <c r="D84" s="30">
        <f t="shared" si="1"/>
        <v>-1.042052044795555</v>
      </c>
      <c r="E84" s="39">
        <f>VLOOKUP($A84,'Ub5 and Ub6 values'!$A$2:$F$7000,3,FALSE)</f>
        <v>4</v>
      </c>
      <c r="F84" s="39">
        <f>VLOOKUP($A84,'Ub5 and Ub6 values'!$A$2:$F$7000,4,FALSE)</f>
        <v>5</v>
      </c>
    </row>
    <row r="85" spans="1:6">
      <c r="A85" t="s">
        <v>3615</v>
      </c>
      <c r="B85">
        <v>2.4869745141148699E-2</v>
      </c>
      <c r="D85" s="30">
        <f t="shared" si="1"/>
        <v>-1.6043286652471493</v>
      </c>
      <c r="E85" s="39">
        <f>VLOOKUP($A85,'Ub5 and Ub6 values'!$A$2:$F$7000,3,FALSE)</f>
        <v>7</v>
      </c>
      <c r="F85" s="39">
        <f>VLOOKUP($A85,'Ub5 and Ub6 values'!$A$2:$F$7000,4,FALSE)</f>
        <v>7</v>
      </c>
    </row>
    <row r="86" spans="1:6">
      <c r="A86" t="s">
        <v>3621</v>
      </c>
      <c r="B86">
        <v>0.2544343700947192</v>
      </c>
      <c r="D86" s="30">
        <f t="shared" si="1"/>
        <v>-0.59442422268459394</v>
      </c>
      <c r="E86" s="39">
        <f>VLOOKUP($A86,'Ub5 and Ub6 values'!$A$2:$F$7000,3,FALSE)</f>
        <v>7</v>
      </c>
      <c r="F86" s="39">
        <f>VLOOKUP($A86,'Ub5 and Ub6 values'!$A$2:$F$7000,4,FALSE)</f>
        <v>10</v>
      </c>
    </row>
    <row r="87" spans="1:6">
      <c r="A87" t="s">
        <v>9623</v>
      </c>
      <c r="B87">
        <v>3.1406186780508959E-4</v>
      </c>
      <c r="D87" s="30">
        <f t="shared" si="1"/>
        <v>-3.502984790781229</v>
      </c>
      <c r="E87" s="39">
        <f>VLOOKUP($A87,'Ub5 and Ub6 values'!$A$2:$F$7000,3,FALSE)</f>
        <v>7</v>
      </c>
      <c r="F87" s="39">
        <f>VLOOKUP($A87,'Ub5 and Ub6 values'!$A$2:$F$7000,4,FALSE)</f>
        <v>7</v>
      </c>
    </row>
    <row r="88" spans="1:6">
      <c r="A88" t="s">
        <v>3630</v>
      </c>
      <c r="B88">
        <v>1.8882106521117336E-4</v>
      </c>
      <c r="D88" s="30">
        <f t="shared" si="1"/>
        <v>-3.7239495566764984</v>
      </c>
      <c r="E88" s="39">
        <f>VLOOKUP($A88,'Ub5 and Ub6 values'!$A$2:$F$7000,3,FALSE)</f>
        <v>7</v>
      </c>
      <c r="F88" s="39">
        <f>VLOOKUP($A88,'Ub5 and Ub6 values'!$A$2:$F$7000,4,FALSE)</f>
        <v>8</v>
      </c>
    </row>
    <row r="89" spans="1:6">
      <c r="A89" t="s">
        <v>1874</v>
      </c>
      <c r="B89">
        <v>0.10759110089421982</v>
      </c>
      <c r="D89" s="30">
        <f t="shared" si="1"/>
        <v>-0.96822364867301591</v>
      </c>
      <c r="E89" s="39">
        <f>VLOOKUP($A89,'Ub5 and Ub6 values'!$A$2:$F$7000,3,FALSE)</f>
        <v>2</v>
      </c>
      <c r="F89" s="39">
        <f>VLOOKUP($A89,'Ub5 and Ub6 values'!$A$2:$F$7000,4,FALSE)</f>
        <v>2</v>
      </c>
    </row>
    <row r="90" spans="1:6">
      <c r="A90" t="s">
        <v>1879</v>
      </c>
      <c r="B90">
        <v>0.60117346502181557</v>
      </c>
      <c r="D90" s="30">
        <f t="shared" si="1"/>
        <v>-0.22100019682918451</v>
      </c>
      <c r="E90" s="39">
        <f>VLOOKUP($A90,'Ub5 and Ub6 values'!$A$2:$F$7000,3,FALSE)</f>
        <v>5</v>
      </c>
      <c r="F90" s="39">
        <f>VLOOKUP($A90,'Ub5 and Ub6 values'!$A$2:$F$7000,4,FALSE)</f>
        <v>6</v>
      </c>
    </row>
    <row r="91" spans="1:6">
      <c r="A91" t="s">
        <v>4167</v>
      </c>
      <c r="B91">
        <v>0.10212489820900385</v>
      </c>
      <c r="D91" s="30">
        <f t="shared" si="1"/>
        <v>-0.99086836333384842</v>
      </c>
      <c r="E91" s="39">
        <f>VLOOKUP($A91,'Ub5 and Ub6 values'!$A$2:$F$7000,3,FALSE)</f>
        <v>6</v>
      </c>
      <c r="F91" s="39">
        <f>VLOOKUP($A91,'Ub5 and Ub6 values'!$A$2:$F$7000,4,FALSE)</f>
        <v>7</v>
      </c>
    </row>
    <row r="92" spans="1:6">
      <c r="A92" t="s">
        <v>1291</v>
      </c>
      <c r="B92">
        <v>0.82308103312122072</v>
      </c>
      <c r="D92" s="30">
        <f t="shared" si="1"/>
        <v>-8.4557405972437508E-2</v>
      </c>
      <c r="E92" s="39">
        <f>VLOOKUP($A92,'Ub5 and Ub6 values'!$A$2:$F$7000,3,FALSE)</f>
        <v>6</v>
      </c>
      <c r="F92" s="39">
        <f>VLOOKUP($A92,'Ub5 and Ub6 values'!$A$2:$F$7000,4,FALSE)</f>
        <v>7</v>
      </c>
    </row>
    <row r="93" spans="1:6">
      <c r="A93" t="s">
        <v>1292</v>
      </c>
      <c r="B93">
        <v>1.2198435520957955</v>
      </c>
      <c r="D93" s="30">
        <f t="shared" si="1"/>
        <v>8.6304134922013526E-2</v>
      </c>
      <c r="E93" s="39">
        <f>VLOOKUP($A93,'Ub5 and Ub6 values'!$A$2:$F$7000,3,FALSE)</f>
        <v>4</v>
      </c>
      <c r="F93" s="39">
        <f>VLOOKUP($A93,'Ub5 and Ub6 values'!$A$2:$F$7000,4,FALSE)</f>
        <v>5</v>
      </c>
    </row>
    <row r="94" spans="1:6">
      <c r="A94" t="s">
        <v>1301</v>
      </c>
      <c r="B94">
        <v>0.72747579827582753</v>
      </c>
      <c r="D94" s="30">
        <f t="shared" si="1"/>
        <v>-0.13818145024596398</v>
      </c>
      <c r="E94" s="39">
        <f>VLOOKUP($A94,'Ub5 and Ub6 values'!$A$2:$F$7000,3,FALSE)</f>
        <v>4</v>
      </c>
      <c r="F94" s="39">
        <f>VLOOKUP($A94,'Ub5 and Ub6 values'!$A$2:$F$7000,4,FALSE)</f>
        <v>5</v>
      </c>
    </row>
    <row r="95" spans="1:6">
      <c r="A95" t="s">
        <v>1303</v>
      </c>
      <c r="B95">
        <v>5.2425374303629334E-2</v>
      </c>
      <c r="D95" s="30">
        <f t="shared" si="1"/>
        <v>-1.2804584601011408</v>
      </c>
      <c r="E95" s="39">
        <f>VLOOKUP($A95,'Ub5 and Ub6 values'!$A$2:$F$7000,3,FALSE)</f>
        <v>5</v>
      </c>
      <c r="F95" s="39">
        <f>VLOOKUP($A95,'Ub5 and Ub6 values'!$A$2:$F$7000,4,FALSE)</f>
        <v>6</v>
      </c>
    </row>
    <row r="96" spans="1:6">
      <c r="A96" t="s">
        <v>1241</v>
      </c>
      <c r="B96">
        <v>1.5918571718283391E-5</v>
      </c>
      <c r="D96" s="30">
        <f t="shared" si="1"/>
        <v>-4.7980959015917568</v>
      </c>
      <c r="E96" s="39">
        <f>VLOOKUP($A96,'Ub5 and Ub6 values'!$A$2:$F$7000,3,FALSE)</f>
        <v>9</v>
      </c>
      <c r="F96" s="39">
        <f>VLOOKUP($A96,'Ub5 and Ub6 values'!$A$2:$F$7000,4,FALSE)</f>
        <v>9</v>
      </c>
    </row>
    <row r="97" spans="1:6">
      <c r="A97" t="s">
        <v>1243</v>
      </c>
      <c r="B97">
        <v>4.5667485900310813E-2</v>
      </c>
      <c r="D97" s="30">
        <f t="shared" si="1"/>
        <v>-1.3403928966407792</v>
      </c>
      <c r="E97" s="39">
        <f>VLOOKUP($A97,'Ub5 and Ub6 values'!$A$2:$F$7000,3,FALSE)</f>
        <v>8</v>
      </c>
      <c r="F97" s="39">
        <f>VLOOKUP($A97,'Ub5 and Ub6 values'!$A$2:$F$7000,4,FALSE)</f>
        <v>8</v>
      </c>
    </row>
    <row r="98" spans="1:6">
      <c r="A98" t="s">
        <v>1244</v>
      </c>
      <c r="B98">
        <v>0.35588900418714203</v>
      </c>
      <c r="D98" s="30">
        <f t="shared" si="1"/>
        <v>-0.44868543007600792</v>
      </c>
      <c r="E98" s="39">
        <f>VLOOKUP($A98,'Ub5 and Ub6 values'!$A$2:$F$7000,3,FALSE)</f>
        <v>4</v>
      </c>
      <c r="F98" s="39">
        <f>VLOOKUP($A98,'Ub5 and Ub6 values'!$A$2:$F$7000,4,FALSE)</f>
        <v>5</v>
      </c>
    </row>
    <row r="99" spans="1:6">
      <c r="A99" t="s">
        <v>6151</v>
      </c>
      <c r="B99">
        <v>0.72429066191212255</v>
      </c>
      <c r="D99" s="30">
        <f t="shared" si="1"/>
        <v>-0.14008711400704305</v>
      </c>
      <c r="E99" s="39">
        <f>VLOOKUP($A99,'Ub5 and Ub6 values'!$A$2:$F$7000,3,FALSE)</f>
        <v>4</v>
      </c>
      <c r="F99" s="39">
        <f>VLOOKUP($A99,'Ub5 and Ub6 values'!$A$2:$F$7000,4,FALSE)</f>
        <v>5</v>
      </c>
    </row>
    <row r="100" spans="1:6">
      <c r="A100" t="s">
        <v>6168</v>
      </c>
      <c r="B100">
        <v>0.1766639277600634</v>
      </c>
      <c r="D100" s="30">
        <f t="shared" si="1"/>
        <v>-0.75285211814478759</v>
      </c>
      <c r="E100" s="39">
        <f>VLOOKUP($A100,'Ub5 and Ub6 values'!$A$2:$F$7000,3,FALSE)</f>
        <v>5</v>
      </c>
      <c r="F100" s="39">
        <f>VLOOKUP($A100,'Ub5 and Ub6 values'!$A$2:$F$7000,4,FALSE)</f>
        <v>5</v>
      </c>
    </row>
    <row r="101" spans="1:6">
      <c r="A101" t="s">
        <v>6195</v>
      </c>
      <c r="B101">
        <v>6.5188622005405402E-3</v>
      </c>
      <c r="D101" s="30">
        <f t="shared" si="1"/>
        <v>-2.1858281992293902</v>
      </c>
      <c r="E101" s="39">
        <f>VLOOKUP($A101,'Ub5 and Ub6 values'!$A$2:$F$7000,3,FALSE)</f>
        <v>5</v>
      </c>
      <c r="F101" s="39">
        <f>VLOOKUP($A101,'Ub5 and Ub6 values'!$A$2:$F$7000,4,FALSE)</f>
        <v>6</v>
      </c>
    </row>
    <row r="102" spans="1:6">
      <c r="A102" t="s">
        <v>6199</v>
      </c>
      <c r="B102">
        <v>0.80110645876229281</v>
      </c>
      <c r="D102" s="30">
        <f t="shared" si="1"/>
        <v>-9.6309766836064917E-2</v>
      </c>
      <c r="E102" s="39">
        <f>VLOOKUP($A102,'Ub5 and Ub6 values'!$A$2:$F$7000,3,FALSE)</f>
        <v>5</v>
      </c>
      <c r="F102" s="39">
        <f>VLOOKUP($A102,'Ub5 and Ub6 values'!$A$2:$F$7000,4,FALSE)</f>
        <v>5</v>
      </c>
    </row>
    <row r="103" spans="1:6">
      <c r="A103" t="s">
        <v>6206</v>
      </c>
      <c r="B103">
        <v>1.5709696407658857E-2</v>
      </c>
      <c r="D103" s="30">
        <f t="shared" si="1"/>
        <v>-1.8038322076877475</v>
      </c>
      <c r="E103" s="39">
        <f>VLOOKUP($A103,'Ub5 and Ub6 values'!$A$2:$F$7000,3,FALSE)</f>
        <v>4</v>
      </c>
      <c r="F103" s="39">
        <f>VLOOKUP($A103,'Ub5 and Ub6 values'!$A$2:$F$7000,4,FALSE)</f>
        <v>4</v>
      </c>
    </row>
    <row r="104" spans="1:6">
      <c r="A104" t="s">
        <v>6209</v>
      </c>
      <c r="B104">
        <v>6.2067436365935501E-2</v>
      </c>
      <c r="D104" s="30">
        <f t="shared" si="1"/>
        <v>-1.2071361923481438</v>
      </c>
      <c r="E104" s="39">
        <f>VLOOKUP($A104,'Ub5 and Ub6 values'!$A$2:$F$7000,3,FALSE)</f>
        <v>6</v>
      </c>
      <c r="F104" s="39">
        <f>VLOOKUP($A104,'Ub5 and Ub6 values'!$A$2:$F$7000,4,FALSE)</f>
        <v>6</v>
      </c>
    </row>
    <row r="105" spans="1:6">
      <c r="A105" t="s">
        <v>1236</v>
      </c>
      <c r="B105">
        <v>3.8224854608983623E-2</v>
      </c>
      <c r="D105" s="30">
        <f t="shared" si="1"/>
        <v>-1.4176541577831692</v>
      </c>
      <c r="E105" s="39">
        <f>VLOOKUP($A105,'Ub5 and Ub6 values'!$A$2:$F$7000,3,FALSE)</f>
        <v>7</v>
      </c>
      <c r="F105" s="39">
        <f>VLOOKUP($A105,'Ub5 and Ub6 values'!$A$2:$F$7000,4,FALSE)</f>
        <v>9</v>
      </c>
    </row>
    <row r="106" spans="1:6">
      <c r="A106" t="s">
        <v>172</v>
      </c>
      <c r="B106">
        <v>1.2305088259493269E-2</v>
      </c>
      <c r="D106" s="30">
        <f t="shared" si="1"/>
        <v>-1.9099152669287986</v>
      </c>
      <c r="E106" s="39">
        <f>VLOOKUP($A106,'Ub5 and Ub6 values'!$A$2:$F$7000,3,FALSE)</f>
        <v>5</v>
      </c>
      <c r="F106" s="39">
        <f>VLOOKUP($A106,'Ub5 and Ub6 values'!$A$2:$F$7000,4,FALSE)</f>
        <v>5</v>
      </c>
    </row>
    <row r="107" spans="1:6">
      <c r="A107" t="s">
        <v>175</v>
      </c>
      <c r="B107">
        <v>0.23658420341603326</v>
      </c>
      <c r="D107" s="30">
        <f t="shared" si="1"/>
        <v>-0.62601425631956742</v>
      </c>
      <c r="E107" s="39">
        <f>VLOOKUP($A107,'Ub5 and Ub6 values'!$A$2:$F$7000,3,FALSE)</f>
        <v>4</v>
      </c>
      <c r="F107" s="39">
        <f>VLOOKUP($A107,'Ub5 and Ub6 values'!$A$2:$F$7000,4,FALSE)</f>
        <v>5</v>
      </c>
    </row>
    <row r="108" spans="1:6">
      <c r="A108" t="s">
        <v>176</v>
      </c>
      <c r="B108">
        <v>1.3741967407232453E-2</v>
      </c>
      <c r="D108" s="30">
        <f t="shared" si="1"/>
        <v>-1.8619510858399277</v>
      </c>
      <c r="E108" s="39">
        <f>VLOOKUP($A108,'Ub5 and Ub6 values'!$A$2:$F$7000,3,FALSE)</f>
        <v>6</v>
      </c>
      <c r="F108" s="39">
        <f>VLOOKUP($A108,'Ub5 and Ub6 values'!$A$2:$F$7000,4,FALSE)</f>
        <v>9</v>
      </c>
    </row>
    <row r="109" spans="1:6">
      <c r="A109" t="s">
        <v>4462</v>
      </c>
      <c r="B109">
        <v>0.28695090103387011</v>
      </c>
      <c r="D109" s="30">
        <f t="shared" si="1"/>
        <v>-0.54219240721803896</v>
      </c>
      <c r="E109" s="39">
        <f>VLOOKUP($A109,'Ub5 and Ub6 values'!$A$2:$F$7000,3,FALSE)</f>
        <v>4</v>
      </c>
      <c r="F109" s="39">
        <f>VLOOKUP($A109,'Ub5 and Ub6 values'!$A$2:$F$7000,4,FALSE)</f>
        <v>6</v>
      </c>
    </row>
    <row r="110" spans="1:6">
      <c r="A110" t="s">
        <v>7928</v>
      </c>
      <c r="B110">
        <v>5.6796206682291017E-2</v>
      </c>
      <c r="D110" s="30">
        <f t="shared" si="1"/>
        <v>-1.245680669077043</v>
      </c>
      <c r="E110" s="39">
        <f>VLOOKUP($A110,'Ub5 and Ub6 values'!$A$2:$F$7000,3,FALSE)</f>
        <v>6</v>
      </c>
      <c r="F110" s="39">
        <f>VLOOKUP($A110,'Ub5 and Ub6 values'!$A$2:$F$7000,4,FALSE)</f>
        <v>8</v>
      </c>
    </row>
    <row r="111" spans="1:6">
      <c r="A111" t="s">
        <v>4475</v>
      </c>
      <c r="B111">
        <v>1.9963754534167266E-2</v>
      </c>
      <c r="D111" s="30">
        <f t="shared" si="1"/>
        <v>-1.699757778673278</v>
      </c>
      <c r="E111" s="39">
        <f>VLOOKUP($A111,'Ub5 and Ub6 values'!$A$2:$F$7000,3,FALSE)</f>
        <v>6</v>
      </c>
      <c r="F111" s="39">
        <f>VLOOKUP($A111,'Ub5 and Ub6 values'!$A$2:$F$7000,4,FALSE)</f>
        <v>7</v>
      </c>
    </row>
    <row r="112" spans="1:6">
      <c r="A112" t="s">
        <v>8941</v>
      </c>
      <c r="B112">
        <v>2.6456967749863301E-2</v>
      </c>
      <c r="D112" s="30">
        <f t="shared" si="1"/>
        <v>-1.5774599320670368</v>
      </c>
      <c r="E112" s="39">
        <f>VLOOKUP($A112,'Ub5 and Ub6 values'!$A$2:$F$7000,3,FALSE)</f>
        <v>7</v>
      </c>
      <c r="F112" s="39">
        <f>VLOOKUP($A112,'Ub5 and Ub6 values'!$A$2:$F$7000,4,FALSE)</f>
        <v>10</v>
      </c>
    </row>
    <row r="113" spans="1:6">
      <c r="A113" t="s">
        <v>7172</v>
      </c>
      <c r="B113">
        <v>4.9145655269974215E-3</v>
      </c>
      <c r="D113" s="30">
        <f t="shared" si="1"/>
        <v>-2.3085148700124889</v>
      </c>
      <c r="E113" s="39">
        <f>VLOOKUP($A113,'Ub5 and Ub6 values'!$A$2:$F$7000,3,FALSE)</f>
        <v>7</v>
      </c>
      <c r="F113" s="39">
        <f>VLOOKUP($A113,'Ub5 and Ub6 values'!$A$2:$F$7000,4,FALSE)</f>
        <v>9</v>
      </c>
    </row>
    <row r="114" spans="1:6">
      <c r="A114" t="s">
        <v>7179</v>
      </c>
      <c r="B114">
        <v>5.1000995081489857E-2</v>
      </c>
      <c r="D114" s="30">
        <f t="shared" si="1"/>
        <v>-1.2924213502906099</v>
      </c>
      <c r="E114" s="39">
        <f>VLOOKUP($A114,'Ub5 and Ub6 values'!$A$2:$F$7000,3,FALSE)</f>
        <v>5</v>
      </c>
      <c r="F114" s="39">
        <f>VLOOKUP($A114,'Ub5 and Ub6 values'!$A$2:$F$7000,4,FALSE)</f>
        <v>7</v>
      </c>
    </row>
    <row r="115" spans="1:6">
      <c r="A115" t="s">
        <v>7198</v>
      </c>
      <c r="B115">
        <v>6.3013935781127725E-2</v>
      </c>
      <c r="D115" s="30">
        <f t="shared" si="1"/>
        <v>-1.2005633939820084</v>
      </c>
      <c r="E115" s="39">
        <f>VLOOKUP($A115,'Ub5 and Ub6 values'!$A$2:$F$7000,3,FALSE)</f>
        <v>7</v>
      </c>
      <c r="F115" s="39">
        <f>VLOOKUP($A115,'Ub5 and Ub6 values'!$A$2:$F$7000,4,FALSE)</f>
        <v>9</v>
      </c>
    </row>
    <row r="116" spans="1:6">
      <c r="A116" t="s">
        <v>5614</v>
      </c>
      <c r="B116">
        <v>5.7473071049057283E-3</v>
      </c>
      <c r="D116" s="30">
        <f t="shared" si="1"/>
        <v>-2.2405355959057198</v>
      </c>
      <c r="E116" s="39">
        <f>VLOOKUP($A116,'Ub5 and Ub6 values'!$A$2:$F$7000,3,FALSE)</f>
        <v>7</v>
      </c>
      <c r="F116" s="39">
        <f>VLOOKUP($A116,'Ub5 and Ub6 values'!$A$2:$F$7000,4,FALSE)</f>
        <v>7</v>
      </c>
    </row>
    <row r="117" spans="1:6">
      <c r="A117" t="s">
        <v>5514</v>
      </c>
      <c r="B117">
        <v>7.0720257213766125E-2</v>
      </c>
      <c r="D117" s="30">
        <f t="shared" si="1"/>
        <v>-1.1504561684373453</v>
      </c>
      <c r="E117" s="39">
        <f>VLOOKUP($A117,'Ub5 and Ub6 values'!$A$2:$F$7000,3,FALSE)</f>
        <v>5</v>
      </c>
      <c r="F117" s="39">
        <f>VLOOKUP($A117,'Ub5 and Ub6 values'!$A$2:$F$7000,4,FALSE)</f>
        <v>6</v>
      </c>
    </row>
    <row r="118" spans="1:6">
      <c r="A118" t="s">
        <v>5546</v>
      </c>
      <c r="B118">
        <v>3.2615143055894562E-3</v>
      </c>
      <c r="D118" s="30">
        <f t="shared" si="1"/>
        <v>-2.4865807122434602</v>
      </c>
      <c r="E118" s="39">
        <f>VLOOKUP($A118,'Ub5 and Ub6 values'!$A$2:$F$7000,3,FALSE)</f>
        <v>7</v>
      </c>
      <c r="F118" s="39">
        <f>VLOOKUP($A118,'Ub5 and Ub6 values'!$A$2:$F$7000,4,FALSE)</f>
        <v>9</v>
      </c>
    </row>
    <row r="119" spans="1:6">
      <c r="A119" t="s">
        <v>773</v>
      </c>
      <c r="B119">
        <v>1.3822281076432234E-2</v>
      </c>
      <c r="D119" s="30">
        <f t="shared" si="1"/>
        <v>-1.8594202798880777</v>
      </c>
      <c r="E119" s="39">
        <f>VLOOKUP($A119,'Ub5 and Ub6 values'!$A$2:$F$7000,3,FALSE)</f>
        <v>7</v>
      </c>
      <c r="F119" s="39">
        <f>VLOOKUP($A119,'Ub5 and Ub6 values'!$A$2:$F$7000,4,FALSE)</f>
        <v>9</v>
      </c>
    </row>
    <row r="120" spans="1:6">
      <c r="A120" t="s">
        <v>3731</v>
      </c>
      <c r="B120">
        <v>1.2914755932583212E-2</v>
      </c>
      <c r="D120" s="30">
        <f t="shared" si="1"/>
        <v>-1.8889137968568197</v>
      </c>
      <c r="E120" s="39">
        <f>VLOOKUP($A120,'Ub5 and Ub6 values'!$A$2:$F$7000,3,FALSE)</f>
        <v>6</v>
      </c>
      <c r="F120" s="39">
        <f>VLOOKUP($A120,'Ub5 and Ub6 values'!$A$2:$F$7000,4,FALSE)</f>
        <v>11</v>
      </c>
    </row>
    <row r="121" spans="1:6">
      <c r="A121" t="s">
        <v>3737</v>
      </c>
      <c r="B121">
        <v>6.7443747757470873E-3</v>
      </c>
      <c r="D121" s="30">
        <f t="shared" si="1"/>
        <v>-2.1710583045582004</v>
      </c>
      <c r="E121" s="39">
        <f>VLOOKUP($A121,'Ub5 and Ub6 values'!$A$2:$F$7000,3,FALSE)</f>
        <v>7</v>
      </c>
      <c r="F121" s="39">
        <f>VLOOKUP($A121,'Ub5 and Ub6 values'!$A$2:$F$7000,4,FALSE)</f>
        <v>9</v>
      </c>
    </row>
    <row r="122" spans="1:6">
      <c r="A122" t="s">
        <v>3762</v>
      </c>
      <c r="B122">
        <v>0.17923319469568794</v>
      </c>
      <c r="D122" s="30">
        <f t="shared" si="1"/>
        <v>-0.74658155417105909</v>
      </c>
      <c r="E122" s="39">
        <f>VLOOKUP($A122,'Ub5 and Ub6 values'!$A$2:$F$7000,3,FALSE)</f>
        <v>6</v>
      </c>
      <c r="F122" s="39">
        <f>VLOOKUP($A122,'Ub5 and Ub6 values'!$A$2:$F$7000,4,FALSE)</f>
        <v>9</v>
      </c>
    </row>
    <row r="123" spans="1:6">
      <c r="A123" t="s">
        <v>3775</v>
      </c>
      <c r="B123">
        <v>1.9481008202236569E-2</v>
      </c>
      <c r="D123" s="30">
        <f t="shared" si="1"/>
        <v>-1.7103885707973636</v>
      </c>
      <c r="E123" s="39">
        <f>VLOOKUP($A123,'Ub5 and Ub6 values'!$A$2:$F$7000,3,FALSE)</f>
        <v>5</v>
      </c>
      <c r="F123" s="39">
        <f>VLOOKUP($A123,'Ub5 and Ub6 values'!$A$2:$F$7000,4,FALSE)</f>
        <v>6</v>
      </c>
    </row>
    <row r="124" spans="1:6">
      <c r="A124" t="s">
        <v>3787</v>
      </c>
      <c r="B124">
        <v>1.3684734717086422E-2</v>
      </c>
      <c r="D124" s="30">
        <f t="shared" si="1"/>
        <v>-1.8637636171082386</v>
      </c>
      <c r="E124" s="39">
        <f>VLOOKUP($A124,'Ub5 and Ub6 values'!$A$2:$F$7000,3,FALSE)</f>
        <v>6</v>
      </c>
      <c r="F124" s="39">
        <f>VLOOKUP($A124,'Ub5 and Ub6 values'!$A$2:$F$7000,4,FALSE)</f>
        <v>10</v>
      </c>
    </row>
    <row r="125" spans="1:6">
      <c r="A125" t="s">
        <v>3797</v>
      </c>
      <c r="B125">
        <v>0.10242820939498587</v>
      </c>
      <c r="D125" s="30">
        <f t="shared" si="1"/>
        <v>-0.98958041936216712</v>
      </c>
      <c r="E125" s="39">
        <f>VLOOKUP($A125,'Ub5 and Ub6 values'!$A$2:$F$7000,3,FALSE)</f>
        <v>5</v>
      </c>
      <c r="F125" s="39">
        <f>VLOOKUP($A125,'Ub5 and Ub6 values'!$A$2:$F$7000,4,FALSE)</f>
        <v>6</v>
      </c>
    </row>
    <row r="126" spans="1:6">
      <c r="A126" t="s">
        <v>7327</v>
      </c>
      <c r="B126">
        <v>4.3601845444586939E-3</v>
      </c>
      <c r="D126" s="30">
        <f t="shared" si="1"/>
        <v>-2.3604951288635347</v>
      </c>
      <c r="E126" s="39">
        <f>VLOOKUP($A126,'Ub5 and Ub6 values'!$A$2:$F$7000,3,FALSE)</f>
        <v>7</v>
      </c>
      <c r="F126" s="39">
        <f>VLOOKUP($A126,'Ub5 and Ub6 values'!$A$2:$F$7000,4,FALSE)</f>
        <v>10</v>
      </c>
    </row>
    <row r="127" spans="1:6">
      <c r="A127" t="s">
        <v>5118</v>
      </c>
      <c r="B127">
        <v>3.1170695127011646E-2</v>
      </c>
      <c r="D127" s="30">
        <f t="shared" si="1"/>
        <v>-1.5062535125624548</v>
      </c>
      <c r="E127" s="39">
        <f>VLOOKUP($A127,'Ub5 and Ub6 values'!$A$2:$F$7000,3,FALSE)</f>
        <v>8</v>
      </c>
      <c r="F127" s="39">
        <f>VLOOKUP($A127,'Ub5 and Ub6 values'!$A$2:$F$7000,4,FALSE)</f>
        <v>9</v>
      </c>
    </row>
    <row r="128" spans="1:6">
      <c r="A128" t="s">
        <v>5208</v>
      </c>
      <c r="B128">
        <v>5.5597097401880229E-2</v>
      </c>
      <c r="D128" s="30">
        <f t="shared" si="1"/>
        <v>-1.2549478813541313</v>
      </c>
      <c r="E128" s="39">
        <f>VLOOKUP($A128,'Ub5 and Ub6 values'!$A$2:$F$7000,3,FALSE)</f>
        <v>9</v>
      </c>
      <c r="F128" s="39">
        <f>VLOOKUP($A128,'Ub5 and Ub6 values'!$A$2:$F$7000,4,FALSE)</f>
        <v>11</v>
      </c>
    </row>
    <row r="129" spans="1:6">
      <c r="A129" t="s">
        <v>4749</v>
      </c>
      <c r="B129">
        <v>0.33734828464270777</v>
      </c>
      <c r="D129" s="30">
        <f t="shared" si="1"/>
        <v>-0.47192149381489829</v>
      </c>
      <c r="E129" s="39">
        <f>VLOOKUP($A129,'Ub5 and Ub6 values'!$A$2:$F$7000,3,FALSE)</f>
        <v>8</v>
      </c>
      <c r="F129" s="39">
        <f>VLOOKUP($A129,'Ub5 and Ub6 values'!$A$2:$F$7000,4,FALSE)</f>
        <v>9</v>
      </c>
    </row>
    <row r="130" spans="1:6">
      <c r="A130" t="s">
        <v>1822</v>
      </c>
      <c r="B130">
        <v>3.423989855467871E-2</v>
      </c>
      <c r="D130" s="30">
        <f t="shared" si="1"/>
        <v>-1.4654675307124228</v>
      </c>
      <c r="E130" s="39">
        <f>VLOOKUP($A130,'Ub5 and Ub6 values'!$A$2:$F$7000,3,FALSE)</f>
        <v>5</v>
      </c>
      <c r="F130" s="39">
        <f>VLOOKUP($A130,'Ub5 and Ub6 values'!$A$2:$F$7000,4,FALSE)</f>
        <v>6</v>
      </c>
    </row>
    <row r="131" spans="1:6">
      <c r="A131" t="s">
        <v>1857</v>
      </c>
      <c r="B131">
        <v>3.1504286329203941E-2</v>
      </c>
      <c r="D131" s="30">
        <f t="shared" si="1"/>
        <v>-1.5016303540681908</v>
      </c>
      <c r="E131" s="39">
        <f>VLOOKUP($A131,'Ub5 and Ub6 values'!$A$2:$F$7000,3,FALSE)</f>
        <v>6</v>
      </c>
      <c r="F131" s="39">
        <f>VLOOKUP($A131,'Ub5 and Ub6 values'!$A$2:$F$7000,4,FALSE)</f>
        <v>6</v>
      </c>
    </row>
    <row r="132" spans="1:6">
      <c r="A132" t="s">
        <v>563</v>
      </c>
      <c r="B132">
        <v>5.5266352942734791E-2</v>
      </c>
      <c r="D132" s="30">
        <f t="shared" ref="D132:D141" si="2">LOG(B132)</f>
        <v>-1.257539193806237</v>
      </c>
      <c r="E132" s="39">
        <f>VLOOKUP($A132,'Ub5 and Ub6 values'!$A$2:$F$7000,3,FALSE)</f>
        <v>4</v>
      </c>
      <c r="F132" s="39">
        <f>VLOOKUP($A132,'Ub5 and Ub6 values'!$A$2:$F$7000,4,FALSE)</f>
        <v>12</v>
      </c>
    </row>
    <row r="133" spans="1:6">
      <c r="A133" t="s">
        <v>569</v>
      </c>
      <c r="B133">
        <v>1.6962282084796694</v>
      </c>
      <c r="D133" s="30">
        <f t="shared" si="2"/>
        <v>0.22948428130282758</v>
      </c>
      <c r="E133" s="39">
        <f>VLOOKUP($A133,'Ub5 and Ub6 values'!$A$2:$F$7000,3,FALSE)</f>
        <v>5</v>
      </c>
      <c r="F133" s="39">
        <f>VLOOKUP($A133,'Ub5 and Ub6 values'!$A$2:$F$7000,4,FALSE)</f>
        <v>5</v>
      </c>
    </row>
    <row r="134" spans="1:6">
      <c r="A134" t="s">
        <v>2673</v>
      </c>
      <c r="B134">
        <v>1.176292667039657E-2</v>
      </c>
      <c r="D134" s="30">
        <f t="shared" si="2"/>
        <v>-1.9294846103457175</v>
      </c>
      <c r="E134" s="39">
        <f>VLOOKUP($A134,'Ub5 and Ub6 values'!$A$2:$F$7000,3,FALSE)</f>
        <v>4</v>
      </c>
      <c r="F134" s="39">
        <f>VLOOKUP($A134,'Ub5 and Ub6 values'!$A$2:$F$7000,4,FALSE)</f>
        <v>4</v>
      </c>
    </row>
    <row r="135" spans="1:6">
      <c r="A135" t="s">
        <v>2687</v>
      </c>
      <c r="B135">
        <v>0.36335637848873653</v>
      </c>
      <c r="D135" s="30">
        <f t="shared" si="2"/>
        <v>-0.43966721164205186</v>
      </c>
      <c r="E135" s="39">
        <f>VLOOKUP($A135,'Ub5 and Ub6 values'!$A$2:$F$7000,3,FALSE)</f>
        <v>4</v>
      </c>
      <c r="F135" s="39">
        <f>VLOOKUP($A135,'Ub5 and Ub6 values'!$A$2:$F$7000,4,FALSE)</f>
        <v>7</v>
      </c>
    </row>
    <row r="136" spans="1:6">
      <c r="A136" t="s">
        <v>2691</v>
      </c>
      <c r="B136">
        <v>2.3467609375625656E-2</v>
      </c>
      <c r="D136" s="30">
        <f t="shared" si="2"/>
        <v>-1.6295311493385323</v>
      </c>
      <c r="E136" s="39">
        <f>VLOOKUP($A136,'Ub5 and Ub6 values'!$A$2:$F$7000,3,FALSE)</f>
        <v>4</v>
      </c>
      <c r="F136" s="39">
        <f>VLOOKUP($A136,'Ub5 and Ub6 values'!$A$2:$F$7000,4,FALSE)</f>
        <v>10</v>
      </c>
    </row>
    <row r="137" spans="1:6">
      <c r="A137" t="s">
        <v>2696</v>
      </c>
      <c r="B137">
        <v>6.9116465158381324E-2</v>
      </c>
      <c r="D137" s="30">
        <f t="shared" si="2"/>
        <v>-1.160418481198511</v>
      </c>
      <c r="E137" s="39">
        <f>VLOOKUP($A137,'Ub5 and Ub6 values'!$A$2:$F$7000,3,FALSE)</f>
        <v>7</v>
      </c>
      <c r="F137" s="39">
        <f>VLOOKUP($A137,'Ub5 and Ub6 values'!$A$2:$F$7000,4,FALSE)</f>
        <v>7</v>
      </c>
    </row>
    <row r="138" spans="1:6">
      <c r="A138" t="s">
        <v>2705</v>
      </c>
      <c r="B138">
        <v>2.7592034888220067E-3</v>
      </c>
      <c r="D138" s="30">
        <f t="shared" si="2"/>
        <v>-2.5592162695049785</v>
      </c>
      <c r="E138" s="39">
        <f>VLOOKUP($A138,'Ub5 and Ub6 values'!$A$2:$F$7000,3,FALSE)</f>
        <v>10</v>
      </c>
      <c r="F138" s="39">
        <f>VLOOKUP($A138,'Ub5 and Ub6 values'!$A$2:$F$7000,4,FALSE)</f>
        <v>10</v>
      </c>
    </row>
    <row r="139" spans="1:6">
      <c r="A139" t="s">
        <v>4752</v>
      </c>
      <c r="B139">
        <v>0.1936038366955054</v>
      </c>
      <c r="D139" s="30">
        <f t="shared" si="2"/>
        <v>-0.71308604042030943</v>
      </c>
      <c r="E139" s="39">
        <f>VLOOKUP($A139,'Ub5 and Ub6 values'!$A$2:$F$7000,3,FALSE)</f>
        <v>10</v>
      </c>
      <c r="F139" s="39">
        <f>VLOOKUP($A139,'Ub5 and Ub6 values'!$A$2:$F$7000,4,FALSE)</f>
        <v>11</v>
      </c>
    </row>
    <row r="140" spans="1:6">
      <c r="A140" t="s">
        <v>8880</v>
      </c>
      <c r="B140">
        <v>0.46324240406286965</v>
      </c>
      <c r="D140" s="30">
        <f t="shared" si="2"/>
        <v>-0.33419169321926839</v>
      </c>
      <c r="E140" s="39">
        <f>VLOOKUP($A140,'Ub5 and Ub6 values'!$A$2:$F$7000,3,FALSE)</f>
        <v>4</v>
      </c>
      <c r="F140" s="39">
        <f>VLOOKUP($A140,'Ub5 and Ub6 values'!$A$2:$F$7000,4,FALSE)</f>
        <v>4</v>
      </c>
    </row>
    <row r="141" spans="1:6">
      <c r="A141" t="s">
        <v>8891</v>
      </c>
      <c r="B141">
        <v>7.1716996135627362E-2</v>
      </c>
      <c r="D141" s="30">
        <f t="shared" si="2"/>
        <v>-1.1443779091411126</v>
      </c>
      <c r="E141" s="39">
        <f>VLOOKUP($A141,'Ub5 and Ub6 values'!$A$2:$F$7000,3,FALSE)</f>
        <v>7</v>
      </c>
      <c r="F141" s="39">
        <f>VLOOKUP($A141,'Ub5 and Ub6 values'!$A$2:$F$7000,4,FALSE)</f>
        <v>9</v>
      </c>
    </row>
  </sheetData>
  <phoneticPr fontId="0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3:AH152"/>
  <sheetViews>
    <sheetView workbookViewId="0">
      <selection activeCell="J1" sqref="J1:K1048576"/>
    </sheetView>
  </sheetViews>
  <sheetFormatPr defaultRowHeight="12.75"/>
  <cols>
    <col min="9" max="9" width="9.140625" style="30"/>
    <col min="10" max="11" width="9.140625" style="39"/>
  </cols>
  <sheetData>
    <row r="3" spans="1:34">
      <c r="A3" t="s">
        <v>9675</v>
      </c>
      <c r="B3" t="s">
        <v>9676</v>
      </c>
      <c r="C3" t="s">
        <v>3341</v>
      </c>
      <c r="D3" t="s">
        <v>9677</v>
      </c>
      <c r="E3" t="s">
        <v>4305</v>
      </c>
      <c r="F3" t="s">
        <v>9678</v>
      </c>
      <c r="G3" t="s">
        <v>9679</v>
      </c>
      <c r="H3" t="s">
        <v>9680</v>
      </c>
      <c r="I3" s="30" t="s">
        <v>14833</v>
      </c>
      <c r="J3" s="39" t="s">
        <v>7937</v>
      </c>
      <c r="K3" s="39" t="s">
        <v>7938</v>
      </c>
      <c r="N3" t="s">
        <v>9681</v>
      </c>
      <c r="O3" t="s">
        <v>9682</v>
      </c>
      <c r="P3" t="s">
        <v>14838</v>
      </c>
      <c r="V3" t="s">
        <v>14839</v>
      </c>
      <c r="AB3" t="s">
        <v>14840</v>
      </c>
    </row>
    <row r="4" spans="1:34">
      <c r="A4" t="s">
        <v>9739</v>
      </c>
      <c r="B4" t="s">
        <v>9770</v>
      </c>
      <c r="C4" t="s">
        <v>903</v>
      </c>
      <c r="D4" t="s">
        <v>9771</v>
      </c>
      <c r="E4" t="s">
        <v>9710</v>
      </c>
      <c r="F4" t="s">
        <v>9711</v>
      </c>
      <c r="G4" t="s">
        <v>9712</v>
      </c>
      <c r="H4">
        <v>1.6000000000000001E-3</v>
      </c>
      <c r="I4" s="30">
        <v>-8.1996316092019264</v>
      </c>
      <c r="J4" s="39">
        <f>VLOOKUP($B4,'Ub5 and Ub6 values'!$B$2:$F$7000,2,FALSE)</f>
        <v>11</v>
      </c>
      <c r="K4" s="39">
        <f>VLOOKUP($B4,'Ub5 and Ub6 values'!$B$2:$F$7000,3,FALSE)</f>
        <v>12</v>
      </c>
      <c r="N4">
        <v>1.6</v>
      </c>
      <c r="O4" t="s">
        <v>9716</v>
      </c>
      <c r="P4" s="26" t="s">
        <v>14841</v>
      </c>
      <c r="Q4" s="26" t="s">
        <v>14842</v>
      </c>
      <c r="R4" s="26" t="s">
        <v>14843</v>
      </c>
      <c r="S4" s="26" t="s">
        <v>14844</v>
      </c>
      <c r="T4" s="26" t="s">
        <v>14845</v>
      </c>
      <c r="U4" s="26" t="s">
        <v>14846</v>
      </c>
      <c r="V4" s="26" t="s">
        <v>14841</v>
      </c>
      <c r="W4" s="26" t="s">
        <v>14842</v>
      </c>
      <c r="X4" s="26" t="s">
        <v>14843</v>
      </c>
      <c r="Y4" s="26" t="s">
        <v>14844</v>
      </c>
      <c r="Z4" s="26" t="s">
        <v>14845</v>
      </c>
      <c r="AA4" s="26" t="s">
        <v>14846</v>
      </c>
      <c r="AB4" s="26" t="s">
        <v>14841</v>
      </c>
      <c r="AC4" s="26" t="s">
        <v>14842</v>
      </c>
      <c r="AD4" s="26" t="s">
        <v>14843</v>
      </c>
      <c r="AE4" s="26" t="s">
        <v>14844</v>
      </c>
      <c r="AF4" s="26" t="s">
        <v>14845</v>
      </c>
      <c r="AG4" s="26" t="s">
        <v>14846</v>
      </c>
      <c r="AH4" s="26" t="s">
        <v>14846</v>
      </c>
    </row>
    <row r="5" spans="1:34">
      <c r="A5" t="s">
        <v>9706</v>
      </c>
      <c r="B5" t="s">
        <v>9799</v>
      </c>
      <c r="C5" t="s">
        <v>943</v>
      </c>
      <c r="D5" t="s">
        <v>9800</v>
      </c>
      <c r="E5" t="s">
        <v>9710</v>
      </c>
      <c r="F5" t="s">
        <v>9711</v>
      </c>
      <c r="G5" t="s">
        <v>9712</v>
      </c>
      <c r="H5">
        <v>1.6199999999999999E-2</v>
      </c>
      <c r="I5" s="30">
        <v>-7.3526966947052284</v>
      </c>
      <c r="J5" s="39">
        <f>VLOOKUP($B5,'Ub5 and Ub6 values'!$B$2:$F$7000,2,FALSE)</f>
        <v>9</v>
      </c>
      <c r="K5" s="39">
        <f>VLOOKUP($B5,'Ub5 and Ub6 values'!$B$2:$F$7000,3,FALSE)</f>
        <v>9</v>
      </c>
      <c r="N5">
        <v>16.2</v>
      </c>
      <c r="O5" t="s">
        <v>9716</v>
      </c>
      <c r="P5">
        <f>AVERAGE(I4:I3744)</f>
        <v>-4.8523116751996307</v>
      </c>
      <c r="Q5">
        <f>MEDIAN(I4:I3744)</f>
        <v>-5.1185592946652694</v>
      </c>
      <c r="R5">
        <f>STDEV(I4:I3744)</f>
        <v>1.471126370284068</v>
      </c>
      <c r="S5">
        <f>SKEW(I4:I3744)</f>
        <v>0.84621818039157815</v>
      </c>
      <c r="T5">
        <f>MAX(I4:I3744)</f>
        <v>-0.23691764605057175</v>
      </c>
      <c r="U5">
        <f>MIN(I4:I3744)</f>
        <v>-8.1996316092019264</v>
      </c>
      <c r="V5">
        <f>AVERAGE(J4:J5442)</f>
        <v>7.0134228187919465</v>
      </c>
      <c r="W5">
        <f>MEDIAN(J4:J544)</f>
        <v>7</v>
      </c>
      <c r="X5">
        <f>STDEV(J4:J544)</f>
        <v>1.5021901901269425</v>
      </c>
      <c r="Y5">
        <f>SKEW(J4:J544)</f>
        <v>-0.37467681320208407</v>
      </c>
      <c r="Z5">
        <f>MAX(J4:J544)</f>
        <v>11</v>
      </c>
      <c r="AA5">
        <f>MIN(J4:J544)</f>
        <v>2</v>
      </c>
      <c r="AB5">
        <f>AVERAGE(K4:K5408)</f>
        <v>8.6845637583892614</v>
      </c>
      <c r="AC5">
        <f>MEDIAN(K4:K5408)</f>
        <v>9</v>
      </c>
      <c r="AD5">
        <f>STDEV(K4:K5408)</f>
        <v>1.9385396019006491</v>
      </c>
      <c r="AE5">
        <f>SKEW(K4:K5408)</f>
        <v>-0.87056098543680294</v>
      </c>
      <c r="AF5">
        <f>MAX(K4:K5408)</f>
        <v>12</v>
      </c>
      <c r="AG5">
        <f>MIN(K4:K5408)</f>
        <v>2</v>
      </c>
      <c r="AH5">
        <f>MIN(L4:L5408)</f>
        <v>0</v>
      </c>
    </row>
    <row r="6" spans="1:34">
      <c r="A6" t="s">
        <v>9717</v>
      </c>
      <c r="B6" t="s">
        <v>9821</v>
      </c>
      <c r="C6" t="s">
        <v>548</v>
      </c>
      <c r="D6" t="s">
        <v>9822</v>
      </c>
      <c r="E6" t="s">
        <v>9710</v>
      </c>
      <c r="F6" t="s">
        <v>9711</v>
      </c>
      <c r="G6" t="s">
        <v>9712</v>
      </c>
      <c r="H6">
        <v>1.9E-2</v>
      </c>
      <c r="I6" s="30">
        <v>-7.2484082469101683</v>
      </c>
      <c r="J6" s="39">
        <f>VLOOKUP($B6,'Ub5 and Ub6 values'!$B$2:$F$7000,2,FALSE)</f>
        <v>6</v>
      </c>
      <c r="K6" s="39">
        <f>VLOOKUP($B6,'Ub5 and Ub6 values'!$B$2:$F$7000,3,FALSE)</f>
        <v>9</v>
      </c>
      <c r="N6">
        <v>1.9E-2</v>
      </c>
      <c r="O6" t="s">
        <v>9713</v>
      </c>
    </row>
    <row r="7" spans="1:34">
      <c r="A7" t="s">
        <v>9706</v>
      </c>
      <c r="B7" t="s">
        <v>9905</v>
      </c>
      <c r="C7" t="s">
        <v>153</v>
      </c>
      <c r="D7" t="s">
        <v>9906</v>
      </c>
      <c r="E7" t="s">
        <v>9710</v>
      </c>
      <c r="F7" t="s">
        <v>9711</v>
      </c>
      <c r="G7" t="s">
        <v>9886</v>
      </c>
      <c r="H7">
        <v>2.5999999999999999E-2</v>
      </c>
      <c r="I7" s="30">
        <v>-7.1607867878195588</v>
      </c>
      <c r="J7" s="39">
        <f>VLOOKUP($B7,'Ub5 and Ub6 values'!$B$2:$F$7000,2,FALSE)</f>
        <v>7</v>
      </c>
      <c r="K7" s="39">
        <f>VLOOKUP($B7,'Ub5 and Ub6 values'!$B$2:$F$7000,3,FALSE)</f>
        <v>9</v>
      </c>
      <c r="N7">
        <v>26</v>
      </c>
      <c r="O7" t="s">
        <v>9716</v>
      </c>
    </row>
    <row r="8" spans="1:34">
      <c r="A8" t="s">
        <v>9706</v>
      </c>
      <c r="B8" t="s">
        <v>9909</v>
      </c>
      <c r="C8" t="s">
        <v>160</v>
      </c>
      <c r="D8" t="s">
        <v>9910</v>
      </c>
      <c r="E8" t="s">
        <v>9710</v>
      </c>
      <c r="F8" t="s">
        <v>9711</v>
      </c>
      <c r="G8" t="s">
        <v>9886</v>
      </c>
      <c r="H8">
        <v>5.4600000000000003E-2</v>
      </c>
      <c r="I8" s="30">
        <v>-7.0968367017301608</v>
      </c>
      <c r="J8" s="39">
        <f>VLOOKUP($B8,'Ub5 and Ub6 values'!$B$2:$F$7000,2,FALSE)</f>
        <v>9</v>
      </c>
      <c r="K8" s="39">
        <f>VLOOKUP($B8,'Ub5 and Ub6 values'!$B$2:$F$7000,3,FALSE)</f>
        <v>9</v>
      </c>
      <c r="N8">
        <v>54.6</v>
      </c>
      <c r="O8" t="s">
        <v>9716</v>
      </c>
    </row>
    <row r="9" spans="1:34">
      <c r="A9" t="s">
        <v>9706</v>
      </c>
      <c r="B9" t="s">
        <v>9744</v>
      </c>
      <c r="C9" t="s">
        <v>9745</v>
      </c>
      <c r="D9" t="s">
        <v>9746</v>
      </c>
      <c r="E9" t="s">
        <v>9710</v>
      </c>
      <c r="F9" t="s">
        <v>9711</v>
      </c>
      <c r="G9" t="s">
        <v>9712</v>
      </c>
      <c r="H9">
        <v>9.4E-2</v>
      </c>
      <c r="I9" s="30">
        <v>-6.9743707135137072</v>
      </c>
      <c r="J9" s="39">
        <f>VLOOKUP($B9,'Ub5 and Ub6 values'!$B$2:$F$7000,2,FALSE)</f>
        <v>8</v>
      </c>
      <c r="K9" s="39">
        <f>VLOOKUP($B9,'Ub5 and Ub6 values'!$B$2:$F$7000,3,FALSE)</f>
        <v>9</v>
      </c>
      <c r="N9">
        <v>94</v>
      </c>
      <c r="O9" t="s">
        <v>9716</v>
      </c>
    </row>
    <row r="10" spans="1:34">
      <c r="A10" t="s">
        <v>9717</v>
      </c>
      <c r="B10" t="s">
        <v>9932</v>
      </c>
      <c r="C10" t="s">
        <v>9933</v>
      </c>
      <c r="D10" t="s">
        <v>9934</v>
      </c>
      <c r="E10" t="s">
        <v>9710</v>
      </c>
      <c r="F10" t="s">
        <v>9711</v>
      </c>
      <c r="G10" t="s">
        <v>9886</v>
      </c>
      <c r="H10">
        <v>3.5000000000000003E-2</v>
      </c>
      <c r="I10" s="30">
        <v>-6.9503565078292588</v>
      </c>
      <c r="J10" s="39">
        <f>VLOOKUP($B10,'Ub5 and Ub6 values'!$B$2:$F$7000,2,FALSE)</f>
        <v>8</v>
      </c>
      <c r="K10" s="39">
        <f>VLOOKUP($B10,'Ub5 and Ub6 values'!$B$2:$F$7000,3,FALSE)</f>
        <v>9</v>
      </c>
      <c r="N10">
        <v>35</v>
      </c>
      <c r="O10" t="s">
        <v>9716</v>
      </c>
    </row>
    <row r="11" spans="1:34">
      <c r="A11" t="s">
        <v>9706</v>
      </c>
      <c r="B11" t="s">
        <v>9765</v>
      </c>
      <c r="C11" t="s">
        <v>9766</v>
      </c>
      <c r="D11" t="s">
        <v>9767</v>
      </c>
      <c r="E11" t="s">
        <v>9710</v>
      </c>
      <c r="F11" t="s">
        <v>9711</v>
      </c>
      <c r="G11" t="s">
        <v>9712</v>
      </c>
      <c r="H11">
        <v>8.4000000000000005E-2</v>
      </c>
      <c r="I11" s="30">
        <v>-6.7982195564632715</v>
      </c>
      <c r="J11" s="39">
        <f>VLOOKUP($B11,'Ub5 and Ub6 values'!$B$2:$F$7000,2,FALSE)</f>
        <v>9</v>
      </c>
      <c r="K11" s="39">
        <f>VLOOKUP($B11,'Ub5 and Ub6 values'!$B$2:$F$7000,3,FALSE)</f>
        <v>10</v>
      </c>
      <c r="N11">
        <v>84</v>
      </c>
      <c r="O11" t="s">
        <v>9716</v>
      </c>
    </row>
    <row r="12" spans="1:34">
      <c r="A12" t="s">
        <v>9683</v>
      </c>
      <c r="B12" t="s">
        <v>9684</v>
      </c>
      <c r="C12" t="s">
        <v>1317</v>
      </c>
      <c r="E12" t="s">
        <v>9685</v>
      </c>
      <c r="F12" t="s">
        <v>9686</v>
      </c>
      <c r="G12" t="s">
        <v>9687</v>
      </c>
      <c r="H12">
        <v>3.6500000000000005E-2</v>
      </c>
      <c r="I12" s="30">
        <v>-6.7121998168692834</v>
      </c>
      <c r="J12" s="39">
        <f>VLOOKUP($B12,'Ub5 and Ub6 values'!$B$2:$F$7000,2,FALSE)</f>
        <v>6</v>
      </c>
      <c r="K12" s="39">
        <f>VLOOKUP($B12,'Ub5 and Ub6 values'!$B$2:$F$7000,3,FALSE)</f>
        <v>9</v>
      </c>
    </row>
    <row r="13" spans="1:34">
      <c r="A13" t="s">
        <v>9717</v>
      </c>
      <c r="B13" t="s">
        <v>9930</v>
      </c>
      <c r="C13" t="s">
        <v>938</v>
      </c>
      <c r="D13" t="s">
        <v>9931</v>
      </c>
      <c r="E13" t="s">
        <v>9710</v>
      </c>
      <c r="F13" t="s">
        <v>9711</v>
      </c>
      <c r="G13" t="s">
        <v>9886</v>
      </c>
      <c r="H13">
        <v>7.2999999999999995E-2</v>
      </c>
      <c r="I13" s="30">
        <v>-6.6735560088924135</v>
      </c>
      <c r="J13" s="39">
        <f>VLOOKUP($B13,'Ub5 and Ub6 values'!$B$2:$F$7000,2,FALSE)</f>
        <v>8</v>
      </c>
      <c r="K13" s="39">
        <f>VLOOKUP($B13,'Ub5 and Ub6 values'!$B$2:$F$7000,3,FALSE)</f>
        <v>9</v>
      </c>
      <c r="N13">
        <v>7.2999999999999995E-2</v>
      </c>
      <c r="O13" t="s">
        <v>9713</v>
      </c>
    </row>
    <row r="14" spans="1:34">
      <c r="A14" t="s">
        <v>9739</v>
      </c>
      <c r="B14" t="s">
        <v>7512</v>
      </c>
      <c r="C14" t="s">
        <v>541</v>
      </c>
      <c r="D14" t="s">
        <v>7513</v>
      </c>
      <c r="E14" t="s">
        <v>9710</v>
      </c>
      <c r="F14" t="s">
        <v>9711</v>
      </c>
      <c r="G14" t="s">
        <v>9886</v>
      </c>
      <c r="H14">
        <v>6.25E-2</v>
      </c>
      <c r="I14" s="30">
        <v>-6.6658225528932302</v>
      </c>
      <c r="J14" s="39">
        <f>VLOOKUP($B14,'Ub5 and Ub6 values'!$B$2:$F$7000,2,FALSE)</f>
        <v>6</v>
      </c>
      <c r="K14" s="39">
        <f>VLOOKUP($B14,'Ub5 and Ub6 values'!$B$2:$F$7000,3,FALSE)</f>
        <v>7</v>
      </c>
      <c r="N14">
        <v>62.5</v>
      </c>
      <c r="O14" t="s">
        <v>9716</v>
      </c>
    </row>
    <row r="15" spans="1:34">
      <c r="A15" t="s">
        <v>9717</v>
      </c>
      <c r="B15" t="s">
        <v>9750</v>
      </c>
      <c r="C15" t="s">
        <v>154</v>
      </c>
      <c r="D15" t="s">
        <v>9751</v>
      </c>
      <c r="E15" t="s">
        <v>9710</v>
      </c>
      <c r="F15" t="s">
        <v>9711</v>
      </c>
      <c r="G15" t="s">
        <v>9712</v>
      </c>
      <c r="H15">
        <v>8.1000000000000003E-2</v>
      </c>
      <c r="I15" s="30">
        <v>-6.6648459492668648</v>
      </c>
      <c r="J15" s="39">
        <f>VLOOKUP($B15,'Ub5 and Ub6 values'!$B$2:$F$7000,2,FALSE)</f>
        <v>9</v>
      </c>
      <c r="K15" s="39">
        <f>VLOOKUP($B15,'Ub5 and Ub6 values'!$B$2:$F$7000,3,FALSE)</f>
        <v>11</v>
      </c>
      <c r="N15">
        <v>81</v>
      </c>
      <c r="O15" t="s">
        <v>9716</v>
      </c>
    </row>
    <row r="16" spans="1:34">
      <c r="A16" t="s">
        <v>9706</v>
      </c>
      <c r="B16" t="s">
        <v>9850</v>
      </c>
      <c r="C16" t="s">
        <v>6122</v>
      </c>
      <c r="D16" t="s">
        <v>9851</v>
      </c>
      <c r="E16" t="s">
        <v>9710</v>
      </c>
      <c r="F16" t="s">
        <v>9711</v>
      </c>
      <c r="G16" t="s">
        <v>9852</v>
      </c>
      <c r="H16">
        <v>0.1</v>
      </c>
      <c r="I16" s="30">
        <v>-6.6365951027048009</v>
      </c>
      <c r="J16" s="39">
        <f>VLOOKUP($B16,'Ub5 and Ub6 values'!$B$2:$F$7000,2,FALSE)</f>
        <v>8</v>
      </c>
      <c r="K16" s="39">
        <f>VLOOKUP($B16,'Ub5 and Ub6 values'!$B$2:$F$7000,3,FALSE)</f>
        <v>9</v>
      </c>
      <c r="N16">
        <v>0.1</v>
      </c>
      <c r="O16" t="s">
        <v>9713</v>
      </c>
    </row>
    <row r="17" spans="1:15">
      <c r="A17" t="s">
        <v>9706</v>
      </c>
      <c r="B17" t="s">
        <v>9937</v>
      </c>
      <c r="C17" t="s">
        <v>517</v>
      </c>
      <c r="D17" t="s">
        <v>9938</v>
      </c>
      <c r="E17" t="s">
        <v>9710</v>
      </c>
      <c r="F17" t="s">
        <v>9711</v>
      </c>
      <c r="G17" t="s">
        <v>9886</v>
      </c>
      <c r="H17">
        <v>0.10100000000000001</v>
      </c>
      <c r="I17" s="30">
        <v>-6.5644537098640994</v>
      </c>
      <c r="J17" s="39">
        <f>VLOOKUP($B17,'Ub5 and Ub6 values'!$B$2:$F$7000,2,FALSE)</f>
        <v>7</v>
      </c>
      <c r="K17" s="39">
        <f>VLOOKUP($B17,'Ub5 and Ub6 values'!$B$2:$F$7000,3,FALSE)</f>
        <v>9</v>
      </c>
      <c r="N17">
        <v>101</v>
      </c>
      <c r="O17" t="s">
        <v>9716</v>
      </c>
    </row>
    <row r="18" spans="1:15">
      <c r="A18" t="s">
        <v>9683</v>
      </c>
      <c r="B18" t="s">
        <v>9867</v>
      </c>
      <c r="C18" t="s">
        <v>908</v>
      </c>
      <c r="E18" t="s">
        <v>9838</v>
      </c>
      <c r="F18" t="s">
        <v>9858</v>
      </c>
      <c r="G18" t="s">
        <v>9855</v>
      </c>
      <c r="H18">
        <v>0.10650000000000001</v>
      </c>
      <c r="I18" s="30">
        <v>-6.5183938110909505</v>
      </c>
      <c r="J18" s="39">
        <f>VLOOKUP($B18,'Ub5 and Ub6 values'!$B$2:$F$7000,2,FALSE)</f>
        <v>8</v>
      </c>
      <c r="K18" s="39">
        <f>VLOOKUP($B18,'Ub5 and Ub6 values'!$B$2:$F$7000,3,FALSE)</f>
        <v>11</v>
      </c>
    </row>
    <row r="19" spans="1:15">
      <c r="A19" t="s">
        <v>9683</v>
      </c>
      <c r="B19" t="s">
        <v>7519</v>
      </c>
      <c r="C19" t="s">
        <v>7520</v>
      </c>
      <c r="E19" t="s">
        <v>9685</v>
      </c>
      <c r="F19" t="s">
        <v>9860</v>
      </c>
      <c r="G19" t="s">
        <v>7518</v>
      </c>
      <c r="H19">
        <v>0.1</v>
      </c>
      <c r="I19" s="30">
        <v>-6.5051524212194956</v>
      </c>
      <c r="J19" s="39">
        <f>VLOOKUP($B19,'Ub5 and Ub6 values'!$B$2:$F$7000,2,FALSE)</f>
        <v>5</v>
      </c>
      <c r="K19" s="39">
        <f>VLOOKUP($B19,'Ub5 and Ub6 values'!$B$2:$F$7000,3,FALSE)</f>
        <v>6</v>
      </c>
    </row>
    <row r="20" spans="1:15">
      <c r="A20" t="s">
        <v>9706</v>
      </c>
      <c r="B20" t="s">
        <v>9935</v>
      </c>
      <c r="C20" t="s">
        <v>944</v>
      </c>
      <c r="D20" t="s">
        <v>9936</v>
      </c>
      <c r="E20" t="s">
        <v>9710</v>
      </c>
      <c r="F20" t="s">
        <v>9711</v>
      </c>
      <c r="G20" t="s">
        <v>9886</v>
      </c>
      <c r="H20">
        <v>0.17</v>
      </c>
      <c r="I20" s="30">
        <v>-6.4607279989044439</v>
      </c>
      <c r="J20" s="39">
        <f>VLOOKUP($B20,'Ub5 and Ub6 values'!$B$2:$F$7000,2,FALSE)</f>
        <v>8</v>
      </c>
      <c r="K20" s="39">
        <f>VLOOKUP($B20,'Ub5 and Ub6 values'!$B$2:$F$7000,3,FALSE)</f>
        <v>9</v>
      </c>
      <c r="N20">
        <v>170</v>
      </c>
      <c r="O20" t="s">
        <v>9716</v>
      </c>
    </row>
    <row r="21" spans="1:15">
      <c r="A21" t="s">
        <v>9717</v>
      </c>
      <c r="B21" t="s">
        <v>9724</v>
      </c>
      <c r="C21" t="s">
        <v>2748</v>
      </c>
      <c r="D21" t="s">
        <v>9725</v>
      </c>
      <c r="E21" t="s">
        <v>9710</v>
      </c>
      <c r="F21" t="s">
        <v>9711</v>
      </c>
      <c r="G21" t="s">
        <v>9712</v>
      </c>
      <c r="H21">
        <v>0.16</v>
      </c>
      <c r="I21" s="30">
        <v>-6.3581336150448955</v>
      </c>
      <c r="J21" s="39">
        <f>VLOOKUP($B21,'Ub5 and Ub6 values'!$B$2:$F$7000,2,FALSE)</f>
        <v>8</v>
      </c>
      <c r="K21" s="39">
        <f>VLOOKUP($B21,'Ub5 and Ub6 values'!$B$2:$F$7000,3,FALSE)</f>
        <v>9</v>
      </c>
      <c r="N21">
        <v>0.16</v>
      </c>
      <c r="O21" t="s">
        <v>9713</v>
      </c>
    </row>
    <row r="22" spans="1:15">
      <c r="A22" t="s">
        <v>9717</v>
      </c>
      <c r="B22" t="s">
        <v>9811</v>
      </c>
      <c r="C22" t="s">
        <v>521</v>
      </c>
      <c r="D22" t="s">
        <v>9812</v>
      </c>
      <c r="E22" t="s">
        <v>9710</v>
      </c>
      <c r="F22" t="s">
        <v>9711</v>
      </c>
      <c r="G22" t="s">
        <v>9712</v>
      </c>
      <c r="H22">
        <v>0.1515</v>
      </c>
      <c r="I22" s="30">
        <v>-6.3078868816526317</v>
      </c>
      <c r="J22" s="39">
        <f>VLOOKUP($B22,'Ub5 and Ub6 values'!$B$2:$F$7000,2,FALSE)</f>
        <v>8</v>
      </c>
      <c r="K22" s="39">
        <f>VLOOKUP($B22,'Ub5 and Ub6 values'!$B$2:$F$7000,3,FALSE)</f>
        <v>9</v>
      </c>
      <c r="N22">
        <v>151.5</v>
      </c>
      <c r="O22" t="s">
        <v>9716</v>
      </c>
    </row>
    <row r="23" spans="1:15">
      <c r="A23" t="s">
        <v>9683</v>
      </c>
      <c r="B23" t="s">
        <v>9878</v>
      </c>
      <c r="C23" t="s">
        <v>6637</v>
      </c>
      <c r="E23" t="s">
        <v>9838</v>
      </c>
      <c r="F23" t="s">
        <v>9858</v>
      </c>
      <c r="G23" t="s">
        <v>9855</v>
      </c>
      <c r="H23">
        <v>0.13089999999999999</v>
      </c>
      <c r="I23" s="30">
        <v>-6.2672129742426854</v>
      </c>
      <c r="J23" s="39">
        <f>VLOOKUP($B23,'Ub5 and Ub6 values'!$B$2:$F$7000,2,FALSE)</f>
        <v>9</v>
      </c>
      <c r="K23" s="39">
        <f>VLOOKUP($B23,'Ub5 and Ub6 values'!$B$2:$F$7000,3,FALSE)</f>
        <v>12</v>
      </c>
    </row>
    <row r="24" spans="1:15">
      <c r="A24" t="s">
        <v>9683</v>
      </c>
      <c r="B24" t="s">
        <v>4638</v>
      </c>
      <c r="C24" t="s">
        <v>4637</v>
      </c>
      <c r="E24" t="s">
        <v>9838</v>
      </c>
      <c r="F24" t="s">
        <v>9858</v>
      </c>
      <c r="G24" t="s">
        <v>9855</v>
      </c>
      <c r="H24">
        <v>0.1895</v>
      </c>
      <c r="I24" s="30">
        <v>-6.2554162275727307</v>
      </c>
      <c r="J24" s="39">
        <f>VLOOKUP($B24,'Ub5 and Ub6 values'!$B$2:$F$7000,2,FALSE)</f>
        <v>8</v>
      </c>
      <c r="K24" s="39">
        <f>VLOOKUP($B24,'Ub5 and Ub6 values'!$B$2:$F$7000,3,FALSE)</f>
        <v>11</v>
      </c>
    </row>
    <row r="25" spans="1:15">
      <c r="A25" t="s">
        <v>9706</v>
      </c>
      <c r="B25" t="s">
        <v>9801</v>
      </c>
      <c r="C25" t="s">
        <v>946</v>
      </c>
      <c r="D25" t="s">
        <v>9802</v>
      </c>
      <c r="E25" t="s">
        <v>9710</v>
      </c>
      <c r="F25" t="s">
        <v>9711</v>
      </c>
      <c r="G25" t="s">
        <v>9712</v>
      </c>
      <c r="H25">
        <v>0.18</v>
      </c>
      <c r="I25" s="30">
        <v>-6.2517408007731614</v>
      </c>
      <c r="J25" s="39">
        <f>VLOOKUP($B25,'Ub5 and Ub6 values'!$B$2:$F$7000,2,FALSE)</f>
        <v>8</v>
      </c>
      <c r="K25" s="39">
        <f>VLOOKUP($B25,'Ub5 and Ub6 values'!$B$2:$F$7000,3,FALSE)</f>
        <v>9</v>
      </c>
      <c r="N25">
        <v>0.18</v>
      </c>
      <c r="O25" t="s">
        <v>9713</v>
      </c>
    </row>
    <row r="26" spans="1:15">
      <c r="A26" t="s">
        <v>9683</v>
      </c>
      <c r="B26" t="s">
        <v>9857</v>
      </c>
      <c r="C26" t="s">
        <v>136</v>
      </c>
      <c r="E26" t="s">
        <v>9838</v>
      </c>
      <c r="F26" t="s">
        <v>9858</v>
      </c>
      <c r="G26" t="s">
        <v>9855</v>
      </c>
      <c r="H26">
        <v>0.26850000000000002</v>
      </c>
      <c r="I26" s="30">
        <v>-6.2512840418707452</v>
      </c>
      <c r="J26" s="39">
        <f>VLOOKUP($B26,'Ub5 and Ub6 values'!$B$2:$F$7000,2,FALSE)</f>
        <v>7</v>
      </c>
      <c r="K26" s="39">
        <f>VLOOKUP($B26,'Ub5 and Ub6 values'!$B$2:$F$7000,3,FALSE)</f>
        <v>9</v>
      </c>
    </row>
    <row r="27" spans="1:15">
      <c r="A27" t="s">
        <v>9739</v>
      </c>
      <c r="B27" t="s">
        <v>7552</v>
      </c>
      <c r="C27" t="s">
        <v>9673</v>
      </c>
      <c r="D27" t="s">
        <v>9885</v>
      </c>
      <c r="E27" t="s">
        <v>9710</v>
      </c>
      <c r="F27" t="s">
        <v>9711</v>
      </c>
      <c r="G27" t="s">
        <v>9886</v>
      </c>
      <c r="H27">
        <v>0.16600000000000001</v>
      </c>
      <c r="I27" s="30">
        <v>-6.23048416212999</v>
      </c>
      <c r="J27" s="39">
        <f>VLOOKUP($B27,'Ub5 and Ub6 values'!$B$2:$F$7000,2,FALSE)</f>
        <v>7</v>
      </c>
      <c r="K27" s="39">
        <f>VLOOKUP($B27,'Ub5 and Ub6 values'!$B$2:$F$7000,3,FALSE)</f>
        <v>7</v>
      </c>
      <c r="N27">
        <v>166</v>
      </c>
      <c r="O27" t="s">
        <v>9716</v>
      </c>
    </row>
    <row r="28" spans="1:15">
      <c r="A28" t="s">
        <v>9706</v>
      </c>
      <c r="B28" t="s">
        <v>9742</v>
      </c>
      <c r="C28" t="s">
        <v>146</v>
      </c>
      <c r="D28" t="s">
        <v>9743</v>
      </c>
      <c r="E28" t="s">
        <v>9710</v>
      </c>
      <c r="F28" t="s">
        <v>9711</v>
      </c>
      <c r="G28" t="s">
        <v>9712</v>
      </c>
      <c r="H28">
        <v>0.19</v>
      </c>
      <c r="I28" s="30">
        <v>-6.2135651472415532</v>
      </c>
      <c r="J28" s="39">
        <f>VLOOKUP($B28,'Ub5 and Ub6 values'!$B$2:$F$7000,2,FALSE)</f>
        <v>6</v>
      </c>
      <c r="K28" s="39">
        <f>VLOOKUP($B28,'Ub5 and Ub6 values'!$B$2:$F$7000,3,FALSE)</f>
        <v>9</v>
      </c>
      <c r="N28">
        <v>190</v>
      </c>
      <c r="O28" t="s">
        <v>9716</v>
      </c>
    </row>
    <row r="29" spans="1:15">
      <c r="A29" t="s">
        <v>9683</v>
      </c>
      <c r="B29" t="s">
        <v>7551</v>
      </c>
      <c r="C29" t="s">
        <v>2328</v>
      </c>
      <c r="E29" t="s">
        <v>9838</v>
      </c>
      <c r="F29" t="s">
        <v>9860</v>
      </c>
      <c r="G29" t="s">
        <v>7518</v>
      </c>
      <c r="H29">
        <v>0.13</v>
      </c>
      <c r="I29" s="30">
        <v>-6.1747864173673364</v>
      </c>
      <c r="J29" s="39">
        <f>VLOOKUP($B29,'Ub5 and Ub6 values'!$B$2:$F$7000,2,FALSE)</f>
        <v>6</v>
      </c>
      <c r="K29" s="39">
        <f>VLOOKUP($B29,'Ub5 and Ub6 values'!$B$2:$F$7000,3,FALSE)</f>
        <v>8</v>
      </c>
    </row>
    <row r="30" spans="1:15">
      <c r="A30" t="s">
        <v>9717</v>
      </c>
      <c r="B30" t="s">
        <v>7507</v>
      </c>
      <c r="C30" t="s">
        <v>561</v>
      </c>
      <c r="D30" t="s">
        <v>7508</v>
      </c>
      <c r="E30" t="s">
        <v>9710</v>
      </c>
      <c r="F30" t="s">
        <v>9711</v>
      </c>
      <c r="G30" t="s">
        <v>9886</v>
      </c>
      <c r="H30">
        <v>0.31</v>
      </c>
      <c r="I30" s="30">
        <v>-6.0662116697808148</v>
      </c>
      <c r="J30" s="39">
        <f>VLOOKUP($B30,'Ub5 and Ub6 values'!$B$2:$F$7000,2,FALSE)</f>
        <v>8</v>
      </c>
      <c r="K30" s="39">
        <f>VLOOKUP($B30,'Ub5 and Ub6 values'!$B$2:$F$7000,3,FALSE)</f>
        <v>9</v>
      </c>
      <c r="N30">
        <v>0.31</v>
      </c>
      <c r="O30" t="s">
        <v>9713</v>
      </c>
    </row>
    <row r="31" spans="1:15">
      <c r="A31" t="s">
        <v>9683</v>
      </c>
      <c r="B31" t="s">
        <v>9862</v>
      </c>
      <c r="C31" t="s">
        <v>149</v>
      </c>
      <c r="E31" t="s">
        <v>9838</v>
      </c>
      <c r="F31" t="s">
        <v>9858</v>
      </c>
      <c r="G31" t="s">
        <v>9855</v>
      </c>
      <c r="H31">
        <v>0.39450000000000002</v>
      </c>
      <c r="I31" s="30">
        <v>-6.0517659359421492</v>
      </c>
      <c r="J31" s="39">
        <f>VLOOKUP($B31,'Ub5 and Ub6 values'!$B$2:$F$7000,2,FALSE)</f>
        <v>7</v>
      </c>
      <c r="K31" s="39">
        <f>VLOOKUP($B31,'Ub5 and Ub6 values'!$B$2:$F$7000,3,FALSE)</f>
        <v>9</v>
      </c>
    </row>
    <row r="32" spans="1:15">
      <c r="A32" t="s">
        <v>9788</v>
      </c>
      <c r="B32" t="s">
        <v>9789</v>
      </c>
      <c r="C32" t="s">
        <v>5616</v>
      </c>
      <c r="D32" t="s">
        <v>9790</v>
      </c>
      <c r="E32" t="s">
        <v>9710</v>
      </c>
      <c r="F32" t="s">
        <v>9711</v>
      </c>
      <c r="G32" t="s">
        <v>9712</v>
      </c>
      <c r="H32">
        <v>0.25</v>
      </c>
      <c r="I32" s="30">
        <v>-6.0258217955246671</v>
      </c>
      <c r="J32" s="39">
        <f>VLOOKUP($B32,'Ub5 and Ub6 values'!$B$2:$F$7000,2,FALSE)</f>
        <v>6</v>
      </c>
      <c r="K32" s="39">
        <f>VLOOKUP($B32,'Ub5 and Ub6 values'!$B$2:$F$7000,3,FALSE)</f>
        <v>10</v>
      </c>
      <c r="N32">
        <v>250</v>
      </c>
      <c r="O32" t="s">
        <v>9716</v>
      </c>
    </row>
    <row r="33" spans="1:15">
      <c r="A33" t="s">
        <v>9717</v>
      </c>
      <c r="B33" t="s">
        <v>9775</v>
      </c>
      <c r="C33" t="s">
        <v>9776</v>
      </c>
      <c r="D33" t="s">
        <v>9777</v>
      </c>
      <c r="E33" t="s">
        <v>9710</v>
      </c>
      <c r="F33" t="s">
        <v>9711</v>
      </c>
      <c r="G33" t="s">
        <v>9712</v>
      </c>
      <c r="H33">
        <v>0.30099999999999999</v>
      </c>
      <c r="I33" s="30">
        <v>-6.0174672227437886</v>
      </c>
      <c r="J33" s="39">
        <f>VLOOKUP($B33,'Ub5 and Ub6 values'!$B$2:$F$7000,2,FALSE)</f>
        <v>7</v>
      </c>
      <c r="K33" s="39">
        <f>VLOOKUP($B33,'Ub5 and Ub6 values'!$B$2:$F$7000,3,FALSE)</f>
        <v>9</v>
      </c>
      <c r="N33">
        <v>301</v>
      </c>
      <c r="O33" t="s">
        <v>9716</v>
      </c>
    </row>
    <row r="34" spans="1:15">
      <c r="A34" t="s">
        <v>9717</v>
      </c>
      <c r="B34" t="s">
        <v>9775</v>
      </c>
      <c r="C34" t="s">
        <v>9776</v>
      </c>
      <c r="D34" t="s">
        <v>9777</v>
      </c>
      <c r="E34" t="s">
        <v>9710</v>
      </c>
      <c r="F34" t="s">
        <v>9711</v>
      </c>
      <c r="G34" t="s">
        <v>9712</v>
      </c>
      <c r="H34">
        <v>0.30499999999999999</v>
      </c>
      <c r="I34" s="30">
        <v>-6.0117338789908459</v>
      </c>
      <c r="J34" s="39">
        <f>VLOOKUP($B34,'Ub5 and Ub6 values'!$B$2:$F$7000,2,FALSE)</f>
        <v>7</v>
      </c>
      <c r="K34" s="39">
        <f>VLOOKUP($B34,'Ub5 and Ub6 values'!$B$2:$F$7000,3,FALSE)</f>
        <v>9</v>
      </c>
      <c r="N34">
        <v>305</v>
      </c>
      <c r="O34" t="s">
        <v>9716</v>
      </c>
    </row>
    <row r="35" spans="1:15">
      <c r="A35" t="s">
        <v>9683</v>
      </c>
      <c r="B35" t="s">
        <v>9875</v>
      </c>
      <c r="C35" t="s">
        <v>519</v>
      </c>
      <c r="E35" t="s">
        <v>9838</v>
      </c>
      <c r="F35" t="s">
        <v>9858</v>
      </c>
      <c r="G35" t="s">
        <v>9855</v>
      </c>
      <c r="H35">
        <v>0.34650000000000003</v>
      </c>
      <c r="I35" s="30">
        <v>-5.9521175835952445</v>
      </c>
      <c r="J35" s="39">
        <f>VLOOKUP($B35,'Ub5 and Ub6 values'!$B$2:$F$7000,2,FALSE)</f>
        <v>9</v>
      </c>
      <c r="K35" s="39">
        <f>VLOOKUP($B35,'Ub5 and Ub6 values'!$B$2:$F$7000,3,FALSE)</f>
        <v>12</v>
      </c>
    </row>
    <row r="36" spans="1:15">
      <c r="A36" t="s">
        <v>9717</v>
      </c>
      <c r="B36" t="s">
        <v>9919</v>
      </c>
      <c r="C36" t="s">
        <v>898</v>
      </c>
      <c r="D36" t="s">
        <v>9920</v>
      </c>
      <c r="E36" t="s">
        <v>9710</v>
      </c>
      <c r="F36" t="s">
        <v>9711</v>
      </c>
      <c r="G36" t="s">
        <v>9886</v>
      </c>
      <c r="H36">
        <v>0.35</v>
      </c>
      <c r="I36" s="30">
        <v>-5.9289499264890253</v>
      </c>
      <c r="J36" s="39">
        <f>VLOOKUP($B36,'Ub5 and Ub6 values'!$B$2:$F$7000,2,FALSE)</f>
        <v>8</v>
      </c>
      <c r="K36" s="39">
        <f>VLOOKUP($B36,'Ub5 and Ub6 values'!$B$2:$F$7000,3,FALSE)</f>
        <v>10</v>
      </c>
      <c r="N36">
        <v>0.35</v>
      </c>
      <c r="O36" t="s">
        <v>9713</v>
      </c>
    </row>
    <row r="37" spans="1:15">
      <c r="A37" t="s">
        <v>9683</v>
      </c>
      <c r="B37" t="s">
        <v>7550</v>
      </c>
      <c r="C37" t="s">
        <v>9879</v>
      </c>
      <c r="E37" t="s">
        <v>9838</v>
      </c>
      <c r="F37" t="s">
        <v>9860</v>
      </c>
      <c r="G37" t="s">
        <v>9855</v>
      </c>
      <c r="H37">
        <v>0.32464807199999995</v>
      </c>
      <c r="I37" s="30">
        <v>-5.8500600211435945</v>
      </c>
      <c r="J37" s="39">
        <f>VLOOKUP($B37,'Ub5 and Ub6 values'!$B$2:$F$7000,2,FALSE)</f>
        <v>6</v>
      </c>
      <c r="K37" s="39">
        <f>VLOOKUP($B37,'Ub5 and Ub6 values'!$B$2:$F$7000,3,FALSE)</f>
        <v>9</v>
      </c>
    </row>
    <row r="38" spans="1:15">
      <c r="A38" t="s">
        <v>9706</v>
      </c>
      <c r="B38" t="s">
        <v>9780</v>
      </c>
      <c r="C38" t="s">
        <v>912</v>
      </c>
      <c r="D38" t="s">
        <v>9781</v>
      </c>
      <c r="E38" t="s">
        <v>9710</v>
      </c>
      <c r="F38" t="s">
        <v>9711</v>
      </c>
      <c r="G38" t="s">
        <v>9712</v>
      </c>
      <c r="H38">
        <v>0.70799999999999996</v>
      </c>
      <c r="I38" s="30">
        <v>-5.8536172753148819</v>
      </c>
      <c r="J38" s="39">
        <f>VLOOKUP($B38,'Ub5 and Ub6 values'!$B$2:$F$7000,2,FALSE)</f>
        <v>7</v>
      </c>
      <c r="K38" s="39">
        <f>VLOOKUP($B38,'Ub5 and Ub6 values'!$B$2:$F$7000,3,FALSE)</f>
        <v>12</v>
      </c>
      <c r="N38">
        <v>708</v>
      </c>
      <c r="O38" t="s">
        <v>9716</v>
      </c>
    </row>
    <row r="39" spans="1:15">
      <c r="A39" t="s">
        <v>9717</v>
      </c>
      <c r="B39" t="s">
        <v>9718</v>
      </c>
      <c r="C39" t="s">
        <v>124</v>
      </c>
      <c r="D39" t="s">
        <v>9719</v>
      </c>
      <c r="E39" t="s">
        <v>9710</v>
      </c>
      <c r="F39" t="s">
        <v>9711</v>
      </c>
      <c r="G39" t="s">
        <v>9712</v>
      </c>
      <c r="H39">
        <v>0.312</v>
      </c>
      <c r="I39" s="30">
        <v>-5.8286206552664233</v>
      </c>
      <c r="J39" s="39">
        <f>VLOOKUP($B39,'Ub5 and Ub6 values'!$B$2:$F$7000,2,FALSE)</f>
        <v>6</v>
      </c>
      <c r="K39" s="39">
        <f>VLOOKUP($B39,'Ub5 and Ub6 values'!$B$2:$F$7000,3,FALSE)</f>
        <v>8</v>
      </c>
      <c r="N39">
        <v>0.312</v>
      </c>
      <c r="O39" t="s">
        <v>9713</v>
      </c>
    </row>
    <row r="40" spans="1:15">
      <c r="A40" t="s">
        <v>9717</v>
      </c>
      <c r="B40" t="s">
        <v>7516</v>
      </c>
      <c r="C40" t="s">
        <v>1487</v>
      </c>
      <c r="D40" t="s">
        <v>7517</v>
      </c>
      <c r="E40" t="s">
        <v>9710</v>
      </c>
      <c r="F40" t="s">
        <v>9711</v>
      </c>
      <c r="G40" t="s">
        <v>9886</v>
      </c>
      <c r="H40">
        <v>0.37</v>
      </c>
      <c r="I40" s="30">
        <v>-5.9186592934218236</v>
      </c>
      <c r="J40" s="39">
        <f>VLOOKUP($B40,'Ub5 and Ub6 values'!$B$2:$F$7000,2,FALSE)</f>
        <v>6</v>
      </c>
      <c r="K40" s="39">
        <f>VLOOKUP($B40,'Ub5 and Ub6 values'!$B$2:$F$7000,3,FALSE)</f>
        <v>6</v>
      </c>
      <c r="N40">
        <v>0.37</v>
      </c>
      <c r="O40" t="s">
        <v>9713</v>
      </c>
    </row>
    <row r="41" spans="1:15">
      <c r="A41" t="s">
        <v>9683</v>
      </c>
      <c r="B41" t="s">
        <v>630</v>
      </c>
      <c r="C41" t="s">
        <v>629</v>
      </c>
      <c r="E41" t="s">
        <v>9838</v>
      </c>
      <c r="F41" t="s">
        <v>9858</v>
      </c>
      <c r="G41" t="s">
        <v>9855</v>
      </c>
      <c r="H41">
        <v>0.59250000000000003</v>
      </c>
      <c r="I41" s="30">
        <v>-5.7852672262440663</v>
      </c>
      <c r="J41" s="39">
        <f>VLOOKUP($B41,'Ub5 and Ub6 values'!$B$2:$F$7000,2,FALSE)</f>
        <v>8</v>
      </c>
      <c r="K41" s="39">
        <f>VLOOKUP($B41,'Ub5 and Ub6 values'!$B$2:$F$7000,3,FALSE)</f>
        <v>11</v>
      </c>
    </row>
    <row r="42" spans="1:15">
      <c r="A42" t="s">
        <v>9890</v>
      </c>
      <c r="B42" t="s">
        <v>9917</v>
      </c>
      <c r="C42" t="s">
        <v>897</v>
      </c>
      <c r="D42" t="s">
        <v>9918</v>
      </c>
      <c r="E42" t="s">
        <v>9710</v>
      </c>
      <c r="F42" t="s">
        <v>9711</v>
      </c>
      <c r="G42" t="s">
        <v>9886</v>
      </c>
      <c r="H42">
        <v>0.59</v>
      </c>
      <c r="I42" s="30">
        <v>-5.776771217896945</v>
      </c>
      <c r="J42" s="39">
        <f>VLOOKUP($B42,'Ub5 and Ub6 values'!$B$2:$F$7000,2,FALSE)</f>
        <v>7</v>
      </c>
      <c r="K42" s="39">
        <f>VLOOKUP($B42,'Ub5 and Ub6 values'!$B$2:$F$7000,3,FALSE)</f>
        <v>8</v>
      </c>
      <c r="N42">
        <v>0.59</v>
      </c>
      <c r="O42" t="s">
        <v>9713</v>
      </c>
    </row>
    <row r="43" spans="1:15">
      <c r="A43" t="s">
        <v>9739</v>
      </c>
      <c r="B43" t="s">
        <v>9809</v>
      </c>
      <c r="C43" t="s">
        <v>1810</v>
      </c>
      <c r="D43" t="s">
        <v>9810</v>
      </c>
      <c r="E43" t="s">
        <v>9710</v>
      </c>
      <c r="F43" t="s">
        <v>9711</v>
      </c>
      <c r="G43" t="s">
        <v>9712</v>
      </c>
      <c r="H43">
        <v>0.43</v>
      </c>
      <c r="I43" s="30">
        <v>-5.7325676672332273</v>
      </c>
      <c r="J43" s="39">
        <f>VLOOKUP($B43,'Ub5 and Ub6 values'!$B$2:$F$7000,2,FALSE)</f>
        <v>6</v>
      </c>
      <c r="K43" s="39">
        <f>VLOOKUP($B43,'Ub5 and Ub6 values'!$B$2:$F$7000,3,FALSE)</f>
        <v>9</v>
      </c>
      <c r="N43">
        <v>430</v>
      </c>
      <c r="O43" t="s">
        <v>9716</v>
      </c>
    </row>
    <row r="44" spans="1:15">
      <c r="A44" t="s">
        <v>9717</v>
      </c>
      <c r="B44" t="s">
        <v>9925</v>
      </c>
      <c r="C44" t="s">
        <v>909</v>
      </c>
      <c r="D44" t="s">
        <v>9926</v>
      </c>
      <c r="E44" t="s">
        <v>9924</v>
      </c>
      <c r="F44" t="s">
        <v>9711</v>
      </c>
      <c r="G44" t="s">
        <v>9886</v>
      </c>
      <c r="H44">
        <v>0.79</v>
      </c>
      <c r="I44" s="30">
        <v>-5.71714551073104</v>
      </c>
      <c r="J44" s="39">
        <f>VLOOKUP($B44,'Ub5 and Ub6 values'!$B$2:$F$7000,2,FALSE)</f>
        <v>7</v>
      </c>
      <c r="K44" s="39">
        <f>VLOOKUP($B44,'Ub5 and Ub6 values'!$B$2:$F$7000,3,FALSE)</f>
        <v>9</v>
      </c>
      <c r="N44">
        <v>0.79</v>
      </c>
      <c r="O44" t="s">
        <v>9713</v>
      </c>
    </row>
    <row r="45" spans="1:15">
      <c r="A45" t="s">
        <v>9683</v>
      </c>
      <c r="B45" t="s">
        <v>9880</v>
      </c>
      <c r="C45" t="s">
        <v>8949</v>
      </c>
      <c r="E45" t="s">
        <v>9838</v>
      </c>
      <c r="F45" t="s">
        <v>9858</v>
      </c>
      <c r="G45" t="s">
        <v>9855</v>
      </c>
      <c r="H45">
        <v>0.91850000000000009</v>
      </c>
      <c r="I45" s="30">
        <v>-5.6847337828457611</v>
      </c>
      <c r="J45" s="39">
        <f>VLOOKUP($B45,'Ub5 and Ub6 values'!$B$2:$F$7000,2,FALSE)</f>
        <v>7</v>
      </c>
      <c r="K45" s="39">
        <f>VLOOKUP($B45,'Ub5 and Ub6 values'!$B$2:$F$7000,3,FALSE)</f>
        <v>9</v>
      </c>
    </row>
    <row r="46" spans="1:15">
      <c r="A46" t="s">
        <v>9717</v>
      </c>
      <c r="B46" t="s">
        <v>7514</v>
      </c>
      <c r="C46" t="s">
        <v>543</v>
      </c>
      <c r="D46" t="s">
        <v>7515</v>
      </c>
      <c r="E46" t="s">
        <v>9710</v>
      </c>
      <c r="F46" t="s">
        <v>9711</v>
      </c>
      <c r="G46" t="s">
        <v>9886</v>
      </c>
      <c r="H46">
        <v>0.72</v>
      </c>
      <c r="I46" s="30">
        <v>-5.6814283106445416</v>
      </c>
      <c r="J46" s="39">
        <f>VLOOKUP($B46,'Ub5 and Ub6 values'!$B$2:$F$7000,2,FALSE)</f>
        <v>7</v>
      </c>
      <c r="K46" s="39">
        <f>VLOOKUP($B46,'Ub5 and Ub6 values'!$B$2:$F$7000,3,FALSE)</f>
        <v>9</v>
      </c>
      <c r="N46">
        <v>0.72</v>
      </c>
      <c r="O46" t="s">
        <v>9713</v>
      </c>
    </row>
    <row r="47" spans="1:15">
      <c r="A47" t="s">
        <v>9683</v>
      </c>
      <c r="B47" t="s">
        <v>7119</v>
      </c>
      <c r="C47" t="s">
        <v>7118</v>
      </c>
      <c r="E47" t="s">
        <v>9838</v>
      </c>
      <c r="F47" t="s">
        <v>9858</v>
      </c>
      <c r="G47" t="s">
        <v>9855</v>
      </c>
      <c r="H47">
        <v>0.69750000000000001</v>
      </c>
      <c r="I47" s="30">
        <v>-5.6767386998482632</v>
      </c>
      <c r="J47" s="39">
        <f>VLOOKUP($B47,'Ub5 and Ub6 values'!$B$2:$F$7000,2,FALSE)</f>
        <v>8</v>
      </c>
      <c r="K47" s="39">
        <f>VLOOKUP($B47,'Ub5 and Ub6 values'!$B$2:$F$7000,3,FALSE)</f>
        <v>11</v>
      </c>
    </row>
    <row r="48" spans="1:15">
      <c r="A48" t="s">
        <v>9683</v>
      </c>
      <c r="B48" t="s">
        <v>7551</v>
      </c>
      <c r="C48" t="s">
        <v>9881</v>
      </c>
      <c r="E48" t="s">
        <v>9838</v>
      </c>
      <c r="F48" t="s">
        <v>9860</v>
      </c>
      <c r="G48" t="s">
        <v>9855</v>
      </c>
      <c r="H48">
        <v>0.43438212400000004</v>
      </c>
      <c r="I48" s="30">
        <v>-5.6508578251189352</v>
      </c>
      <c r="J48" s="39">
        <f>VLOOKUP($B48,'Ub5 and Ub6 values'!$B$2:$F$7000,2,FALSE)</f>
        <v>6</v>
      </c>
      <c r="K48" s="39">
        <f>VLOOKUP($B48,'Ub5 and Ub6 values'!$B$2:$F$7000,3,FALSE)</f>
        <v>8</v>
      </c>
    </row>
    <row r="49" spans="1:15">
      <c r="A49" t="s">
        <v>9683</v>
      </c>
      <c r="B49" t="s">
        <v>9868</v>
      </c>
      <c r="C49" t="s">
        <v>170</v>
      </c>
      <c r="E49" t="s">
        <v>9838</v>
      </c>
      <c r="F49" t="s">
        <v>9858</v>
      </c>
      <c r="G49" t="s">
        <v>9855</v>
      </c>
      <c r="H49">
        <v>1.585</v>
      </c>
      <c r="I49" s="30">
        <v>-5.5877320634321634</v>
      </c>
      <c r="J49" s="39">
        <f>VLOOKUP($B49,'Ub5 and Ub6 values'!$B$2:$F$7000,2,FALSE)</f>
        <v>8</v>
      </c>
      <c r="K49" s="39">
        <f>VLOOKUP($B49,'Ub5 and Ub6 values'!$B$2:$F$7000,3,FALSE)</f>
        <v>12</v>
      </c>
    </row>
    <row r="50" spans="1:15">
      <c r="A50" t="s">
        <v>9717</v>
      </c>
      <c r="B50" t="s">
        <v>9733</v>
      </c>
      <c r="C50" t="s">
        <v>5460</v>
      </c>
      <c r="D50" t="s">
        <v>9734</v>
      </c>
      <c r="E50" t="s">
        <v>9710</v>
      </c>
      <c r="F50" t="s">
        <v>9711</v>
      </c>
      <c r="G50" t="s">
        <v>9712</v>
      </c>
      <c r="H50">
        <v>0.63</v>
      </c>
      <c r="I50" s="30">
        <v>-5.6253810544657892</v>
      </c>
      <c r="J50" s="39">
        <f>VLOOKUP($B50,'Ub5 and Ub6 values'!$B$2:$F$7000,2,FALSE)</f>
        <v>6</v>
      </c>
      <c r="K50" s="39">
        <f>VLOOKUP($B50,'Ub5 and Ub6 values'!$B$2:$F$7000,3,FALSE)</f>
        <v>9</v>
      </c>
      <c r="N50">
        <v>630</v>
      </c>
      <c r="O50" t="s">
        <v>9716</v>
      </c>
    </row>
    <row r="51" spans="1:15">
      <c r="A51" t="s">
        <v>9683</v>
      </c>
      <c r="B51" t="s">
        <v>9871</v>
      </c>
      <c r="C51" t="s">
        <v>7198</v>
      </c>
      <c r="E51" t="s">
        <v>9838</v>
      </c>
      <c r="F51" t="s">
        <v>9858</v>
      </c>
      <c r="G51" t="s">
        <v>9855</v>
      </c>
      <c r="H51">
        <v>1.2055</v>
      </c>
      <c r="I51" s="30">
        <v>-5.5820046986715148</v>
      </c>
      <c r="J51" s="39">
        <f>VLOOKUP($B51,'Ub5 and Ub6 values'!$B$2:$F$7000,2,FALSE)</f>
        <v>7</v>
      </c>
      <c r="K51" s="39">
        <f>VLOOKUP($B51,'Ub5 and Ub6 values'!$B$2:$F$7000,3,FALSE)</f>
        <v>9</v>
      </c>
    </row>
    <row r="52" spans="1:15">
      <c r="A52" t="s">
        <v>9683</v>
      </c>
      <c r="B52" t="s">
        <v>7540</v>
      </c>
      <c r="C52" t="s">
        <v>930</v>
      </c>
      <c r="E52" t="s">
        <v>9838</v>
      </c>
      <c r="F52" t="s">
        <v>9860</v>
      </c>
      <c r="G52" t="s">
        <v>7539</v>
      </c>
      <c r="H52">
        <v>0.56999999999999995</v>
      </c>
      <c r="I52" s="30">
        <v>-5.5626392433959868</v>
      </c>
      <c r="J52" s="39">
        <f>VLOOKUP($B52,'Ub5 and Ub6 values'!$B$2:$F$7000,2,FALSE)</f>
        <v>6</v>
      </c>
      <c r="K52" s="39">
        <f>VLOOKUP($B52,'Ub5 and Ub6 values'!$B$2:$F$7000,3,FALSE)</f>
        <v>12</v>
      </c>
    </row>
    <row r="53" spans="1:15">
      <c r="A53" t="s">
        <v>9717</v>
      </c>
      <c r="B53" t="s">
        <v>9752</v>
      </c>
      <c r="C53" t="s">
        <v>155</v>
      </c>
      <c r="D53" t="s">
        <v>9753</v>
      </c>
      <c r="E53" t="s">
        <v>9710</v>
      </c>
      <c r="F53" t="s">
        <v>9711</v>
      </c>
      <c r="G53" t="s">
        <v>9712</v>
      </c>
      <c r="H53">
        <v>0.88</v>
      </c>
      <c r="I53" s="30">
        <v>-5.5488399805524953</v>
      </c>
      <c r="J53" s="39">
        <f>VLOOKUP($B53,'Ub5 and Ub6 values'!$B$2:$F$7000,2,FALSE)</f>
        <v>8</v>
      </c>
      <c r="K53" s="39">
        <f>VLOOKUP($B53,'Ub5 and Ub6 values'!$B$2:$F$7000,3,FALSE)</f>
        <v>9</v>
      </c>
      <c r="N53">
        <v>0.88</v>
      </c>
      <c r="O53" t="s">
        <v>9713</v>
      </c>
    </row>
    <row r="54" spans="1:15">
      <c r="A54" t="s">
        <v>9717</v>
      </c>
      <c r="B54" t="s">
        <v>9729</v>
      </c>
      <c r="C54" t="s">
        <v>5414</v>
      </c>
      <c r="D54" t="s">
        <v>9730</v>
      </c>
      <c r="E54" t="s">
        <v>9710</v>
      </c>
      <c r="F54" t="s">
        <v>9711</v>
      </c>
      <c r="G54" t="s">
        <v>9712</v>
      </c>
      <c r="H54">
        <v>0.67</v>
      </c>
      <c r="I54" s="30">
        <v>-5.5206633883025766</v>
      </c>
      <c r="J54" s="39">
        <f>VLOOKUP($B54,'Ub5 and Ub6 values'!$B$2:$F$7000,2,FALSE)</f>
        <v>6</v>
      </c>
      <c r="K54" s="39">
        <f>VLOOKUP($B54,'Ub5 and Ub6 values'!$B$2:$F$7000,3,FALSE)</f>
        <v>10</v>
      </c>
      <c r="N54">
        <v>0.67</v>
      </c>
      <c r="O54" t="s">
        <v>9713</v>
      </c>
    </row>
    <row r="55" spans="1:15">
      <c r="A55" t="s">
        <v>9788</v>
      </c>
      <c r="B55" t="s">
        <v>9789</v>
      </c>
      <c r="C55" t="s">
        <v>5616</v>
      </c>
      <c r="D55" t="s">
        <v>9790</v>
      </c>
      <c r="E55" t="s">
        <v>9685</v>
      </c>
      <c r="F55" t="s">
        <v>9711</v>
      </c>
      <c r="G55" t="s">
        <v>9826</v>
      </c>
      <c r="H55">
        <v>0.8</v>
      </c>
      <c r="I55" s="30">
        <v>-5.5206718172047609</v>
      </c>
      <c r="J55" s="39">
        <f>VLOOKUP($B55,'Ub5 and Ub6 values'!$B$2:$F$7000,2,FALSE)</f>
        <v>6</v>
      </c>
      <c r="K55" s="39">
        <f>VLOOKUP($B55,'Ub5 and Ub6 values'!$B$2:$F$7000,3,FALSE)</f>
        <v>10</v>
      </c>
      <c r="N55">
        <v>800</v>
      </c>
      <c r="O55" t="s">
        <v>9716</v>
      </c>
    </row>
    <row r="56" spans="1:15">
      <c r="A56" t="s">
        <v>9717</v>
      </c>
      <c r="B56" t="s">
        <v>9768</v>
      </c>
      <c r="C56" t="s">
        <v>6224</v>
      </c>
      <c r="D56" t="s">
        <v>9769</v>
      </c>
      <c r="E56" t="s">
        <v>9710</v>
      </c>
      <c r="F56" t="s">
        <v>9711</v>
      </c>
      <c r="G56" t="s">
        <v>9712</v>
      </c>
      <c r="H56">
        <v>1</v>
      </c>
      <c r="I56" s="30">
        <v>-5.5011428250405014</v>
      </c>
      <c r="J56" s="39">
        <f>VLOOKUP($B56,'Ub5 and Ub6 values'!$B$2:$F$7000,2,FALSE)</f>
        <v>7</v>
      </c>
      <c r="K56" s="39">
        <f>VLOOKUP($B56,'Ub5 and Ub6 values'!$B$2:$F$7000,3,FALSE)</f>
        <v>10</v>
      </c>
      <c r="N56">
        <v>1</v>
      </c>
      <c r="O56" t="s">
        <v>9713</v>
      </c>
    </row>
    <row r="57" spans="1:15">
      <c r="A57" t="s">
        <v>9683</v>
      </c>
      <c r="B57" t="s">
        <v>7544</v>
      </c>
      <c r="C57" t="s">
        <v>7545</v>
      </c>
      <c r="E57" t="s">
        <v>9685</v>
      </c>
      <c r="F57" t="s">
        <v>7546</v>
      </c>
      <c r="G57" t="s">
        <v>7547</v>
      </c>
      <c r="H57">
        <v>1.9</v>
      </c>
      <c r="I57" s="30">
        <v>-5.5143047789711241</v>
      </c>
      <c r="J57" s="39">
        <f>VLOOKUP($B57,'Ub5 and Ub6 values'!$B$2:$F$7000,2,FALSE)</f>
        <v>5</v>
      </c>
      <c r="K57" s="39">
        <f>VLOOKUP($B57,'Ub5 and Ub6 values'!$B$2:$F$7000,3,FALSE)</f>
        <v>7</v>
      </c>
    </row>
    <row r="58" spans="1:15">
      <c r="A58" t="s">
        <v>9717</v>
      </c>
      <c r="B58" t="s">
        <v>9758</v>
      </c>
      <c r="C58" t="s">
        <v>9911</v>
      </c>
      <c r="D58" t="s">
        <v>9760</v>
      </c>
      <c r="E58" t="s">
        <v>9710</v>
      </c>
      <c r="F58" t="s">
        <v>9711</v>
      </c>
      <c r="G58" t="s">
        <v>9886</v>
      </c>
      <c r="H58">
        <v>0.76</v>
      </c>
      <c r="I58" s="30">
        <v>-5.5139671870585083</v>
      </c>
      <c r="J58" s="39">
        <f>VLOOKUP($B58,'Ub5 and Ub6 values'!$B$2:$F$7000,2,FALSE)</f>
        <v>7</v>
      </c>
      <c r="K58" s="39">
        <f>VLOOKUP($B58,'Ub5 and Ub6 values'!$B$2:$F$7000,3,FALSE)</f>
        <v>10</v>
      </c>
      <c r="N58">
        <v>0.76</v>
      </c>
      <c r="O58" t="s">
        <v>9713</v>
      </c>
    </row>
    <row r="59" spans="1:15">
      <c r="A59" t="s">
        <v>9717</v>
      </c>
      <c r="B59" t="s">
        <v>9819</v>
      </c>
      <c r="C59" t="s">
        <v>8934</v>
      </c>
      <c r="D59" t="s">
        <v>9820</v>
      </c>
      <c r="E59" t="s">
        <v>9710</v>
      </c>
      <c r="F59" t="s">
        <v>9711</v>
      </c>
      <c r="G59" t="s">
        <v>9852</v>
      </c>
      <c r="H59">
        <v>0.9</v>
      </c>
      <c r="I59" s="30">
        <v>-5.4882936985618374</v>
      </c>
      <c r="J59" s="39">
        <f>VLOOKUP($B59,'Ub5 and Ub6 values'!$B$2:$F$7000,2,FALSE)</f>
        <v>8</v>
      </c>
      <c r="K59" s="39">
        <f>VLOOKUP($B59,'Ub5 and Ub6 values'!$B$2:$F$7000,3,FALSE)</f>
        <v>11</v>
      </c>
      <c r="N59">
        <v>0.9</v>
      </c>
      <c r="O59" t="s">
        <v>9713</v>
      </c>
    </row>
    <row r="60" spans="1:15">
      <c r="A60" t="s">
        <v>9683</v>
      </c>
      <c r="B60" t="s">
        <v>9833</v>
      </c>
      <c r="C60" t="s">
        <v>9834</v>
      </c>
      <c r="E60" t="s">
        <v>9685</v>
      </c>
      <c r="F60" t="s">
        <v>9829</v>
      </c>
      <c r="G60" t="s">
        <v>9830</v>
      </c>
      <c r="H60">
        <v>0.87</v>
      </c>
      <c r="I60" s="30">
        <v>-5.5001826714078783</v>
      </c>
      <c r="J60" s="39">
        <f>VLOOKUP($B60,'Ub5 and Ub6 values'!$B$2:$F$7000,2,FALSE)</f>
        <v>8</v>
      </c>
      <c r="K60" s="39">
        <f>VLOOKUP($B60,'Ub5 and Ub6 values'!$B$2:$F$7000,3,FALSE)</f>
        <v>10</v>
      </c>
    </row>
    <row r="61" spans="1:15">
      <c r="A61" t="s">
        <v>9683</v>
      </c>
      <c r="B61" t="s">
        <v>9869</v>
      </c>
      <c r="C61" t="s">
        <v>9870</v>
      </c>
      <c r="E61" t="s">
        <v>9838</v>
      </c>
      <c r="F61" t="s">
        <v>9858</v>
      </c>
      <c r="G61" t="s">
        <v>9855</v>
      </c>
      <c r="H61">
        <v>1.0295000000000001</v>
      </c>
      <c r="I61" s="30">
        <v>-5.4916213940667014</v>
      </c>
      <c r="J61" s="39">
        <f>VLOOKUP($B61,'Ub5 and Ub6 values'!$B$2:$F$7000,2,FALSE)</f>
        <v>8</v>
      </c>
      <c r="K61" s="39">
        <f>VLOOKUP($B61,'Ub5 and Ub6 values'!$B$2:$F$7000,3,FALSE)</f>
        <v>11</v>
      </c>
    </row>
    <row r="62" spans="1:15">
      <c r="A62" t="s">
        <v>9717</v>
      </c>
      <c r="B62" t="s">
        <v>9915</v>
      </c>
      <c r="C62" t="s">
        <v>165</v>
      </c>
      <c r="D62" t="s">
        <v>9916</v>
      </c>
      <c r="E62" t="s">
        <v>9710</v>
      </c>
      <c r="F62" t="s">
        <v>9711</v>
      </c>
      <c r="G62" t="s">
        <v>9886</v>
      </c>
      <c r="H62">
        <v>1.6</v>
      </c>
      <c r="I62" s="30">
        <v>-5.4575316339736428</v>
      </c>
      <c r="J62" s="39">
        <f>VLOOKUP($B62,'Ub5 and Ub6 values'!$B$2:$F$7000,2,FALSE)</f>
        <v>8</v>
      </c>
      <c r="K62" s="39">
        <f>VLOOKUP($B62,'Ub5 and Ub6 values'!$B$2:$F$7000,3,FALSE)</f>
        <v>8</v>
      </c>
      <c r="N62">
        <v>1.6</v>
      </c>
      <c r="O62" t="s">
        <v>9713</v>
      </c>
    </row>
    <row r="63" spans="1:15">
      <c r="A63" t="s">
        <v>9717</v>
      </c>
      <c r="B63" t="s">
        <v>9897</v>
      </c>
      <c r="C63" t="s">
        <v>141</v>
      </c>
      <c r="D63" t="s">
        <v>9898</v>
      </c>
      <c r="E63" t="s">
        <v>9710</v>
      </c>
      <c r="F63" t="s">
        <v>9711</v>
      </c>
      <c r="G63" t="s">
        <v>9886</v>
      </c>
      <c r="H63">
        <v>1.22</v>
      </c>
      <c r="I63" s="30">
        <v>-5.4252334583691066</v>
      </c>
      <c r="J63" s="39">
        <f>VLOOKUP($B63,'Ub5 and Ub6 values'!$B$2:$F$7000,2,FALSE)</f>
        <v>7</v>
      </c>
      <c r="K63" s="39">
        <f>VLOOKUP($B63,'Ub5 and Ub6 values'!$B$2:$F$7000,3,FALSE)</f>
        <v>9</v>
      </c>
      <c r="N63">
        <v>1220</v>
      </c>
      <c r="O63" t="s">
        <v>9716</v>
      </c>
    </row>
    <row r="64" spans="1:15">
      <c r="A64" t="s">
        <v>9717</v>
      </c>
      <c r="B64" t="s">
        <v>9737</v>
      </c>
      <c r="C64" t="s">
        <v>2604</v>
      </c>
      <c r="D64" t="s">
        <v>9738</v>
      </c>
      <c r="E64" t="s">
        <v>9710</v>
      </c>
      <c r="F64" t="s">
        <v>9711</v>
      </c>
      <c r="G64" t="s">
        <v>9712</v>
      </c>
      <c r="H64">
        <v>0.79300000000000004</v>
      </c>
      <c r="I64" s="30">
        <v>-5.3751202259060662</v>
      </c>
      <c r="J64" s="39">
        <f>VLOOKUP($B64,'Ub5 and Ub6 values'!$B$2:$F$7000,2,FALSE)</f>
        <v>7</v>
      </c>
      <c r="K64" s="39">
        <f>VLOOKUP($B64,'Ub5 and Ub6 values'!$B$2:$F$7000,3,FALSE)</f>
        <v>8</v>
      </c>
      <c r="N64">
        <v>793</v>
      </c>
      <c r="O64" t="s">
        <v>9716</v>
      </c>
    </row>
    <row r="65" spans="1:15">
      <c r="A65" t="s">
        <v>9717</v>
      </c>
      <c r="B65" t="s">
        <v>9758</v>
      </c>
      <c r="C65" t="s">
        <v>9759</v>
      </c>
      <c r="D65" t="s">
        <v>9760</v>
      </c>
      <c r="E65" t="s">
        <v>9710</v>
      </c>
      <c r="F65" t="s">
        <v>9711</v>
      </c>
      <c r="G65" t="s">
        <v>9712</v>
      </c>
      <c r="H65">
        <v>1</v>
      </c>
      <c r="I65" s="30">
        <v>-5.3947807793392997</v>
      </c>
      <c r="J65" s="39">
        <f>VLOOKUP($B65,'Ub5 and Ub6 values'!$B$2:$F$7000,2,FALSE)</f>
        <v>7</v>
      </c>
      <c r="K65" s="39">
        <f>VLOOKUP($B65,'Ub5 and Ub6 values'!$B$2:$F$7000,3,FALSE)</f>
        <v>10</v>
      </c>
      <c r="N65">
        <v>1</v>
      </c>
      <c r="O65" t="s">
        <v>9713</v>
      </c>
    </row>
    <row r="66" spans="1:15">
      <c r="A66" t="s">
        <v>9706</v>
      </c>
      <c r="B66" t="s">
        <v>9731</v>
      </c>
      <c r="C66" t="s">
        <v>135</v>
      </c>
      <c r="D66" t="s">
        <v>9732</v>
      </c>
      <c r="E66" t="s">
        <v>9710</v>
      </c>
      <c r="F66" t="s">
        <v>9711</v>
      </c>
      <c r="G66" t="s">
        <v>9712</v>
      </c>
      <c r="H66">
        <v>2</v>
      </c>
      <c r="I66" s="30">
        <v>-5.3830492016705387</v>
      </c>
      <c r="J66" s="39">
        <f>VLOOKUP($B66,'Ub5 and Ub6 values'!$B$2:$F$7000,2,FALSE)</f>
        <v>7</v>
      </c>
      <c r="K66" s="39">
        <f>VLOOKUP($B66,'Ub5 and Ub6 values'!$B$2:$F$7000,3,FALSE)</f>
        <v>9</v>
      </c>
      <c r="N66">
        <v>2</v>
      </c>
      <c r="O66" t="s">
        <v>9713</v>
      </c>
    </row>
    <row r="67" spans="1:15">
      <c r="A67" t="s">
        <v>9706</v>
      </c>
      <c r="B67" t="s">
        <v>9707</v>
      </c>
      <c r="C67" t="s">
        <v>9708</v>
      </c>
      <c r="D67" t="s">
        <v>9709</v>
      </c>
      <c r="E67" t="s">
        <v>9710</v>
      </c>
      <c r="F67" t="s">
        <v>9711</v>
      </c>
      <c r="G67" t="s">
        <v>9712</v>
      </c>
      <c r="H67">
        <v>3.9</v>
      </c>
      <c r="I67" s="30">
        <v>-5.3277913627995233</v>
      </c>
      <c r="J67" s="39">
        <f>VLOOKUP($B67,'Ub5 and Ub6 values'!$B$2:$F$7000,2,FALSE)</f>
        <v>8</v>
      </c>
      <c r="K67" s="39">
        <f>VLOOKUP($B67,'Ub5 and Ub6 values'!$B$2:$F$7000,3,FALSE)</f>
        <v>9</v>
      </c>
      <c r="N67">
        <v>3.9</v>
      </c>
      <c r="O67" t="s">
        <v>9713</v>
      </c>
    </row>
    <row r="68" spans="1:15">
      <c r="A68" t="s">
        <v>9717</v>
      </c>
      <c r="B68" t="s">
        <v>9817</v>
      </c>
      <c r="C68" t="s">
        <v>544</v>
      </c>
      <c r="D68" t="s">
        <v>9818</v>
      </c>
      <c r="E68" t="s">
        <v>9710</v>
      </c>
      <c r="F68" t="s">
        <v>9711</v>
      </c>
      <c r="G68" t="s">
        <v>9712</v>
      </c>
      <c r="H68">
        <v>1.4</v>
      </c>
      <c r="I68" s="30">
        <v>-5.3560490881834646</v>
      </c>
      <c r="J68" s="39">
        <f>VLOOKUP($B68,'Ub5 and Ub6 values'!$B$2:$F$7000,2,FALSE)</f>
        <v>8</v>
      </c>
      <c r="K68" s="39">
        <f>VLOOKUP($B68,'Ub5 and Ub6 values'!$B$2:$F$7000,3,FALSE)</f>
        <v>9</v>
      </c>
      <c r="N68">
        <v>1.4</v>
      </c>
      <c r="O68" t="s">
        <v>9713</v>
      </c>
    </row>
    <row r="69" spans="1:15">
      <c r="A69" t="s">
        <v>9717</v>
      </c>
      <c r="B69" t="s">
        <v>9797</v>
      </c>
      <c r="C69" t="s">
        <v>939</v>
      </c>
      <c r="D69" t="s">
        <v>9798</v>
      </c>
      <c r="E69" t="s">
        <v>9710</v>
      </c>
      <c r="F69" t="s">
        <v>9711</v>
      </c>
      <c r="G69" t="s">
        <v>9712</v>
      </c>
      <c r="H69">
        <v>1.72</v>
      </c>
      <c r="I69" s="30">
        <v>-5.3531016431328506</v>
      </c>
      <c r="J69" s="39">
        <f>VLOOKUP($B69,'Ub5 and Ub6 values'!$B$2:$F$7000,2,FALSE)</f>
        <v>8</v>
      </c>
      <c r="K69" s="39">
        <f>VLOOKUP($B69,'Ub5 and Ub6 values'!$B$2:$F$7000,3,FALSE)</f>
        <v>10</v>
      </c>
      <c r="N69">
        <v>1720</v>
      </c>
      <c r="O69" t="s">
        <v>9716</v>
      </c>
    </row>
    <row r="70" spans="1:15">
      <c r="A70" t="s">
        <v>9706</v>
      </c>
      <c r="B70" t="s">
        <v>9714</v>
      </c>
      <c r="C70" t="s">
        <v>1441</v>
      </c>
      <c r="D70" t="s">
        <v>9715</v>
      </c>
      <c r="E70" t="s">
        <v>9710</v>
      </c>
      <c r="F70" t="s">
        <v>9711</v>
      </c>
      <c r="G70" t="s">
        <v>9712</v>
      </c>
      <c r="H70">
        <v>1</v>
      </c>
      <c r="I70" s="30">
        <v>-5.3254910334880847</v>
      </c>
      <c r="J70" s="39">
        <f>VLOOKUP($B70,'Ub5 and Ub6 values'!$B$2:$F$7000,2,FALSE)</f>
        <v>6</v>
      </c>
      <c r="K70" s="39">
        <f>VLOOKUP($B70,'Ub5 and Ub6 values'!$B$2:$F$7000,3,FALSE)</f>
        <v>9</v>
      </c>
      <c r="N70">
        <v>1000</v>
      </c>
      <c r="O70" t="s">
        <v>9716</v>
      </c>
    </row>
    <row r="71" spans="1:15">
      <c r="A71" t="s">
        <v>9683</v>
      </c>
      <c r="B71" t="s">
        <v>9876</v>
      </c>
      <c r="C71" t="s">
        <v>9877</v>
      </c>
      <c r="E71" t="s">
        <v>9838</v>
      </c>
      <c r="F71" t="s">
        <v>9858</v>
      </c>
      <c r="G71" t="s">
        <v>9855</v>
      </c>
      <c r="H71">
        <v>1.2770000000000001</v>
      </c>
      <c r="I71" s="30">
        <v>-5.3157715035790183</v>
      </c>
      <c r="J71" s="39">
        <f>VLOOKUP($B71,'Ub5 and Ub6 values'!$B$2:$F$7000,2,FALSE)</f>
        <v>9</v>
      </c>
      <c r="K71" s="39">
        <f>VLOOKUP($B71,'Ub5 and Ub6 values'!$B$2:$F$7000,3,FALSE)</f>
        <v>12</v>
      </c>
    </row>
    <row r="72" spans="1:15">
      <c r="A72" t="s">
        <v>9683</v>
      </c>
      <c r="B72" t="s">
        <v>9789</v>
      </c>
      <c r="C72" t="s">
        <v>5616</v>
      </c>
      <c r="E72" t="s">
        <v>9838</v>
      </c>
      <c r="F72" t="s">
        <v>9860</v>
      </c>
      <c r="G72" t="s">
        <v>9855</v>
      </c>
      <c r="H72">
        <v>1.2363365399999999</v>
      </c>
      <c r="I72" s="30">
        <v>-5.331625099163519</v>
      </c>
      <c r="J72" s="39">
        <f>VLOOKUP($B72,'Ub5 and Ub6 values'!$B$2:$F$7000,2,FALSE)</f>
        <v>6</v>
      </c>
      <c r="K72" s="39">
        <f>VLOOKUP($B72,'Ub5 and Ub6 values'!$B$2:$F$7000,3,FALSE)</f>
        <v>10</v>
      </c>
    </row>
    <row r="73" spans="1:15">
      <c r="A73" t="s">
        <v>9717</v>
      </c>
      <c r="B73" t="s">
        <v>9899</v>
      </c>
      <c r="C73" t="s">
        <v>6435</v>
      </c>
      <c r="D73" t="s">
        <v>9900</v>
      </c>
      <c r="E73" t="s">
        <v>9710</v>
      </c>
      <c r="F73" t="s">
        <v>9711</v>
      </c>
      <c r="G73" t="s">
        <v>9886</v>
      </c>
      <c r="H73">
        <v>1.9</v>
      </c>
      <c r="I73" s="30">
        <v>-5.3113377648912454</v>
      </c>
      <c r="J73" s="39">
        <f>VLOOKUP($B73,'Ub5 and Ub6 values'!$B$2:$F$7000,2,FALSE)</f>
        <v>8</v>
      </c>
      <c r="K73" s="39">
        <f>VLOOKUP($B73,'Ub5 and Ub6 values'!$B$2:$F$7000,3,FALSE)</f>
        <v>10</v>
      </c>
      <c r="N73">
        <v>1.9</v>
      </c>
      <c r="O73" t="s">
        <v>9713</v>
      </c>
    </row>
    <row r="74" spans="1:15">
      <c r="A74" t="s">
        <v>9717</v>
      </c>
      <c r="B74" t="s">
        <v>9815</v>
      </c>
      <c r="C74" t="s">
        <v>542</v>
      </c>
      <c r="D74" t="s">
        <v>9816</v>
      </c>
      <c r="E74" t="s">
        <v>9710</v>
      </c>
      <c r="F74" t="s">
        <v>9711</v>
      </c>
      <c r="G74" t="s">
        <v>9712</v>
      </c>
      <c r="H74">
        <v>1.93</v>
      </c>
      <c r="I74" s="30">
        <v>-5.3255026892507313</v>
      </c>
      <c r="J74" s="39">
        <f>VLOOKUP($B74,'Ub5 and Ub6 values'!$B$2:$F$7000,2,FALSE)</f>
        <v>7</v>
      </c>
      <c r="K74" s="39">
        <f>VLOOKUP($B74,'Ub5 and Ub6 values'!$B$2:$F$7000,3,FALSE)</f>
        <v>9</v>
      </c>
      <c r="N74">
        <v>1930</v>
      </c>
      <c r="O74" t="s">
        <v>9716</v>
      </c>
    </row>
    <row r="75" spans="1:15">
      <c r="A75" t="s">
        <v>9706</v>
      </c>
      <c r="B75" t="s">
        <v>9784</v>
      </c>
      <c r="C75" t="s">
        <v>4592</v>
      </c>
      <c r="D75" t="s">
        <v>9785</v>
      </c>
      <c r="E75" t="s">
        <v>9710</v>
      </c>
      <c r="F75" t="s">
        <v>9711</v>
      </c>
      <c r="G75" t="s">
        <v>9712</v>
      </c>
      <c r="H75">
        <v>1.8</v>
      </c>
      <c r="I75" s="30">
        <v>-5.3172761592364921</v>
      </c>
      <c r="J75" s="39">
        <f>VLOOKUP($B75,'Ub5 and Ub6 values'!$B$2:$F$7000,2,FALSE)</f>
        <v>9</v>
      </c>
      <c r="K75" s="39">
        <f>VLOOKUP($B75,'Ub5 and Ub6 values'!$B$2:$F$7000,3,FALSE)</f>
        <v>9</v>
      </c>
      <c r="N75">
        <v>1.8</v>
      </c>
      <c r="O75" t="s">
        <v>9713</v>
      </c>
    </row>
    <row r="76" spans="1:15">
      <c r="A76" t="s">
        <v>9717</v>
      </c>
      <c r="B76" t="s">
        <v>9803</v>
      </c>
      <c r="C76" t="s">
        <v>2172</v>
      </c>
      <c r="D76" t="s">
        <v>9804</v>
      </c>
      <c r="E76" t="s">
        <v>9710</v>
      </c>
      <c r="F76" t="s">
        <v>9711</v>
      </c>
      <c r="G76" t="s">
        <v>9712</v>
      </c>
      <c r="H76">
        <v>1.85</v>
      </c>
      <c r="I76" s="30">
        <v>-5.2215663429279875</v>
      </c>
      <c r="J76" s="39">
        <f>VLOOKUP($B76,'Ub5 and Ub6 values'!$B$2:$F$7000,2,FALSE)</f>
        <v>7</v>
      </c>
      <c r="K76" s="39">
        <f>VLOOKUP($B76,'Ub5 and Ub6 values'!$B$2:$F$7000,3,FALSE)</f>
        <v>10</v>
      </c>
      <c r="N76">
        <v>1850</v>
      </c>
      <c r="O76" t="s">
        <v>9716</v>
      </c>
    </row>
    <row r="77" spans="1:15">
      <c r="A77" t="s">
        <v>9717</v>
      </c>
      <c r="B77" t="s">
        <v>9915</v>
      </c>
      <c r="C77" t="s">
        <v>165</v>
      </c>
      <c r="D77" t="s">
        <v>9916</v>
      </c>
      <c r="E77" t="s">
        <v>9710</v>
      </c>
      <c r="F77" t="s">
        <v>9711</v>
      </c>
      <c r="G77" t="s">
        <v>9886</v>
      </c>
      <c r="H77">
        <v>2.9</v>
      </c>
      <c r="I77" s="30">
        <v>-5.1992536187306122</v>
      </c>
      <c r="J77" s="39">
        <f>VLOOKUP($B77,'Ub5 and Ub6 values'!$B$2:$F$7000,2,FALSE)</f>
        <v>8</v>
      </c>
      <c r="K77" s="39">
        <f>VLOOKUP($B77,'Ub5 and Ub6 values'!$B$2:$F$7000,3,FALSE)</f>
        <v>8</v>
      </c>
      <c r="N77">
        <v>2.9</v>
      </c>
      <c r="O77" t="s">
        <v>9713</v>
      </c>
    </row>
    <row r="78" spans="1:15">
      <c r="A78" t="s">
        <v>9717</v>
      </c>
      <c r="B78" t="s">
        <v>9807</v>
      </c>
      <c r="C78" t="s">
        <v>7361</v>
      </c>
      <c r="D78" t="s">
        <v>9808</v>
      </c>
      <c r="E78" t="s">
        <v>9710</v>
      </c>
      <c r="F78" t="s">
        <v>9711</v>
      </c>
      <c r="G78" t="s">
        <v>9712</v>
      </c>
      <c r="H78">
        <v>2.1</v>
      </c>
      <c r="I78" s="30">
        <v>-5.0964183616361343</v>
      </c>
      <c r="J78" s="39">
        <f>VLOOKUP($B78,'Ub5 and Ub6 values'!$B$2:$F$7000,2,FALSE)</f>
        <v>7</v>
      </c>
      <c r="K78" s="39">
        <f>VLOOKUP($B78,'Ub5 and Ub6 values'!$B$2:$F$7000,3,FALSE)</f>
        <v>7</v>
      </c>
      <c r="N78">
        <v>2100</v>
      </c>
      <c r="O78" t="s">
        <v>9716</v>
      </c>
    </row>
    <row r="79" spans="1:15">
      <c r="A79" t="s">
        <v>9717</v>
      </c>
      <c r="B79" t="s">
        <v>8821</v>
      </c>
      <c r="C79" t="s">
        <v>9722</v>
      </c>
      <c r="D79" t="s">
        <v>9723</v>
      </c>
      <c r="E79" t="s">
        <v>9710</v>
      </c>
      <c r="F79" t="s">
        <v>9711</v>
      </c>
      <c r="G79" t="s">
        <v>9712</v>
      </c>
      <c r="H79">
        <v>2.2000000000000002</v>
      </c>
      <c r="I79" s="30">
        <v>-5.0924319333002703</v>
      </c>
      <c r="J79" s="39">
        <f>VLOOKUP($B79,'Ub5 and Ub6 values'!$B$2:$F$7000,2,FALSE)</f>
        <v>8</v>
      </c>
      <c r="K79" s="39">
        <f>VLOOKUP($B79,'Ub5 and Ub6 values'!$B$2:$F$7000,3,FALSE)</f>
        <v>8</v>
      </c>
      <c r="N79">
        <v>2.2000000000000002</v>
      </c>
      <c r="O79" t="s">
        <v>9713</v>
      </c>
    </row>
    <row r="80" spans="1:15">
      <c r="A80" t="s">
        <v>9717</v>
      </c>
      <c r="B80" t="s">
        <v>9754</v>
      </c>
      <c r="C80" t="s">
        <v>156</v>
      </c>
      <c r="D80" t="s">
        <v>9755</v>
      </c>
      <c r="E80" t="s">
        <v>9710</v>
      </c>
      <c r="F80" t="s">
        <v>9711</v>
      </c>
      <c r="G80" t="s">
        <v>9712</v>
      </c>
      <c r="H80">
        <v>2.2999999999999998</v>
      </c>
      <c r="I80" s="30">
        <v>-5.1185592946652694</v>
      </c>
      <c r="J80" s="39">
        <f>VLOOKUP($B80,'Ub5 and Ub6 values'!$B$2:$F$7000,2,FALSE)</f>
        <v>6</v>
      </c>
      <c r="K80" s="39">
        <f>VLOOKUP($B80,'Ub5 and Ub6 values'!$B$2:$F$7000,3,FALSE)</f>
        <v>9</v>
      </c>
      <c r="N80">
        <v>2.2999999999999998</v>
      </c>
      <c r="O80" t="s">
        <v>9713</v>
      </c>
    </row>
    <row r="81" spans="1:15">
      <c r="A81" t="s">
        <v>9706</v>
      </c>
      <c r="B81" t="s">
        <v>9726</v>
      </c>
      <c r="C81" t="s">
        <v>9727</v>
      </c>
      <c r="D81" t="s">
        <v>9728</v>
      </c>
      <c r="E81" t="s">
        <v>9710</v>
      </c>
      <c r="F81" t="s">
        <v>9711</v>
      </c>
      <c r="G81" t="s">
        <v>9712</v>
      </c>
      <c r="H81">
        <v>2.33</v>
      </c>
      <c r="I81" s="30">
        <v>-5.0832872615964799</v>
      </c>
      <c r="J81" s="39">
        <f>VLOOKUP($B81,'Ub5 and Ub6 values'!$B$2:$F$7000,2,FALSE)</f>
        <v>7</v>
      </c>
      <c r="K81" s="39">
        <f>VLOOKUP($B81,'Ub5 and Ub6 values'!$B$2:$F$7000,3,FALSE)</f>
        <v>9</v>
      </c>
      <c r="N81">
        <v>2.33</v>
      </c>
      <c r="O81" t="s">
        <v>9713</v>
      </c>
    </row>
    <row r="82" spans="1:15">
      <c r="A82" t="s">
        <v>9717</v>
      </c>
      <c r="B82" t="s">
        <v>6321</v>
      </c>
      <c r="C82" t="s">
        <v>8273</v>
      </c>
      <c r="D82" t="s">
        <v>7511</v>
      </c>
      <c r="E82" t="s">
        <v>9710</v>
      </c>
      <c r="F82" t="s">
        <v>9711</v>
      </c>
      <c r="G82" t="s">
        <v>9886</v>
      </c>
      <c r="H82">
        <v>1.6</v>
      </c>
      <c r="I82" s="30">
        <v>-5.0885745933065021</v>
      </c>
      <c r="J82" s="39">
        <f>VLOOKUP($B82,'Ub5 and Ub6 values'!$B$2:$F$7000,2,FALSE)</f>
        <v>9</v>
      </c>
      <c r="K82" s="39">
        <f>VLOOKUP($B82,'Ub5 and Ub6 values'!$B$2:$F$7000,3,FALSE)</f>
        <v>9</v>
      </c>
      <c r="N82">
        <v>1.6</v>
      </c>
      <c r="O82" t="s">
        <v>9713</v>
      </c>
    </row>
    <row r="83" spans="1:15">
      <c r="A83" t="s">
        <v>9788</v>
      </c>
      <c r="B83" t="s">
        <v>9927</v>
      </c>
      <c r="C83" t="s">
        <v>9928</v>
      </c>
      <c r="D83" t="s">
        <v>9929</v>
      </c>
      <c r="E83" t="s">
        <v>9710</v>
      </c>
      <c r="F83" t="s">
        <v>9711</v>
      </c>
      <c r="G83" t="s">
        <v>9886</v>
      </c>
      <c r="H83">
        <v>0.59</v>
      </c>
      <c r="I83" s="30">
        <v>-5.0747978520569079</v>
      </c>
      <c r="J83" s="39">
        <f>VLOOKUP($B83,'Ub5 and Ub6 values'!$B$2:$F$7000,2,FALSE)</f>
        <v>4</v>
      </c>
      <c r="K83" s="39">
        <f>VLOOKUP($B83,'Ub5 and Ub6 values'!$B$2:$F$7000,3,FALSE)</f>
        <v>4</v>
      </c>
      <c r="N83">
        <v>0.59</v>
      </c>
      <c r="O83" t="s">
        <v>9713</v>
      </c>
    </row>
    <row r="84" spans="1:15">
      <c r="A84" t="s">
        <v>9717</v>
      </c>
      <c r="B84" t="s">
        <v>9819</v>
      </c>
      <c r="C84" t="s">
        <v>8934</v>
      </c>
      <c r="D84" t="s">
        <v>9820</v>
      </c>
      <c r="E84" t="s">
        <v>9710</v>
      </c>
      <c r="F84" t="s">
        <v>9711</v>
      </c>
      <c r="G84" t="s">
        <v>9712</v>
      </c>
      <c r="H84">
        <v>2.4</v>
      </c>
      <c r="I84" s="30">
        <v>-5.0623249662895562</v>
      </c>
      <c r="J84" s="39">
        <f>VLOOKUP($B84,'Ub5 and Ub6 values'!$B$2:$F$7000,2,FALSE)</f>
        <v>8</v>
      </c>
      <c r="K84" s="39">
        <f>VLOOKUP($B84,'Ub5 and Ub6 values'!$B$2:$F$7000,3,FALSE)</f>
        <v>11</v>
      </c>
      <c r="N84">
        <v>2.4</v>
      </c>
      <c r="O84" t="s">
        <v>9713</v>
      </c>
    </row>
    <row r="85" spans="1:15">
      <c r="A85" t="s">
        <v>9717</v>
      </c>
      <c r="B85" t="s">
        <v>9720</v>
      </c>
      <c r="C85" t="s">
        <v>129</v>
      </c>
      <c r="D85" t="s">
        <v>9721</v>
      </c>
      <c r="E85" t="s">
        <v>9710</v>
      </c>
      <c r="F85" t="s">
        <v>9711</v>
      </c>
      <c r="G85" t="s">
        <v>9712</v>
      </c>
      <c r="H85">
        <v>3.4</v>
      </c>
      <c r="I85" s="30">
        <v>-5.0742503019547698</v>
      </c>
      <c r="J85" s="39">
        <f>VLOOKUP($B85,'Ub5 and Ub6 values'!$B$2:$F$7000,2,FALSE)</f>
        <v>8</v>
      </c>
      <c r="K85" s="39">
        <f>VLOOKUP($B85,'Ub5 and Ub6 values'!$B$2:$F$7000,3,FALSE)</f>
        <v>9</v>
      </c>
      <c r="N85">
        <v>3400</v>
      </c>
      <c r="O85" t="s">
        <v>9716</v>
      </c>
    </row>
    <row r="86" spans="1:15">
      <c r="A86" t="s">
        <v>9717</v>
      </c>
      <c r="B86" t="s">
        <v>9807</v>
      </c>
      <c r="C86" t="s">
        <v>7361</v>
      </c>
      <c r="D86" t="s">
        <v>9808</v>
      </c>
      <c r="E86" t="s">
        <v>9710</v>
      </c>
      <c r="F86" t="s">
        <v>9711</v>
      </c>
      <c r="G86" t="s">
        <v>9712</v>
      </c>
      <c r="H86">
        <v>2.7</v>
      </c>
      <c r="I86" s="30">
        <v>-4.9872738922110669</v>
      </c>
      <c r="J86" s="39">
        <f>VLOOKUP($B86,'Ub5 and Ub6 values'!$B$2:$F$7000,2,FALSE)</f>
        <v>7</v>
      </c>
      <c r="K86" s="39">
        <f>VLOOKUP($B86,'Ub5 and Ub6 values'!$B$2:$F$7000,3,FALSE)</f>
        <v>7</v>
      </c>
      <c r="N86">
        <v>2700</v>
      </c>
      <c r="O86" t="s">
        <v>9716</v>
      </c>
    </row>
    <row r="87" spans="1:15">
      <c r="A87" t="s">
        <v>9683</v>
      </c>
      <c r="B87" t="s">
        <v>7549</v>
      </c>
      <c r="C87" t="s">
        <v>9859</v>
      </c>
      <c r="E87" t="s">
        <v>9838</v>
      </c>
      <c r="F87" t="s">
        <v>9860</v>
      </c>
      <c r="G87" t="s">
        <v>9855</v>
      </c>
      <c r="H87">
        <v>1.6300136000000001</v>
      </c>
      <c r="I87" s="30">
        <v>-4.989110286432541</v>
      </c>
      <c r="J87" s="39">
        <f>VLOOKUP($B87,'Ub5 and Ub6 values'!$B$2:$F$7000,2,FALSE)</f>
        <v>6</v>
      </c>
      <c r="K87" s="39">
        <f>VLOOKUP($B87,'Ub5 and Ub6 values'!$B$2:$F$7000,3,FALSE)</f>
        <v>7</v>
      </c>
    </row>
    <row r="88" spans="1:15">
      <c r="A88" t="s">
        <v>9706</v>
      </c>
      <c r="B88" t="s">
        <v>9756</v>
      </c>
      <c r="C88" t="s">
        <v>2260</v>
      </c>
      <c r="D88" t="s">
        <v>9757</v>
      </c>
      <c r="E88" t="s">
        <v>9710</v>
      </c>
      <c r="F88" t="s">
        <v>9711</v>
      </c>
      <c r="G88" t="s">
        <v>9712</v>
      </c>
      <c r="H88">
        <v>2.8</v>
      </c>
      <c r="I88" s="30">
        <v>-4.9731295036515863</v>
      </c>
      <c r="J88" s="39">
        <f>VLOOKUP($B88,'Ub5 and Ub6 values'!$B$2:$F$7000,2,FALSE)</f>
        <v>11</v>
      </c>
      <c r="K88" s="39">
        <f>VLOOKUP($B88,'Ub5 and Ub6 values'!$B$2:$F$7000,3,FALSE)</f>
        <v>11</v>
      </c>
      <c r="N88">
        <v>2.8</v>
      </c>
      <c r="O88" t="s">
        <v>9713</v>
      </c>
    </row>
    <row r="89" spans="1:15">
      <c r="A89" t="s">
        <v>9717</v>
      </c>
      <c r="B89" t="s">
        <v>9893</v>
      </c>
      <c r="C89" t="s">
        <v>131</v>
      </c>
      <c r="D89" t="s">
        <v>9894</v>
      </c>
      <c r="E89" t="s">
        <v>9710</v>
      </c>
      <c r="F89" t="s">
        <v>9711</v>
      </c>
      <c r="G89" t="s">
        <v>9886</v>
      </c>
      <c r="H89">
        <v>3.9</v>
      </c>
      <c r="I89" s="30">
        <v>-4.9444915300475198</v>
      </c>
      <c r="J89" s="39">
        <f>VLOOKUP($B89,'Ub5 and Ub6 values'!$B$2:$F$7000,2,FALSE)</f>
        <v>7</v>
      </c>
      <c r="K89" s="39">
        <f>VLOOKUP($B89,'Ub5 and Ub6 values'!$B$2:$F$7000,3,FALSE)</f>
        <v>10</v>
      </c>
      <c r="N89">
        <v>3.9</v>
      </c>
      <c r="O89" t="s">
        <v>9713</v>
      </c>
    </row>
    <row r="90" spans="1:15">
      <c r="A90" t="s">
        <v>9706</v>
      </c>
      <c r="B90" t="s">
        <v>9939</v>
      </c>
      <c r="C90" t="s">
        <v>518</v>
      </c>
      <c r="D90" t="s">
        <v>9940</v>
      </c>
      <c r="E90" t="s">
        <v>9710</v>
      </c>
      <c r="F90" t="s">
        <v>9711</v>
      </c>
      <c r="G90" t="s">
        <v>9886</v>
      </c>
      <c r="H90">
        <v>4.49</v>
      </c>
      <c r="I90" s="30">
        <v>-4.9199847272587283</v>
      </c>
      <c r="J90" s="39">
        <f>VLOOKUP($B90,'Ub5 and Ub6 values'!$B$2:$F$7000,2,FALSE)</f>
        <v>8</v>
      </c>
      <c r="K90" s="39">
        <f>VLOOKUP($B90,'Ub5 and Ub6 values'!$B$2:$F$7000,3,FALSE)</f>
        <v>9</v>
      </c>
      <c r="N90">
        <v>4.49</v>
      </c>
      <c r="O90" t="s">
        <v>9713</v>
      </c>
    </row>
    <row r="91" spans="1:15">
      <c r="A91" t="s">
        <v>9890</v>
      </c>
      <c r="B91" t="s">
        <v>9891</v>
      </c>
      <c r="C91" t="s">
        <v>4296</v>
      </c>
      <c r="D91" t="s">
        <v>9892</v>
      </c>
      <c r="E91" t="s">
        <v>9710</v>
      </c>
      <c r="F91" t="s">
        <v>9711</v>
      </c>
      <c r="G91" t="s">
        <v>9886</v>
      </c>
      <c r="H91">
        <v>3.82</v>
      </c>
      <c r="I91" s="30">
        <v>-4.8654016681377481</v>
      </c>
      <c r="J91" s="39">
        <f>VLOOKUP($B91,'Ub5 and Ub6 values'!$B$2:$F$7000,2,FALSE)</f>
        <v>9</v>
      </c>
      <c r="K91" s="39">
        <f>VLOOKUP($B91,'Ub5 and Ub6 values'!$B$2:$F$7000,3,FALSE)</f>
        <v>11</v>
      </c>
      <c r="N91">
        <v>3.82</v>
      </c>
      <c r="O91" t="s">
        <v>9713</v>
      </c>
    </row>
    <row r="92" spans="1:15">
      <c r="A92" t="s">
        <v>9717</v>
      </c>
      <c r="B92" t="s">
        <v>9813</v>
      </c>
      <c r="C92" t="s">
        <v>530</v>
      </c>
      <c r="D92" t="s">
        <v>9814</v>
      </c>
      <c r="E92" t="s">
        <v>9710</v>
      </c>
      <c r="F92" t="s">
        <v>9711</v>
      </c>
      <c r="G92" t="s">
        <v>9712</v>
      </c>
      <c r="H92">
        <v>4.7</v>
      </c>
      <c r="I92" s="30">
        <v>-4.8624205503588689</v>
      </c>
      <c r="J92" s="39">
        <f>VLOOKUP($B92,'Ub5 and Ub6 values'!$B$2:$F$7000,2,FALSE)</f>
        <v>6</v>
      </c>
      <c r="K92" s="39">
        <f>VLOOKUP($B92,'Ub5 and Ub6 values'!$B$2:$F$7000,3,FALSE)</f>
        <v>9</v>
      </c>
      <c r="N92">
        <v>4.7</v>
      </c>
      <c r="O92" t="s">
        <v>9713</v>
      </c>
    </row>
    <row r="93" spans="1:15">
      <c r="A93" t="s">
        <v>9739</v>
      </c>
      <c r="B93" t="s">
        <v>9740</v>
      </c>
      <c r="C93" t="s">
        <v>6354</v>
      </c>
      <c r="D93" t="s">
        <v>9741</v>
      </c>
      <c r="E93" t="s">
        <v>9710</v>
      </c>
      <c r="F93" t="s">
        <v>9711</v>
      </c>
      <c r="G93" t="s">
        <v>9712</v>
      </c>
      <c r="H93">
        <v>2.27</v>
      </c>
      <c r="I93" s="30">
        <v>-4.8263574062010717</v>
      </c>
      <c r="J93" s="39">
        <f>VLOOKUP($B93,'Ub5 and Ub6 values'!$B$2:$F$7000,2,FALSE)</f>
        <v>8</v>
      </c>
      <c r="K93" s="39">
        <f>VLOOKUP($B93,'Ub5 and Ub6 values'!$B$2:$F$7000,3,FALSE)</f>
        <v>8</v>
      </c>
      <c r="N93">
        <v>2.27</v>
      </c>
      <c r="O93" t="s">
        <v>9713</v>
      </c>
    </row>
    <row r="94" spans="1:15">
      <c r="A94" t="s">
        <v>9706</v>
      </c>
      <c r="B94" t="s">
        <v>9805</v>
      </c>
      <c r="C94" t="s">
        <v>516</v>
      </c>
      <c r="D94" t="s">
        <v>9806</v>
      </c>
      <c r="E94" t="s">
        <v>9710</v>
      </c>
      <c r="F94" t="s">
        <v>9711</v>
      </c>
      <c r="G94" t="s">
        <v>9712</v>
      </c>
      <c r="H94">
        <v>10.6</v>
      </c>
      <c r="I94" s="30">
        <v>-4.8474297020762265</v>
      </c>
      <c r="J94" s="39">
        <f>VLOOKUP($B94,'Ub5 and Ub6 values'!$B$2:$F$7000,2,FALSE)</f>
        <v>8</v>
      </c>
      <c r="K94" s="39">
        <f>VLOOKUP($B94,'Ub5 and Ub6 values'!$B$2:$F$7000,3,FALSE)</f>
        <v>8</v>
      </c>
      <c r="N94">
        <v>10.6</v>
      </c>
      <c r="O94" t="s">
        <v>9713</v>
      </c>
    </row>
    <row r="95" spans="1:15">
      <c r="A95" t="s">
        <v>9921</v>
      </c>
      <c r="B95" t="s">
        <v>9922</v>
      </c>
      <c r="C95" t="s">
        <v>902</v>
      </c>
      <c r="D95" t="s">
        <v>9923</v>
      </c>
      <c r="E95" t="s">
        <v>9924</v>
      </c>
      <c r="F95" t="s">
        <v>9711</v>
      </c>
      <c r="G95" t="s">
        <v>9886</v>
      </c>
      <c r="H95">
        <v>2.5</v>
      </c>
      <c r="I95" s="30">
        <v>-4.7541494934279829</v>
      </c>
      <c r="J95" s="39">
        <f>VLOOKUP($B95,'Ub5 and Ub6 values'!$B$2:$F$7000,2,FALSE)</f>
        <v>2</v>
      </c>
      <c r="K95" s="39">
        <f>VLOOKUP($B95,'Ub5 and Ub6 values'!$B$2:$F$7000,3,FALSE)</f>
        <v>2</v>
      </c>
      <c r="N95">
        <v>2.5</v>
      </c>
      <c r="O95" t="s">
        <v>9713</v>
      </c>
    </row>
    <row r="96" spans="1:15">
      <c r="A96" t="s">
        <v>9683</v>
      </c>
      <c r="B96" t="s">
        <v>7538</v>
      </c>
      <c r="C96" t="s">
        <v>6806</v>
      </c>
      <c r="E96" t="s">
        <v>9838</v>
      </c>
      <c r="F96" t="s">
        <v>9860</v>
      </c>
      <c r="G96" t="s">
        <v>7539</v>
      </c>
      <c r="H96">
        <v>3.48</v>
      </c>
      <c r="I96" s="30">
        <v>-4.6841279587017883</v>
      </c>
      <c r="J96" s="39">
        <f>VLOOKUP($B96,'Ub5 and Ub6 values'!$B$2:$F$7000,2,FALSE)</f>
        <v>5</v>
      </c>
      <c r="K96" s="39">
        <f>VLOOKUP($B96,'Ub5 and Ub6 values'!$B$2:$F$7000,3,FALSE)</f>
        <v>11</v>
      </c>
    </row>
    <row r="97" spans="1:15">
      <c r="A97" t="s">
        <v>9717</v>
      </c>
      <c r="B97" t="s">
        <v>9761</v>
      </c>
      <c r="C97" t="s">
        <v>166</v>
      </c>
      <c r="D97" t="s">
        <v>9762</v>
      </c>
      <c r="E97" t="s">
        <v>9710</v>
      </c>
      <c r="F97" t="s">
        <v>9711</v>
      </c>
      <c r="G97" t="s">
        <v>9712</v>
      </c>
      <c r="H97">
        <v>8</v>
      </c>
      <c r="I97" s="30">
        <v>-4.6065343893286474</v>
      </c>
      <c r="J97" s="39">
        <f>VLOOKUP($B97,'Ub5 and Ub6 values'!$B$2:$F$7000,2,FALSE)</f>
        <v>8</v>
      </c>
      <c r="K97" s="39">
        <f>VLOOKUP($B97,'Ub5 and Ub6 values'!$B$2:$F$7000,3,FALSE)</f>
        <v>9</v>
      </c>
      <c r="N97">
        <v>8</v>
      </c>
      <c r="O97" t="s">
        <v>9713</v>
      </c>
    </row>
    <row r="98" spans="1:15">
      <c r="A98" t="s">
        <v>9717</v>
      </c>
      <c r="B98" t="s">
        <v>9793</v>
      </c>
      <c r="C98" t="s">
        <v>3743</v>
      </c>
      <c r="D98" t="s">
        <v>9794</v>
      </c>
      <c r="E98" t="s">
        <v>9710</v>
      </c>
      <c r="F98" t="s">
        <v>9711</v>
      </c>
      <c r="G98" t="s">
        <v>9712</v>
      </c>
      <c r="H98">
        <v>9.02</v>
      </c>
      <c r="I98" s="30">
        <v>-4.55678905735342</v>
      </c>
      <c r="J98" s="39">
        <f>VLOOKUP($B98,'Ub5 and Ub6 values'!$B$2:$F$7000,2,FALSE)</f>
        <v>8</v>
      </c>
      <c r="K98" s="39">
        <f>VLOOKUP($B98,'Ub5 and Ub6 values'!$B$2:$F$7000,3,FALSE)</f>
        <v>10</v>
      </c>
      <c r="N98">
        <v>9.02</v>
      </c>
      <c r="O98" t="s">
        <v>9713</v>
      </c>
    </row>
    <row r="99" spans="1:15">
      <c r="A99" t="s">
        <v>9683</v>
      </c>
      <c r="B99" t="s">
        <v>9688</v>
      </c>
      <c r="C99" t="s">
        <v>1251</v>
      </c>
      <c r="E99" t="s">
        <v>9685</v>
      </c>
      <c r="F99" t="s">
        <v>9686</v>
      </c>
      <c r="G99" t="s">
        <v>9687</v>
      </c>
      <c r="H99">
        <v>6.2495000000000003</v>
      </c>
      <c r="I99" s="30">
        <v>-4.5128407692698538</v>
      </c>
      <c r="J99" s="39">
        <f>VLOOKUP($B99,'Ub5 and Ub6 values'!$B$2:$F$7000,2,FALSE)</f>
        <v>7</v>
      </c>
      <c r="K99" s="39">
        <f>VLOOKUP($B99,'Ub5 and Ub6 values'!$B$2:$F$7000,3,FALSE)</f>
        <v>8</v>
      </c>
    </row>
    <row r="100" spans="1:15">
      <c r="A100" t="s">
        <v>9739</v>
      </c>
      <c r="B100" t="s">
        <v>9887</v>
      </c>
      <c r="C100" t="s">
        <v>9888</v>
      </c>
      <c r="D100" t="s">
        <v>9889</v>
      </c>
      <c r="E100" t="s">
        <v>9710</v>
      </c>
      <c r="F100" t="s">
        <v>9711</v>
      </c>
      <c r="G100" t="s">
        <v>9886</v>
      </c>
      <c r="H100">
        <v>7.7</v>
      </c>
      <c r="I100" s="30">
        <v>-4.5137328697500605</v>
      </c>
      <c r="J100" s="39">
        <f>VLOOKUP($B100,'Ub5 and Ub6 values'!$B$2:$F$7000,2,FALSE)</f>
        <v>6</v>
      </c>
      <c r="K100" s="39">
        <f>VLOOKUP($B100,'Ub5 and Ub6 values'!$B$2:$F$7000,3,FALSE)</f>
        <v>8</v>
      </c>
      <c r="N100">
        <v>7.7</v>
      </c>
      <c r="O100" t="s">
        <v>9713</v>
      </c>
    </row>
    <row r="101" spans="1:15">
      <c r="A101" t="s">
        <v>9717</v>
      </c>
      <c r="B101" t="s">
        <v>9747</v>
      </c>
      <c r="C101" t="s">
        <v>9748</v>
      </c>
      <c r="D101" t="s">
        <v>9749</v>
      </c>
      <c r="E101" t="s">
        <v>9710</v>
      </c>
      <c r="F101" t="s">
        <v>9711</v>
      </c>
      <c r="G101" t="s">
        <v>9712</v>
      </c>
      <c r="H101">
        <v>8.1199999999999992</v>
      </c>
      <c r="I101" s="30">
        <v>-4.4840507579331499</v>
      </c>
      <c r="J101" s="39">
        <f>VLOOKUP($B101,'Ub5 and Ub6 values'!$B$2:$F$7000,2,FALSE)</f>
        <v>8</v>
      </c>
      <c r="K101" s="39">
        <f>VLOOKUP($B101,'Ub5 and Ub6 values'!$B$2:$F$7000,3,FALSE)</f>
        <v>8</v>
      </c>
      <c r="N101">
        <v>8.1199999999999992</v>
      </c>
      <c r="O101" t="s">
        <v>9713</v>
      </c>
    </row>
    <row r="102" spans="1:15">
      <c r="A102" t="s">
        <v>9683</v>
      </c>
      <c r="B102" t="s">
        <v>9702</v>
      </c>
      <c r="C102" t="s">
        <v>9703</v>
      </c>
      <c r="E102" t="s">
        <v>9685</v>
      </c>
      <c r="F102" t="s">
        <v>9699</v>
      </c>
      <c r="G102" t="s">
        <v>9692</v>
      </c>
      <c r="H102">
        <v>10</v>
      </c>
      <c r="I102" s="30">
        <v>-4.468989286572711</v>
      </c>
      <c r="J102" s="39">
        <f>VLOOKUP($B102,'Ub5 and Ub6 values'!$B$2:$F$7000,2,FALSE)</f>
        <v>7</v>
      </c>
      <c r="K102" s="39">
        <f>VLOOKUP($B102,'Ub5 and Ub6 values'!$B$2:$F$7000,3,FALSE)</f>
        <v>9</v>
      </c>
    </row>
    <row r="103" spans="1:15">
      <c r="A103" t="s">
        <v>9683</v>
      </c>
      <c r="B103" t="s">
        <v>9704</v>
      </c>
      <c r="C103" t="s">
        <v>9705</v>
      </c>
      <c r="E103" t="s">
        <v>9685</v>
      </c>
      <c r="F103" t="s">
        <v>9699</v>
      </c>
      <c r="G103" t="s">
        <v>9692</v>
      </c>
      <c r="H103">
        <v>12</v>
      </c>
      <c r="I103" s="30">
        <v>-4.4503617741281554</v>
      </c>
      <c r="J103" s="39">
        <f>VLOOKUP($B103,'Ub5 and Ub6 values'!$B$2:$F$7000,2,FALSE)</f>
        <v>7</v>
      </c>
      <c r="K103" s="39">
        <f>VLOOKUP($B103,'Ub5 and Ub6 values'!$B$2:$F$7000,3,FALSE)</f>
        <v>11</v>
      </c>
    </row>
    <row r="104" spans="1:15">
      <c r="A104" t="s">
        <v>9717</v>
      </c>
      <c r="B104" t="s">
        <v>9768</v>
      </c>
      <c r="C104" t="s">
        <v>6224</v>
      </c>
      <c r="D104" t="s">
        <v>9769</v>
      </c>
      <c r="E104" t="s">
        <v>9710</v>
      </c>
      <c r="F104" t="s">
        <v>9711</v>
      </c>
      <c r="G104" t="s">
        <v>9886</v>
      </c>
      <c r="H104">
        <v>12.64</v>
      </c>
      <c r="I104" s="30">
        <v>-4.3993957510941355</v>
      </c>
      <c r="J104" s="39">
        <f>VLOOKUP($B104,'Ub5 and Ub6 values'!$B$2:$F$7000,2,FALSE)</f>
        <v>7</v>
      </c>
      <c r="K104" s="39">
        <f>VLOOKUP($B104,'Ub5 and Ub6 values'!$B$2:$F$7000,3,FALSE)</f>
        <v>10</v>
      </c>
      <c r="N104">
        <v>12.64</v>
      </c>
      <c r="O104" t="s">
        <v>9713</v>
      </c>
    </row>
    <row r="105" spans="1:15">
      <c r="A105" t="s">
        <v>9717</v>
      </c>
      <c r="B105" t="s">
        <v>9844</v>
      </c>
      <c r="C105" t="s">
        <v>945</v>
      </c>
      <c r="D105" t="s">
        <v>9845</v>
      </c>
      <c r="E105" t="s">
        <v>9710</v>
      </c>
      <c r="F105" t="s">
        <v>9711</v>
      </c>
      <c r="G105" t="s">
        <v>9846</v>
      </c>
      <c r="H105">
        <v>7.8</v>
      </c>
      <c r="I105" s="30">
        <v>-4.4073189846322407</v>
      </c>
      <c r="J105" s="39">
        <f>VLOOKUP($B105,'Ub5 and Ub6 values'!$B$2:$F$7000,2,FALSE)</f>
        <v>8</v>
      </c>
      <c r="K105" s="39">
        <f>VLOOKUP($B105,'Ub5 and Ub6 values'!$B$2:$F$7000,3,FALSE)</f>
        <v>8</v>
      </c>
      <c r="N105">
        <v>7.8</v>
      </c>
      <c r="O105" t="s">
        <v>9713</v>
      </c>
    </row>
    <row r="106" spans="1:15">
      <c r="A106" t="s">
        <v>9717</v>
      </c>
      <c r="B106" t="s">
        <v>9895</v>
      </c>
      <c r="C106" t="s">
        <v>5402</v>
      </c>
      <c r="D106" t="s">
        <v>9896</v>
      </c>
      <c r="E106" t="s">
        <v>9710</v>
      </c>
      <c r="F106" t="s">
        <v>9711</v>
      </c>
      <c r="G106" t="s">
        <v>9886</v>
      </c>
      <c r="H106">
        <v>12.7</v>
      </c>
      <c r="I106" s="30">
        <v>-4.3623429357092309</v>
      </c>
      <c r="J106" s="39">
        <f>VLOOKUP($B106,'Ub5 and Ub6 values'!$B$2:$F$7000,2,FALSE)</f>
        <v>5</v>
      </c>
      <c r="K106" s="39">
        <f>VLOOKUP($B106,'Ub5 and Ub6 values'!$B$2:$F$7000,3,FALSE)</f>
        <v>6</v>
      </c>
      <c r="N106">
        <v>12.7</v>
      </c>
      <c r="O106" t="s">
        <v>9713</v>
      </c>
    </row>
    <row r="107" spans="1:15">
      <c r="A107" t="s">
        <v>9683</v>
      </c>
      <c r="B107" t="s">
        <v>9697</v>
      </c>
      <c r="C107" t="s">
        <v>9698</v>
      </c>
      <c r="E107" t="s">
        <v>9685</v>
      </c>
      <c r="F107" t="s">
        <v>9699</v>
      </c>
      <c r="G107" t="s">
        <v>9692</v>
      </c>
      <c r="H107">
        <v>30</v>
      </c>
      <c r="I107" s="30">
        <v>-4.3030559514457476</v>
      </c>
      <c r="J107" s="39">
        <f>VLOOKUP($B107,'Ub5 and Ub6 values'!$B$2:$F$7000,2,FALSE)</f>
        <v>7</v>
      </c>
      <c r="K107" s="39">
        <f>VLOOKUP($B107,'Ub5 and Ub6 values'!$B$2:$F$7000,3,FALSE)</f>
        <v>12</v>
      </c>
    </row>
    <row r="108" spans="1:15">
      <c r="A108" t="s">
        <v>9717</v>
      </c>
      <c r="B108" t="s">
        <v>9901</v>
      </c>
      <c r="C108" t="s">
        <v>6445</v>
      </c>
      <c r="D108" t="s">
        <v>9902</v>
      </c>
      <c r="E108" t="s">
        <v>9710</v>
      </c>
      <c r="F108" t="s">
        <v>9711</v>
      </c>
      <c r="G108" t="s">
        <v>9886</v>
      </c>
      <c r="H108">
        <v>22.04</v>
      </c>
      <c r="I108" s="30">
        <v>-4.2198942498545557</v>
      </c>
      <c r="J108" s="39">
        <f>VLOOKUP($B108,'Ub5 and Ub6 values'!$B$2:$F$7000,2,FALSE)</f>
        <v>7</v>
      </c>
      <c r="K108" s="39">
        <f>VLOOKUP($B108,'Ub5 and Ub6 values'!$B$2:$F$7000,3,FALSE)</f>
        <v>10</v>
      </c>
      <c r="N108">
        <v>22.04</v>
      </c>
      <c r="O108" t="s">
        <v>9713</v>
      </c>
    </row>
    <row r="109" spans="1:15">
      <c r="A109" t="s">
        <v>9683</v>
      </c>
      <c r="B109" t="s">
        <v>9872</v>
      </c>
      <c r="C109" t="s">
        <v>9873</v>
      </c>
      <c r="E109" t="s">
        <v>9838</v>
      </c>
      <c r="F109" t="s">
        <v>9858</v>
      </c>
      <c r="G109" t="s">
        <v>9855</v>
      </c>
      <c r="H109">
        <v>31.1</v>
      </c>
      <c r="I109" s="30">
        <v>-4.2063127914212446</v>
      </c>
      <c r="J109" s="39">
        <f>VLOOKUP($B109,'Ub5 and Ub6 values'!$B$2:$F$7000,2,FALSE)</f>
        <v>9</v>
      </c>
      <c r="K109" s="39">
        <f>VLOOKUP($B109,'Ub5 and Ub6 values'!$B$2:$F$7000,3,FALSE)</f>
        <v>9</v>
      </c>
    </row>
    <row r="110" spans="1:15">
      <c r="A110" t="s">
        <v>9683</v>
      </c>
      <c r="B110" t="s">
        <v>9831</v>
      </c>
      <c r="C110" t="s">
        <v>9832</v>
      </c>
      <c r="E110" t="s">
        <v>9685</v>
      </c>
      <c r="F110" t="s">
        <v>9829</v>
      </c>
      <c r="G110" t="s">
        <v>9830</v>
      </c>
      <c r="H110">
        <v>18.09</v>
      </c>
      <c r="I110" s="30">
        <v>-4.1822633571666827</v>
      </c>
      <c r="J110" s="39">
        <f>VLOOKUP($B110,'Ub5 and Ub6 values'!$B$2:$F$7000,2,FALSE)</f>
        <v>8</v>
      </c>
      <c r="K110" s="39">
        <f>VLOOKUP($B110,'Ub5 and Ub6 values'!$B$2:$F$7000,3,FALSE)</f>
        <v>10</v>
      </c>
    </row>
    <row r="111" spans="1:15">
      <c r="A111" t="s">
        <v>9683</v>
      </c>
      <c r="B111" t="s">
        <v>9695</v>
      </c>
      <c r="C111" t="s">
        <v>9696</v>
      </c>
      <c r="E111" t="s">
        <v>9685</v>
      </c>
      <c r="F111" t="s">
        <v>9691</v>
      </c>
      <c r="G111" t="s">
        <v>9692</v>
      </c>
      <c r="H111">
        <v>11</v>
      </c>
      <c r="I111" s="30">
        <v>-4.1741946526389251</v>
      </c>
      <c r="J111" s="39">
        <f>VLOOKUP($B111,'Ub5 and Ub6 values'!$B$2:$F$7000,2,FALSE)</f>
        <v>7</v>
      </c>
      <c r="K111" s="39">
        <f>VLOOKUP($B111,'Ub5 and Ub6 values'!$B$2:$F$7000,3,FALSE)</f>
        <v>8</v>
      </c>
    </row>
    <row r="112" spans="1:15">
      <c r="A112" t="s">
        <v>9683</v>
      </c>
      <c r="B112" t="s">
        <v>9827</v>
      </c>
      <c r="C112" t="s">
        <v>9828</v>
      </c>
      <c r="E112" t="s">
        <v>9685</v>
      </c>
      <c r="F112" t="s">
        <v>9829</v>
      </c>
      <c r="G112" t="s">
        <v>9830</v>
      </c>
      <c r="H112">
        <v>15.77</v>
      </c>
      <c r="I112" s="30">
        <v>-4.1428622177170027</v>
      </c>
      <c r="J112" s="39">
        <f>VLOOKUP($B112,'Ub5 and Ub6 values'!$B$2:$F$7000,2,FALSE)</f>
        <v>8</v>
      </c>
      <c r="K112" s="39">
        <f>VLOOKUP($B112,'Ub5 and Ub6 values'!$B$2:$F$7000,3,FALSE)</f>
        <v>10</v>
      </c>
    </row>
    <row r="113" spans="1:15">
      <c r="A113" t="s">
        <v>9683</v>
      </c>
      <c r="B113" t="s">
        <v>9700</v>
      </c>
      <c r="C113" t="s">
        <v>9701</v>
      </c>
      <c r="E113" t="s">
        <v>9685</v>
      </c>
      <c r="F113" t="s">
        <v>9699</v>
      </c>
      <c r="G113" t="s">
        <v>9692</v>
      </c>
      <c r="H113">
        <v>40</v>
      </c>
      <c r="I113" s="30">
        <v>-4.1094938394093639</v>
      </c>
      <c r="J113" s="39">
        <f>VLOOKUP($B113,'Ub5 and Ub6 values'!$B$2:$F$7000,2,FALSE)</f>
        <v>7</v>
      </c>
      <c r="K113" s="39">
        <f>VLOOKUP($B113,'Ub5 and Ub6 values'!$B$2:$F$7000,3,FALSE)</f>
        <v>12</v>
      </c>
    </row>
    <row r="114" spans="1:15">
      <c r="A114" t="s">
        <v>9717</v>
      </c>
      <c r="B114" t="s">
        <v>9763</v>
      </c>
      <c r="C114" t="s">
        <v>1883</v>
      </c>
      <c r="D114" t="s">
        <v>9764</v>
      </c>
      <c r="E114" t="s">
        <v>9710</v>
      </c>
      <c r="F114" t="s">
        <v>9711</v>
      </c>
      <c r="G114" t="s">
        <v>9712</v>
      </c>
      <c r="H114">
        <v>7.9</v>
      </c>
      <c r="I114" s="30">
        <v>-4.0757270908735661</v>
      </c>
      <c r="J114" s="39">
        <f>VLOOKUP($B114,'Ub5 and Ub6 values'!$B$2:$F$7000,2,FALSE)</f>
        <v>7</v>
      </c>
      <c r="K114" s="39">
        <f>VLOOKUP($B114,'Ub5 and Ub6 values'!$B$2:$F$7000,3,FALSE)</f>
        <v>7</v>
      </c>
      <c r="N114">
        <v>7.9</v>
      </c>
      <c r="O114" t="s">
        <v>9713</v>
      </c>
    </row>
    <row r="115" spans="1:15">
      <c r="A115" t="s">
        <v>9683</v>
      </c>
      <c r="B115" t="s">
        <v>9693</v>
      </c>
      <c r="C115" t="s">
        <v>9694</v>
      </c>
      <c r="E115" t="s">
        <v>9685</v>
      </c>
      <c r="F115" t="s">
        <v>9691</v>
      </c>
      <c r="G115" t="s">
        <v>9692</v>
      </c>
      <c r="H115">
        <v>13</v>
      </c>
      <c r="I115" s="30">
        <v>-4.0628826901303645</v>
      </c>
      <c r="J115" s="39">
        <f>VLOOKUP($B115,'Ub5 and Ub6 values'!$B$2:$F$7000,2,FALSE)</f>
        <v>7</v>
      </c>
      <c r="K115" s="39">
        <f>VLOOKUP($B115,'Ub5 and Ub6 values'!$B$2:$F$7000,3,FALSE)</f>
        <v>8</v>
      </c>
    </row>
    <row r="116" spans="1:15">
      <c r="A116" t="s">
        <v>9683</v>
      </c>
      <c r="B116" t="s">
        <v>9689</v>
      </c>
      <c r="C116" t="s">
        <v>9690</v>
      </c>
      <c r="E116" t="s">
        <v>9685</v>
      </c>
      <c r="F116" t="s">
        <v>9691</v>
      </c>
      <c r="G116" t="s">
        <v>9692</v>
      </c>
      <c r="H116">
        <v>11</v>
      </c>
      <c r="I116" s="30">
        <v>-4.0456785207483108</v>
      </c>
      <c r="J116" s="39">
        <f>VLOOKUP($B116,'Ub5 and Ub6 values'!$B$2:$F$7000,2,FALSE)</f>
        <v>6</v>
      </c>
      <c r="K116" s="39">
        <f>VLOOKUP($B116,'Ub5 and Ub6 values'!$B$2:$F$7000,3,FALSE)</f>
        <v>6</v>
      </c>
    </row>
    <row r="117" spans="1:15">
      <c r="A117" t="s">
        <v>9683</v>
      </c>
      <c r="B117" t="s">
        <v>9872</v>
      </c>
      <c r="C117" t="s">
        <v>7523</v>
      </c>
      <c r="E117" t="s">
        <v>9838</v>
      </c>
      <c r="F117" t="s">
        <v>9686</v>
      </c>
      <c r="G117" t="s">
        <v>7518</v>
      </c>
      <c r="H117">
        <v>48.2</v>
      </c>
      <c r="I117" s="30">
        <v>-4.0160261422092329</v>
      </c>
      <c r="J117" s="39">
        <f>VLOOKUP($B117,'Ub5 and Ub6 values'!$B$2:$F$7000,2,FALSE)</f>
        <v>9</v>
      </c>
      <c r="K117" s="39">
        <f>VLOOKUP($B117,'Ub5 and Ub6 values'!$B$2:$F$7000,3,FALSE)</f>
        <v>9</v>
      </c>
    </row>
    <row r="118" spans="1:15">
      <c r="A118" t="s">
        <v>9706</v>
      </c>
      <c r="B118" t="s">
        <v>9786</v>
      </c>
      <c r="C118" t="s">
        <v>7195</v>
      </c>
      <c r="D118" t="s">
        <v>9787</v>
      </c>
      <c r="E118" t="s">
        <v>9710</v>
      </c>
      <c r="F118" t="s">
        <v>9711</v>
      </c>
      <c r="G118" t="s">
        <v>9712</v>
      </c>
      <c r="H118">
        <v>30</v>
      </c>
      <c r="I118" s="30">
        <v>-3.8370726177481842</v>
      </c>
      <c r="J118" s="39">
        <f>VLOOKUP($B118,'Ub5 and Ub6 values'!$B$2:$F$7000,2,FALSE)</f>
        <v>9</v>
      </c>
      <c r="K118" s="39">
        <f>VLOOKUP($B118,'Ub5 and Ub6 values'!$B$2:$F$7000,3,FALSE)</f>
        <v>9</v>
      </c>
      <c r="N118">
        <v>30</v>
      </c>
      <c r="O118" t="s">
        <v>9713</v>
      </c>
    </row>
    <row r="119" spans="1:15">
      <c r="A119" t="s">
        <v>9683</v>
      </c>
      <c r="B119" t="s">
        <v>7534</v>
      </c>
      <c r="C119" t="s">
        <v>7535</v>
      </c>
      <c r="E119" t="s">
        <v>9838</v>
      </c>
      <c r="F119" t="s">
        <v>7530</v>
      </c>
      <c r="G119" t="s">
        <v>7531</v>
      </c>
      <c r="H119">
        <v>14</v>
      </c>
      <c r="I119" s="30">
        <v>-3.8292762436627994</v>
      </c>
      <c r="J119" s="39">
        <f>VLOOKUP($B119,'Ub5 and Ub6 values'!$B$2:$F$7000,2,FALSE)</f>
        <v>5</v>
      </c>
      <c r="K119" s="39">
        <f>VLOOKUP($B119,'Ub5 and Ub6 values'!$B$2:$F$7000,3,FALSE)</f>
        <v>5</v>
      </c>
    </row>
    <row r="120" spans="1:15">
      <c r="A120" t="s">
        <v>9683</v>
      </c>
      <c r="B120" t="s">
        <v>9842</v>
      </c>
      <c r="C120" t="s">
        <v>9843</v>
      </c>
      <c r="E120" t="s">
        <v>9685</v>
      </c>
      <c r="F120" t="s">
        <v>9829</v>
      </c>
      <c r="G120" t="s">
        <v>9830</v>
      </c>
      <c r="H120">
        <v>51.46</v>
      </c>
      <c r="I120" s="30">
        <v>-3.7968913038372394</v>
      </c>
      <c r="J120" s="39">
        <f>VLOOKUP($B120,'Ub5 and Ub6 values'!$B$2:$F$7000,2,FALSE)</f>
        <v>5</v>
      </c>
      <c r="K120" s="39">
        <f>VLOOKUP($B120,'Ub5 and Ub6 values'!$B$2:$F$7000,3,FALSE)</f>
        <v>7</v>
      </c>
    </row>
    <row r="121" spans="1:15">
      <c r="A121" t="s">
        <v>9683</v>
      </c>
      <c r="B121" t="s">
        <v>7526</v>
      </c>
      <c r="C121" t="s">
        <v>7527</v>
      </c>
      <c r="E121" t="s">
        <v>9685</v>
      </c>
      <c r="F121" t="s">
        <v>9860</v>
      </c>
      <c r="G121" t="s">
        <v>7518</v>
      </c>
      <c r="H121">
        <v>43</v>
      </c>
      <c r="I121" s="30">
        <v>-3.82649351934502</v>
      </c>
      <c r="J121" s="39">
        <f>VLOOKUP($B121,'Ub5 and Ub6 values'!$B$2:$F$7000,2,FALSE)</f>
        <v>7</v>
      </c>
      <c r="K121" s="39">
        <f>VLOOKUP($B121,'Ub5 and Ub6 values'!$B$2:$F$7000,3,FALSE)</f>
        <v>8</v>
      </c>
    </row>
    <row r="122" spans="1:15">
      <c r="A122" t="s">
        <v>9706</v>
      </c>
      <c r="B122" t="s">
        <v>9791</v>
      </c>
      <c r="C122" t="s">
        <v>3738</v>
      </c>
      <c r="D122" t="s">
        <v>9792</v>
      </c>
      <c r="E122" t="s">
        <v>9710</v>
      </c>
      <c r="F122" t="s">
        <v>9711</v>
      </c>
      <c r="G122" t="s">
        <v>9712</v>
      </c>
      <c r="H122">
        <v>75</v>
      </c>
      <c r="I122" s="30">
        <v>-3.6358386776916554</v>
      </c>
      <c r="J122" s="39">
        <f>VLOOKUP($B122,'Ub5 and Ub6 values'!$B$2:$F$7000,2,FALSE)</f>
        <v>8</v>
      </c>
      <c r="K122" s="39">
        <f>VLOOKUP($B122,'Ub5 and Ub6 values'!$B$2:$F$7000,3,FALSE)</f>
        <v>9</v>
      </c>
      <c r="N122">
        <v>75</v>
      </c>
      <c r="O122" t="s">
        <v>9713</v>
      </c>
    </row>
    <row r="123" spans="1:15">
      <c r="A123" t="s">
        <v>9717</v>
      </c>
      <c r="B123" t="s">
        <v>9778</v>
      </c>
      <c r="C123" t="s">
        <v>910</v>
      </c>
      <c r="D123" t="s">
        <v>9779</v>
      </c>
      <c r="E123" t="s">
        <v>9710</v>
      </c>
      <c r="F123" t="s">
        <v>9711</v>
      </c>
      <c r="G123" t="s">
        <v>9712</v>
      </c>
      <c r="H123">
        <v>77.099999999999994</v>
      </c>
      <c r="I123" s="30">
        <v>-3.5590723763753456</v>
      </c>
      <c r="J123" s="39">
        <f>VLOOKUP($B123,'Ub5 and Ub6 values'!$B$2:$F$7000,2,FALSE)</f>
        <v>6</v>
      </c>
      <c r="K123" s="39">
        <f>VLOOKUP($B123,'Ub5 and Ub6 values'!$B$2:$F$7000,3,FALSE)</f>
        <v>9</v>
      </c>
      <c r="N123">
        <v>77.099999999999994</v>
      </c>
      <c r="O123" t="s">
        <v>9713</v>
      </c>
    </row>
    <row r="124" spans="1:15">
      <c r="A124" t="s">
        <v>9717</v>
      </c>
      <c r="B124" t="s">
        <v>9782</v>
      </c>
      <c r="C124" t="s">
        <v>6162</v>
      </c>
      <c r="D124" t="s">
        <v>9783</v>
      </c>
      <c r="E124" t="s">
        <v>9710</v>
      </c>
      <c r="F124" t="s">
        <v>9711</v>
      </c>
      <c r="G124" t="s">
        <v>9712</v>
      </c>
      <c r="H124">
        <v>85</v>
      </c>
      <c r="I124" s="30">
        <v>-3.4824834846224597</v>
      </c>
      <c r="J124" s="39">
        <f>VLOOKUP($B124,'Ub5 and Ub6 values'!$B$2:$F$7000,2,FALSE)</f>
        <v>6</v>
      </c>
      <c r="K124" s="39">
        <f>VLOOKUP($B124,'Ub5 and Ub6 values'!$B$2:$F$7000,3,FALSE)</f>
        <v>9</v>
      </c>
      <c r="N124">
        <v>85</v>
      </c>
      <c r="O124" t="s">
        <v>9713</v>
      </c>
    </row>
    <row r="125" spans="1:15">
      <c r="A125" t="s">
        <v>9717</v>
      </c>
      <c r="B125" t="s">
        <v>7509</v>
      </c>
      <c r="C125" t="s">
        <v>2634</v>
      </c>
      <c r="D125" t="s">
        <v>7510</v>
      </c>
      <c r="E125" t="s">
        <v>9710</v>
      </c>
      <c r="F125" t="s">
        <v>9711</v>
      </c>
      <c r="G125" t="s">
        <v>9886</v>
      </c>
      <c r="H125">
        <v>90</v>
      </c>
      <c r="I125" s="30">
        <v>-3.495436405734226</v>
      </c>
      <c r="J125" s="39">
        <f>VLOOKUP($B125,'Ub5 and Ub6 values'!$B$2:$F$7000,2,FALSE)</f>
        <v>7</v>
      </c>
      <c r="K125" s="39">
        <f>VLOOKUP($B125,'Ub5 and Ub6 values'!$B$2:$F$7000,3,FALSE)</f>
        <v>8</v>
      </c>
      <c r="N125">
        <v>90</v>
      </c>
      <c r="O125" t="s">
        <v>9713</v>
      </c>
    </row>
    <row r="126" spans="1:15">
      <c r="A126" t="s">
        <v>9706</v>
      </c>
      <c r="B126" t="s">
        <v>7541</v>
      </c>
      <c r="C126" t="s">
        <v>758</v>
      </c>
      <c r="D126" t="s">
        <v>7542</v>
      </c>
      <c r="E126" t="s">
        <v>9710</v>
      </c>
      <c r="F126" t="s">
        <v>9711</v>
      </c>
      <c r="G126" t="s">
        <v>7543</v>
      </c>
      <c r="H126">
        <v>103</v>
      </c>
      <c r="I126" s="30">
        <v>-3.4690122746427487</v>
      </c>
      <c r="J126" s="39">
        <f>VLOOKUP($B126,'Ub5 and Ub6 values'!$B$2:$F$7000,2,FALSE)</f>
        <v>9</v>
      </c>
      <c r="K126" s="39">
        <f>VLOOKUP($B126,'Ub5 and Ub6 values'!$B$2:$F$7000,3,FALSE)</f>
        <v>9</v>
      </c>
      <c r="N126">
        <v>103</v>
      </c>
      <c r="O126" t="s">
        <v>9713</v>
      </c>
    </row>
    <row r="127" spans="1:15">
      <c r="A127" t="s">
        <v>9706</v>
      </c>
      <c r="B127" t="s">
        <v>9772</v>
      </c>
      <c r="C127" t="s">
        <v>9773</v>
      </c>
      <c r="D127" t="s">
        <v>9774</v>
      </c>
      <c r="E127" t="s">
        <v>9710</v>
      </c>
      <c r="F127" t="s">
        <v>9711</v>
      </c>
      <c r="G127" t="s">
        <v>9712</v>
      </c>
      <c r="H127">
        <v>100</v>
      </c>
      <c r="I127" s="30">
        <v>-3.4796125913957257</v>
      </c>
      <c r="J127" s="39">
        <f>VLOOKUP($B127,'Ub5 and Ub6 values'!$B$2:$F$7000,2,FALSE)</f>
        <v>11</v>
      </c>
      <c r="K127" s="39">
        <f>VLOOKUP($B127,'Ub5 and Ub6 values'!$B$2:$F$7000,3,FALSE)</f>
        <v>11</v>
      </c>
      <c r="N127">
        <v>100</v>
      </c>
      <c r="O127" t="s">
        <v>9713</v>
      </c>
    </row>
    <row r="128" spans="1:15">
      <c r="A128" t="s">
        <v>9683</v>
      </c>
      <c r="B128" t="s">
        <v>9853</v>
      </c>
      <c r="C128" t="s">
        <v>7289</v>
      </c>
      <c r="E128" t="s">
        <v>9685</v>
      </c>
      <c r="F128" t="s">
        <v>9854</v>
      </c>
      <c r="G128" t="s">
        <v>9855</v>
      </c>
      <c r="H128">
        <v>44.333333333333336</v>
      </c>
      <c r="I128" s="30">
        <v>-3.4449893164628214</v>
      </c>
      <c r="J128" s="39">
        <f>VLOOKUP($B128,'Ub5 and Ub6 values'!$B$2:$F$7000,2,FALSE)</f>
        <v>5</v>
      </c>
      <c r="K128" s="39">
        <f>VLOOKUP($B128,'Ub5 and Ub6 values'!$B$2:$F$7000,3,FALSE)</f>
        <v>6</v>
      </c>
    </row>
    <row r="129" spans="1:15">
      <c r="A129" t="s">
        <v>9706</v>
      </c>
      <c r="B129" t="s">
        <v>9823</v>
      </c>
      <c r="C129" t="s">
        <v>1485</v>
      </c>
      <c r="D129" t="s">
        <v>9824</v>
      </c>
      <c r="E129" t="s">
        <v>9710</v>
      </c>
      <c r="F129" t="s">
        <v>9711</v>
      </c>
      <c r="G129" t="s">
        <v>9825</v>
      </c>
      <c r="H129">
        <v>95.4</v>
      </c>
      <c r="I129" s="30">
        <v>-3.4072144760941594</v>
      </c>
      <c r="J129" s="39">
        <f>VLOOKUP($B129,'Ub5 and Ub6 values'!$B$2:$F$7000,2,FALSE)</f>
        <v>7</v>
      </c>
      <c r="K129" s="39">
        <f>VLOOKUP($B129,'Ub5 and Ub6 values'!$B$2:$F$7000,3,FALSE)</f>
        <v>9</v>
      </c>
      <c r="N129">
        <v>95.4</v>
      </c>
      <c r="O129" t="s">
        <v>9713</v>
      </c>
    </row>
    <row r="130" spans="1:15">
      <c r="A130" t="s">
        <v>9683</v>
      </c>
      <c r="B130" t="s">
        <v>7524</v>
      </c>
      <c r="C130" t="s">
        <v>7525</v>
      </c>
      <c r="E130" t="s">
        <v>9685</v>
      </c>
      <c r="F130" t="s">
        <v>9860</v>
      </c>
      <c r="G130" t="s">
        <v>7518</v>
      </c>
      <c r="H130">
        <v>61.096640700000002</v>
      </c>
      <c r="I130" s="30">
        <v>-3.3347999991859969</v>
      </c>
      <c r="J130" s="39">
        <f>VLOOKUP($B130,'Ub5 and Ub6 values'!$B$2:$F$7000,2,FALSE)</f>
        <v>5</v>
      </c>
      <c r="K130" s="39">
        <f>VLOOKUP($B130,'Ub5 and Ub6 values'!$B$2:$F$7000,3,FALSE)</f>
        <v>7</v>
      </c>
    </row>
    <row r="131" spans="1:15">
      <c r="A131" t="s">
        <v>9706</v>
      </c>
      <c r="B131" t="s">
        <v>9735</v>
      </c>
      <c r="C131" t="s">
        <v>137</v>
      </c>
      <c r="D131" t="s">
        <v>9736</v>
      </c>
      <c r="E131" t="s">
        <v>9710</v>
      </c>
      <c r="F131" t="s">
        <v>9711</v>
      </c>
      <c r="G131" t="s">
        <v>9712</v>
      </c>
      <c r="H131">
        <v>121</v>
      </c>
      <c r="I131" s="30">
        <v>-3.3145862093395864</v>
      </c>
      <c r="J131" s="39">
        <f>VLOOKUP($B131,'Ub5 and Ub6 values'!$B$2:$F$7000,2,FALSE)</f>
        <v>9</v>
      </c>
      <c r="K131" s="39">
        <f>VLOOKUP($B131,'Ub5 and Ub6 values'!$B$2:$F$7000,3,FALSE)</f>
        <v>9</v>
      </c>
      <c r="N131">
        <v>121</v>
      </c>
      <c r="O131" t="s">
        <v>9713</v>
      </c>
    </row>
    <row r="132" spans="1:15">
      <c r="A132" t="s">
        <v>9706</v>
      </c>
      <c r="B132" t="s">
        <v>9795</v>
      </c>
      <c r="C132" t="s">
        <v>3771</v>
      </c>
      <c r="D132" t="s">
        <v>9796</v>
      </c>
      <c r="E132" t="s">
        <v>9710</v>
      </c>
      <c r="F132" t="s">
        <v>9711</v>
      </c>
      <c r="G132" t="s">
        <v>9712</v>
      </c>
      <c r="H132">
        <v>109</v>
      </c>
      <c r="I132" s="30">
        <v>-3.276744200862955</v>
      </c>
      <c r="J132" s="39">
        <f>VLOOKUP($B132,'Ub5 and Ub6 values'!$B$2:$F$7000,2,FALSE)</f>
        <v>7</v>
      </c>
      <c r="K132" s="39">
        <f>VLOOKUP($B132,'Ub5 and Ub6 values'!$B$2:$F$7000,3,FALSE)</f>
        <v>9</v>
      </c>
      <c r="N132">
        <v>109</v>
      </c>
      <c r="O132" t="s">
        <v>9713</v>
      </c>
    </row>
    <row r="133" spans="1:15">
      <c r="A133" t="s">
        <v>9683</v>
      </c>
      <c r="B133" t="s">
        <v>9835</v>
      </c>
      <c r="C133" t="s">
        <v>4377</v>
      </c>
      <c r="E133" t="s">
        <v>9685</v>
      </c>
      <c r="F133" t="s">
        <v>9829</v>
      </c>
      <c r="G133" t="s">
        <v>9830</v>
      </c>
      <c r="H133">
        <v>27.08</v>
      </c>
      <c r="I133" s="30">
        <v>-3.2921513242772131</v>
      </c>
      <c r="J133" s="39">
        <f>VLOOKUP($B133,'Ub5 and Ub6 values'!$B$2:$F$7000,2,FALSE)</f>
        <v>4</v>
      </c>
      <c r="K133" s="39">
        <f>VLOOKUP($B133,'Ub5 and Ub6 values'!$B$2:$F$7000,3,FALSE)</f>
        <v>4</v>
      </c>
    </row>
    <row r="134" spans="1:15">
      <c r="A134" t="s">
        <v>9706</v>
      </c>
      <c r="B134" t="s">
        <v>9907</v>
      </c>
      <c r="C134" t="s">
        <v>158</v>
      </c>
      <c r="D134" t="s">
        <v>9908</v>
      </c>
      <c r="E134" t="s">
        <v>9710</v>
      </c>
      <c r="F134" t="s">
        <v>9711</v>
      </c>
      <c r="G134" t="s">
        <v>9886</v>
      </c>
      <c r="H134">
        <v>119</v>
      </c>
      <c r="I134" s="30">
        <v>-3.2845937473392346</v>
      </c>
      <c r="J134" s="39">
        <f>VLOOKUP($B134,'Ub5 and Ub6 values'!$B$2:$F$7000,2,FALSE)</f>
        <v>8</v>
      </c>
      <c r="K134" s="39">
        <f>VLOOKUP($B134,'Ub5 and Ub6 values'!$B$2:$F$7000,3,FALSE)</f>
        <v>10</v>
      </c>
      <c r="N134">
        <v>119</v>
      </c>
      <c r="O134" t="s">
        <v>9713</v>
      </c>
    </row>
    <row r="135" spans="1:15">
      <c r="A135" t="s">
        <v>9706</v>
      </c>
      <c r="B135" t="s">
        <v>9903</v>
      </c>
      <c r="C135" t="s">
        <v>147</v>
      </c>
      <c r="D135" t="s">
        <v>9904</v>
      </c>
      <c r="E135" t="s">
        <v>9710</v>
      </c>
      <c r="F135" t="s">
        <v>9711</v>
      </c>
      <c r="G135" t="s">
        <v>9886</v>
      </c>
      <c r="H135">
        <v>110</v>
      </c>
      <c r="I135" s="30">
        <v>-3.2644183201314521</v>
      </c>
      <c r="J135" s="39">
        <f>VLOOKUP($B135,'Ub5 and Ub6 values'!$B$2:$F$7000,2,FALSE)</f>
        <v>9</v>
      </c>
      <c r="K135" s="39">
        <f>VLOOKUP($B135,'Ub5 and Ub6 values'!$B$2:$F$7000,3,FALSE)</f>
        <v>9</v>
      </c>
      <c r="N135">
        <v>110</v>
      </c>
      <c r="O135" t="s">
        <v>9713</v>
      </c>
    </row>
    <row r="136" spans="1:15">
      <c r="A136" t="s">
        <v>9683</v>
      </c>
      <c r="B136" t="s">
        <v>9864</v>
      </c>
      <c r="C136" t="s">
        <v>9865</v>
      </c>
      <c r="E136" t="s">
        <v>9838</v>
      </c>
      <c r="F136" t="s">
        <v>9866</v>
      </c>
      <c r="G136" t="s">
        <v>9855</v>
      </c>
      <c r="H136">
        <v>155.34720000000002</v>
      </c>
      <c r="I136" s="30">
        <v>-3.0969142623565027</v>
      </c>
      <c r="J136" s="39">
        <f>VLOOKUP($B136,'Ub5 and Ub6 values'!$B$2:$F$7000,2,FALSE)</f>
        <v>6</v>
      </c>
      <c r="K136" s="39">
        <f>VLOOKUP($B136,'Ub5 and Ub6 values'!$B$2:$F$7000,3,FALSE)</f>
        <v>8</v>
      </c>
    </row>
    <row r="137" spans="1:15">
      <c r="A137" t="s">
        <v>9683</v>
      </c>
      <c r="B137" t="s">
        <v>9884</v>
      </c>
      <c r="C137" t="s">
        <v>545</v>
      </c>
      <c r="E137" t="s">
        <v>9838</v>
      </c>
      <c r="F137" t="s">
        <v>9866</v>
      </c>
      <c r="G137" t="s">
        <v>9855</v>
      </c>
      <c r="H137">
        <v>194.57056800000004</v>
      </c>
      <c r="I137" s="30">
        <v>-2.920823735896632</v>
      </c>
      <c r="J137" s="39">
        <f>VLOOKUP($B137,'Ub5 and Ub6 values'!$B$2:$F$7000,2,FALSE)</f>
        <v>6</v>
      </c>
      <c r="K137" s="39">
        <f>VLOOKUP($B137,'Ub5 and Ub6 values'!$B$2:$F$7000,3,FALSE)</f>
        <v>10</v>
      </c>
    </row>
    <row r="138" spans="1:15">
      <c r="A138" t="s">
        <v>9683</v>
      </c>
      <c r="B138" t="s">
        <v>7528</v>
      </c>
      <c r="C138" t="s">
        <v>7529</v>
      </c>
      <c r="E138" t="s">
        <v>9838</v>
      </c>
      <c r="F138" t="s">
        <v>7530</v>
      </c>
      <c r="G138" t="s">
        <v>7531</v>
      </c>
      <c r="H138">
        <v>171.2</v>
      </c>
      <c r="I138" s="30">
        <v>-2.8820202166088875</v>
      </c>
      <c r="J138" s="39">
        <f>VLOOKUP($B138,'Ub5 and Ub6 values'!$B$2:$F$7000,2,FALSE)</f>
        <v>7</v>
      </c>
      <c r="K138" s="39">
        <f>VLOOKUP($B138,'Ub5 and Ub6 values'!$B$2:$F$7000,3,FALSE)</f>
        <v>7</v>
      </c>
    </row>
    <row r="139" spans="1:15">
      <c r="A139" t="s">
        <v>9683</v>
      </c>
      <c r="B139" t="s">
        <v>7532</v>
      </c>
      <c r="C139" t="s">
        <v>7533</v>
      </c>
      <c r="E139" t="s">
        <v>9838</v>
      </c>
      <c r="F139" t="s">
        <v>7530</v>
      </c>
      <c r="G139" t="s">
        <v>7531</v>
      </c>
      <c r="H139">
        <v>171.75</v>
      </c>
      <c r="I139" s="30">
        <v>-2.8686333176967866</v>
      </c>
      <c r="J139" s="39">
        <f>VLOOKUP($B139,'Ub5 and Ub6 values'!$B$2:$F$7000,2,FALSE)</f>
        <v>6</v>
      </c>
      <c r="K139" s="39">
        <f>VLOOKUP($B139,'Ub5 and Ub6 values'!$B$2:$F$7000,3,FALSE)</f>
        <v>6</v>
      </c>
    </row>
    <row r="140" spans="1:15">
      <c r="A140" t="s">
        <v>9683</v>
      </c>
      <c r="B140" t="s">
        <v>8752</v>
      </c>
      <c r="C140" t="s">
        <v>7167</v>
      </c>
      <c r="E140" t="s">
        <v>9838</v>
      </c>
      <c r="F140" t="s">
        <v>9860</v>
      </c>
      <c r="G140" t="s">
        <v>7518</v>
      </c>
      <c r="H140">
        <v>199</v>
      </c>
      <c r="I140" s="30">
        <v>-2.7014768620358054</v>
      </c>
      <c r="J140" s="39">
        <f>VLOOKUP($B140,'Ub5 and Ub6 values'!$B$2:$F$7000,2,FALSE)</f>
        <v>5</v>
      </c>
      <c r="K140" s="39">
        <f>VLOOKUP($B140,'Ub5 and Ub6 values'!$B$2:$F$7000,3,FALSE)</f>
        <v>6</v>
      </c>
    </row>
    <row r="141" spans="1:15">
      <c r="A141" t="s">
        <v>9683</v>
      </c>
      <c r="B141" t="s">
        <v>9874</v>
      </c>
      <c r="C141" t="s">
        <v>5514</v>
      </c>
      <c r="E141" t="s">
        <v>9685</v>
      </c>
      <c r="F141" t="s">
        <v>9854</v>
      </c>
      <c r="G141" t="s">
        <v>9855</v>
      </c>
      <c r="H141">
        <v>219.57142857142858</v>
      </c>
      <c r="I141" s="30">
        <v>-2.6032275119478565</v>
      </c>
      <c r="J141" s="39">
        <f>VLOOKUP($B141,'Ub5 and Ub6 values'!$B$2:$F$7000,2,FALSE)</f>
        <v>5</v>
      </c>
      <c r="K141" s="39">
        <f>VLOOKUP($B141,'Ub5 and Ub6 values'!$B$2:$F$7000,3,FALSE)</f>
        <v>6</v>
      </c>
    </row>
    <row r="142" spans="1:15">
      <c r="A142" t="s">
        <v>9683</v>
      </c>
      <c r="B142" t="s">
        <v>7536</v>
      </c>
      <c r="C142" t="s">
        <v>7537</v>
      </c>
      <c r="E142" t="s">
        <v>9838</v>
      </c>
      <c r="F142" t="s">
        <v>7530</v>
      </c>
      <c r="G142" t="s">
        <v>7531</v>
      </c>
      <c r="H142">
        <v>386.15</v>
      </c>
      <c r="I142" s="30">
        <v>-2.623749751506582</v>
      </c>
      <c r="J142" s="39">
        <f>VLOOKUP($B142,'Ub5 and Ub6 values'!$B$2:$F$7000,2,FALSE)</f>
        <v>7</v>
      </c>
      <c r="K142" s="39">
        <f>VLOOKUP($B142,'Ub5 and Ub6 values'!$B$2:$F$7000,3,FALSE)</f>
        <v>7</v>
      </c>
    </row>
    <row r="143" spans="1:15">
      <c r="A143" t="s">
        <v>9683</v>
      </c>
      <c r="B143" t="s">
        <v>9856</v>
      </c>
      <c r="C143" t="s">
        <v>5450</v>
      </c>
      <c r="E143" t="s">
        <v>9685</v>
      </c>
      <c r="F143" t="s">
        <v>9854</v>
      </c>
      <c r="G143" t="s">
        <v>9855</v>
      </c>
      <c r="H143">
        <v>576.66666666666663</v>
      </c>
      <c r="I143" s="30">
        <v>-2.2705482502113128</v>
      </c>
      <c r="J143" s="39">
        <f>VLOOKUP($B143,'Ub5 and Ub6 values'!$B$2:$F$7000,2,FALSE)</f>
        <v>5</v>
      </c>
      <c r="K143" s="39">
        <f>VLOOKUP($B143,'Ub5 and Ub6 values'!$B$2:$F$7000,3,FALSE)</f>
        <v>6</v>
      </c>
    </row>
    <row r="144" spans="1:15">
      <c r="A144" t="s">
        <v>9683</v>
      </c>
      <c r="B144" t="s">
        <v>7521</v>
      </c>
      <c r="C144" t="s">
        <v>7522</v>
      </c>
      <c r="E144" t="s">
        <v>9838</v>
      </c>
      <c r="F144" t="s">
        <v>9860</v>
      </c>
      <c r="G144" t="s">
        <v>7518</v>
      </c>
      <c r="H144">
        <v>2060</v>
      </c>
      <c r="I144" s="30">
        <v>-2.2329959871040872</v>
      </c>
      <c r="J144" s="39">
        <f>VLOOKUP($B144,'Ub5 and Ub6 values'!$B$2:$F$7000,2,FALSE)</f>
        <v>6</v>
      </c>
      <c r="K144" s="39">
        <f>VLOOKUP($B144,'Ub5 and Ub6 values'!$B$2:$F$7000,3,FALSE)</f>
        <v>9</v>
      </c>
    </row>
    <row r="145" spans="1:15">
      <c r="A145" t="s">
        <v>9683</v>
      </c>
      <c r="B145" t="s">
        <v>9882</v>
      </c>
      <c r="C145" t="s">
        <v>9883</v>
      </c>
      <c r="E145" t="s">
        <v>9838</v>
      </c>
      <c r="F145" t="s">
        <v>9686</v>
      </c>
      <c r="G145" t="s">
        <v>9855</v>
      </c>
      <c r="H145">
        <v>867.33333333333337</v>
      </c>
      <c r="I145" s="30">
        <v>-2.1188026169603669</v>
      </c>
      <c r="J145" s="39">
        <f>VLOOKUP($B145,'Ub5 and Ub6 values'!$B$2:$F$7000,2,FALSE)</f>
        <v>7</v>
      </c>
      <c r="K145" s="39">
        <f>VLOOKUP($B145,'Ub5 and Ub6 values'!$B$2:$F$7000,3,FALSE)</f>
        <v>7</v>
      </c>
    </row>
    <row r="146" spans="1:15">
      <c r="A146" t="s">
        <v>9717</v>
      </c>
      <c r="B146" t="s">
        <v>9912</v>
      </c>
      <c r="C146" t="s">
        <v>9913</v>
      </c>
      <c r="D146" t="s">
        <v>9914</v>
      </c>
      <c r="E146" t="s">
        <v>9710</v>
      </c>
      <c r="F146" t="s">
        <v>9711</v>
      </c>
      <c r="G146" t="s">
        <v>9886</v>
      </c>
      <c r="H146">
        <v>3200</v>
      </c>
      <c r="I146" s="30">
        <v>-2.0787003153928461</v>
      </c>
      <c r="J146" s="39">
        <f>VLOOKUP($B146,'Ub5 and Ub6 values'!$B$2:$F$7000,2,FALSE)</f>
        <v>7</v>
      </c>
      <c r="K146" s="39">
        <f>VLOOKUP($B146,'Ub5 and Ub6 values'!$B$2:$F$7000,3,FALSE)</f>
        <v>9</v>
      </c>
      <c r="N146">
        <v>3200</v>
      </c>
      <c r="O146" t="s">
        <v>9713</v>
      </c>
    </row>
    <row r="147" spans="1:15">
      <c r="A147" t="s">
        <v>9683</v>
      </c>
      <c r="B147" t="s">
        <v>9861</v>
      </c>
      <c r="C147" t="s">
        <v>6417</v>
      </c>
      <c r="E147" t="s">
        <v>9685</v>
      </c>
      <c r="F147" t="s">
        <v>9854</v>
      </c>
      <c r="G147" t="s">
        <v>9855</v>
      </c>
      <c r="H147">
        <v>1183.3333333333333</v>
      </c>
      <c r="I147" s="30">
        <v>-1.9002470838285761</v>
      </c>
      <c r="J147" s="39">
        <f>VLOOKUP($B147,'Ub5 and Ub6 values'!$B$2:$F$7000,2,FALSE)</f>
        <v>4</v>
      </c>
      <c r="K147" s="39">
        <f>VLOOKUP($B147,'Ub5 and Ub6 values'!$B$2:$F$7000,3,FALSE)</f>
        <v>5</v>
      </c>
    </row>
    <row r="148" spans="1:15">
      <c r="A148" t="s">
        <v>9683</v>
      </c>
      <c r="B148" t="s">
        <v>9847</v>
      </c>
      <c r="C148" t="s">
        <v>1451</v>
      </c>
      <c r="E148" t="s">
        <v>9838</v>
      </c>
      <c r="F148" t="s">
        <v>9848</v>
      </c>
      <c r="G148" t="s">
        <v>9849</v>
      </c>
      <c r="H148">
        <v>3423.63883008419</v>
      </c>
      <c r="I148" s="30">
        <v>-1.0456269620792153</v>
      </c>
      <c r="J148" s="39">
        <f>VLOOKUP($B148,'Ub5 and Ub6 values'!$B$2:$F$7000,2,FALSE)</f>
        <v>3</v>
      </c>
      <c r="K148" s="39">
        <f>VLOOKUP($B148,'Ub5 and Ub6 values'!$B$2:$F$7000,3,FALSE)</f>
        <v>3</v>
      </c>
    </row>
    <row r="149" spans="1:15">
      <c r="A149" t="s">
        <v>9683</v>
      </c>
      <c r="B149" t="s">
        <v>9863</v>
      </c>
      <c r="C149" t="s">
        <v>4123</v>
      </c>
      <c r="E149" t="s">
        <v>9685</v>
      </c>
      <c r="F149" t="s">
        <v>9854</v>
      </c>
      <c r="G149" t="s">
        <v>9855</v>
      </c>
      <c r="H149">
        <v>5127.666666666667</v>
      </c>
      <c r="I149" s="30">
        <v>-0.89236815077802678</v>
      </c>
      <c r="J149" s="39">
        <f>VLOOKUP($B149,'Ub5 and Ub6 values'!$B$2:$F$7000,2,FALSE)</f>
        <v>3</v>
      </c>
      <c r="K149" s="39">
        <f>VLOOKUP($B149,'Ub5 and Ub6 values'!$B$2:$F$7000,3,FALSE)</f>
        <v>3</v>
      </c>
    </row>
    <row r="150" spans="1:15">
      <c r="A150" t="s">
        <v>9683</v>
      </c>
      <c r="B150" t="s">
        <v>8908</v>
      </c>
      <c r="C150" t="s">
        <v>1448</v>
      </c>
      <c r="E150" t="s">
        <v>9685</v>
      </c>
      <c r="F150" t="s">
        <v>9854</v>
      </c>
      <c r="G150" t="s">
        <v>9855</v>
      </c>
      <c r="H150">
        <v>15485.833333333334</v>
      </c>
      <c r="I150" s="30">
        <v>-0.52633593873046092</v>
      </c>
      <c r="J150" s="39">
        <f>VLOOKUP($B150,'Ub5 and Ub6 values'!$B$2:$F$7000,2,FALSE)</f>
        <v>4</v>
      </c>
      <c r="K150" s="39">
        <f>VLOOKUP($B150,'Ub5 and Ub6 values'!$B$2:$F$7000,3,FALSE)</f>
        <v>4</v>
      </c>
    </row>
    <row r="151" spans="1:15">
      <c r="A151" t="s">
        <v>9683</v>
      </c>
      <c r="B151" t="s">
        <v>9836</v>
      </c>
      <c r="C151" t="s">
        <v>9837</v>
      </c>
      <c r="E151" t="s">
        <v>9838</v>
      </c>
      <c r="F151" t="s">
        <v>9839</v>
      </c>
      <c r="G151" t="s">
        <v>9830</v>
      </c>
      <c r="H151">
        <v>32454.5</v>
      </c>
      <c r="I151" s="30">
        <v>-0.23706818178958411</v>
      </c>
      <c r="J151" s="39">
        <f>VLOOKUP($B151,'Ub5 and Ub6 values'!$B$2:$F$7000,2,FALSE)</f>
        <v>4</v>
      </c>
      <c r="K151" s="39">
        <f>VLOOKUP($B151,'Ub5 and Ub6 values'!$B$2:$F$7000,3,FALSE)</f>
        <v>4</v>
      </c>
    </row>
    <row r="152" spans="1:15">
      <c r="A152" t="s">
        <v>9683</v>
      </c>
      <c r="B152" t="s">
        <v>9840</v>
      </c>
      <c r="C152" t="s">
        <v>9841</v>
      </c>
      <c r="E152" t="s">
        <v>9838</v>
      </c>
      <c r="F152" t="s">
        <v>9839</v>
      </c>
      <c r="G152" t="s">
        <v>9830</v>
      </c>
      <c r="H152">
        <v>44100</v>
      </c>
      <c r="I152" s="30">
        <v>-0.23691764605057175</v>
      </c>
      <c r="J152" s="39">
        <f>VLOOKUP($B152,'Ub5 and Ub6 values'!$B$2:$F$7000,2,FALSE)</f>
        <v>4</v>
      </c>
      <c r="K152" s="39">
        <f>VLOOKUP($B152,'Ub5 and Ub6 values'!$B$2:$F$7000,3,FALSE)</f>
        <v>5</v>
      </c>
    </row>
  </sheetData>
  <phoneticPr fontId="0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3:AG177"/>
  <sheetViews>
    <sheetView workbookViewId="0">
      <selection activeCell="I1" sqref="I1:J1048576"/>
    </sheetView>
  </sheetViews>
  <sheetFormatPr defaultRowHeight="12.75"/>
  <cols>
    <col min="1" max="1" width="17.5703125" customWidth="1"/>
    <col min="2" max="2" width="14.140625" customWidth="1"/>
    <col min="8" max="8" width="9.140625" style="30"/>
    <col min="9" max="10" width="9.140625" style="39"/>
    <col min="15" max="15" width="12.7109375" customWidth="1"/>
  </cols>
  <sheetData>
    <row r="3" spans="1:33">
      <c r="A3" t="s">
        <v>9676</v>
      </c>
      <c r="B3" t="s">
        <v>7553</v>
      </c>
      <c r="C3" t="s">
        <v>9677</v>
      </c>
      <c r="D3" t="s">
        <v>7554</v>
      </c>
      <c r="E3" t="s">
        <v>7555</v>
      </c>
      <c r="G3" t="s">
        <v>9680</v>
      </c>
      <c r="H3" s="35" t="s">
        <v>14833</v>
      </c>
      <c r="I3" s="40" t="s">
        <v>7937</v>
      </c>
      <c r="J3" s="40" t="s">
        <v>7938</v>
      </c>
      <c r="L3" s="4"/>
      <c r="M3" t="s">
        <v>9681</v>
      </c>
      <c r="O3" t="s">
        <v>14838</v>
      </c>
      <c r="U3" t="s">
        <v>14839</v>
      </c>
      <c r="AA3" t="s">
        <v>14840</v>
      </c>
    </row>
    <row r="4" spans="1:33">
      <c r="A4" t="s">
        <v>9083</v>
      </c>
      <c r="B4" t="s">
        <v>9084</v>
      </c>
      <c r="C4" t="s">
        <v>9085</v>
      </c>
      <c r="D4" t="s">
        <v>9710</v>
      </c>
      <c r="F4" t="s">
        <v>9712</v>
      </c>
      <c r="G4">
        <v>2.5000000000000001E-5</v>
      </c>
      <c r="H4" s="30">
        <v>-10.228643516063432</v>
      </c>
      <c r="I4" s="39">
        <f>VLOOKUP($A4,'Ub5 and Ub6 values'!$B$3:$F$7000,2,FALSE)</f>
        <v>10</v>
      </c>
      <c r="J4" s="39">
        <f>VLOOKUP($A4,'Ub5 and Ub6 values'!$B$3:$F$7000,3,FALSE)</f>
        <v>12</v>
      </c>
      <c r="M4">
        <v>2.5000000000000001E-2</v>
      </c>
      <c r="N4" t="s">
        <v>9716</v>
      </c>
      <c r="O4" s="26" t="s">
        <v>14841</v>
      </c>
      <c r="P4" s="26" t="s">
        <v>14842</v>
      </c>
      <c r="Q4" s="26" t="s">
        <v>14843</v>
      </c>
      <c r="R4" s="26" t="s">
        <v>14844</v>
      </c>
      <c r="S4" s="26" t="s">
        <v>14845</v>
      </c>
      <c r="T4" s="26" t="s">
        <v>14846</v>
      </c>
      <c r="U4" s="26" t="s">
        <v>14841</v>
      </c>
      <c r="V4" s="26" t="s">
        <v>14842</v>
      </c>
      <c r="W4" s="26" t="s">
        <v>14843</v>
      </c>
      <c r="X4" s="26" t="s">
        <v>14844</v>
      </c>
      <c r="Y4" s="26" t="s">
        <v>14845</v>
      </c>
      <c r="Z4" s="26" t="s">
        <v>14846</v>
      </c>
      <c r="AA4" s="26" t="s">
        <v>14841</v>
      </c>
      <c r="AB4" s="26" t="s">
        <v>14842</v>
      </c>
      <c r="AC4" s="26" t="s">
        <v>14843</v>
      </c>
      <c r="AD4" s="26" t="s">
        <v>14844</v>
      </c>
      <c r="AE4" s="26" t="s">
        <v>14845</v>
      </c>
      <c r="AF4" s="26" t="s">
        <v>14846</v>
      </c>
      <c r="AG4" s="26" t="s">
        <v>14846</v>
      </c>
    </row>
    <row r="5" spans="1:33">
      <c r="A5" t="s">
        <v>7685</v>
      </c>
      <c r="B5" t="s">
        <v>7686</v>
      </c>
      <c r="C5" t="s">
        <v>7687</v>
      </c>
      <c r="D5" t="s">
        <v>9710</v>
      </c>
      <c r="F5" t="s">
        <v>9712</v>
      </c>
      <c r="G5">
        <v>4.2000000000000004E-5</v>
      </c>
      <c r="H5" s="30">
        <v>-9.9996771578724815</v>
      </c>
      <c r="I5" s="39">
        <f>VLOOKUP($A5,'Ub5 and Ub6 values'!$B$3:$F$7000,2,FALSE)</f>
        <v>10</v>
      </c>
      <c r="J5" s="39">
        <f>VLOOKUP($A5,'Ub5 and Ub6 values'!$B$3:$F$7000,3,FALSE)</f>
        <v>12</v>
      </c>
      <c r="M5">
        <v>4.2000000000000003E-2</v>
      </c>
      <c r="N5" t="s">
        <v>9716</v>
      </c>
      <c r="O5">
        <f>AVERAGE(H4:H3744)</f>
        <v>-6.2094191800367557</v>
      </c>
      <c r="P5">
        <f>MEDIAN(H4:H3744)</f>
        <v>-6.0847325197186892</v>
      </c>
      <c r="Q5">
        <f>STDEV(H4:H3744)</f>
        <v>1.6542774471758923</v>
      </c>
      <c r="R5">
        <f>SKEW(H4:H3744)</f>
        <v>-0.19111851958774437</v>
      </c>
      <c r="S5">
        <f>MAX(H4:H3744)</f>
        <v>-2.9926542687273407</v>
      </c>
      <c r="T5">
        <f>MIN(H4:H3744)</f>
        <v>-10.228643516063432</v>
      </c>
      <c r="U5">
        <f>AVERAGE(I4:I5442)</f>
        <v>8.0229885057471257</v>
      </c>
      <c r="V5">
        <f>MEDIAN(I4:I544)</f>
        <v>8</v>
      </c>
      <c r="W5">
        <f>STDEV(I4:I544)</f>
        <v>1.6269195793849789</v>
      </c>
      <c r="X5">
        <f>SKEW(I4:I544)</f>
        <v>0.27215305271625301</v>
      </c>
      <c r="Y5">
        <f>MAX(I4:I544)</f>
        <v>11</v>
      </c>
      <c r="Z5">
        <f>MIN(I4:I544)</f>
        <v>4</v>
      </c>
      <c r="AA5">
        <f>AVERAGE(J4:J5408)</f>
        <v>9.5632183908045985</v>
      </c>
      <c r="AB5">
        <f>MEDIAN(J4:J5408)</f>
        <v>9</v>
      </c>
      <c r="AC5">
        <f>STDEV(J4:J5408)</f>
        <v>1.7745871419245951</v>
      </c>
      <c r="AD5">
        <f>SKEW(J4:J5408)</f>
        <v>-2.0528582248366168E-2</v>
      </c>
      <c r="AE5">
        <f>MAX(J4:J5408)</f>
        <v>12</v>
      </c>
      <c r="AF5">
        <f>MIN(J4:J5408)</f>
        <v>4</v>
      </c>
      <c r="AG5">
        <f>MIN(K4:K5408)</f>
        <v>0</v>
      </c>
    </row>
    <row r="6" spans="1:33">
      <c r="A6" t="s">
        <v>9070</v>
      </c>
      <c r="B6" t="s">
        <v>539</v>
      </c>
      <c r="C6" t="s">
        <v>9071</v>
      </c>
      <c r="D6" t="s">
        <v>9710</v>
      </c>
      <c r="F6" t="s">
        <v>9712</v>
      </c>
      <c r="G6">
        <v>1.9000000000000001E-4</v>
      </c>
      <c r="H6" s="30">
        <v>-9.3074891693177015</v>
      </c>
      <c r="I6" s="39">
        <f>VLOOKUP($A6,'Ub5 and Ub6 values'!$B$3:$F$7000,2,FALSE)</f>
        <v>10</v>
      </c>
      <c r="J6" s="39">
        <f>VLOOKUP($A6,'Ub5 and Ub6 values'!$B$3:$F$7000,3,FALSE)</f>
        <v>12</v>
      </c>
      <c r="M6">
        <v>0.19</v>
      </c>
      <c r="N6" t="s">
        <v>9716</v>
      </c>
    </row>
    <row r="7" spans="1:33">
      <c r="A7" t="s">
        <v>8984</v>
      </c>
      <c r="B7" t="s">
        <v>933</v>
      </c>
      <c r="C7" t="s">
        <v>8985</v>
      </c>
      <c r="D7" t="s">
        <v>9710</v>
      </c>
      <c r="F7" t="s">
        <v>9712</v>
      </c>
      <c r="G7">
        <v>2.7E-4</v>
      </c>
      <c r="H7" s="30">
        <v>-9.2391917381111845</v>
      </c>
      <c r="I7" s="39">
        <f>VLOOKUP($A7,'Ub5 and Ub6 values'!$B$3:$F$7000,2,FALSE)</f>
        <v>10</v>
      </c>
      <c r="J7" s="39">
        <f>VLOOKUP($A7,'Ub5 and Ub6 values'!$B$3:$F$7000,3,FALSE)</f>
        <v>12</v>
      </c>
      <c r="M7">
        <v>0.27</v>
      </c>
      <c r="N7" t="s">
        <v>9716</v>
      </c>
    </row>
    <row r="8" spans="1:33">
      <c r="A8" t="s">
        <v>9083</v>
      </c>
      <c r="B8" t="s">
        <v>9084</v>
      </c>
      <c r="C8" t="s">
        <v>9085</v>
      </c>
      <c r="D8" t="s">
        <v>9710</v>
      </c>
      <c r="F8" t="s">
        <v>9712</v>
      </c>
      <c r="G8">
        <v>2.9999999999999997E-4</v>
      </c>
      <c r="H8" s="30">
        <v>-9.1494622700158086</v>
      </c>
      <c r="I8" s="39">
        <f>VLOOKUP($A8,'Ub5 and Ub6 values'!$B$3:$F$7000,2,FALSE)</f>
        <v>10</v>
      </c>
      <c r="J8" s="39">
        <f>VLOOKUP($A8,'Ub5 and Ub6 values'!$B$3:$F$7000,3,FALSE)</f>
        <v>12</v>
      </c>
      <c r="M8">
        <v>0.3</v>
      </c>
      <c r="N8" t="s">
        <v>9716</v>
      </c>
    </row>
    <row r="9" spans="1:33">
      <c r="A9" t="s">
        <v>7671</v>
      </c>
      <c r="B9" t="s">
        <v>167</v>
      </c>
      <c r="C9" t="s">
        <v>7673</v>
      </c>
      <c r="D9" t="s">
        <v>9710</v>
      </c>
      <c r="F9" t="s">
        <v>9886</v>
      </c>
      <c r="G9">
        <v>4.0000000000000002E-4</v>
      </c>
      <c r="H9" s="30">
        <v>-9.0337070603179086</v>
      </c>
      <c r="I9" s="39">
        <f>VLOOKUP($A9,'Ub5 and Ub6 values'!$B$3:$F$7000,2,FALSE)</f>
        <v>10</v>
      </c>
      <c r="J9" s="39">
        <f>VLOOKUP($A9,'Ub5 and Ub6 values'!$B$3:$F$7000,3,FALSE)</f>
        <v>12</v>
      </c>
      <c r="M9">
        <v>4.0000000000000002E-4</v>
      </c>
      <c r="N9" t="s">
        <v>9713</v>
      </c>
      <c r="O9" s="18"/>
      <c r="P9" s="18"/>
      <c r="Q9" s="18"/>
      <c r="R9" s="18"/>
      <c r="S9" s="18"/>
      <c r="T9" s="18"/>
      <c r="U9" s="18"/>
      <c r="V9" s="18"/>
      <c r="W9" s="18"/>
    </row>
    <row r="10" spans="1:33">
      <c r="A10" t="s">
        <v>5648</v>
      </c>
      <c r="B10" t="s">
        <v>5649</v>
      </c>
      <c r="C10" t="s">
        <v>5650</v>
      </c>
      <c r="D10" t="s">
        <v>9685</v>
      </c>
      <c r="F10" t="s">
        <v>9712</v>
      </c>
      <c r="G10">
        <v>3.5999999999999997E-4</v>
      </c>
      <c r="H10" s="30">
        <v>-9.0250358267925765</v>
      </c>
      <c r="I10" s="39">
        <f>VLOOKUP($A10,'Ub5 and Ub6 values'!$B$3:$F$7000,2,FALSE)</f>
        <v>10</v>
      </c>
      <c r="J10" s="39">
        <f>VLOOKUP($A10,'Ub5 and Ub6 values'!$B$3:$F$7000,3,FALSE)</f>
        <v>12</v>
      </c>
      <c r="M10">
        <v>0.36</v>
      </c>
      <c r="N10" t="s">
        <v>9716</v>
      </c>
      <c r="O10" s="18"/>
      <c r="P10" s="18"/>
      <c r="Q10" s="18"/>
      <c r="R10" s="18"/>
      <c r="S10" s="18"/>
      <c r="T10" s="18"/>
      <c r="U10" s="18"/>
      <c r="V10" s="18"/>
      <c r="W10" s="18"/>
    </row>
    <row r="11" spans="1:33">
      <c r="A11" t="s">
        <v>9083</v>
      </c>
      <c r="B11" t="s">
        <v>9084</v>
      </c>
      <c r="C11" t="s">
        <v>9085</v>
      </c>
      <c r="D11" t="s">
        <v>9710</v>
      </c>
      <c r="F11" t="s">
        <v>9712</v>
      </c>
      <c r="G11">
        <v>4.1999999999999996E-4</v>
      </c>
      <c r="H11" s="30">
        <v>-9.0033342343375704</v>
      </c>
      <c r="I11" s="39">
        <f>VLOOKUP($A11,'Ub5 and Ub6 values'!$B$3:$F$7000,2,FALSE)</f>
        <v>10</v>
      </c>
      <c r="J11" s="39">
        <f>VLOOKUP($A11,'Ub5 and Ub6 values'!$B$3:$F$7000,3,FALSE)</f>
        <v>12</v>
      </c>
      <c r="M11">
        <v>0.42</v>
      </c>
      <c r="N11" t="s">
        <v>9716</v>
      </c>
      <c r="O11" s="18"/>
      <c r="P11" s="18"/>
      <c r="Q11" s="18"/>
      <c r="R11" s="18"/>
      <c r="S11" s="18"/>
      <c r="T11" s="18"/>
      <c r="U11" s="18"/>
      <c r="V11" s="18"/>
      <c r="W11" s="18"/>
    </row>
    <row r="12" spans="1:33">
      <c r="A12" t="s">
        <v>5648</v>
      </c>
      <c r="B12" t="s">
        <v>5649</v>
      </c>
      <c r="C12" t="s">
        <v>5650</v>
      </c>
      <c r="D12" t="s">
        <v>9710</v>
      </c>
      <c r="F12" t="s">
        <v>9886</v>
      </c>
      <c r="G12">
        <v>4.0999999999999999E-4</v>
      </c>
      <c r="H12" s="30">
        <v>-8.9685544708401288</v>
      </c>
      <c r="I12" s="39">
        <f>VLOOKUP($A12,'Ub5 and Ub6 values'!$B$3:$F$7000,2,FALSE)</f>
        <v>10</v>
      </c>
      <c r="J12" s="39">
        <f>VLOOKUP($A12,'Ub5 and Ub6 values'!$B$3:$F$7000,3,FALSE)</f>
        <v>12</v>
      </c>
      <c r="M12">
        <v>0.41</v>
      </c>
      <c r="N12" t="s">
        <v>9716</v>
      </c>
      <c r="O12" s="19"/>
      <c r="P12" s="19"/>
      <c r="Q12" s="18"/>
      <c r="R12" s="18"/>
      <c r="S12" s="18"/>
      <c r="T12" s="18"/>
      <c r="U12" s="18"/>
      <c r="V12" s="18"/>
      <c r="W12" s="18"/>
    </row>
    <row r="13" spans="1:33">
      <c r="A13" t="s">
        <v>7586</v>
      </c>
      <c r="B13" t="s">
        <v>5467</v>
      </c>
      <c r="D13" t="s">
        <v>9710</v>
      </c>
      <c r="F13" t="s">
        <v>9712</v>
      </c>
      <c r="G13">
        <v>4.1999999999999996E-4</v>
      </c>
      <c r="H13" s="30">
        <v>-8.9154161683780977</v>
      </c>
      <c r="I13" s="39">
        <f>VLOOKUP($A13,'Ub5 and Ub6 values'!$B$3:$F$7000,2,FALSE)</f>
        <v>10</v>
      </c>
      <c r="J13" s="39">
        <f>VLOOKUP($A13,'Ub5 and Ub6 values'!$B$3:$F$7000,3,FALSE)</f>
        <v>12</v>
      </c>
      <c r="M13">
        <v>0.42</v>
      </c>
      <c r="N13" t="s">
        <v>9716</v>
      </c>
      <c r="O13" s="17"/>
      <c r="P13" s="17"/>
      <c r="Q13" s="18"/>
      <c r="R13" s="18"/>
      <c r="S13" s="18"/>
      <c r="T13" s="18"/>
      <c r="U13" s="18"/>
      <c r="V13" s="18"/>
      <c r="W13" s="18"/>
    </row>
    <row r="14" spans="1:33">
      <c r="A14" t="s">
        <v>5639</v>
      </c>
      <c r="B14" t="s">
        <v>5640</v>
      </c>
      <c r="C14" t="s">
        <v>5641</v>
      </c>
      <c r="D14" t="s">
        <v>9710</v>
      </c>
      <c r="F14" t="s">
        <v>9886</v>
      </c>
      <c r="G14">
        <v>6.4000000000000005E-4</v>
      </c>
      <c r="H14" s="30">
        <v>-8.8958201046911043</v>
      </c>
      <c r="I14" s="39">
        <f>VLOOKUP($A14,'Ub5 and Ub6 values'!$B$3:$F$7000,2,FALSE)</f>
        <v>10</v>
      </c>
      <c r="J14" s="39">
        <f>VLOOKUP($A14,'Ub5 and Ub6 values'!$B$3:$F$7000,3,FALSE)</f>
        <v>12</v>
      </c>
      <c r="M14">
        <v>0.64</v>
      </c>
      <c r="N14" t="s">
        <v>9716</v>
      </c>
      <c r="O14" s="17"/>
      <c r="P14" s="17"/>
      <c r="Q14" s="18"/>
      <c r="R14" s="18"/>
      <c r="S14" s="18"/>
      <c r="T14" s="18"/>
      <c r="U14" s="18"/>
      <c r="V14" s="18"/>
      <c r="W14" s="18"/>
    </row>
    <row r="15" spans="1:33">
      <c r="A15" t="s">
        <v>9037</v>
      </c>
      <c r="B15" t="s">
        <v>9038</v>
      </c>
      <c r="C15" t="s">
        <v>9039</v>
      </c>
      <c r="D15" t="s">
        <v>9710</v>
      </c>
      <c r="F15" t="s">
        <v>9712</v>
      </c>
      <c r="G15">
        <v>4.7999999999999996E-4</v>
      </c>
      <c r="H15" s="30">
        <v>-8.8803084074260994</v>
      </c>
      <c r="I15" s="39">
        <f>VLOOKUP($A15,'Ub5 and Ub6 values'!$B$3:$F$7000,2,FALSE)</f>
        <v>10</v>
      </c>
      <c r="J15" s="39">
        <f>VLOOKUP($A15,'Ub5 and Ub6 values'!$B$3:$F$7000,3,FALSE)</f>
        <v>12</v>
      </c>
      <c r="M15">
        <v>0.48</v>
      </c>
      <c r="N15" t="s">
        <v>9716</v>
      </c>
      <c r="O15" s="17"/>
      <c r="P15" s="17"/>
      <c r="Q15" s="18"/>
      <c r="R15" s="18"/>
      <c r="S15" s="18"/>
      <c r="T15" s="18"/>
      <c r="U15" s="18"/>
      <c r="V15" s="18"/>
      <c r="W15" s="18"/>
    </row>
    <row r="16" spans="1:33">
      <c r="A16" t="s">
        <v>7640</v>
      </c>
      <c r="B16" t="s">
        <v>157</v>
      </c>
      <c r="C16" t="s">
        <v>7641</v>
      </c>
      <c r="D16" t="s">
        <v>9710</v>
      </c>
      <c r="F16" t="s">
        <v>9886</v>
      </c>
      <c r="G16">
        <v>5.6000000000000006E-4</v>
      </c>
      <c r="H16" s="30">
        <v>-8.8617506935071262</v>
      </c>
      <c r="I16" s="39">
        <f>VLOOKUP($A16,'Ub5 and Ub6 values'!$B$3:$F$7000,2,FALSE)</f>
        <v>10</v>
      </c>
      <c r="J16" s="39">
        <f>VLOOKUP($A16,'Ub5 and Ub6 values'!$B$3:$F$7000,3,FALSE)</f>
        <v>12</v>
      </c>
      <c r="M16">
        <v>0.56000000000000005</v>
      </c>
      <c r="N16" t="s">
        <v>9716</v>
      </c>
      <c r="O16" s="17"/>
      <c r="P16" s="17"/>
      <c r="Q16" s="18"/>
      <c r="R16" s="18"/>
      <c r="S16" s="18"/>
      <c r="T16" s="18"/>
      <c r="U16" s="18"/>
      <c r="V16" s="18"/>
      <c r="W16" s="18"/>
    </row>
    <row r="17" spans="1:23">
      <c r="A17" t="s">
        <v>7700</v>
      </c>
      <c r="B17" t="s">
        <v>7701</v>
      </c>
      <c r="C17" t="s">
        <v>7702</v>
      </c>
      <c r="D17" t="s">
        <v>9710</v>
      </c>
      <c r="F17" t="s">
        <v>9712</v>
      </c>
      <c r="G17">
        <v>6.9999999999999999E-4</v>
      </c>
      <c r="H17" s="30">
        <v>-8.8601281253089681</v>
      </c>
      <c r="I17" s="39">
        <f>VLOOKUP($A17,'Ub5 and Ub6 values'!$B$3:$F$7000,2,FALSE)</f>
        <v>10</v>
      </c>
      <c r="J17" s="39">
        <f>VLOOKUP($A17,'Ub5 and Ub6 values'!$B$3:$F$7000,3,FALSE)</f>
        <v>12</v>
      </c>
      <c r="M17">
        <v>6.9999999999999999E-4</v>
      </c>
      <c r="N17" t="s">
        <v>9713</v>
      </c>
      <c r="O17" s="17"/>
      <c r="P17" s="17"/>
      <c r="Q17" s="18"/>
      <c r="R17" s="18"/>
      <c r="S17" s="18"/>
      <c r="T17" s="18"/>
      <c r="U17" s="18"/>
      <c r="V17" s="18"/>
      <c r="W17" s="18"/>
    </row>
    <row r="18" spans="1:23">
      <c r="A18" t="s">
        <v>7654</v>
      </c>
      <c r="B18" t="s">
        <v>164</v>
      </c>
      <c r="C18" t="s">
        <v>7655</v>
      </c>
      <c r="D18" t="s">
        <v>9710</v>
      </c>
      <c r="F18" t="s">
        <v>9712</v>
      </c>
      <c r="G18">
        <v>4.8999999999999998E-4</v>
      </c>
      <c r="H18" s="30">
        <v>-8.8592203012968227</v>
      </c>
      <c r="I18" s="39">
        <f>VLOOKUP($A18,'Ub5 and Ub6 values'!$B$3:$F$7000,2,FALSE)</f>
        <v>7</v>
      </c>
      <c r="J18" s="39">
        <f>VLOOKUP($A18,'Ub5 and Ub6 values'!$B$3:$F$7000,3,FALSE)</f>
        <v>10</v>
      </c>
      <c r="M18">
        <v>0.49</v>
      </c>
      <c r="N18" t="s">
        <v>9716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>
      <c r="A19" t="s">
        <v>9056</v>
      </c>
      <c r="B19" t="s">
        <v>9057</v>
      </c>
      <c r="C19" t="s">
        <v>9055</v>
      </c>
      <c r="D19" t="s">
        <v>9710</v>
      </c>
      <c r="F19" t="s">
        <v>9886</v>
      </c>
      <c r="G19">
        <v>6.6E-4</v>
      </c>
      <c r="H19" s="30">
        <v>-8.7719489641171382</v>
      </c>
      <c r="I19" s="39">
        <f>VLOOKUP($A19,'Ub5 and Ub6 values'!$B$3:$F$7000,2,FALSE)</f>
        <v>10</v>
      </c>
      <c r="J19" s="39">
        <f>VLOOKUP($A19,'Ub5 and Ub6 values'!$B$3:$F$7000,3,FALSE)</f>
        <v>12</v>
      </c>
      <c r="M19">
        <v>6.6E-4</v>
      </c>
      <c r="N19" t="s">
        <v>9713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>
      <c r="A20" t="s">
        <v>9056</v>
      </c>
      <c r="B20" t="s">
        <v>9057</v>
      </c>
      <c r="C20" t="s">
        <v>9055</v>
      </c>
      <c r="D20" t="s">
        <v>9710</v>
      </c>
      <c r="F20" t="s">
        <v>9886</v>
      </c>
      <c r="G20">
        <v>8.0000000000000004E-4</v>
      </c>
      <c r="H20" s="30">
        <v>-8.6884029126670637</v>
      </c>
      <c r="I20" s="39">
        <f>VLOOKUP($A20,'Ub5 and Ub6 values'!$B$3:$F$7000,2,FALSE)</f>
        <v>10</v>
      </c>
      <c r="J20" s="39">
        <f>VLOOKUP($A20,'Ub5 and Ub6 values'!$B$3:$F$7000,3,FALSE)</f>
        <v>12</v>
      </c>
      <c r="M20">
        <v>8.0000000000000004E-4</v>
      </c>
      <c r="N20" t="s">
        <v>9713</v>
      </c>
      <c r="O20" s="20"/>
      <c r="P20" s="20"/>
      <c r="Q20" s="20"/>
      <c r="R20" s="20"/>
      <c r="S20" s="20"/>
      <c r="T20" s="20"/>
      <c r="U20" s="18"/>
      <c r="V20" s="18"/>
      <c r="W20" s="18"/>
    </row>
    <row r="21" spans="1:23">
      <c r="A21" t="s">
        <v>9040</v>
      </c>
      <c r="B21" t="s">
        <v>520</v>
      </c>
      <c r="C21" t="s">
        <v>9041</v>
      </c>
      <c r="D21" t="s">
        <v>9710</v>
      </c>
      <c r="F21" t="s">
        <v>9712</v>
      </c>
      <c r="G21">
        <v>1E-3</v>
      </c>
      <c r="H21" s="30">
        <v>-8.6554561606281339</v>
      </c>
      <c r="I21" s="39">
        <f>VLOOKUP($A21,'Ub5 and Ub6 values'!$B$3:$F$7000,2,FALSE)</f>
        <v>9</v>
      </c>
      <c r="J21" s="39">
        <f>VLOOKUP($A21,'Ub5 and Ub6 values'!$B$3:$F$7000,3,FALSE)</f>
        <v>12</v>
      </c>
      <c r="M21">
        <v>1E-3</v>
      </c>
      <c r="N21" t="s">
        <v>9713</v>
      </c>
      <c r="O21" s="17"/>
      <c r="P21" s="17"/>
      <c r="Q21" s="17"/>
      <c r="R21" s="17"/>
      <c r="S21" s="17"/>
      <c r="T21" s="17"/>
      <c r="U21" s="18"/>
      <c r="V21" s="18"/>
      <c r="W21" s="18"/>
    </row>
    <row r="22" spans="1:23">
      <c r="A22" t="s">
        <v>7613</v>
      </c>
      <c r="B22" t="s">
        <v>145</v>
      </c>
      <c r="C22" t="s">
        <v>7614</v>
      </c>
      <c r="D22" t="s">
        <v>9710</v>
      </c>
      <c r="F22" t="s">
        <v>9712</v>
      </c>
      <c r="G22">
        <v>1.1000000000000001E-3</v>
      </c>
      <c r="H22" s="30">
        <v>-8.5673610259092303</v>
      </c>
      <c r="I22" s="39">
        <f>VLOOKUP($A22,'Ub5 and Ub6 values'!$B$3:$F$7000,2,FALSE)</f>
        <v>8</v>
      </c>
      <c r="J22" s="39">
        <f>VLOOKUP($A22,'Ub5 and Ub6 values'!$B$3:$F$7000,3,FALSE)</f>
        <v>10</v>
      </c>
      <c r="M22">
        <v>1.1000000000000001</v>
      </c>
      <c r="N22" t="s">
        <v>9716</v>
      </c>
      <c r="O22" s="17"/>
      <c r="P22" s="17"/>
      <c r="Q22" s="17"/>
      <c r="R22" s="17"/>
      <c r="S22" s="17"/>
      <c r="T22" s="17"/>
      <c r="U22" s="18"/>
      <c r="V22" s="18"/>
      <c r="W22" s="18"/>
    </row>
    <row r="23" spans="1:23">
      <c r="A23" t="s">
        <v>9008</v>
      </c>
      <c r="B23" t="s">
        <v>9009</v>
      </c>
      <c r="C23" t="s">
        <v>9010</v>
      </c>
      <c r="D23" t="s">
        <v>9710</v>
      </c>
      <c r="F23" t="s">
        <v>9712</v>
      </c>
      <c r="G23">
        <v>8.9999999999999998E-4</v>
      </c>
      <c r="H23" s="30">
        <v>-8.5599744159450619</v>
      </c>
      <c r="I23" s="39">
        <f>VLOOKUP($A23,'Ub5 and Ub6 values'!$B$3:$F$7000,2,FALSE)</f>
        <v>8</v>
      </c>
      <c r="J23" s="39">
        <f>VLOOKUP($A23,'Ub5 and Ub6 values'!$B$3:$F$7000,3,FALSE)</f>
        <v>8</v>
      </c>
      <c r="M23">
        <v>0.9</v>
      </c>
      <c r="N23" t="s">
        <v>9716</v>
      </c>
      <c r="O23" s="17"/>
      <c r="P23" s="17"/>
      <c r="Q23" s="17"/>
      <c r="R23" s="17"/>
      <c r="S23" s="17"/>
      <c r="T23" s="17"/>
      <c r="U23" s="18"/>
      <c r="V23" s="18"/>
      <c r="W23" s="18"/>
    </row>
    <row r="24" spans="1:23">
      <c r="A24" t="s">
        <v>9008</v>
      </c>
      <c r="B24" t="s">
        <v>9009</v>
      </c>
      <c r="C24" t="s">
        <v>9010</v>
      </c>
      <c r="D24" t="s">
        <v>9710</v>
      </c>
      <c r="F24" t="s">
        <v>9852</v>
      </c>
      <c r="G24">
        <v>9.2000000000000003E-4</v>
      </c>
      <c r="H24" s="30">
        <v>-8.5504290980388316</v>
      </c>
      <c r="I24" s="39">
        <f>VLOOKUP($A24,'Ub5 and Ub6 values'!$B$3:$F$7000,2,FALSE)</f>
        <v>8</v>
      </c>
      <c r="J24" s="39">
        <f>VLOOKUP($A24,'Ub5 and Ub6 values'!$B$3:$F$7000,3,FALSE)</f>
        <v>8</v>
      </c>
      <c r="M24">
        <v>0.92</v>
      </c>
      <c r="N24" t="s">
        <v>9716</v>
      </c>
      <c r="O24" s="18"/>
      <c r="P24" s="18"/>
      <c r="Q24" s="18"/>
      <c r="R24" s="18"/>
      <c r="S24" s="18"/>
      <c r="T24" s="18"/>
      <c r="U24" s="18"/>
      <c r="V24" s="18"/>
      <c r="W24" s="18"/>
    </row>
    <row r="25" spans="1:23">
      <c r="A25" t="s">
        <v>9000</v>
      </c>
      <c r="B25" t="s">
        <v>3765</v>
      </c>
      <c r="C25" t="s">
        <v>9001</v>
      </c>
      <c r="D25" t="s">
        <v>9710</v>
      </c>
      <c r="F25" t="s">
        <v>9712</v>
      </c>
      <c r="G25">
        <v>1.1999999999999999E-3</v>
      </c>
      <c r="H25" s="30">
        <v>-8.5263930223147923</v>
      </c>
      <c r="I25" s="39">
        <f>VLOOKUP($A25,'Ub5 and Ub6 values'!$B$3:$F$7000,2,FALSE)</f>
        <v>10</v>
      </c>
      <c r="J25" s="39">
        <f>VLOOKUP($A25,'Ub5 and Ub6 values'!$B$3:$F$7000,3,FALSE)</f>
        <v>12</v>
      </c>
      <c r="M25">
        <v>1.1999999999999999E-3</v>
      </c>
      <c r="N25" t="s">
        <v>9713</v>
      </c>
      <c r="O25" s="20"/>
      <c r="P25" s="20"/>
      <c r="Q25" s="20"/>
      <c r="R25" s="20"/>
      <c r="S25" s="20"/>
      <c r="T25" s="20"/>
      <c r="U25" s="20"/>
      <c r="V25" s="20"/>
      <c r="W25" s="20"/>
    </row>
    <row r="26" spans="1:23">
      <c r="A26" t="s">
        <v>7643</v>
      </c>
      <c r="B26" t="s">
        <v>159</v>
      </c>
      <c r="C26" t="s">
        <v>7644</v>
      </c>
      <c r="D26" t="s">
        <v>9710</v>
      </c>
      <c r="F26" t="s">
        <v>9712</v>
      </c>
      <c r="G26">
        <v>1.1799999999999998E-3</v>
      </c>
      <c r="H26" s="30">
        <v>-8.4835533314456324</v>
      </c>
      <c r="I26" s="39">
        <f>VLOOKUP($A26,'Ub5 and Ub6 values'!$B$3:$F$7000,2,FALSE)</f>
        <v>8</v>
      </c>
      <c r="J26" s="39">
        <f>VLOOKUP($A26,'Ub5 and Ub6 values'!$B$3:$F$7000,3,FALSE)</f>
        <v>10</v>
      </c>
      <c r="M26">
        <v>1.18</v>
      </c>
      <c r="N26" t="s">
        <v>9716</v>
      </c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t="s">
        <v>9058</v>
      </c>
      <c r="B27" t="s">
        <v>9059</v>
      </c>
      <c r="C27" t="s">
        <v>9060</v>
      </c>
      <c r="D27" t="s">
        <v>9710</v>
      </c>
      <c r="F27" t="s">
        <v>9712</v>
      </c>
      <c r="G27">
        <v>1.5900000000000001E-3</v>
      </c>
      <c r="H27" s="30">
        <v>-8.386745451779646</v>
      </c>
      <c r="I27" s="39">
        <f>VLOOKUP($A27,'Ub5 and Ub6 values'!$B$3:$F$7000,2,FALSE)</f>
        <v>10</v>
      </c>
      <c r="J27" s="39">
        <f>VLOOKUP($A27,'Ub5 and Ub6 values'!$B$3:$F$7000,3,FALSE)</f>
        <v>12</v>
      </c>
      <c r="M27">
        <v>1.59</v>
      </c>
      <c r="N27" t="s">
        <v>9716</v>
      </c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t="s">
        <v>7665</v>
      </c>
      <c r="B28" t="s">
        <v>7666</v>
      </c>
      <c r="C28" t="s">
        <v>7667</v>
      </c>
      <c r="D28" t="s">
        <v>9710</v>
      </c>
      <c r="F28" t="s">
        <v>9712</v>
      </c>
      <c r="G28">
        <v>2.2000000000000001E-3</v>
      </c>
      <c r="H28" s="30">
        <v>-8.2638198813730046</v>
      </c>
      <c r="I28" s="39">
        <f>VLOOKUP($A28,'Ub5 and Ub6 values'!$B$3:$F$7000,2,FALSE)</f>
        <v>8</v>
      </c>
      <c r="J28" s="39">
        <f>VLOOKUP($A28,'Ub5 and Ub6 values'!$B$3:$F$7000,3,FALSE)</f>
        <v>9</v>
      </c>
      <c r="M28">
        <v>2.2000000000000002</v>
      </c>
      <c r="N28" t="s">
        <v>9716</v>
      </c>
      <c r="O28" s="17"/>
      <c r="P28" s="17"/>
      <c r="Q28" s="17"/>
      <c r="R28" s="17"/>
      <c r="S28" s="17"/>
      <c r="T28" s="17"/>
      <c r="U28" s="17"/>
      <c r="V28" s="17"/>
      <c r="W28" s="17"/>
    </row>
    <row r="29" spans="1:23">
      <c r="A29" t="s">
        <v>9088</v>
      </c>
      <c r="B29" t="s">
        <v>9089</v>
      </c>
      <c r="C29" t="s">
        <v>9090</v>
      </c>
      <c r="D29" t="s">
        <v>9710</v>
      </c>
      <c r="F29" t="s">
        <v>9712</v>
      </c>
      <c r="G29">
        <v>2.82E-3</v>
      </c>
      <c r="H29" s="30">
        <v>-8.2248661075812777</v>
      </c>
      <c r="I29" s="39">
        <f>VLOOKUP($A29,'Ub5 and Ub6 values'!$B$3:$F$7000,2,FALSE)</f>
        <v>11</v>
      </c>
      <c r="J29" s="39">
        <f>VLOOKUP($A29,'Ub5 and Ub6 values'!$B$3:$F$7000,3,FALSE)</f>
        <v>12</v>
      </c>
      <c r="M29">
        <v>2.82</v>
      </c>
      <c r="N29" t="s">
        <v>9716</v>
      </c>
      <c r="O29" s="18"/>
      <c r="P29" s="18"/>
      <c r="Q29" s="18"/>
      <c r="R29" s="18"/>
      <c r="S29" s="18"/>
      <c r="T29" s="18"/>
      <c r="U29" s="18"/>
      <c r="V29" s="18"/>
      <c r="W29" s="18"/>
    </row>
    <row r="30" spans="1:23">
      <c r="A30" t="s">
        <v>9011</v>
      </c>
      <c r="B30" t="s">
        <v>947</v>
      </c>
      <c r="C30" t="s">
        <v>9012</v>
      </c>
      <c r="D30" t="s">
        <v>9710</v>
      </c>
      <c r="F30" t="s">
        <v>9886</v>
      </c>
      <c r="G30">
        <v>2.5699999999999998E-3</v>
      </c>
      <c r="H30" s="30">
        <v>-8.2279055026694365</v>
      </c>
      <c r="I30" s="39">
        <f>VLOOKUP($A30,'Ub5 and Ub6 values'!$B$3:$F$7000,2,FALSE)</f>
        <v>9</v>
      </c>
      <c r="J30" s="39">
        <f>VLOOKUP($A30,'Ub5 and Ub6 values'!$B$3:$F$7000,3,FALSE)</f>
        <v>12</v>
      </c>
      <c r="M30">
        <v>2.57</v>
      </c>
      <c r="N30" t="s">
        <v>9716</v>
      </c>
      <c r="O30" s="18"/>
      <c r="P30" s="18"/>
      <c r="Q30" s="18"/>
      <c r="R30" s="18"/>
      <c r="S30" s="18"/>
      <c r="T30" s="18"/>
      <c r="U30" s="18"/>
      <c r="V30" s="18"/>
      <c r="W30" s="18"/>
    </row>
    <row r="31" spans="1:23">
      <c r="A31" t="s">
        <v>7648</v>
      </c>
      <c r="B31" t="s">
        <v>161</v>
      </c>
      <c r="C31" t="s">
        <v>7649</v>
      </c>
      <c r="D31" t="s">
        <v>9710</v>
      </c>
      <c r="F31" t="s">
        <v>9712</v>
      </c>
      <c r="G31">
        <v>2.4500000000000004E-3</v>
      </c>
      <c r="H31" s="30">
        <v>-8.1711338596345477</v>
      </c>
      <c r="I31" s="39">
        <f>VLOOKUP($A31,'Ub5 and Ub6 values'!$B$3:$F$7000,2,FALSE)</f>
        <v>8</v>
      </c>
      <c r="J31" s="39">
        <f>VLOOKUP($A31,'Ub5 and Ub6 values'!$B$3:$F$7000,3,FALSE)</f>
        <v>9</v>
      </c>
      <c r="M31">
        <v>2.4500000000000002</v>
      </c>
      <c r="N31" t="s">
        <v>9716</v>
      </c>
      <c r="O31" s="18"/>
      <c r="P31" s="18"/>
      <c r="Q31" s="18"/>
      <c r="R31" s="18"/>
      <c r="S31" s="18"/>
      <c r="T31" s="18"/>
      <c r="U31" s="18"/>
      <c r="V31" s="18"/>
      <c r="W31" s="18"/>
    </row>
    <row r="32" spans="1:23">
      <c r="A32" t="s">
        <v>9072</v>
      </c>
      <c r="B32" t="s">
        <v>9073</v>
      </c>
      <c r="C32" t="s">
        <v>9074</v>
      </c>
      <c r="D32" t="s">
        <v>9710</v>
      </c>
      <c r="F32" t="s">
        <v>9886</v>
      </c>
      <c r="G32">
        <v>3.0000000000000001E-3</v>
      </c>
      <c r="H32" s="30">
        <v>-8.1006621598070154</v>
      </c>
      <c r="I32" s="39">
        <f>VLOOKUP($A32,'Ub5 and Ub6 values'!$B$3:$F$7000,2,FALSE)</f>
        <v>11</v>
      </c>
      <c r="J32" s="39">
        <f>VLOOKUP($A32,'Ub5 and Ub6 values'!$B$3:$F$7000,3,FALSE)</f>
        <v>12</v>
      </c>
      <c r="M32">
        <v>3</v>
      </c>
      <c r="N32" t="s">
        <v>9716</v>
      </c>
    </row>
    <row r="33" spans="1:14">
      <c r="A33" t="s">
        <v>7652</v>
      </c>
      <c r="B33" t="s">
        <v>163</v>
      </c>
      <c r="C33" t="s">
        <v>7653</v>
      </c>
      <c r="D33" t="s">
        <v>9710</v>
      </c>
      <c r="F33" t="s">
        <v>9712</v>
      </c>
      <c r="G33">
        <v>3.0999999999999999E-3</v>
      </c>
      <c r="H33" s="30">
        <v>-8.0209128904298375</v>
      </c>
      <c r="I33" s="39">
        <f>VLOOKUP($A33,'Ub5 and Ub6 values'!$B$3:$F$7000,2,FALSE)</f>
        <v>8</v>
      </c>
      <c r="J33" s="39">
        <f>VLOOKUP($A33,'Ub5 and Ub6 values'!$B$3:$F$7000,3,FALSE)</f>
        <v>9</v>
      </c>
      <c r="M33">
        <v>3.0999999999999999E-3</v>
      </c>
      <c r="N33" t="s">
        <v>9713</v>
      </c>
    </row>
    <row r="34" spans="1:14">
      <c r="A34" t="s">
        <v>7562</v>
      </c>
      <c r="B34" t="s">
        <v>1447</v>
      </c>
      <c r="D34" t="s">
        <v>9710</v>
      </c>
      <c r="F34" t="s">
        <v>9712</v>
      </c>
      <c r="G34">
        <v>3.3999999999999998E-3</v>
      </c>
      <c r="H34" s="30">
        <v>-7.8657813233426115</v>
      </c>
      <c r="I34" s="39">
        <f>VLOOKUP($A34,'Ub5 and Ub6 values'!$B$3:$F$7000,2,FALSE)</f>
        <v>7</v>
      </c>
      <c r="J34" s="39">
        <f>VLOOKUP($A34,'Ub5 and Ub6 values'!$B$3:$F$7000,3,FALSE)</f>
        <v>10</v>
      </c>
      <c r="M34">
        <v>3.4</v>
      </c>
      <c r="N34" t="s">
        <v>9716</v>
      </c>
    </row>
    <row r="35" spans="1:14">
      <c r="A35" t="s">
        <v>7705</v>
      </c>
      <c r="B35" t="s">
        <v>907</v>
      </c>
      <c r="C35" t="s">
        <v>7706</v>
      </c>
      <c r="D35" t="s">
        <v>9710</v>
      </c>
      <c r="F35" t="s">
        <v>9712</v>
      </c>
      <c r="G35">
        <v>4.8999999999999998E-3</v>
      </c>
      <c r="H35" s="30">
        <v>-7.8652826519278705</v>
      </c>
      <c r="I35" s="39">
        <f>VLOOKUP($A35,'Ub5 and Ub6 values'!$B$3:$F$7000,2,FALSE)</f>
        <v>7</v>
      </c>
      <c r="J35" s="39">
        <f>VLOOKUP($A35,'Ub5 and Ub6 values'!$B$3:$F$7000,3,FALSE)</f>
        <v>9</v>
      </c>
      <c r="M35">
        <v>4.8999999999999998E-3</v>
      </c>
      <c r="N35" t="s">
        <v>9713</v>
      </c>
    </row>
    <row r="36" spans="1:14">
      <c r="A36" t="s">
        <v>7583</v>
      </c>
      <c r="B36" t="s">
        <v>5417</v>
      </c>
      <c r="D36" t="s">
        <v>9710</v>
      </c>
      <c r="F36" t="s">
        <v>9712</v>
      </c>
      <c r="G36">
        <v>5.9000000000000007E-3</v>
      </c>
      <c r="H36" s="30">
        <v>-7.8291150741016056</v>
      </c>
      <c r="I36" s="39">
        <f>VLOOKUP($A36,'Ub5 and Ub6 values'!$B$3:$F$7000,2,FALSE)</f>
        <v>7</v>
      </c>
      <c r="J36" s="39">
        <f>VLOOKUP($A36,'Ub5 and Ub6 values'!$B$3:$F$7000,3,FALSE)</f>
        <v>9</v>
      </c>
      <c r="M36">
        <v>5.9</v>
      </c>
      <c r="N36" t="s">
        <v>9716</v>
      </c>
    </row>
    <row r="37" spans="1:14">
      <c r="A37" t="s">
        <v>7692</v>
      </c>
      <c r="B37" t="s">
        <v>7693</v>
      </c>
      <c r="C37" t="s">
        <v>7694</v>
      </c>
      <c r="D37" t="s">
        <v>9710</v>
      </c>
      <c r="F37" t="s">
        <v>9712</v>
      </c>
      <c r="G37">
        <v>4.2300000000000003E-3</v>
      </c>
      <c r="H37" s="30">
        <v>-7.8134783063400501</v>
      </c>
      <c r="I37" s="39">
        <f>VLOOKUP($A37,'Ub5 and Ub6 values'!$B$3:$F$7000,2,FALSE)</f>
        <v>7</v>
      </c>
      <c r="J37" s="39">
        <f>VLOOKUP($A37,'Ub5 and Ub6 values'!$B$3:$F$7000,3,FALSE)</f>
        <v>8</v>
      </c>
      <c r="M37">
        <v>4.2300000000000004</v>
      </c>
      <c r="N37" t="s">
        <v>9716</v>
      </c>
    </row>
    <row r="38" spans="1:14">
      <c r="A38" t="s">
        <v>8994</v>
      </c>
      <c r="B38" t="s">
        <v>8995</v>
      </c>
      <c r="C38" t="s">
        <v>8996</v>
      </c>
      <c r="D38" t="s">
        <v>9710</v>
      </c>
      <c r="F38" t="s">
        <v>9712</v>
      </c>
      <c r="G38">
        <v>6.4000000000000003E-3</v>
      </c>
      <c r="H38" s="30">
        <v>-7.7941282366402058</v>
      </c>
      <c r="I38" s="39">
        <f>VLOOKUP($A38,'Ub5 and Ub6 values'!$B$3:$F$7000,2,FALSE)</f>
        <v>10</v>
      </c>
      <c r="J38" s="39">
        <f>VLOOKUP($A38,'Ub5 and Ub6 values'!$B$3:$F$7000,3,FALSE)</f>
        <v>12</v>
      </c>
      <c r="M38">
        <v>6.4</v>
      </c>
      <c r="N38" t="s">
        <v>9716</v>
      </c>
    </row>
    <row r="39" spans="1:14">
      <c r="A39" t="s">
        <v>9063</v>
      </c>
      <c r="B39" t="s">
        <v>9064</v>
      </c>
      <c r="C39" t="s">
        <v>9065</v>
      </c>
      <c r="D39" t="s">
        <v>9710</v>
      </c>
      <c r="F39" t="s">
        <v>9886</v>
      </c>
      <c r="G39">
        <v>8.0000000000000002E-3</v>
      </c>
      <c r="H39" s="30">
        <v>-7.6572803556784219</v>
      </c>
      <c r="I39" s="39">
        <f>VLOOKUP($A39,'Ub5 and Ub6 values'!$B$3:$F$7000,2,FALSE)</f>
        <v>8</v>
      </c>
      <c r="J39" s="39">
        <f>VLOOKUP($A39,'Ub5 and Ub6 values'!$B$3:$F$7000,3,FALSE)</f>
        <v>9</v>
      </c>
      <c r="M39">
        <v>8.0000000000000002E-3</v>
      </c>
      <c r="N39" t="s">
        <v>9713</v>
      </c>
    </row>
    <row r="40" spans="1:14">
      <c r="A40" t="s">
        <v>7650</v>
      </c>
      <c r="B40" t="s">
        <v>162</v>
      </c>
      <c r="C40" t="s">
        <v>7651</v>
      </c>
      <c r="D40" t="s">
        <v>9710</v>
      </c>
      <c r="F40" t="s">
        <v>9712</v>
      </c>
      <c r="G40">
        <v>9.1000000000000004E-3</v>
      </c>
      <c r="H40" s="30">
        <v>-7.6523971417774153</v>
      </c>
      <c r="I40" s="39">
        <f>VLOOKUP($A40,'Ub5 and Ub6 values'!$B$3:$F$7000,2,FALSE)</f>
        <v>8</v>
      </c>
      <c r="J40" s="39">
        <f>VLOOKUP($A40,'Ub5 and Ub6 values'!$B$3:$F$7000,3,FALSE)</f>
        <v>10</v>
      </c>
      <c r="M40">
        <v>9.1000000000000004E-3</v>
      </c>
      <c r="N40" t="s">
        <v>9713</v>
      </c>
    </row>
    <row r="41" spans="1:14">
      <c r="A41" t="s">
        <v>8988</v>
      </c>
      <c r="B41" t="s">
        <v>3733</v>
      </c>
      <c r="C41" t="s">
        <v>8989</v>
      </c>
      <c r="D41" t="s">
        <v>9710</v>
      </c>
      <c r="F41" t="s">
        <v>9712</v>
      </c>
      <c r="G41">
        <v>5.1999999999999998E-3</v>
      </c>
      <c r="H41" s="30">
        <v>-7.5797330432035546</v>
      </c>
      <c r="I41" s="39">
        <f>VLOOKUP($A41,'Ub5 and Ub6 values'!$B$3:$F$7000,2,FALSE)</f>
        <v>5</v>
      </c>
      <c r="J41" s="39">
        <f>VLOOKUP($A41,'Ub5 and Ub6 values'!$B$3:$F$7000,3,FALSE)</f>
        <v>9</v>
      </c>
      <c r="M41">
        <v>5.1999999999999998E-3</v>
      </c>
      <c r="N41" t="s">
        <v>9713</v>
      </c>
    </row>
    <row r="42" spans="1:14">
      <c r="A42" t="s">
        <v>9025</v>
      </c>
      <c r="B42" t="s">
        <v>2174</v>
      </c>
      <c r="C42" t="s">
        <v>9026</v>
      </c>
      <c r="D42" t="s">
        <v>9710</v>
      </c>
      <c r="F42" t="s">
        <v>9712</v>
      </c>
      <c r="G42">
        <v>1.1599999999999999E-2</v>
      </c>
      <c r="H42" s="30">
        <v>-7.5704602034919599</v>
      </c>
      <c r="I42" s="39">
        <f>VLOOKUP($A42,'Ub5 and Ub6 values'!$B$3:$F$7000,2,FALSE)</f>
        <v>9</v>
      </c>
      <c r="J42" s="39">
        <f>VLOOKUP($A42,'Ub5 and Ub6 values'!$B$3:$F$7000,3,FALSE)</f>
        <v>12</v>
      </c>
      <c r="M42">
        <v>11.6</v>
      </c>
      <c r="N42" t="s">
        <v>9716</v>
      </c>
    </row>
    <row r="43" spans="1:14">
      <c r="A43" t="s">
        <v>7697</v>
      </c>
      <c r="B43" t="s">
        <v>7698</v>
      </c>
      <c r="C43" t="s">
        <v>7699</v>
      </c>
      <c r="D43" t="s">
        <v>9710</v>
      </c>
      <c r="F43" t="s">
        <v>9712</v>
      </c>
      <c r="G43">
        <v>8.0999999999999996E-3</v>
      </c>
      <c r="H43" s="30">
        <v>-7.5231730007205444</v>
      </c>
      <c r="I43" s="39">
        <f>VLOOKUP($A43,'Ub5 and Ub6 values'!$B$3:$F$7000,2,FALSE)</f>
        <v>7</v>
      </c>
      <c r="J43" s="39">
        <f>VLOOKUP($A43,'Ub5 and Ub6 values'!$B$3:$F$7000,3,FALSE)</f>
        <v>8</v>
      </c>
      <c r="M43">
        <v>8.1</v>
      </c>
      <c r="N43" t="s">
        <v>9716</v>
      </c>
    </row>
    <row r="44" spans="1:14">
      <c r="A44" t="s">
        <v>7640</v>
      </c>
      <c r="B44" t="s">
        <v>157</v>
      </c>
      <c r="C44" t="s">
        <v>7641</v>
      </c>
      <c r="D44" t="s">
        <v>9710</v>
      </c>
      <c r="F44" t="s">
        <v>9886</v>
      </c>
      <c r="G44">
        <v>1.2699999999999999E-2</v>
      </c>
      <c r="H44" s="30">
        <v>-7.5061349995573696</v>
      </c>
      <c r="I44" s="39">
        <f>VLOOKUP($A44,'Ub5 and Ub6 values'!$B$3:$F$7000,2,FALSE)</f>
        <v>10</v>
      </c>
      <c r="J44" s="39">
        <f>VLOOKUP($A44,'Ub5 and Ub6 values'!$B$3:$F$7000,3,FALSE)</f>
        <v>12</v>
      </c>
      <c r="M44">
        <v>12.7</v>
      </c>
      <c r="N44" t="s">
        <v>9716</v>
      </c>
    </row>
    <row r="45" spans="1:14">
      <c r="A45" t="s">
        <v>7690</v>
      </c>
      <c r="B45" t="s">
        <v>899</v>
      </c>
      <c r="C45" t="s">
        <v>7691</v>
      </c>
      <c r="D45" t="s">
        <v>9710</v>
      </c>
      <c r="F45" t="s">
        <v>9712</v>
      </c>
      <c r="G45">
        <v>1.0999999999999999E-2</v>
      </c>
      <c r="H45" s="30">
        <v>-7.4433823397942582</v>
      </c>
      <c r="I45" s="39">
        <f>VLOOKUP($A45,'Ub5 and Ub6 values'!$B$3:$F$7000,2,FALSE)</f>
        <v>7</v>
      </c>
      <c r="J45" s="39">
        <f>VLOOKUP($A45,'Ub5 and Ub6 values'!$B$3:$F$7000,3,FALSE)</f>
        <v>8</v>
      </c>
      <c r="M45">
        <v>1.0999999999999999E-2</v>
      </c>
      <c r="N45" t="s">
        <v>9713</v>
      </c>
    </row>
    <row r="46" spans="1:14">
      <c r="A46" t="s">
        <v>8965</v>
      </c>
      <c r="B46" t="s">
        <v>926</v>
      </c>
      <c r="C46" t="s">
        <v>8966</v>
      </c>
      <c r="D46" t="s">
        <v>9710</v>
      </c>
      <c r="F46" t="s">
        <v>9852</v>
      </c>
      <c r="G46">
        <v>1.2999999999999999E-2</v>
      </c>
      <c r="H46" s="30">
        <v>-7.4255816201158984</v>
      </c>
      <c r="I46" s="39">
        <f>VLOOKUP($A46,'Ub5 and Ub6 values'!$B$3:$F$7000,2,FALSE)</f>
        <v>8</v>
      </c>
      <c r="J46" s="39">
        <f>VLOOKUP($A46,'Ub5 and Ub6 values'!$B$3:$F$7000,3,FALSE)</f>
        <v>9</v>
      </c>
      <c r="M46">
        <v>13</v>
      </c>
      <c r="N46" t="s">
        <v>9716</v>
      </c>
    </row>
    <row r="47" spans="1:14">
      <c r="A47" t="s">
        <v>9002</v>
      </c>
      <c r="B47" t="s">
        <v>940</v>
      </c>
      <c r="C47" t="s">
        <v>9003</v>
      </c>
      <c r="D47" t="s">
        <v>9710</v>
      </c>
      <c r="F47" t="s">
        <v>9886</v>
      </c>
      <c r="G47">
        <v>1.6E-2</v>
      </c>
      <c r="H47" s="30">
        <v>-7.410951021804796</v>
      </c>
      <c r="I47" s="39">
        <f>VLOOKUP($A47,'Ub5 and Ub6 values'!$B$3:$F$7000,2,FALSE)</f>
        <v>9</v>
      </c>
      <c r="J47" s="39">
        <f>VLOOKUP($A47,'Ub5 and Ub6 values'!$B$3:$F$7000,3,FALSE)</f>
        <v>9</v>
      </c>
      <c r="M47">
        <v>16</v>
      </c>
      <c r="N47" t="s">
        <v>9716</v>
      </c>
    </row>
    <row r="48" spans="1:14">
      <c r="A48" t="s">
        <v>8974</v>
      </c>
      <c r="B48" t="s">
        <v>928</v>
      </c>
      <c r="C48" t="s">
        <v>8975</v>
      </c>
      <c r="D48" t="s">
        <v>9710</v>
      </c>
      <c r="F48" t="s">
        <v>9712</v>
      </c>
      <c r="G48">
        <v>1.2500000000000001E-2</v>
      </c>
      <c r="H48" s="30">
        <v>-7.3522780909844574</v>
      </c>
      <c r="I48" s="39">
        <f>VLOOKUP($A48,'Ub5 and Ub6 values'!$B$3:$F$7000,2,FALSE)</f>
        <v>7</v>
      </c>
      <c r="J48" s="39">
        <f>VLOOKUP($A48,'Ub5 and Ub6 values'!$B$3:$F$7000,3,FALSE)</f>
        <v>9</v>
      </c>
      <c r="M48">
        <v>12.5</v>
      </c>
      <c r="N48" t="s">
        <v>9716</v>
      </c>
    </row>
    <row r="49" spans="1:14">
      <c r="A49" t="s">
        <v>7579</v>
      </c>
      <c r="B49" t="s">
        <v>7580</v>
      </c>
      <c r="D49" t="s">
        <v>9710</v>
      </c>
      <c r="F49" t="s">
        <v>9712</v>
      </c>
      <c r="G49">
        <v>1.9E-2</v>
      </c>
      <c r="H49" s="30">
        <v>-7.3266741726138163</v>
      </c>
      <c r="I49" s="39">
        <f>VLOOKUP($A49,'Ub5 and Ub6 values'!$B$3:$F$7000,2,FALSE)</f>
        <v>8</v>
      </c>
      <c r="J49" s="39">
        <f>VLOOKUP($A49,'Ub5 and Ub6 values'!$B$3:$F$7000,3,FALSE)</f>
        <v>8</v>
      </c>
      <c r="M49">
        <v>1.9E-2</v>
      </c>
      <c r="N49" t="s">
        <v>9713</v>
      </c>
    </row>
    <row r="50" spans="1:14">
      <c r="A50" t="s">
        <v>7556</v>
      </c>
      <c r="B50" t="s">
        <v>7557</v>
      </c>
      <c r="D50" t="s">
        <v>9710</v>
      </c>
      <c r="E50" t="s">
        <v>7558</v>
      </c>
      <c r="F50" t="s">
        <v>9712</v>
      </c>
      <c r="G50">
        <v>1.2999999999999999E-2</v>
      </c>
      <c r="H50" s="30">
        <v>-7.2970817376649864</v>
      </c>
      <c r="I50" s="39">
        <f>VLOOKUP($A50,'Ub5 and Ub6 values'!$B$3:$F$7000,2,FALSE)</f>
        <v>6</v>
      </c>
      <c r="J50" s="39">
        <f>VLOOKUP($A50,'Ub5 and Ub6 values'!$B$3:$F$7000,3,FALSE)</f>
        <v>8</v>
      </c>
      <c r="M50">
        <v>1.2999999999999999E-2</v>
      </c>
      <c r="N50" t="s">
        <v>9713</v>
      </c>
    </row>
    <row r="51" spans="1:14">
      <c r="A51" t="s">
        <v>8986</v>
      </c>
      <c r="B51" t="s">
        <v>3732</v>
      </c>
      <c r="C51" t="s">
        <v>8987</v>
      </c>
      <c r="D51" t="s">
        <v>9710</v>
      </c>
      <c r="F51" t="s">
        <v>9712</v>
      </c>
      <c r="G51">
        <v>1.1800000000000001E-2</v>
      </c>
      <c r="H51" s="30">
        <v>-7.2748718197918754</v>
      </c>
      <c r="I51" s="39">
        <f>VLOOKUP($A51,'Ub5 and Ub6 values'!$B$3:$F$7000,2,FALSE)</f>
        <v>11</v>
      </c>
      <c r="J51" s="39">
        <f>VLOOKUP($A51,'Ub5 and Ub6 values'!$B$3:$F$7000,3,FALSE)</f>
        <v>12</v>
      </c>
      <c r="M51">
        <v>11.8</v>
      </c>
      <c r="N51" t="s">
        <v>9716</v>
      </c>
    </row>
    <row r="52" spans="1:14">
      <c r="A52" t="s">
        <v>5642</v>
      </c>
      <c r="B52" t="s">
        <v>911</v>
      </c>
      <c r="C52" t="s">
        <v>5643</v>
      </c>
      <c r="D52" t="s">
        <v>9710</v>
      </c>
      <c r="F52" t="s">
        <v>9712</v>
      </c>
      <c r="G52">
        <v>1.77E-2</v>
      </c>
      <c r="H52" s="30">
        <v>-7.2826335041768431</v>
      </c>
      <c r="I52" s="39">
        <f>VLOOKUP($A52,'Ub5 and Ub6 values'!$B$3:$F$7000,2,FALSE)</f>
        <v>7</v>
      </c>
      <c r="J52" s="39">
        <f>VLOOKUP($A52,'Ub5 and Ub6 values'!$B$3:$F$7000,3,FALSE)</f>
        <v>9</v>
      </c>
      <c r="M52">
        <v>1.77E-2</v>
      </c>
      <c r="N52" t="s">
        <v>9713</v>
      </c>
    </row>
    <row r="53" spans="1:14">
      <c r="A53" t="s">
        <v>7624</v>
      </c>
      <c r="B53" t="s">
        <v>8704</v>
      </c>
      <c r="C53" t="s">
        <v>7625</v>
      </c>
      <c r="D53" t="s">
        <v>9710</v>
      </c>
      <c r="F53" t="s">
        <v>9886</v>
      </c>
      <c r="G53">
        <v>1.2999999999999999E-2</v>
      </c>
      <c r="H53" s="30">
        <v>-7.2343848802192037</v>
      </c>
      <c r="I53" s="39">
        <f>VLOOKUP($A53,'Ub5 and Ub6 values'!$B$3:$F$7000,2,FALSE)</f>
        <v>6</v>
      </c>
      <c r="J53" s="39">
        <f>VLOOKUP($A53,'Ub5 and Ub6 values'!$B$3:$F$7000,3,FALSE)</f>
        <v>9</v>
      </c>
      <c r="M53">
        <v>13</v>
      </c>
      <c r="N53" t="s">
        <v>9716</v>
      </c>
    </row>
    <row r="54" spans="1:14">
      <c r="A54" t="s">
        <v>7565</v>
      </c>
      <c r="B54" t="s">
        <v>4068</v>
      </c>
      <c r="D54" t="s">
        <v>9710</v>
      </c>
      <c r="F54" t="s">
        <v>9886</v>
      </c>
      <c r="G54">
        <v>1.2999999999999999E-2</v>
      </c>
      <c r="H54" s="30">
        <v>-7.2086769626009817</v>
      </c>
      <c r="I54" s="39">
        <f>VLOOKUP($A54,'Ub5 and Ub6 values'!$B$3:$F$7000,2,FALSE)</f>
        <v>11</v>
      </c>
      <c r="J54" s="39">
        <f>VLOOKUP($A54,'Ub5 and Ub6 values'!$B$3:$F$7000,3,FALSE)</f>
        <v>12</v>
      </c>
      <c r="M54">
        <v>13</v>
      </c>
      <c r="N54" t="s">
        <v>9716</v>
      </c>
    </row>
    <row r="55" spans="1:14">
      <c r="A55" t="s">
        <v>7556</v>
      </c>
      <c r="B55" t="s">
        <v>6443</v>
      </c>
      <c r="C55" t="s">
        <v>7620</v>
      </c>
      <c r="D55" t="s">
        <v>9710</v>
      </c>
      <c r="F55" t="s">
        <v>9712</v>
      </c>
      <c r="G55">
        <v>1.6E-2</v>
      </c>
      <c r="H55" s="30">
        <v>-7.2069051073158983</v>
      </c>
      <c r="I55" s="39">
        <f>VLOOKUP($A55,'Ub5 and Ub6 values'!$B$3:$F$7000,2,FALSE)</f>
        <v>6</v>
      </c>
      <c r="J55" s="39">
        <f>VLOOKUP($A55,'Ub5 and Ub6 values'!$B$3:$F$7000,3,FALSE)</f>
        <v>8</v>
      </c>
      <c r="M55">
        <v>1.6E-2</v>
      </c>
      <c r="N55" t="s">
        <v>9713</v>
      </c>
    </row>
    <row r="56" spans="1:14">
      <c r="A56" t="s">
        <v>9033</v>
      </c>
      <c r="B56" t="s">
        <v>9034</v>
      </c>
      <c r="C56" t="s">
        <v>9032</v>
      </c>
      <c r="D56" t="s">
        <v>9710</v>
      </c>
      <c r="F56" t="s">
        <v>9852</v>
      </c>
      <c r="G56">
        <v>2.1000000000000001E-2</v>
      </c>
      <c r="H56" s="30">
        <v>-7.095451646591191</v>
      </c>
      <c r="I56" s="39">
        <f>VLOOKUP($A56,'Ub5 and Ub6 values'!$B$3:$F$7000,2,FALSE)</f>
        <v>6</v>
      </c>
      <c r="J56" s="39">
        <f>VLOOKUP($A56,'Ub5 and Ub6 values'!$B$3:$F$7000,3,FALSE)</f>
        <v>9</v>
      </c>
      <c r="M56">
        <v>2.1000000000000001E-2</v>
      </c>
      <c r="N56" t="s">
        <v>9713</v>
      </c>
    </row>
    <row r="57" spans="1:14">
      <c r="A57" t="s">
        <v>9035</v>
      </c>
      <c r="B57" t="s">
        <v>5217</v>
      </c>
      <c r="C57" t="s">
        <v>9036</v>
      </c>
      <c r="D57" t="s">
        <v>9710</v>
      </c>
      <c r="F57" t="s">
        <v>9712</v>
      </c>
      <c r="G57">
        <v>2.8799999999999999E-2</v>
      </c>
      <c r="H57" s="30">
        <v>-7.1170663479788221</v>
      </c>
      <c r="I57" s="39">
        <f>VLOOKUP($A57,'Ub5 and Ub6 values'!$B$3:$F$7000,2,FALSE)</f>
        <v>8</v>
      </c>
      <c r="J57" s="39">
        <f>VLOOKUP($A57,'Ub5 and Ub6 values'!$B$3:$F$7000,3,FALSE)</f>
        <v>8</v>
      </c>
      <c r="M57">
        <v>28.8</v>
      </c>
      <c r="N57" t="s">
        <v>9716</v>
      </c>
    </row>
    <row r="58" spans="1:14">
      <c r="A58" t="s">
        <v>7695</v>
      </c>
      <c r="B58" t="s">
        <v>900</v>
      </c>
      <c r="C58" t="s">
        <v>7696</v>
      </c>
      <c r="D58" t="s">
        <v>9710</v>
      </c>
      <c r="F58" t="s">
        <v>9712</v>
      </c>
      <c r="G58">
        <v>2.4E-2</v>
      </c>
      <c r="H58" s="30">
        <v>-7.0368964216407255</v>
      </c>
      <c r="I58" s="39">
        <f>VLOOKUP($A58,'Ub5 and Ub6 values'!$B$3:$F$7000,2,FALSE)</f>
        <v>7</v>
      </c>
      <c r="J58" s="39">
        <f>VLOOKUP($A58,'Ub5 and Ub6 values'!$B$3:$F$7000,3,FALSE)</f>
        <v>8</v>
      </c>
      <c r="M58">
        <v>2.4E-2</v>
      </c>
      <c r="N58" t="s">
        <v>9713</v>
      </c>
    </row>
    <row r="59" spans="1:14">
      <c r="A59" t="s">
        <v>7640</v>
      </c>
      <c r="B59" t="s">
        <v>157</v>
      </c>
      <c r="C59" t="s">
        <v>7641</v>
      </c>
      <c r="D59" t="s">
        <v>9710</v>
      </c>
      <c r="F59" t="s">
        <v>7642</v>
      </c>
      <c r="G59">
        <v>3.8399999999999997E-2</v>
      </c>
      <c r="H59" s="30">
        <v>-7.0256074961457964</v>
      </c>
      <c r="I59" s="39">
        <f>VLOOKUP($A59,'Ub5 and Ub6 values'!$B$3:$F$7000,2,FALSE)</f>
        <v>10</v>
      </c>
      <c r="J59" s="39">
        <f>VLOOKUP($A59,'Ub5 and Ub6 values'!$B$3:$F$7000,3,FALSE)</f>
        <v>12</v>
      </c>
      <c r="M59">
        <v>38.4</v>
      </c>
      <c r="N59" t="s">
        <v>9716</v>
      </c>
    </row>
    <row r="60" spans="1:14">
      <c r="A60" t="s">
        <v>9049</v>
      </c>
      <c r="B60" t="s">
        <v>524</v>
      </c>
      <c r="C60" t="s">
        <v>9050</v>
      </c>
      <c r="D60" t="s">
        <v>9710</v>
      </c>
      <c r="F60" t="s">
        <v>9712</v>
      </c>
      <c r="G60">
        <v>0.04</v>
      </c>
      <c r="H60" s="30">
        <v>-6.9960449489063823</v>
      </c>
      <c r="I60" s="39">
        <f>VLOOKUP($A60,'Ub5 and Ub6 values'!$B$3:$F$7000,2,FALSE)</f>
        <v>8</v>
      </c>
      <c r="J60" s="39">
        <f>VLOOKUP($A60,'Ub5 and Ub6 values'!$B$3:$F$7000,3,FALSE)</f>
        <v>9</v>
      </c>
      <c r="M60">
        <v>40</v>
      </c>
      <c r="N60" t="s">
        <v>9716</v>
      </c>
    </row>
    <row r="61" spans="1:14">
      <c r="A61" t="s">
        <v>7707</v>
      </c>
      <c r="B61" t="s">
        <v>1774</v>
      </c>
      <c r="C61" t="s">
        <v>7708</v>
      </c>
      <c r="D61" t="s">
        <v>9710</v>
      </c>
      <c r="F61" t="s">
        <v>9712</v>
      </c>
      <c r="G61">
        <v>2.7300000000000001E-2</v>
      </c>
      <c r="H61" s="30">
        <v>-6.942255241896369</v>
      </c>
      <c r="I61" s="39">
        <f>VLOOKUP($A61,'Ub5 and Ub6 values'!$B$3:$F$7000,2,FALSE)</f>
        <v>6</v>
      </c>
      <c r="J61" s="39">
        <f>VLOOKUP($A61,'Ub5 and Ub6 values'!$B$3:$F$7000,3,FALSE)</f>
        <v>9</v>
      </c>
      <c r="M61">
        <v>27.3</v>
      </c>
      <c r="N61" t="s">
        <v>9716</v>
      </c>
    </row>
    <row r="62" spans="1:14">
      <c r="A62" t="s">
        <v>8967</v>
      </c>
      <c r="B62" t="s">
        <v>927</v>
      </c>
      <c r="C62" t="s">
        <v>8968</v>
      </c>
      <c r="D62" t="s">
        <v>9710</v>
      </c>
      <c r="F62" t="s">
        <v>9712</v>
      </c>
      <c r="G62">
        <v>4.1000000000000002E-2</v>
      </c>
      <c r="H62" s="30">
        <v>-6.9253119656973947</v>
      </c>
      <c r="I62" s="39">
        <f>VLOOKUP($A62,'Ub5 and Ub6 values'!$B$3:$F$7000,2,FALSE)</f>
        <v>8</v>
      </c>
      <c r="J62" s="39">
        <f>VLOOKUP($A62,'Ub5 and Ub6 values'!$B$3:$F$7000,3,FALSE)</f>
        <v>8</v>
      </c>
      <c r="M62">
        <v>41</v>
      </c>
      <c r="N62" t="s">
        <v>9716</v>
      </c>
    </row>
    <row r="63" spans="1:14">
      <c r="A63" t="s">
        <v>9086</v>
      </c>
      <c r="B63" t="s">
        <v>2694</v>
      </c>
      <c r="C63" t="s">
        <v>9087</v>
      </c>
      <c r="D63" t="s">
        <v>9710</v>
      </c>
      <c r="F63" t="s">
        <v>9712</v>
      </c>
      <c r="G63">
        <v>4.3499999999999997E-2</v>
      </c>
      <c r="H63" s="30">
        <v>-6.8869207224387026</v>
      </c>
      <c r="I63" s="39">
        <f>VLOOKUP($A63,'Ub5 and Ub6 values'!$B$3:$F$7000,2,FALSE)</f>
        <v>7</v>
      </c>
      <c r="J63" s="39">
        <f>VLOOKUP($A63,'Ub5 and Ub6 values'!$B$3:$F$7000,3,FALSE)</f>
        <v>9</v>
      </c>
      <c r="M63">
        <v>43.5</v>
      </c>
      <c r="N63" t="s">
        <v>9716</v>
      </c>
    </row>
    <row r="64" spans="1:14">
      <c r="A64" t="s">
        <v>7688</v>
      </c>
      <c r="B64" t="s">
        <v>1865</v>
      </c>
      <c r="C64" t="s">
        <v>7689</v>
      </c>
      <c r="D64" t="s">
        <v>9710</v>
      </c>
      <c r="F64" t="s">
        <v>9712</v>
      </c>
      <c r="G64">
        <v>3.7399999999999996E-2</v>
      </c>
      <c r="H64" s="30">
        <v>-6.79291205153935</v>
      </c>
      <c r="I64" s="39">
        <f>VLOOKUP($A64,'Ub5 and Ub6 values'!$B$3:$F$7000,2,FALSE)</f>
        <v>9</v>
      </c>
      <c r="J64" s="39">
        <f>VLOOKUP($A64,'Ub5 and Ub6 values'!$B$3:$F$7000,3,FALSE)</f>
        <v>10</v>
      </c>
      <c r="M64">
        <v>37.4</v>
      </c>
      <c r="N64" t="s">
        <v>9716</v>
      </c>
    </row>
    <row r="65" spans="1:14">
      <c r="A65" t="s">
        <v>5644</v>
      </c>
      <c r="B65" t="s">
        <v>6069</v>
      </c>
      <c r="C65" t="s">
        <v>5645</v>
      </c>
      <c r="D65" t="s">
        <v>9710</v>
      </c>
      <c r="F65" t="s">
        <v>9712</v>
      </c>
      <c r="G65">
        <v>4.8000000000000001E-2</v>
      </c>
      <c r="H65" s="30">
        <v>-6.7364297039495229</v>
      </c>
      <c r="I65" s="39">
        <f>VLOOKUP($A65,'Ub5 and Ub6 values'!$B$3:$F$7000,2,FALSE)</f>
        <v>6</v>
      </c>
      <c r="J65" s="39">
        <f>VLOOKUP($A65,'Ub5 and Ub6 values'!$B$3:$F$7000,3,FALSE)</f>
        <v>9</v>
      </c>
      <c r="M65">
        <v>4.8000000000000001E-2</v>
      </c>
      <c r="N65" t="s">
        <v>9713</v>
      </c>
    </row>
    <row r="66" spans="1:14">
      <c r="A66" t="s">
        <v>7573</v>
      </c>
      <c r="B66" t="s">
        <v>4108</v>
      </c>
      <c r="D66" t="s">
        <v>9710</v>
      </c>
      <c r="F66" t="s">
        <v>9712</v>
      </c>
      <c r="G66">
        <v>3.6999999999999998E-2</v>
      </c>
      <c r="H66" s="30">
        <v>-6.7362306353716637</v>
      </c>
      <c r="I66" s="39">
        <f>VLOOKUP($A66,'Ub5 and Ub6 values'!$B$3:$F$7000,2,FALSE)</f>
        <v>11</v>
      </c>
      <c r="J66" s="39">
        <f>VLOOKUP($A66,'Ub5 and Ub6 values'!$B$3:$F$7000,3,FALSE)</f>
        <v>12</v>
      </c>
      <c r="M66">
        <v>37</v>
      </c>
      <c r="N66" t="s">
        <v>9716</v>
      </c>
    </row>
    <row r="67" spans="1:14">
      <c r="A67" t="s">
        <v>7576</v>
      </c>
      <c r="B67" t="s">
        <v>2736</v>
      </c>
      <c r="D67" t="s">
        <v>9710</v>
      </c>
      <c r="F67" t="s">
        <v>9712</v>
      </c>
      <c r="G67">
        <v>4.4999999999999998E-2</v>
      </c>
      <c r="H67" s="30">
        <v>-6.7412654340679206</v>
      </c>
      <c r="I67" s="39">
        <f>VLOOKUP($A67,'Ub5 and Ub6 values'!$B$3:$F$7000,2,FALSE)</f>
        <v>9</v>
      </c>
      <c r="J67" s="39">
        <f>VLOOKUP($A67,'Ub5 and Ub6 values'!$B$3:$F$7000,3,FALSE)</f>
        <v>9</v>
      </c>
      <c r="M67">
        <v>45</v>
      </c>
      <c r="N67" t="s">
        <v>9716</v>
      </c>
    </row>
    <row r="68" spans="1:14">
      <c r="A68" t="s">
        <v>9027</v>
      </c>
      <c r="B68" t="s">
        <v>2175</v>
      </c>
      <c r="C68" t="s">
        <v>9028</v>
      </c>
      <c r="D68" t="s">
        <v>9710</v>
      </c>
      <c r="F68" t="s">
        <v>9886</v>
      </c>
      <c r="G68">
        <v>8.6999999999999994E-2</v>
      </c>
      <c r="H68" s="30">
        <v>-6.7601865178345335</v>
      </c>
      <c r="I68" s="39">
        <f>VLOOKUP($A68,'Ub5 and Ub6 values'!$B$3:$F$7000,2,FALSE)</f>
        <v>9</v>
      </c>
      <c r="J68" s="39">
        <f>VLOOKUP($A68,'Ub5 and Ub6 values'!$B$3:$F$7000,3,FALSE)</f>
        <v>9</v>
      </c>
      <c r="M68">
        <v>87</v>
      </c>
      <c r="N68" t="s">
        <v>9716</v>
      </c>
    </row>
    <row r="69" spans="1:14">
      <c r="A69" t="s">
        <v>7611</v>
      </c>
      <c r="B69" t="s">
        <v>6399</v>
      </c>
      <c r="C69" t="s">
        <v>7612</v>
      </c>
      <c r="D69" t="s">
        <v>9710</v>
      </c>
      <c r="F69" t="s">
        <v>9712</v>
      </c>
      <c r="G69">
        <v>0.03</v>
      </c>
      <c r="H69" s="30">
        <v>-6.7507243313101988</v>
      </c>
      <c r="I69" s="39">
        <f>VLOOKUP($A69,'Ub5 and Ub6 values'!$B$3:$F$7000,2,FALSE)</f>
        <v>6</v>
      </c>
      <c r="J69" s="39">
        <f>VLOOKUP($A69,'Ub5 and Ub6 values'!$B$3:$F$7000,3,FALSE)</f>
        <v>7</v>
      </c>
      <c r="M69">
        <v>0.03</v>
      </c>
      <c r="N69" t="s">
        <v>9713</v>
      </c>
    </row>
    <row r="70" spans="1:14">
      <c r="A70" t="s">
        <v>8963</v>
      </c>
      <c r="B70" t="s">
        <v>4747</v>
      </c>
      <c r="C70" t="s">
        <v>8964</v>
      </c>
      <c r="D70" t="s">
        <v>9710</v>
      </c>
      <c r="F70" t="s">
        <v>9712</v>
      </c>
      <c r="G70">
        <v>5.8000000000000003E-2</v>
      </c>
      <c r="H70" s="30">
        <v>-6.7057988521693321</v>
      </c>
      <c r="I70" s="39">
        <f>VLOOKUP($A70,'Ub5 and Ub6 values'!$B$3:$F$7000,2,FALSE)</f>
        <v>8</v>
      </c>
      <c r="J70" s="39">
        <f>VLOOKUP($A70,'Ub5 and Ub6 values'!$B$3:$F$7000,3,FALSE)</f>
        <v>9</v>
      </c>
      <c r="M70">
        <v>58</v>
      </c>
      <c r="N70" t="s">
        <v>9716</v>
      </c>
    </row>
    <row r="71" spans="1:14">
      <c r="A71" t="s">
        <v>7573</v>
      </c>
      <c r="B71" t="s">
        <v>4108</v>
      </c>
      <c r="D71" t="s">
        <v>9710</v>
      </c>
      <c r="F71" t="s">
        <v>9712</v>
      </c>
      <c r="G71">
        <v>4.2999999999999997E-2</v>
      </c>
      <c r="H71" s="30">
        <v>-6.6709639038590725</v>
      </c>
      <c r="I71" s="39">
        <f>VLOOKUP($A71,'Ub5 and Ub6 values'!$B$3:$F$7000,2,FALSE)</f>
        <v>11</v>
      </c>
      <c r="J71" s="39">
        <f>VLOOKUP($A71,'Ub5 and Ub6 values'!$B$3:$F$7000,3,FALSE)</f>
        <v>12</v>
      </c>
      <c r="M71">
        <v>43</v>
      </c>
      <c r="N71" t="s">
        <v>9716</v>
      </c>
    </row>
    <row r="72" spans="1:14">
      <c r="A72" t="s">
        <v>9023</v>
      </c>
      <c r="B72" t="s">
        <v>2173</v>
      </c>
      <c r="C72" t="s">
        <v>9024</v>
      </c>
      <c r="D72" t="s">
        <v>9710</v>
      </c>
      <c r="F72" t="s">
        <v>9712</v>
      </c>
      <c r="G72">
        <v>8.2799999999999999E-2</v>
      </c>
      <c r="H72" s="30">
        <v>-6.6534512751292958</v>
      </c>
      <c r="I72" s="39">
        <f>VLOOKUP($A72,'Ub5 and Ub6 values'!$B$3:$F$7000,2,FALSE)</f>
        <v>7</v>
      </c>
      <c r="J72" s="39">
        <f>VLOOKUP($A72,'Ub5 and Ub6 values'!$B$3:$F$7000,3,FALSE)</f>
        <v>9</v>
      </c>
      <c r="M72">
        <v>82.8</v>
      </c>
      <c r="N72" t="s">
        <v>9716</v>
      </c>
    </row>
    <row r="73" spans="1:14">
      <c r="A73" t="s">
        <v>7573</v>
      </c>
      <c r="B73" t="s">
        <v>4108</v>
      </c>
      <c r="D73" t="s">
        <v>9710</v>
      </c>
      <c r="F73" t="s">
        <v>9886</v>
      </c>
      <c r="G73">
        <v>5.7000000000000002E-2</v>
      </c>
      <c r="H73" s="30">
        <v>-6.5485575037661672</v>
      </c>
      <c r="I73" s="39">
        <f>VLOOKUP($A73,'Ub5 and Ub6 values'!$B$3:$F$7000,2,FALSE)</f>
        <v>11</v>
      </c>
      <c r="J73" s="39">
        <f>VLOOKUP($A73,'Ub5 and Ub6 values'!$B$3:$F$7000,3,FALSE)</f>
        <v>12</v>
      </c>
      <c r="M73">
        <v>57</v>
      </c>
      <c r="N73" t="s">
        <v>9716</v>
      </c>
    </row>
    <row r="74" spans="1:14">
      <c r="A74" t="s">
        <v>7601</v>
      </c>
      <c r="B74" t="s">
        <v>2588</v>
      </c>
      <c r="C74" t="s">
        <v>7602</v>
      </c>
      <c r="D74" t="s">
        <v>9710</v>
      </c>
      <c r="F74" t="s">
        <v>9712</v>
      </c>
      <c r="G74">
        <v>6.4000000000000001E-2</v>
      </c>
      <c r="H74" s="30">
        <v>-6.5509751100677089</v>
      </c>
      <c r="I74" s="39">
        <f>VLOOKUP($A74,'Ub5 and Ub6 values'!$B$3:$F$7000,2,FALSE)</f>
        <v>11</v>
      </c>
      <c r="J74" s="39">
        <f>VLOOKUP($A74,'Ub5 and Ub6 values'!$B$3:$F$7000,3,FALSE)</f>
        <v>12</v>
      </c>
      <c r="M74">
        <v>64</v>
      </c>
      <c r="N74" t="s">
        <v>9716</v>
      </c>
    </row>
    <row r="75" spans="1:14">
      <c r="A75" t="s">
        <v>7573</v>
      </c>
      <c r="B75" t="s">
        <v>4108</v>
      </c>
      <c r="D75" t="s">
        <v>9710</v>
      </c>
      <c r="F75" t="s">
        <v>9712</v>
      </c>
      <c r="G75">
        <v>6.6000000000000003E-2</v>
      </c>
      <c r="H75" s="30">
        <v>-6.4848884238967903</v>
      </c>
      <c r="I75" s="39">
        <f>VLOOKUP($A75,'Ub5 and Ub6 values'!$B$3:$F$7000,2,FALSE)</f>
        <v>11</v>
      </c>
      <c r="J75" s="39">
        <f>VLOOKUP($A75,'Ub5 and Ub6 values'!$B$3:$F$7000,3,FALSE)</f>
        <v>12</v>
      </c>
      <c r="M75">
        <v>66</v>
      </c>
      <c r="N75" t="s">
        <v>9716</v>
      </c>
    </row>
    <row r="76" spans="1:14">
      <c r="A76" t="s">
        <v>7617</v>
      </c>
      <c r="B76" t="s">
        <v>7618</v>
      </c>
      <c r="C76" t="s">
        <v>7619</v>
      </c>
      <c r="D76" t="s">
        <v>9710</v>
      </c>
      <c r="F76" t="s">
        <v>9712</v>
      </c>
      <c r="G76">
        <v>0.12</v>
      </c>
      <c r="H76" s="30">
        <v>-6.4526398623873504</v>
      </c>
      <c r="I76" s="39">
        <f>VLOOKUP($A76,'Ub5 and Ub6 values'!$B$3:$F$7000,2,FALSE)</f>
        <v>7</v>
      </c>
      <c r="J76" s="39">
        <f>VLOOKUP($A76,'Ub5 and Ub6 values'!$B$3:$F$7000,3,FALSE)</f>
        <v>9</v>
      </c>
      <c r="M76">
        <v>120</v>
      </c>
      <c r="N76" t="s">
        <v>9716</v>
      </c>
    </row>
    <row r="77" spans="1:14">
      <c r="A77" t="s">
        <v>7574</v>
      </c>
      <c r="B77" t="s">
        <v>130</v>
      </c>
      <c r="D77" t="s">
        <v>9710</v>
      </c>
      <c r="F77" t="s">
        <v>9712</v>
      </c>
      <c r="G77">
        <v>0.14000000000000001</v>
      </c>
      <c r="H77" s="30">
        <v>-6.4532121564847333</v>
      </c>
      <c r="I77" s="39">
        <f>VLOOKUP($A77,'Ub5 and Ub6 values'!$B$3:$F$7000,2,FALSE)</f>
        <v>11</v>
      </c>
      <c r="J77" s="39">
        <f>VLOOKUP($A77,'Ub5 and Ub6 values'!$B$3:$F$7000,3,FALSE)</f>
        <v>11</v>
      </c>
      <c r="M77">
        <v>0.14000000000000001</v>
      </c>
      <c r="N77" t="s">
        <v>9713</v>
      </c>
    </row>
    <row r="78" spans="1:14">
      <c r="A78" t="s">
        <v>8969</v>
      </c>
      <c r="B78" t="s">
        <v>8970</v>
      </c>
      <c r="C78" t="s">
        <v>8971</v>
      </c>
      <c r="D78" t="s">
        <v>9710</v>
      </c>
      <c r="F78" t="s">
        <v>9712</v>
      </c>
      <c r="G78">
        <v>9.8000000000000004E-2</v>
      </c>
      <c r="H78" s="30">
        <v>-6.3944624022495509</v>
      </c>
      <c r="I78" s="39">
        <f>VLOOKUP($A78,'Ub5 and Ub6 values'!$B$3:$F$7000,2,FALSE)</f>
        <v>6</v>
      </c>
      <c r="J78" s="39">
        <f>VLOOKUP($A78,'Ub5 and Ub6 values'!$B$3:$F$7000,3,FALSE)</f>
        <v>11</v>
      </c>
      <c r="M78">
        <v>98</v>
      </c>
      <c r="N78" t="s">
        <v>9716</v>
      </c>
    </row>
    <row r="79" spans="1:14">
      <c r="A79" t="s">
        <v>7574</v>
      </c>
      <c r="B79" t="s">
        <v>130</v>
      </c>
      <c r="D79" t="s">
        <v>9710</v>
      </c>
      <c r="F79" t="s">
        <v>9712</v>
      </c>
      <c r="G79">
        <v>0.16</v>
      </c>
      <c r="H79" s="30">
        <v>-6.3952202095070465</v>
      </c>
      <c r="I79" s="39">
        <f>VLOOKUP($A79,'Ub5 and Ub6 values'!$B$3:$F$7000,2,FALSE)</f>
        <v>11</v>
      </c>
      <c r="J79" s="39">
        <f>VLOOKUP($A79,'Ub5 and Ub6 values'!$B$3:$F$7000,3,FALSE)</f>
        <v>11</v>
      </c>
      <c r="M79">
        <v>160</v>
      </c>
      <c r="N79" t="s">
        <v>9716</v>
      </c>
    </row>
    <row r="80" spans="1:14">
      <c r="A80" t="s">
        <v>8992</v>
      </c>
      <c r="B80" t="s">
        <v>935</v>
      </c>
      <c r="C80" t="s">
        <v>8993</v>
      </c>
      <c r="D80" t="s">
        <v>9710</v>
      </c>
      <c r="F80" t="s">
        <v>9712</v>
      </c>
      <c r="G80">
        <v>0.1</v>
      </c>
      <c r="H80" s="30">
        <v>-6.361183493978082</v>
      </c>
      <c r="I80" s="39">
        <f>VLOOKUP($A80,'Ub5 and Ub6 values'!$B$3:$F$7000,2,FALSE)</f>
        <v>11</v>
      </c>
      <c r="J80" s="39">
        <f>VLOOKUP($A80,'Ub5 and Ub6 values'!$B$3:$F$7000,3,FALSE)</f>
        <v>12</v>
      </c>
      <c r="M80">
        <v>0.1</v>
      </c>
      <c r="N80" t="s">
        <v>9713</v>
      </c>
    </row>
    <row r="81" spans="1:14">
      <c r="A81" t="s">
        <v>7581</v>
      </c>
      <c r="B81" t="s">
        <v>5363</v>
      </c>
      <c r="D81" t="s">
        <v>9710</v>
      </c>
      <c r="F81" t="s">
        <v>9712</v>
      </c>
      <c r="G81">
        <v>0.13</v>
      </c>
      <c r="H81" s="30">
        <v>-6.3240781637701602</v>
      </c>
      <c r="I81" s="39">
        <f>VLOOKUP($A81,'Ub5 and Ub6 values'!$B$3:$F$7000,2,FALSE)</f>
        <v>7</v>
      </c>
      <c r="J81" s="39">
        <f>VLOOKUP($A81,'Ub5 and Ub6 values'!$B$3:$F$7000,3,FALSE)</f>
        <v>9</v>
      </c>
      <c r="M81">
        <v>0.13</v>
      </c>
      <c r="N81" t="s">
        <v>9713</v>
      </c>
    </row>
    <row r="82" spans="1:14">
      <c r="A82" t="s">
        <v>7668</v>
      </c>
      <c r="B82" t="s">
        <v>7669</v>
      </c>
      <c r="C82" t="s">
        <v>7670</v>
      </c>
      <c r="D82" t="s">
        <v>9710</v>
      </c>
      <c r="F82" t="s">
        <v>9712</v>
      </c>
      <c r="G82">
        <v>0.21</v>
      </c>
      <c r="H82" s="30">
        <v>-6.3200045656336181</v>
      </c>
      <c r="I82" s="39">
        <f>VLOOKUP($A82,'Ub5 and Ub6 values'!$B$3:$F$7000,2,FALSE)</f>
        <v>7</v>
      </c>
      <c r="J82" s="39">
        <f>VLOOKUP($A82,'Ub5 and Ub6 values'!$B$3:$F$7000,3,FALSE)</f>
        <v>9</v>
      </c>
      <c r="M82">
        <v>210</v>
      </c>
      <c r="N82" t="s">
        <v>9716</v>
      </c>
    </row>
    <row r="83" spans="1:14">
      <c r="A83" t="s">
        <v>8990</v>
      </c>
      <c r="B83" t="s">
        <v>3736</v>
      </c>
      <c r="C83" t="s">
        <v>8991</v>
      </c>
      <c r="D83" t="s">
        <v>9710</v>
      </c>
      <c r="F83" t="s">
        <v>9712</v>
      </c>
      <c r="G83">
        <v>0.11</v>
      </c>
      <c r="H83" s="30">
        <v>-6.2787639906486916</v>
      </c>
      <c r="I83" s="39">
        <f>VLOOKUP($A83,'Ub5 and Ub6 values'!$B$3:$F$7000,2,FALSE)</f>
        <v>6</v>
      </c>
      <c r="J83" s="39">
        <f>VLOOKUP($A83,'Ub5 and Ub6 values'!$B$3:$F$7000,3,FALSE)</f>
        <v>8</v>
      </c>
      <c r="M83">
        <v>0.11</v>
      </c>
      <c r="N83" t="s">
        <v>9713</v>
      </c>
    </row>
    <row r="84" spans="1:14">
      <c r="A84" t="s">
        <v>7577</v>
      </c>
      <c r="B84" t="s">
        <v>7578</v>
      </c>
      <c r="D84" t="s">
        <v>9710</v>
      </c>
      <c r="F84" t="s">
        <v>9712</v>
      </c>
      <c r="G84">
        <v>0.21299999999999999</v>
      </c>
      <c r="H84" s="30">
        <v>-6.2616670055364612</v>
      </c>
      <c r="I84" s="39">
        <f>VLOOKUP($A84,'Ub5 and Ub6 values'!$B$3:$F$7000,2,FALSE)</f>
        <v>8</v>
      </c>
      <c r="J84" s="39">
        <f>VLOOKUP($A84,'Ub5 and Ub6 values'!$B$3:$F$7000,3,FALSE)</f>
        <v>8</v>
      </c>
      <c r="M84">
        <v>213</v>
      </c>
      <c r="N84" t="s">
        <v>9716</v>
      </c>
    </row>
    <row r="85" spans="1:14">
      <c r="A85" t="s">
        <v>9042</v>
      </c>
      <c r="B85" t="s">
        <v>1812</v>
      </c>
      <c r="C85" t="s">
        <v>9043</v>
      </c>
      <c r="D85" t="s">
        <v>9710</v>
      </c>
      <c r="F85" t="s">
        <v>9712</v>
      </c>
      <c r="G85">
        <v>0.13500000000000001</v>
      </c>
      <c r="H85" s="30">
        <v>-6.1963829573317435</v>
      </c>
      <c r="I85" s="39">
        <f>VLOOKUP($A85,'Ub5 and Ub6 values'!$B$3:$F$7000,2,FALSE)</f>
        <v>8</v>
      </c>
      <c r="J85" s="39">
        <f>VLOOKUP($A85,'Ub5 and Ub6 values'!$B$3:$F$7000,3,FALSE)</f>
        <v>10</v>
      </c>
      <c r="M85">
        <v>0.13500000000000001</v>
      </c>
      <c r="N85" t="s">
        <v>9713</v>
      </c>
    </row>
    <row r="86" spans="1:14">
      <c r="A86" t="s">
        <v>7571</v>
      </c>
      <c r="B86" t="s">
        <v>7572</v>
      </c>
      <c r="D86" t="s">
        <v>9710</v>
      </c>
      <c r="F86" t="s">
        <v>9712</v>
      </c>
      <c r="G86">
        <v>0.14000000000000001</v>
      </c>
      <c r="H86" s="30">
        <v>-6.2160489683607114</v>
      </c>
      <c r="I86" s="39">
        <f>VLOOKUP($A86,'Ub5 and Ub6 values'!$B$3:$F$7000,2,FALSE)</f>
        <v>8</v>
      </c>
      <c r="J86" s="39">
        <f>VLOOKUP($A86,'Ub5 and Ub6 values'!$B$3:$F$7000,3,FALSE)</f>
        <v>9</v>
      </c>
      <c r="M86">
        <v>0.14000000000000001</v>
      </c>
      <c r="N86" t="s">
        <v>9713</v>
      </c>
    </row>
    <row r="87" spans="1:14">
      <c r="A87" t="s">
        <v>9047</v>
      </c>
      <c r="B87" t="s">
        <v>522</v>
      </c>
      <c r="C87" t="s">
        <v>9048</v>
      </c>
      <c r="D87" t="s">
        <v>9710</v>
      </c>
      <c r="F87" t="s">
        <v>9712</v>
      </c>
      <c r="G87">
        <v>0.14000000000000001</v>
      </c>
      <c r="H87" s="30">
        <v>-6.1896605250601269</v>
      </c>
      <c r="I87" s="39">
        <f>VLOOKUP($A87,'Ub5 and Ub6 values'!$B$3:$F$7000,2,FALSE)</f>
        <v>9</v>
      </c>
      <c r="J87" s="39">
        <f>VLOOKUP($A87,'Ub5 and Ub6 values'!$B$3:$F$7000,3,FALSE)</f>
        <v>9</v>
      </c>
      <c r="M87">
        <v>0.14000000000000001</v>
      </c>
      <c r="N87" t="s">
        <v>9713</v>
      </c>
    </row>
    <row r="88" spans="1:14">
      <c r="A88" t="s">
        <v>9031</v>
      </c>
      <c r="B88" t="s">
        <v>8461</v>
      </c>
      <c r="C88" t="s">
        <v>9032</v>
      </c>
      <c r="D88" t="s">
        <v>9710</v>
      </c>
      <c r="F88" t="s">
        <v>9712</v>
      </c>
      <c r="G88">
        <v>0.14000000000000001</v>
      </c>
      <c r="H88" s="30">
        <v>-6.1316232464570692</v>
      </c>
      <c r="I88" s="39">
        <f>VLOOKUP($A88,'Ub5 and Ub6 values'!$B$3:$F$7000,2,FALSE)</f>
        <v>11</v>
      </c>
      <c r="J88" s="39">
        <f>VLOOKUP($A88,'Ub5 and Ub6 values'!$B$3:$F$7000,3,FALSE)</f>
        <v>12</v>
      </c>
      <c r="M88">
        <v>0.14000000000000001</v>
      </c>
      <c r="N88" t="s">
        <v>9713</v>
      </c>
    </row>
    <row r="89" spans="1:14">
      <c r="A89" t="s">
        <v>5646</v>
      </c>
      <c r="B89" t="s">
        <v>6223</v>
      </c>
      <c r="C89" t="s">
        <v>5647</v>
      </c>
      <c r="D89" t="s">
        <v>9710</v>
      </c>
      <c r="F89" t="s">
        <v>9712</v>
      </c>
      <c r="G89">
        <v>0.16</v>
      </c>
      <c r="H89" s="30">
        <v>-6.0972898545232823</v>
      </c>
      <c r="I89" s="39">
        <f>VLOOKUP($A89,'Ub5 and Ub6 values'!$B$3:$F$7000,2,FALSE)</f>
        <v>8</v>
      </c>
      <c r="J89" s="39">
        <f>VLOOKUP($A89,'Ub5 and Ub6 values'!$B$3:$F$7000,3,FALSE)</f>
        <v>8</v>
      </c>
      <c r="M89">
        <v>0.16</v>
      </c>
      <c r="N89" t="s">
        <v>9713</v>
      </c>
    </row>
    <row r="90" spans="1:14">
      <c r="A90" t="s">
        <v>7573</v>
      </c>
      <c r="B90" t="s">
        <v>4108</v>
      </c>
      <c r="D90" t="s">
        <v>9710</v>
      </c>
      <c r="F90" t="s">
        <v>9852</v>
      </c>
      <c r="G90">
        <v>0.17</v>
      </c>
      <c r="H90" s="30">
        <v>-6.0739834380603845</v>
      </c>
      <c r="I90" s="39">
        <f>VLOOKUP($A90,'Ub5 and Ub6 values'!$B$3:$F$7000,2,FALSE)</f>
        <v>11</v>
      </c>
      <c r="J90" s="39">
        <f>VLOOKUP($A90,'Ub5 and Ub6 values'!$B$3:$F$7000,3,FALSE)</f>
        <v>12</v>
      </c>
      <c r="M90">
        <v>170</v>
      </c>
      <c r="N90" t="s">
        <v>9716</v>
      </c>
    </row>
    <row r="91" spans="1:14">
      <c r="A91" t="s">
        <v>7573</v>
      </c>
      <c r="B91" t="s">
        <v>4108</v>
      </c>
      <c r="D91" t="s">
        <v>9710</v>
      </c>
      <c r="F91" t="s">
        <v>9886</v>
      </c>
      <c r="G91">
        <v>0.17</v>
      </c>
      <c r="H91" s="30">
        <v>-6.0739834380603845</v>
      </c>
      <c r="I91" s="39">
        <f>VLOOKUP($A91,'Ub5 and Ub6 values'!$B$3:$F$7000,2,FALSE)</f>
        <v>11</v>
      </c>
      <c r="J91" s="39">
        <f>VLOOKUP($A91,'Ub5 and Ub6 values'!$B$3:$F$7000,3,FALSE)</f>
        <v>12</v>
      </c>
      <c r="M91">
        <v>170</v>
      </c>
      <c r="N91" t="s">
        <v>9716</v>
      </c>
    </row>
    <row r="92" spans="1:14">
      <c r="A92" t="s">
        <v>7603</v>
      </c>
      <c r="B92" t="s">
        <v>142</v>
      </c>
      <c r="C92" t="s">
        <v>7604</v>
      </c>
      <c r="D92" t="s">
        <v>9710</v>
      </c>
      <c r="F92" t="s">
        <v>9712</v>
      </c>
      <c r="G92">
        <v>0.22</v>
      </c>
      <c r="H92" s="30">
        <v>-6.0954816013769939</v>
      </c>
      <c r="I92" s="39">
        <f>VLOOKUP($A92,'Ub5 and Ub6 values'!$B$3:$F$7000,2,FALSE)</f>
        <v>6</v>
      </c>
      <c r="J92" s="39">
        <f>VLOOKUP($A92,'Ub5 and Ub6 values'!$B$3:$F$7000,3,FALSE)</f>
        <v>9</v>
      </c>
      <c r="M92">
        <v>0.22</v>
      </c>
      <c r="N92" t="s">
        <v>9713</v>
      </c>
    </row>
    <row r="93" spans="1:14">
      <c r="A93" t="s">
        <v>5623</v>
      </c>
      <c r="B93" t="s">
        <v>5624</v>
      </c>
      <c r="C93" t="s">
        <v>5625</v>
      </c>
      <c r="D93" t="s">
        <v>9710</v>
      </c>
      <c r="F93" t="s">
        <v>9712</v>
      </c>
      <c r="G93">
        <v>0.17</v>
      </c>
      <c r="H93" s="30">
        <v>-6.0518241657888208</v>
      </c>
      <c r="I93" s="39">
        <f>VLOOKUP($A93,'Ub5 and Ub6 values'!$B$3:$F$7000,2,FALSE)</f>
        <v>7</v>
      </c>
      <c r="J93" s="39">
        <f>VLOOKUP($A93,'Ub5 and Ub6 values'!$B$3:$F$7000,3,FALSE)</f>
        <v>8</v>
      </c>
      <c r="M93">
        <v>170</v>
      </c>
      <c r="N93" t="s">
        <v>9716</v>
      </c>
    </row>
    <row r="94" spans="1:14">
      <c r="A94" t="s">
        <v>9029</v>
      </c>
      <c r="B94" t="s">
        <v>515</v>
      </c>
      <c r="C94" t="s">
        <v>9030</v>
      </c>
      <c r="D94" t="s">
        <v>9710</v>
      </c>
      <c r="F94" t="s">
        <v>9712</v>
      </c>
      <c r="G94">
        <v>0.28000000000000003</v>
      </c>
      <c r="H94" s="30">
        <v>-6.0680304636382516</v>
      </c>
      <c r="I94" s="39">
        <f>VLOOKUP($A94,'Ub5 and Ub6 values'!$B$3:$F$7000,2,FALSE)</f>
        <v>8</v>
      </c>
      <c r="J94" s="39">
        <f>VLOOKUP($A94,'Ub5 and Ub6 values'!$B$3:$F$7000,3,FALSE)</f>
        <v>9</v>
      </c>
      <c r="M94">
        <v>0.28000000000000003</v>
      </c>
      <c r="N94" t="s">
        <v>9713</v>
      </c>
    </row>
    <row r="95" spans="1:14">
      <c r="A95" t="s">
        <v>7566</v>
      </c>
      <c r="B95" t="s">
        <v>127</v>
      </c>
      <c r="D95" t="s">
        <v>9710</v>
      </c>
      <c r="F95" t="s">
        <v>9712</v>
      </c>
      <c r="G95">
        <v>0.21</v>
      </c>
      <c r="H95" s="30">
        <v>-6.0603288480399122</v>
      </c>
      <c r="I95" s="39">
        <f>VLOOKUP($A95,'Ub5 and Ub6 values'!$B$3:$F$7000,2,FALSE)</f>
        <v>9</v>
      </c>
      <c r="J95" s="39">
        <f>VLOOKUP($A95,'Ub5 and Ub6 values'!$B$3:$F$7000,3,FALSE)</f>
        <v>10</v>
      </c>
      <c r="M95">
        <v>210</v>
      </c>
      <c r="N95" t="s">
        <v>9716</v>
      </c>
    </row>
    <row r="96" spans="1:14">
      <c r="A96" t="s">
        <v>7656</v>
      </c>
      <c r="B96" t="s">
        <v>2269</v>
      </c>
      <c r="C96" t="s">
        <v>7657</v>
      </c>
      <c r="D96" t="s">
        <v>9710</v>
      </c>
      <c r="F96" t="s">
        <v>9712</v>
      </c>
      <c r="G96">
        <v>0.22</v>
      </c>
      <c r="H96" s="30">
        <v>-6.0021994526311051</v>
      </c>
      <c r="I96" s="39">
        <f>VLOOKUP($A96,'Ub5 and Ub6 values'!$B$3:$F$7000,2,FALSE)</f>
        <v>7</v>
      </c>
      <c r="J96" s="39">
        <f>VLOOKUP($A96,'Ub5 and Ub6 values'!$B$3:$F$7000,3,FALSE)</f>
        <v>9</v>
      </c>
      <c r="M96">
        <v>0.22</v>
      </c>
      <c r="N96" t="s">
        <v>9713</v>
      </c>
    </row>
    <row r="97" spans="1:14">
      <c r="A97" t="s">
        <v>7563</v>
      </c>
      <c r="B97" t="s">
        <v>4047</v>
      </c>
      <c r="D97" t="s">
        <v>9710</v>
      </c>
      <c r="F97" t="s">
        <v>9712</v>
      </c>
      <c r="G97">
        <v>0.378</v>
      </c>
      <c r="H97" s="30">
        <v>-5.9722468089531837</v>
      </c>
      <c r="I97" s="39">
        <f>VLOOKUP($A97,'Ub5 and Ub6 values'!$B$3:$F$7000,2,FALSE)</f>
        <v>7</v>
      </c>
      <c r="J97" s="39">
        <f>VLOOKUP($A97,'Ub5 and Ub6 values'!$B$3:$F$7000,3,FALSE)</f>
        <v>9</v>
      </c>
      <c r="M97">
        <v>378</v>
      </c>
      <c r="N97" t="s">
        <v>9716</v>
      </c>
    </row>
    <row r="98" spans="1:14">
      <c r="A98" t="s">
        <v>7607</v>
      </c>
      <c r="B98" t="s">
        <v>144</v>
      </c>
      <c r="C98" t="s">
        <v>7608</v>
      </c>
      <c r="D98" t="s">
        <v>9710</v>
      </c>
      <c r="F98" t="s">
        <v>9852</v>
      </c>
      <c r="G98">
        <v>0.33</v>
      </c>
      <c r="H98" s="30">
        <v>-5.9590614940646578</v>
      </c>
      <c r="I98" s="39">
        <f>VLOOKUP($A98,'Ub5 and Ub6 values'!$B$3:$F$7000,2,FALSE)</f>
        <v>8</v>
      </c>
      <c r="J98" s="39">
        <f>VLOOKUP($A98,'Ub5 and Ub6 values'!$B$3:$F$7000,3,FALSE)</f>
        <v>11</v>
      </c>
      <c r="M98">
        <v>0.33</v>
      </c>
      <c r="N98" t="s">
        <v>9713</v>
      </c>
    </row>
    <row r="99" spans="1:14">
      <c r="A99" t="s">
        <v>7570</v>
      </c>
      <c r="B99" t="s">
        <v>4086</v>
      </c>
      <c r="D99" t="s">
        <v>9710</v>
      </c>
      <c r="F99" t="s">
        <v>9712</v>
      </c>
      <c r="G99">
        <v>0.28999999999999998</v>
      </c>
      <c r="H99" s="30">
        <v>-5.9181334179433502</v>
      </c>
      <c r="I99" s="39">
        <f>VLOOKUP($A99,'Ub5 and Ub6 values'!$B$3:$F$7000,2,FALSE)</f>
        <v>7</v>
      </c>
      <c r="J99" s="39">
        <f>VLOOKUP($A99,'Ub5 and Ub6 values'!$B$3:$F$7000,3,FALSE)</f>
        <v>9</v>
      </c>
      <c r="M99">
        <v>0.28999999999999998</v>
      </c>
      <c r="N99" t="s">
        <v>9713</v>
      </c>
    </row>
    <row r="100" spans="1:14">
      <c r="A100" t="s">
        <v>5623</v>
      </c>
      <c r="B100" t="s">
        <v>5629</v>
      </c>
      <c r="C100" t="s">
        <v>5630</v>
      </c>
      <c r="D100" t="s">
        <v>9710</v>
      </c>
      <c r="F100" t="s">
        <v>9852</v>
      </c>
      <c r="G100">
        <v>0.23</v>
      </c>
      <c r="H100" s="30">
        <v>-5.9205452511495018</v>
      </c>
      <c r="I100" s="39">
        <f>VLOOKUP($A100,'Ub5 and Ub6 values'!$B$3:$F$7000,2,FALSE)</f>
        <v>7</v>
      </c>
      <c r="J100" s="39">
        <f>VLOOKUP($A100,'Ub5 and Ub6 values'!$B$3:$F$7000,3,FALSE)</f>
        <v>8</v>
      </c>
      <c r="M100">
        <v>0.23</v>
      </c>
      <c r="N100" t="s">
        <v>9713</v>
      </c>
    </row>
    <row r="101" spans="1:14">
      <c r="A101" t="s">
        <v>5636</v>
      </c>
      <c r="B101" t="s">
        <v>5637</v>
      </c>
      <c r="C101" t="s">
        <v>5638</v>
      </c>
      <c r="D101" t="s">
        <v>9710</v>
      </c>
      <c r="F101" t="s">
        <v>9712</v>
      </c>
      <c r="G101">
        <v>0.184</v>
      </c>
      <c r="H101" s="30">
        <v>-5.8607740354430256</v>
      </c>
      <c r="I101" s="39">
        <f>VLOOKUP($A101,'Ub5 and Ub6 values'!$B$3:$F$7000,2,FALSE)</f>
        <v>5</v>
      </c>
      <c r="J101" s="39">
        <f>VLOOKUP($A101,'Ub5 and Ub6 values'!$B$3:$F$7000,3,FALSE)</f>
        <v>6</v>
      </c>
      <c r="M101">
        <v>184</v>
      </c>
      <c r="N101" t="s">
        <v>9716</v>
      </c>
    </row>
    <row r="102" spans="1:14">
      <c r="A102" t="s">
        <v>7586</v>
      </c>
      <c r="B102" t="s">
        <v>7587</v>
      </c>
      <c r="D102" t="s">
        <v>9710</v>
      </c>
      <c r="F102" t="s">
        <v>9712</v>
      </c>
      <c r="G102">
        <v>0.44</v>
      </c>
      <c r="H102" s="30">
        <v>-5.8952127822898106</v>
      </c>
      <c r="I102" s="39">
        <f>VLOOKUP($A102,'Ub5 and Ub6 values'!$B$3:$F$7000,2,FALSE)</f>
        <v>10</v>
      </c>
      <c r="J102" s="39">
        <f>VLOOKUP($A102,'Ub5 and Ub6 values'!$B$3:$F$7000,3,FALSE)</f>
        <v>12</v>
      </c>
      <c r="M102">
        <v>0.44</v>
      </c>
      <c r="N102" t="s">
        <v>9713</v>
      </c>
    </row>
    <row r="103" spans="1:14">
      <c r="A103" t="s">
        <v>7564</v>
      </c>
      <c r="B103" t="s">
        <v>1837</v>
      </c>
      <c r="D103" t="s">
        <v>9710</v>
      </c>
      <c r="F103" t="s">
        <v>9712</v>
      </c>
      <c r="G103">
        <v>7.4999999999999997E-2</v>
      </c>
      <c r="H103" s="30">
        <v>-5.8412092561862554</v>
      </c>
      <c r="I103" s="39">
        <f>VLOOKUP($A103,'Ub5 and Ub6 values'!$B$3:$F$7000,2,FALSE)</f>
        <v>4</v>
      </c>
      <c r="J103" s="39">
        <f>VLOOKUP($A103,'Ub5 and Ub6 values'!$B$3:$F$7000,3,FALSE)</f>
        <v>4</v>
      </c>
      <c r="M103">
        <v>7.4999999999999997E-2</v>
      </c>
      <c r="N103" t="s">
        <v>9713</v>
      </c>
    </row>
    <row r="104" spans="1:14">
      <c r="A104" t="s">
        <v>9044</v>
      </c>
      <c r="B104" t="s">
        <v>9045</v>
      </c>
      <c r="C104" t="s">
        <v>9046</v>
      </c>
      <c r="D104" t="s">
        <v>9710</v>
      </c>
      <c r="F104" t="s">
        <v>9712</v>
      </c>
      <c r="G104">
        <v>0.48199999999999998</v>
      </c>
      <c r="H104" s="30">
        <v>-5.8507655507120484</v>
      </c>
      <c r="I104" s="39">
        <f>VLOOKUP($A104,'Ub5 and Ub6 values'!$B$3:$F$7000,2,FALSE)</f>
        <v>8</v>
      </c>
      <c r="J104" s="39">
        <f>VLOOKUP($A104,'Ub5 and Ub6 values'!$B$3:$F$7000,3,FALSE)</f>
        <v>9</v>
      </c>
      <c r="M104">
        <v>0.48199999999999998</v>
      </c>
      <c r="N104" t="s">
        <v>9713</v>
      </c>
    </row>
    <row r="105" spans="1:14">
      <c r="A105" t="s">
        <v>5653</v>
      </c>
      <c r="B105" t="s">
        <v>923</v>
      </c>
      <c r="C105" t="s">
        <v>5654</v>
      </c>
      <c r="D105" t="s">
        <v>9685</v>
      </c>
      <c r="F105" t="s">
        <v>9712</v>
      </c>
      <c r="G105">
        <v>0.4</v>
      </c>
      <c r="H105" s="30">
        <v>-5.831485679204965</v>
      </c>
      <c r="I105" s="39">
        <f>VLOOKUP($A105,'Ub5 and Ub6 values'!$B$3:$F$7000,2,FALSE)</f>
        <v>7</v>
      </c>
      <c r="J105" s="39">
        <f>VLOOKUP($A105,'Ub5 and Ub6 values'!$B$3:$F$7000,3,FALSE)</f>
        <v>10</v>
      </c>
      <c r="M105">
        <v>0.4</v>
      </c>
      <c r="N105" t="s">
        <v>9713</v>
      </c>
    </row>
    <row r="106" spans="1:14">
      <c r="A106" t="s">
        <v>9093</v>
      </c>
      <c r="B106" t="s">
        <v>7559</v>
      </c>
      <c r="D106" t="s">
        <v>9710</v>
      </c>
      <c r="F106" t="s">
        <v>9712</v>
      </c>
      <c r="G106">
        <v>0.5</v>
      </c>
      <c r="H106" s="30">
        <v>-5.823798589895965</v>
      </c>
      <c r="I106" s="39">
        <f>VLOOKUP($A106,'Ub5 and Ub6 values'!$B$3:$F$7000,2,FALSE)</f>
        <v>7</v>
      </c>
      <c r="J106" s="39">
        <f>VLOOKUP($A106,'Ub5 and Ub6 values'!$B$3:$F$7000,3,FALSE)</f>
        <v>8</v>
      </c>
      <c r="M106">
        <v>0.5</v>
      </c>
      <c r="N106" t="s">
        <v>9713</v>
      </c>
    </row>
    <row r="107" spans="1:14">
      <c r="A107" t="s">
        <v>9095</v>
      </c>
      <c r="B107" t="s">
        <v>7561</v>
      </c>
      <c r="D107" t="s">
        <v>9710</v>
      </c>
      <c r="G107">
        <v>0.57599999999999996</v>
      </c>
      <c r="H107" s="30">
        <v>-5.7463446700832588</v>
      </c>
      <c r="I107" s="39">
        <f>VLOOKUP($A107,'Ub5 and Ub6 values'!$B$3:$F$7000,2,FALSE)</f>
        <v>7</v>
      </c>
      <c r="J107" s="39">
        <f>VLOOKUP($A107,'Ub5 and Ub6 values'!$B$3:$F$7000,3,FALSE)</f>
        <v>10</v>
      </c>
      <c r="M107">
        <v>0.57599999999999996</v>
      </c>
      <c r="N107" t="s">
        <v>9713</v>
      </c>
    </row>
    <row r="108" spans="1:14">
      <c r="A108" t="s">
        <v>9021</v>
      </c>
      <c r="B108" t="s">
        <v>2171</v>
      </c>
      <c r="C108" t="s">
        <v>9022</v>
      </c>
      <c r="D108" t="s">
        <v>9710</v>
      </c>
      <c r="F108" t="s">
        <v>9712</v>
      </c>
      <c r="G108">
        <v>0.5</v>
      </c>
      <c r="H108" s="30">
        <v>-5.6849440537211704</v>
      </c>
      <c r="I108" s="39">
        <f>VLOOKUP($A108,'Ub5 and Ub6 values'!$B$3:$F$7000,2,FALSE)</f>
        <v>6</v>
      </c>
      <c r="J108" s="39">
        <f>VLOOKUP($A108,'Ub5 and Ub6 values'!$B$3:$F$7000,3,FALSE)</f>
        <v>10</v>
      </c>
      <c r="M108">
        <v>0.5</v>
      </c>
      <c r="N108" t="s">
        <v>9713</v>
      </c>
    </row>
    <row r="109" spans="1:14">
      <c r="A109" t="s">
        <v>5632</v>
      </c>
      <c r="B109" t="s">
        <v>5633</v>
      </c>
      <c r="C109" t="s">
        <v>5634</v>
      </c>
      <c r="D109" t="s">
        <v>9710</v>
      </c>
      <c r="F109" t="s">
        <v>9712</v>
      </c>
      <c r="G109">
        <v>0.68700000000000006</v>
      </c>
      <c r="H109" s="30">
        <v>-5.6548109023800617</v>
      </c>
      <c r="I109" s="39">
        <f>VLOOKUP($A109,'Ub5 and Ub6 values'!$B$3:$F$7000,2,FALSE)</f>
        <v>8</v>
      </c>
      <c r="J109" s="39">
        <f>VLOOKUP($A109,'Ub5 and Ub6 values'!$B$3:$F$7000,3,FALSE)</f>
        <v>8</v>
      </c>
      <c r="M109">
        <v>687</v>
      </c>
      <c r="N109" t="s">
        <v>9716</v>
      </c>
    </row>
    <row r="110" spans="1:14">
      <c r="A110" t="s">
        <v>5632</v>
      </c>
      <c r="B110" t="s">
        <v>5635</v>
      </c>
      <c r="C110" t="s">
        <v>5634</v>
      </c>
      <c r="D110" t="s">
        <v>9710</v>
      </c>
      <c r="F110" t="s">
        <v>9712</v>
      </c>
      <c r="G110">
        <v>0.68700000000000006</v>
      </c>
      <c r="H110" s="30">
        <v>-5.6548109023800617</v>
      </c>
      <c r="I110" s="39">
        <f>VLOOKUP($A110,'Ub5 and Ub6 values'!$B$3:$F$7000,2,FALSE)</f>
        <v>8</v>
      </c>
      <c r="J110" s="39">
        <f>VLOOKUP($A110,'Ub5 and Ub6 values'!$B$3:$F$7000,3,FALSE)</f>
        <v>8</v>
      </c>
      <c r="M110">
        <v>687</v>
      </c>
      <c r="N110" t="s">
        <v>9716</v>
      </c>
    </row>
    <row r="111" spans="1:14">
      <c r="A111" t="s">
        <v>9077</v>
      </c>
      <c r="B111" t="s">
        <v>9078</v>
      </c>
      <c r="C111" t="s">
        <v>9079</v>
      </c>
      <c r="D111" t="s">
        <v>9710</v>
      </c>
      <c r="F111" t="s">
        <v>9712</v>
      </c>
      <c r="G111">
        <v>0.88</v>
      </c>
      <c r="H111" s="30">
        <v>-5.6077276511640912</v>
      </c>
      <c r="I111" s="39">
        <f>VLOOKUP($A111,'Ub5 and Ub6 values'!$B$3:$F$7000,2,FALSE)</f>
        <v>7</v>
      </c>
      <c r="J111" s="39">
        <f>VLOOKUP($A111,'Ub5 and Ub6 values'!$B$3:$F$7000,3,FALSE)</f>
        <v>10</v>
      </c>
      <c r="M111">
        <v>0.88</v>
      </c>
      <c r="N111" t="s">
        <v>9713</v>
      </c>
    </row>
    <row r="112" spans="1:14">
      <c r="A112" t="s">
        <v>7656</v>
      </c>
      <c r="B112" t="s">
        <v>2269</v>
      </c>
      <c r="C112" t="s">
        <v>7657</v>
      </c>
      <c r="D112" t="s">
        <v>9710</v>
      </c>
      <c r="F112" t="s">
        <v>9712</v>
      </c>
      <c r="G112">
        <v>0.59</v>
      </c>
      <c r="H112" s="30">
        <v>-5.573770121811167</v>
      </c>
      <c r="I112" s="39">
        <f>VLOOKUP($A112,'Ub5 and Ub6 values'!$B$3:$F$7000,2,FALSE)</f>
        <v>7</v>
      </c>
      <c r="J112" s="39">
        <f>VLOOKUP($A112,'Ub5 and Ub6 values'!$B$3:$F$7000,3,FALSE)</f>
        <v>9</v>
      </c>
      <c r="M112">
        <v>0.59</v>
      </c>
      <c r="N112" t="s">
        <v>9713</v>
      </c>
    </row>
    <row r="113" spans="1:14">
      <c r="A113" t="s">
        <v>9061</v>
      </c>
      <c r="B113" t="s">
        <v>527</v>
      </c>
      <c r="C113" t="s">
        <v>9062</v>
      </c>
      <c r="D113" t="s">
        <v>9710</v>
      </c>
      <c r="F113" t="s">
        <v>9712</v>
      </c>
      <c r="G113">
        <v>0.77</v>
      </c>
      <c r="H113" s="30">
        <v>-5.5247515866569046</v>
      </c>
      <c r="I113" s="39">
        <f>VLOOKUP($A113,'Ub5 and Ub6 values'!$B$3:$F$7000,2,FALSE)</f>
        <v>7</v>
      </c>
      <c r="J113" s="39">
        <f>VLOOKUP($A113,'Ub5 and Ub6 values'!$B$3:$F$7000,3,FALSE)</f>
        <v>10</v>
      </c>
      <c r="M113">
        <v>0.77</v>
      </c>
      <c r="N113" t="s">
        <v>9713</v>
      </c>
    </row>
    <row r="114" spans="1:14">
      <c r="A114" t="s">
        <v>9094</v>
      </c>
      <c r="B114" t="s">
        <v>7560</v>
      </c>
      <c r="D114" t="s">
        <v>9710</v>
      </c>
      <c r="G114">
        <v>0.69499999999999995</v>
      </c>
      <c r="H114" s="30">
        <v>-5.490423354653462</v>
      </c>
      <c r="I114" s="39">
        <f>VLOOKUP($A114,'Ub5 and Ub6 values'!$B$3:$F$7000,2,FALSE)</f>
        <v>7</v>
      </c>
      <c r="J114" s="39">
        <f>VLOOKUP($A114,'Ub5 and Ub6 values'!$B$3:$F$7000,3,FALSE)</f>
        <v>8</v>
      </c>
      <c r="M114">
        <v>0.69499999999999995</v>
      </c>
      <c r="N114" t="s">
        <v>9713</v>
      </c>
    </row>
    <row r="115" spans="1:14">
      <c r="A115" t="s">
        <v>9075</v>
      </c>
      <c r="B115" t="s">
        <v>540</v>
      </c>
      <c r="C115" t="s">
        <v>9076</v>
      </c>
      <c r="D115" t="s">
        <v>9710</v>
      </c>
      <c r="F115" t="s">
        <v>9712</v>
      </c>
      <c r="G115">
        <v>1.1000000000000001</v>
      </c>
      <c r="H115" s="30">
        <v>-5.4169202656255981</v>
      </c>
      <c r="I115" s="39">
        <f>VLOOKUP($A115,'Ub5 and Ub6 values'!$B$3:$F$7000,2,FALSE)</f>
        <v>6</v>
      </c>
      <c r="J115" s="39">
        <f>VLOOKUP($A115,'Ub5 and Ub6 values'!$B$3:$F$7000,3,FALSE)</f>
        <v>6</v>
      </c>
      <c r="M115">
        <v>1100</v>
      </c>
      <c r="N115" t="s">
        <v>9716</v>
      </c>
    </row>
    <row r="116" spans="1:14">
      <c r="A116" t="s">
        <v>7590</v>
      </c>
      <c r="B116" t="s">
        <v>5487</v>
      </c>
      <c r="D116" t="s">
        <v>9710</v>
      </c>
      <c r="F116" t="s">
        <v>9712</v>
      </c>
      <c r="G116">
        <v>1.34</v>
      </c>
      <c r="H116" s="30">
        <v>-5.3962527097398834</v>
      </c>
      <c r="I116" s="39">
        <f>VLOOKUP($A116,'Ub5 and Ub6 values'!$B$3:$F$7000,2,FALSE)</f>
        <v>8</v>
      </c>
      <c r="J116" s="39">
        <f>VLOOKUP($A116,'Ub5 and Ub6 values'!$B$3:$F$7000,3,FALSE)</f>
        <v>9</v>
      </c>
      <c r="M116">
        <v>1.34</v>
      </c>
      <c r="N116" t="s">
        <v>9713</v>
      </c>
    </row>
    <row r="117" spans="1:14">
      <c r="A117" t="s">
        <v>7658</v>
      </c>
      <c r="B117" t="s">
        <v>7659</v>
      </c>
      <c r="C117" t="s">
        <v>7660</v>
      </c>
      <c r="D117" t="s">
        <v>9710</v>
      </c>
      <c r="F117" t="s">
        <v>9712</v>
      </c>
      <c r="G117">
        <v>1.4</v>
      </c>
      <c r="H117" s="30">
        <v>-5.4188240716989373</v>
      </c>
      <c r="I117" s="39">
        <f>VLOOKUP($A117,'Ub5 and Ub6 values'!$B$3:$F$7000,2,FALSE)</f>
        <v>8</v>
      </c>
      <c r="J117" s="39">
        <f>VLOOKUP($A117,'Ub5 and Ub6 values'!$B$3:$F$7000,3,FALSE)</f>
        <v>9</v>
      </c>
      <c r="M117">
        <v>1.4</v>
      </c>
      <c r="N117" t="s">
        <v>9713</v>
      </c>
    </row>
    <row r="118" spans="1:14">
      <c r="A118" t="s">
        <v>9019</v>
      </c>
      <c r="B118" t="s">
        <v>9020</v>
      </c>
      <c r="C118" t="s">
        <v>9012</v>
      </c>
      <c r="D118" t="s">
        <v>9710</v>
      </c>
      <c r="F118" t="s">
        <v>9886</v>
      </c>
      <c r="G118">
        <v>1.8</v>
      </c>
      <c r="H118" s="30">
        <v>-5.3683094101797471</v>
      </c>
      <c r="I118" s="39">
        <f>VLOOKUP($A118,'Ub5 and Ub6 values'!$B$3:$F$7000,2,FALSE)</f>
        <v>9</v>
      </c>
      <c r="J118" s="39">
        <f>VLOOKUP($A118,'Ub5 and Ub6 values'!$B$3:$F$7000,3,FALSE)</f>
        <v>12</v>
      </c>
      <c r="M118">
        <v>1.8</v>
      </c>
      <c r="N118" t="s">
        <v>9713</v>
      </c>
    </row>
    <row r="119" spans="1:14">
      <c r="A119" t="s">
        <v>8997</v>
      </c>
      <c r="B119" t="s">
        <v>8998</v>
      </c>
      <c r="C119" t="s">
        <v>8999</v>
      </c>
      <c r="D119" t="s">
        <v>9710</v>
      </c>
      <c r="F119" t="s">
        <v>9712</v>
      </c>
      <c r="G119">
        <v>1.18</v>
      </c>
      <c r="H119" s="30">
        <v>-5.3173514317955721</v>
      </c>
      <c r="I119" s="39">
        <f>VLOOKUP($A119,'Ub5 and Ub6 values'!$B$3:$F$7000,2,FALSE)</f>
        <v>6</v>
      </c>
      <c r="J119" s="39">
        <f>VLOOKUP($A119,'Ub5 and Ub6 values'!$B$3:$F$7000,3,FALSE)</f>
        <v>9</v>
      </c>
      <c r="M119">
        <v>1.18</v>
      </c>
      <c r="N119" t="s">
        <v>9713</v>
      </c>
    </row>
    <row r="120" spans="1:14">
      <c r="A120" t="s">
        <v>7626</v>
      </c>
      <c r="B120" t="s">
        <v>7627</v>
      </c>
      <c r="C120" t="s">
        <v>7628</v>
      </c>
      <c r="D120" t="s">
        <v>9710</v>
      </c>
      <c r="F120" t="s">
        <v>9712</v>
      </c>
      <c r="G120">
        <v>0.86</v>
      </c>
      <c r="H120" s="30">
        <v>-5.3112189776221843</v>
      </c>
      <c r="I120" s="39">
        <f>VLOOKUP($A120,'Ub5 and Ub6 values'!$B$3:$F$7000,2,FALSE)</f>
        <v>5</v>
      </c>
      <c r="J120" s="39">
        <f>VLOOKUP($A120,'Ub5 and Ub6 values'!$B$3:$F$7000,3,FALSE)</f>
        <v>6</v>
      </c>
      <c r="M120">
        <v>0.86</v>
      </c>
      <c r="N120" t="s">
        <v>9713</v>
      </c>
    </row>
    <row r="121" spans="1:14">
      <c r="A121" t="s">
        <v>9053</v>
      </c>
      <c r="B121" t="s">
        <v>9054</v>
      </c>
      <c r="C121" t="s">
        <v>9055</v>
      </c>
      <c r="D121" t="s">
        <v>9710</v>
      </c>
      <c r="F121" t="s">
        <v>9886</v>
      </c>
      <c r="G121">
        <v>2.08</v>
      </c>
      <c r="H121" s="30">
        <v>-5.2575375862361629</v>
      </c>
      <c r="I121" s="39">
        <f>VLOOKUP($A121,'Ub5 and Ub6 values'!$B$3:$F$7000,2,FALSE)</f>
        <v>10</v>
      </c>
      <c r="J121" s="39">
        <f>VLOOKUP($A121,'Ub5 and Ub6 values'!$B$3:$F$7000,3,FALSE)</f>
        <v>12</v>
      </c>
      <c r="M121">
        <v>2.08</v>
      </c>
      <c r="N121" t="s">
        <v>9713</v>
      </c>
    </row>
    <row r="122" spans="1:14">
      <c r="A122" t="s">
        <v>7658</v>
      </c>
      <c r="B122" t="s">
        <v>7659</v>
      </c>
      <c r="C122" t="s">
        <v>7660</v>
      </c>
      <c r="D122" t="s">
        <v>9710</v>
      </c>
      <c r="F122" t="s">
        <v>9712</v>
      </c>
      <c r="G122">
        <v>2.31</v>
      </c>
      <c r="H122" s="30">
        <v>-5.2013401274850306</v>
      </c>
      <c r="I122" s="39">
        <f>VLOOKUP($A122,'Ub5 and Ub6 values'!$B$3:$F$7000,2,FALSE)</f>
        <v>8</v>
      </c>
      <c r="J122" s="39">
        <f>VLOOKUP($A122,'Ub5 and Ub6 values'!$B$3:$F$7000,3,FALSE)</f>
        <v>9</v>
      </c>
      <c r="M122">
        <v>2310</v>
      </c>
      <c r="N122" t="s">
        <v>9716</v>
      </c>
    </row>
    <row r="123" spans="1:14">
      <c r="A123" t="s">
        <v>7591</v>
      </c>
      <c r="B123" t="s">
        <v>7592</v>
      </c>
      <c r="C123" t="s">
        <v>7593</v>
      </c>
      <c r="D123" t="s">
        <v>9710</v>
      </c>
      <c r="F123" t="s">
        <v>9712</v>
      </c>
      <c r="G123">
        <v>2.4</v>
      </c>
      <c r="H123" s="30">
        <v>-5.1469518962467671</v>
      </c>
      <c r="I123" s="39">
        <f>VLOOKUP($A123,'Ub5 and Ub6 values'!$B$3:$F$7000,2,FALSE)</f>
        <v>7</v>
      </c>
      <c r="J123" s="39">
        <f>VLOOKUP($A123,'Ub5 and Ub6 values'!$B$3:$F$7000,3,FALSE)</f>
        <v>8</v>
      </c>
      <c r="M123">
        <v>2.4</v>
      </c>
      <c r="N123" t="s">
        <v>9713</v>
      </c>
    </row>
    <row r="124" spans="1:14">
      <c r="A124" t="s">
        <v>7703</v>
      </c>
      <c r="B124" t="s">
        <v>906</v>
      </c>
      <c r="C124" t="s">
        <v>7704</v>
      </c>
      <c r="D124" t="s">
        <v>9685</v>
      </c>
      <c r="F124" t="s">
        <v>9712</v>
      </c>
      <c r="G124">
        <v>2.13</v>
      </c>
      <c r="H124" s="30">
        <v>-5.1620926978695563</v>
      </c>
      <c r="I124" s="39">
        <f>VLOOKUP($A124,'Ub5 and Ub6 values'!$B$3:$F$7000,2,FALSE)</f>
        <v>7</v>
      </c>
      <c r="J124" s="39">
        <f>VLOOKUP($A124,'Ub5 and Ub6 values'!$B$3:$F$7000,3,FALSE)</f>
        <v>9</v>
      </c>
      <c r="M124">
        <v>2.13</v>
      </c>
      <c r="N124" t="s">
        <v>9713</v>
      </c>
    </row>
    <row r="125" spans="1:14">
      <c r="A125" t="s">
        <v>9068</v>
      </c>
      <c r="B125" t="s">
        <v>538</v>
      </c>
      <c r="C125" t="s">
        <v>9069</v>
      </c>
      <c r="D125" t="s">
        <v>9710</v>
      </c>
      <c r="F125" t="s">
        <v>9886</v>
      </c>
      <c r="G125">
        <v>2.4</v>
      </c>
      <c r="H125" s="30">
        <v>-5.0799737132073561</v>
      </c>
      <c r="I125" s="39">
        <f>VLOOKUP($A125,'Ub5 and Ub6 values'!$B$3:$F$7000,2,FALSE)</f>
        <v>7</v>
      </c>
      <c r="J125" s="39">
        <f>VLOOKUP($A125,'Ub5 and Ub6 values'!$B$3:$F$7000,3,FALSE)</f>
        <v>11</v>
      </c>
      <c r="M125">
        <v>2.4</v>
      </c>
      <c r="N125" t="s">
        <v>9713</v>
      </c>
    </row>
    <row r="126" spans="1:14">
      <c r="A126" t="s">
        <v>9066</v>
      </c>
      <c r="B126" t="s">
        <v>2661</v>
      </c>
      <c r="C126" t="s">
        <v>9067</v>
      </c>
      <c r="D126" t="s">
        <v>9710</v>
      </c>
      <c r="F126" t="s">
        <v>9712</v>
      </c>
      <c r="G126">
        <v>2.6</v>
      </c>
      <c r="H126" s="30">
        <v>-5.0653556012899656</v>
      </c>
      <c r="I126" s="39">
        <f>VLOOKUP($A126,'Ub5 and Ub6 values'!$B$3:$F$7000,2,FALSE)</f>
        <v>8</v>
      </c>
      <c r="J126" s="39">
        <f>VLOOKUP($A126,'Ub5 and Ub6 values'!$B$3:$F$7000,3,FALSE)</f>
        <v>9</v>
      </c>
      <c r="M126">
        <v>2.6</v>
      </c>
      <c r="N126" t="s">
        <v>9713</v>
      </c>
    </row>
    <row r="127" spans="1:14">
      <c r="A127" t="s">
        <v>7677</v>
      </c>
      <c r="B127" t="s">
        <v>7678</v>
      </c>
      <c r="C127" t="s">
        <v>7679</v>
      </c>
      <c r="D127" t="s">
        <v>9710</v>
      </c>
      <c r="F127" t="s">
        <v>9712</v>
      </c>
      <c r="G127">
        <v>1.47</v>
      </c>
      <c r="H127" s="30">
        <v>-5.0906682569548281</v>
      </c>
      <c r="I127" s="39">
        <f>VLOOKUP($A127,'Ub5 and Ub6 values'!$B$3:$F$7000,2,FALSE)</f>
        <v>7</v>
      </c>
      <c r="J127" s="39">
        <f>VLOOKUP($A127,'Ub5 and Ub6 values'!$B$3:$F$7000,3,FALSE)</f>
        <v>7</v>
      </c>
      <c r="M127">
        <v>1.47</v>
      </c>
      <c r="N127" t="s">
        <v>9713</v>
      </c>
    </row>
    <row r="128" spans="1:14">
      <c r="A128" t="s">
        <v>8972</v>
      </c>
      <c r="B128" t="s">
        <v>5606</v>
      </c>
      <c r="C128" t="s">
        <v>8973</v>
      </c>
      <c r="D128" t="s">
        <v>9710</v>
      </c>
      <c r="F128" t="s">
        <v>9852</v>
      </c>
      <c r="G128">
        <v>1.8</v>
      </c>
      <c r="H128" s="30">
        <v>-5.0052186570281476</v>
      </c>
      <c r="I128" s="39">
        <f>VLOOKUP($A128,'Ub5 and Ub6 values'!$B$3:$F$7000,2,FALSE)</f>
        <v>7</v>
      </c>
      <c r="J128" s="39">
        <f>VLOOKUP($A128,'Ub5 and Ub6 values'!$B$3:$F$7000,3,FALSE)</f>
        <v>10</v>
      </c>
      <c r="M128">
        <v>1.8</v>
      </c>
      <c r="N128" t="s">
        <v>9713</v>
      </c>
    </row>
    <row r="129" spans="1:14">
      <c r="A129" t="s">
        <v>7629</v>
      </c>
      <c r="B129" t="s">
        <v>7630</v>
      </c>
      <c r="C129" t="s">
        <v>7631</v>
      </c>
      <c r="D129" t="s">
        <v>9685</v>
      </c>
      <c r="F129" t="s">
        <v>7632</v>
      </c>
      <c r="G129">
        <v>3.7</v>
      </c>
      <c r="H129" s="30">
        <v>-5.0450107074746846</v>
      </c>
      <c r="I129" s="39">
        <f>VLOOKUP($A129,'Ub5 and Ub6 values'!$B$3:$F$7000,2,FALSE)</f>
        <v>11</v>
      </c>
      <c r="J129" s="39">
        <f>VLOOKUP($A129,'Ub5 and Ub6 values'!$B$3:$F$7000,3,FALSE)</f>
        <v>12</v>
      </c>
      <c r="M129">
        <v>3.7</v>
      </c>
      <c r="N129" t="s">
        <v>9713</v>
      </c>
    </row>
    <row r="130" spans="1:14">
      <c r="A130" t="s">
        <v>9094</v>
      </c>
      <c r="B130" t="s">
        <v>7560</v>
      </c>
      <c r="D130" t="s">
        <v>9710</v>
      </c>
      <c r="G130">
        <v>2.02</v>
      </c>
      <c r="H130" s="30">
        <v>-5.0270567897969531</v>
      </c>
      <c r="I130" s="39">
        <f>VLOOKUP($A130,'Ub5 and Ub6 values'!$B$3:$F$7000,2,FALSE)</f>
        <v>7</v>
      </c>
      <c r="J130" s="39">
        <f>VLOOKUP($A130,'Ub5 and Ub6 values'!$B$3:$F$7000,3,FALSE)</f>
        <v>8</v>
      </c>
      <c r="M130">
        <v>2.02</v>
      </c>
      <c r="N130" t="s">
        <v>9713</v>
      </c>
    </row>
    <row r="131" spans="1:14">
      <c r="A131" t="s">
        <v>5623</v>
      </c>
      <c r="B131" t="s">
        <v>5631</v>
      </c>
      <c r="C131" t="s">
        <v>5627</v>
      </c>
      <c r="D131" t="s">
        <v>9710</v>
      </c>
      <c r="F131" t="s">
        <v>9852</v>
      </c>
      <c r="G131">
        <v>1.9</v>
      </c>
      <c r="H131" s="30">
        <v>-5.003519486214266</v>
      </c>
      <c r="I131" s="39">
        <f>VLOOKUP($A131,'Ub5 and Ub6 values'!$B$3:$F$7000,2,FALSE)</f>
        <v>7</v>
      </c>
      <c r="J131" s="39">
        <f>VLOOKUP($A131,'Ub5 and Ub6 values'!$B$3:$F$7000,3,FALSE)</f>
        <v>8</v>
      </c>
      <c r="M131">
        <v>1.9</v>
      </c>
      <c r="N131" t="s">
        <v>9713</v>
      </c>
    </row>
    <row r="132" spans="1:14">
      <c r="A132" t="s">
        <v>7621</v>
      </c>
      <c r="B132" t="s">
        <v>7622</v>
      </c>
      <c r="C132" t="s">
        <v>7623</v>
      </c>
      <c r="D132" t="s">
        <v>9710</v>
      </c>
      <c r="F132" t="s">
        <v>9712</v>
      </c>
      <c r="G132">
        <v>2.1</v>
      </c>
      <c r="H132" s="30">
        <v>-5.0005412897982637</v>
      </c>
      <c r="I132" s="39">
        <f>VLOOKUP($A132,'Ub5 and Ub6 values'!$B$3:$F$7000,2,FALSE)</f>
        <v>6</v>
      </c>
      <c r="J132" s="39">
        <f>VLOOKUP($A132,'Ub5 and Ub6 values'!$B$3:$F$7000,3,FALSE)</f>
        <v>9</v>
      </c>
      <c r="M132">
        <v>2.1</v>
      </c>
      <c r="N132" t="s">
        <v>9713</v>
      </c>
    </row>
    <row r="133" spans="1:14">
      <c r="A133" t="s">
        <v>7633</v>
      </c>
      <c r="B133" t="s">
        <v>4127</v>
      </c>
      <c r="C133" t="s">
        <v>7634</v>
      </c>
      <c r="D133" t="s">
        <v>9710</v>
      </c>
      <c r="F133" t="s">
        <v>9712</v>
      </c>
      <c r="G133">
        <v>1.6</v>
      </c>
      <c r="H133" s="30">
        <v>-4.9371510190419325</v>
      </c>
      <c r="I133" s="39">
        <f>VLOOKUP($A133,'Ub5 and Ub6 values'!$B$3:$F$7000,2,FALSE)</f>
        <v>7</v>
      </c>
      <c r="J133" s="39">
        <f>VLOOKUP($A133,'Ub5 and Ub6 values'!$B$3:$F$7000,3,FALSE)</f>
        <v>7</v>
      </c>
      <c r="M133">
        <v>1.6</v>
      </c>
      <c r="N133" t="s">
        <v>9713</v>
      </c>
    </row>
    <row r="134" spans="1:14">
      <c r="A134" t="s">
        <v>8982</v>
      </c>
      <c r="B134" t="s">
        <v>932</v>
      </c>
      <c r="C134" t="s">
        <v>8983</v>
      </c>
      <c r="D134" t="s">
        <v>9710</v>
      </c>
      <c r="F134" t="s">
        <v>9886</v>
      </c>
      <c r="G134">
        <v>4.7</v>
      </c>
      <c r="H134" s="30">
        <v>-4.9305249399307787</v>
      </c>
      <c r="I134" s="39">
        <f>VLOOKUP($A134,'Ub5 and Ub6 values'!$B$3:$F$7000,2,FALSE)</f>
        <v>9</v>
      </c>
      <c r="J134" s="39">
        <f>VLOOKUP($A134,'Ub5 and Ub6 values'!$B$3:$F$7000,3,FALSE)</f>
        <v>9</v>
      </c>
      <c r="M134">
        <v>4.7</v>
      </c>
      <c r="N134" t="s">
        <v>9713</v>
      </c>
    </row>
    <row r="135" spans="1:14">
      <c r="A135" t="s">
        <v>8982</v>
      </c>
      <c r="B135" t="s">
        <v>932</v>
      </c>
      <c r="C135" t="s">
        <v>8983</v>
      </c>
      <c r="D135" t="s">
        <v>9710</v>
      </c>
      <c r="F135" t="s">
        <v>9886</v>
      </c>
      <c r="G135">
        <v>4.7</v>
      </c>
      <c r="H135" s="30">
        <v>-4.9305249399307787</v>
      </c>
      <c r="I135" s="39">
        <f>VLOOKUP($A135,'Ub5 and Ub6 values'!$B$3:$F$7000,2,FALSE)</f>
        <v>9</v>
      </c>
      <c r="J135" s="39">
        <f>VLOOKUP($A135,'Ub5 and Ub6 values'!$B$3:$F$7000,3,FALSE)</f>
        <v>9</v>
      </c>
      <c r="M135">
        <v>4.7</v>
      </c>
      <c r="N135" t="s">
        <v>9713</v>
      </c>
    </row>
    <row r="136" spans="1:14">
      <c r="A136" t="s">
        <v>7680</v>
      </c>
      <c r="B136" t="s">
        <v>7681</v>
      </c>
      <c r="C136" t="s">
        <v>7682</v>
      </c>
      <c r="D136" t="s">
        <v>9685</v>
      </c>
      <c r="F136" t="s">
        <v>9826</v>
      </c>
      <c r="G136">
        <v>2</v>
      </c>
      <c r="H136" s="30">
        <v>-4.9058201570206208</v>
      </c>
      <c r="I136" s="39">
        <f>VLOOKUP($A136,'Ub5 and Ub6 values'!$B$3:$F$7000,2,FALSE)</f>
        <v>6</v>
      </c>
      <c r="J136" s="39">
        <f>VLOOKUP($A136,'Ub5 and Ub6 values'!$B$3:$F$7000,3,FALSE)</f>
        <v>7</v>
      </c>
      <c r="M136">
        <v>2</v>
      </c>
      <c r="N136" t="s">
        <v>9713</v>
      </c>
    </row>
    <row r="137" spans="1:14">
      <c r="A137" t="s">
        <v>7645</v>
      </c>
      <c r="B137" t="s">
        <v>7646</v>
      </c>
      <c r="C137" t="s">
        <v>7647</v>
      </c>
      <c r="D137" t="s">
        <v>9710</v>
      </c>
      <c r="F137" t="s">
        <v>9886</v>
      </c>
      <c r="G137">
        <v>4.8499999999999996</v>
      </c>
      <c r="H137" s="30">
        <v>-4.9122777310408088</v>
      </c>
      <c r="I137" s="39">
        <f>VLOOKUP($A137,'Ub5 and Ub6 values'!$B$3:$F$7000,2,FALSE)</f>
        <v>9</v>
      </c>
      <c r="J137" s="39">
        <f>VLOOKUP($A137,'Ub5 and Ub6 values'!$B$3:$F$7000,3,FALSE)</f>
        <v>10</v>
      </c>
      <c r="M137">
        <v>4.8499999999999996</v>
      </c>
      <c r="N137" t="s">
        <v>9713</v>
      </c>
    </row>
    <row r="138" spans="1:14">
      <c r="A138" t="s">
        <v>9017</v>
      </c>
      <c r="B138" t="s">
        <v>9018</v>
      </c>
      <c r="C138" t="s">
        <v>9012</v>
      </c>
      <c r="D138" t="s">
        <v>9710</v>
      </c>
      <c r="F138" t="s">
        <v>9886</v>
      </c>
      <c r="G138">
        <v>5.7</v>
      </c>
      <c r="H138" s="30">
        <v>-4.867707059610562</v>
      </c>
      <c r="I138" s="39">
        <f>VLOOKUP($A138,'Ub5 and Ub6 values'!$B$3:$F$7000,2,FALSE)</f>
        <v>9</v>
      </c>
      <c r="J138" s="39">
        <f>VLOOKUP($A138,'Ub5 and Ub6 values'!$B$3:$F$7000,3,FALSE)</f>
        <v>12</v>
      </c>
      <c r="M138">
        <v>5.7</v>
      </c>
      <c r="N138" t="s">
        <v>9713</v>
      </c>
    </row>
    <row r="139" spans="1:14">
      <c r="A139" t="s">
        <v>7609</v>
      </c>
      <c r="B139" t="s">
        <v>6397</v>
      </c>
      <c r="C139" t="s">
        <v>7610</v>
      </c>
      <c r="D139" t="s">
        <v>9710</v>
      </c>
      <c r="F139" t="s">
        <v>9712</v>
      </c>
      <c r="G139">
        <v>3.25</v>
      </c>
      <c r="H139" s="30">
        <v>-4.8205247982647021</v>
      </c>
      <c r="I139" s="39">
        <f>VLOOKUP($A139,'Ub5 and Ub6 values'!$B$3:$F$7000,2,FALSE)</f>
        <v>7</v>
      </c>
      <c r="J139" s="39">
        <f>VLOOKUP($A139,'Ub5 and Ub6 values'!$B$3:$F$7000,3,FALSE)</f>
        <v>7</v>
      </c>
      <c r="M139">
        <v>3.25</v>
      </c>
      <c r="N139" t="s">
        <v>9713</v>
      </c>
    </row>
    <row r="140" spans="1:14">
      <c r="A140" t="s">
        <v>7605</v>
      </c>
      <c r="B140" t="s">
        <v>143</v>
      </c>
      <c r="C140" t="s">
        <v>7606</v>
      </c>
      <c r="D140" t="s">
        <v>9685</v>
      </c>
      <c r="F140" t="s">
        <v>9712</v>
      </c>
      <c r="G140">
        <v>5.3</v>
      </c>
      <c r="H140" s="30">
        <v>-4.8288553470690125</v>
      </c>
      <c r="I140" s="39">
        <f>VLOOKUP($A140,'Ub5 and Ub6 values'!$B$3:$F$7000,2,FALSE)</f>
        <v>7</v>
      </c>
      <c r="J140" s="39">
        <f>VLOOKUP($A140,'Ub5 and Ub6 values'!$B$3:$F$7000,3,FALSE)</f>
        <v>8</v>
      </c>
      <c r="M140">
        <v>5.3</v>
      </c>
      <c r="N140" t="s">
        <v>9713</v>
      </c>
    </row>
    <row r="141" spans="1:14">
      <c r="A141" t="s">
        <v>7584</v>
      </c>
      <c r="B141" t="s">
        <v>7585</v>
      </c>
      <c r="D141" t="s">
        <v>9710</v>
      </c>
      <c r="F141" t="s">
        <v>9886</v>
      </c>
      <c r="G141">
        <v>2.6</v>
      </c>
      <c r="H141" s="30">
        <v>-4.7462808242422447</v>
      </c>
      <c r="I141" s="39">
        <f>VLOOKUP($A141,'Ub5 and Ub6 values'!$B$3:$F$7000,2,FALSE)</f>
        <v>5</v>
      </c>
      <c r="J141" s="39">
        <f>VLOOKUP($A141,'Ub5 and Ub6 values'!$B$3:$F$7000,3,FALSE)</f>
        <v>6</v>
      </c>
      <c r="M141">
        <v>2.6</v>
      </c>
      <c r="N141" t="s">
        <v>9713</v>
      </c>
    </row>
    <row r="142" spans="1:14">
      <c r="A142" t="s">
        <v>5651</v>
      </c>
      <c r="B142" t="s">
        <v>917</v>
      </c>
      <c r="C142" t="s">
        <v>5652</v>
      </c>
      <c r="D142" t="s">
        <v>9710</v>
      </c>
      <c r="F142" t="s">
        <v>9712</v>
      </c>
      <c r="G142">
        <v>3.3</v>
      </c>
      <c r="H142" s="30">
        <v>-4.7540259243318115</v>
      </c>
      <c r="I142" s="39">
        <f>VLOOKUP($A142,'Ub5 and Ub6 values'!$B$3:$F$7000,2,FALSE)</f>
        <v>7</v>
      </c>
      <c r="J142" s="39">
        <f>VLOOKUP($A142,'Ub5 and Ub6 values'!$B$3:$F$7000,3,FALSE)</f>
        <v>10</v>
      </c>
      <c r="M142">
        <v>3.3</v>
      </c>
      <c r="N142" t="s">
        <v>9713</v>
      </c>
    </row>
    <row r="143" spans="1:14">
      <c r="A143" t="s">
        <v>7582</v>
      </c>
      <c r="B143" t="s">
        <v>132</v>
      </c>
      <c r="D143" t="s">
        <v>9710</v>
      </c>
      <c r="F143" t="s">
        <v>9712</v>
      </c>
      <c r="G143">
        <v>4.0999999999999996</v>
      </c>
      <c r="H143" s="30">
        <v>-4.7244175468054976</v>
      </c>
      <c r="I143" s="39">
        <f>VLOOKUP($A143,'Ub5 and Ub6 values'!$B$3:$F$7000,2,FALSE)</f>
        <v>7</v>
      </c>
      <c r="J143" s="39">
        <f>VLOOKUP($A143,'Ub5 and Ub6 values'!$B$3:$F$7000,3,FALSE)</f>
        <v>10</v>
      </c>
      <c r="M143">
        <v>4.0999999999999996</v>
      </c>
      <c r="N143" t="s">
        <v>9713</v>
      </c>
    </row>
    <row r="144" spans="1:14">
      <c r="A144" t="s">
        <v>9006</v>
      </c>
      <c r="B144" t="s">
        <v>942</v>
      </c>
      <c r="C144" t="s">
        <v>9007</v>
      </c>
      <c r="D144" t="s">
        <v>9710</v>
      </c>
      <c r="F144" t="s">
        <v>9712</v>
      </c>
      <c r="G144">
        <v>4.5999999999999996</v>
      </c>
      <c r="H144" s="30">
        <v>-4.6828981475713718</v>
      </c>
      <c r="I144" s="39">
        <f>VLOOKUP($A144,'Ub5 and Ub6 values'!$B$3:$F$7000,2,FALSE)</f>
        <v>8</v>
      </c>
      <c r="J144" s="39">
        <f>VLOOKUP($A144,'Ub5 and Ub6 values'!$B$3:$F$7000,3,FALSE)</f>
        <v>8</v>
      </c>
      <c r="M144">
        <v>4.5999999999999996</v>
      </c>
      <c r="N144" t="s">
        <v>9713</v>
      </c>
    </row>
    <row r="145" spans="1:14">
      <c r="A145" t="s">
        <v>8976</v>
      </c>
      <c r="B145" t="s">
        <v>8977</v>
      </c>
      <c r="C145" t="s">
        <v>8978</v>
      </c>
      <c r="D145" t="s">
        <v>9710</v>
      </c>
      <c r="F145" t="s">
        <v>9712</v>
      </c>
      <c r="G145">
        <v>11</v>
      </c>
      <c r="H145" s="30">
        <v>-4.6570269800976076</v>
      </c>
      <c r="I145" s="39">
        <f>VLOOKUP($A145,'Ub5 and Ub6 values'!$B$3:$F$7000,2,FALSE)</f>
        <v>9</v>
      </c>
      <c r="J145" s="39">
        <f>VLOOKUP($A145,'Ub5 and Ub6 values'!$B$3:$F$7000,3,FALSE)</f>
        <v>12</v>
      </c>
      <c r="M145">
        <v>11</v>
      </c>
      <c r="N145" t="s">
        <v>9713</v>
      </c>
    </row>
    <row r="146" spans="1:14">
      <c r="A146" t="s">
        <v>7575</v>
      </c>
      <c r="B146" t="s">
        <v>2776</v>
      </c>
      <c r="D146" t="s">
        <v>9710</v>
      </c>
      <c r="F146" t="s">
        <v>9712</v>
      </c>
      <c r="G146">
        <v>5.35</v>
      </c>
      <c r="H146" s="30">
        <v>-4.6299256970675824</v>
      </c>
      <c r="I146" s="39">
        <f>VLOOKUP($A146,'Ub5 and Ub6 values'!$B$3:$F$7000,2,FALSE)</f>
        <v>9</v>
      </c>
      <c r="J146" s="39">
        <f>VLOOKUP($A146,'Ub5 and Ub6 values'!$B$3:$F$7000,3,FALSE)</f>
        <v>9</v>
      </c>
      <c r="M146">
        <v>5.35</v>
      </c>
      <c r="N146" t="s">
        <v>9713</v>
      </c>
    </row>
    <row r="147" spans="1:14">
      <c r="A147" t="s">
        <v>7637</v>
      </c>
      <c r="B147" t="s">
        <v>7638</v>
      </c>
      <c r="C147" t="s">
        <v>7639</v>
      </c>
      <c r="D147" t="s">
        <v>9710</v>
      </c>
      <c r="F147" t="s">
        <v>9846</v>
      </c>
      <c r="G147">
        <v>5.6</v>
      </c>
      <c r="H147" s="30">
        <v>-4.482682211057412</v>
      </c>
      <c r="I147" s="39">
        <f>VLOOKUP($A147,'Ub5 and Ub6 values'!$B$3:$F$7000,2,FALSE)</f>
        <v>7</v>
      </c>
      <c r="J147" s="39">
        <f>VLOOKUP($A147,'Ub5 and Ub6 values'!$B$3:$F$7000,3,FALSE)</f>
        <v>10</v>
      </c>
      <c r="M147">
        <v>5.6</v>
      </c>
      <c r="N147" t="s">
        <v>9713</v>
      </c>
    </row>
    <row r="148" spans="1:14">
      <c r="A148" t="s">
        <v>7569</v>
      </c>
      <c r="B148" t="s">
        <v>4076</v>
      </c>
      <c r="D148" t="s">
        <v>9710</v>
      </c>
      <c r="F148" t="s">
        <v>9712</v>
      </c>
      <c r="G148">
        <v>2.5</v>
      </c>
      <c r="H148" s="30">
        <v>-4.5054213275832806</v>
      </c>
      <c r="I148" s="39">
        <f>VLOOKUP($A148,'Ub5 and Ub6 values'!$B$3:$F$7000,2,FALSE)</f>
        <v>6</v>
      </c>
      <c r="J148" s="39">
        <f>VLOOKUP($A148,'Ub5 and Ub6 values'!$B$3:$F$7000,3,FALSE)</f>
        <v>6</v>
      </c>
      <c r="M148">
        <v>2.5</v>
      </c>
      <c r="N148" t="s">
        <v>9713</v>
      </c>
    </row>
    <row r="149" spans="1:14">
      <c r="A149" t="s">
        <v>7661</v>
      </c>
      <c r="B149" t="s">
        <v>7662</v>
      </c>
      <c r="C149" t="s">
        <v>7663</v>
      </c>
      <c r="D149" t="s">
        <v>9685</v>
      </c>
      <c r="F149" t="s">
        <v>7664</v>
      </c>
      <c r="G149">
        <v>7.7</v>
      </c>
      <c r="H149" s="30">
        <v>-4.5114249623275704</v>
      </c>
      <c r="I149" s="39">
        <f>VLOOKUP($A149,'Ub5 and Ub6 values'!$B$3:$F$7000,2,FALSE)</f>
        <v>8</v>
      </c>
      <c r="J149" s="39">
        <f>VLOOKUP($A149,'Ub5 and Ub6 values'!$B$3:$F$7000,3,FALSE)</f>
        <v>9</v>
      </c>
      <c r="M149">
        <v>7.7</v>
      </c>
      <c r="N149" t="s">
        <v>9713</v>
      </c>
    </row>
    <row r="150" spans="1:14">
      <c r="A150" t="s">
        <v>7645</v>
      </c>
      <c r="B150" t="s">
        <v>7646</v>
      </c>
      <c r="C150" t="s">
        <v>7647</v>
      </c>
      <c r="D150" t="s">
        <v>9710</v>
      </c>
      <c r="F150" t="s">
        <v>9712</v>
      </c>
      <c r="G150">
        <v>12.6</v>
      </c>
      <c r="H150" s="30">
        <v>-4.4976489245255102</v>
      </c>
      <c r="I150" s="39">
        <f>VLOOKUP($A150,'Ub5 and Ub6 values'!$B$3:$F$7000,2,FALSE)</f>
        <v>9</v>
      </c>
      <c r="J150" s="39">
        <f>VLOOKUP($A150,'Ub5 and Ub6 values'!$B$3:$F$7000,3,FALSE)</f>
        <v>10</v>
      </c>
      <c r="M150">
        <v>12.6</v>
      </c>
      <c r="N150" t="s">
        <v>9713</v>
      </c>
    </row>
    <row r="151" spans="1:14">
      <c r="A151" t="s">
        <v>7671</v>
      </c>
      <c r="B151" t="s">
        <v>167</v>
      </c>
      <c r="C151" t="s">
        <v>7672</v>
      </c>
      <c r="D151" t="s">
        <v>9710</v>
      </c>
      <c r="F151" t="s">
        <v>9886</v>
      </c>
      <c r="G151">
        <v>14.8</v>
      </c>
      <c r="H151" s="30">
        <v>-4.4655053362509136</v>
      </c>
      <c r="I151" s="39">
        <f>VLOOKUP($A151,'Ub5 and Ub6 values'!$B$3:$F$7000,2,FALSE)</f>
        <v>10</v>
      </c>
      <c r="J151" s="39">
        <f>VLOOKUP($A151,'Ub5 and Ub6 values'!$B$3:$F$7000,3,FALSE)</f>
        <v>12</v>
      </c>
      <c r="M151">
        <v>14.8</v>
      </c>
      <c r="N151" t="s">
        <v>9713</v>
      </c>
    </row>
    <row r="152" spans="1:14">
      <c r="A152" t="s">
        <v>7588</v>
      </c>
      <c r="B152" t="s">
        <v>7589</v>
      </c>
      <c r="D152" t="s">
        <v>9710</v>
      </c>
      <c r="F152" t="s">
        <v>9712</v>
      </c>
      <c r="G152">
        <v>11</v>
      </c>
      <c r="H152" s="30">
        <v>-4.4796850902152237</v>
      </c>
      <c r="I152" s="39">
        <f>VLOOKUP($A152,'Ub5 and Ub6 values'!$B$3:$F$7000,2,FALSE)</f>
        <v>6</v>
      </c>
      <c r="J152" s="39">
        <f>VLOOKUP($A152,'Ub5 and Ub6 values'!$B$3:$F$7000,3,FALSE)</f>
        <v>9</v>
      </c>
      <c r="M152">
        <v>11</v>
      </c>
      <c r="N152" t="s">
        <v>9713</v>
      </c>
    </row>
    <row r="153" spans="1:14">
      <c r="A153" t="s">
        <v>7680</v>
      </c>
      <c r="B153" t="s">
        <v>7683</v>
      </c>
      <c r="C153" t="s">
        <v>7684</v>
      </c>
      <c r="D153" t="s">
        <v>9710</v>
      </c>
      <c r="F153" t="s">
        <v>9712</v>
      </c>
      <c r="G153">
        <v>12.4</v>
      </c>
      <c r="H153" s="30">
        <v>-4.1134284675223673</v>
      </c>
      <c r="I153" s="39">
        <f>VLOOKUP($A153,'Ub5 and Ub6 values'!$B$3:$F$7000,2,FALSE)</f>
        <v>6</v>
      </c>
      <c r="J153" s="39">
        <f>VLOOKUP($A153,'Ub5 and Ub6 values'!$B$3:$F$7000,3,FALSE)</f>
        <v>7</v>
      </c>
      <c r="M153">
        <v>12.4</v>
      </c>
      <c r="N153" t="s">
        <v>9713</v>
      </c>
    </row>
    <row r="154" spans="1:14">
      <c r="A154" t="s">
        <v>9080</v>
      </c>
      <c r="B154" t="s">
        <v>9081</v>
      </c>
      <c r="C154" t="s">
        <v>9082</v>
      </c>
      <c r="D154" t="s">
        <v>9710</v>
      </c>
      <c r="F154" t="s">
        <v>9712</v>
      </c>
      <c r="G154">
        <v>19.5</v>
      </c>
      <c r="H154" s="30">
        <v>-4.112108076381646</v>
      </c>
      <c r="I154" s="39">
        <f>VLOOKUP($A154,'Ub5 and Ub6 values'!$B$3:$F$7000,2,FALSE)</f>
        <v>7</v>
      </c>
      <c r="J154" s="39">
        <f>VLOOKUP($A154,'Ub5 and Ub6 values'!$B$3:$F$7000,3,FALSE)</f>
        <v>8</v>
      </c>
      <c r="M154">
        <v>19.5</v>
      </c>
      <c r="N154" t="s">
        <v>9713</v>
      </c>
    </row>
    <row r="155" spans="1:14">
      <c r="A155" t="s">
        <v>9004</v>
      </c>
      <c r="B155" t="s">
        <v>941</v>
      </c>
      <c r="C155" t="s">
        <v>9005</v>
      </c>
      <c r="D155" t="s">
        <v>9710</v>
      </c>
      <c r="F155" t="s">
        <v>9886</v>
      </c>
      <c r="G155">
        <v>28</v>
      </c>
      <c r="H155" s="30">
        <v>-4.1119364338954041</v>
      </c>
      <c r="I155" s="39">
        <f>VLOOKUP($A155,'Ub5 and Ub6 values'!$B$3:$F$7000,2,FALSE)</f>
        <v>9</v>
      </c>
      <c r="J155" s="39">
        <f>VLOOKUP($A155,'Ub5 and Ub6 values'!$B$3:$F$7000,3,FALSE)</f>
        <v>9</v>
      </c>
      <c r="M155">
        <v>28</v>
      </c>
      <c r="N155" t="s">
        <v>9713</v>
      </c>
    </row>
    <row r="156" spans="1:14">
      <c r="A156" t="s">
        <v>5623</v>
      </c>
      <c r="B156" t="s">
        <v>5626</v>
      </c>
      <c r="C156" t="s">
        <v>5627</v>
      </c>
      <c r="D156" t="s">
        <v>9710</v>
      </c>
      <c r="F156" t="s">
        <v>9886</v>
      </c>
      <c r="G156">
        <v>19</v>
      </c>
      <c r="H156" s="30">
        <v>-4.003519486214266</v>
      </c>
      <c r="I156" s="39">
        <f>VLOOKUP($A156,'Ub5 and Ub6 values'!$B$3:$F$7000,2,FALSE)</f>
        <v>7</v>
      </c>
      <c r="J156" s="39">
        <f>VLOOKUP($A156,'Ub5 and Ub6 values'!$B$3:$F$7000,3,FALSE)</f>
        <v>8</v>
      </c>
      <c r="M156">
        <v>19</v>
      </c>
      <c r="N156" t="s">
        <v>9713</v>
      </c>
    </row>
    <row r="157" spans="1:14">
      <c r="A157" t="s">
        <v>5623</v>
      </c>
      <c r="B157" t="s">
        <v>5631</v>
      </c>
      <c r="C157" t="s">
        <v>5627</v>
      </c>
      <c r="D157" t="s">
        <v>9685</v>
      </c>
      <c r="F157" t="s">
        <v>9886</v>
      </c>
      <c r="G157">
        <v>19</v>
      </c>
      <c r="H157" s="30">
        <v>-4.003519486214266</v>
      </c>
      <c r="I157" s="39">
        <f>VLOOKUP($A157,'Ub5 and Ub6 values'!$B$3:$F$7000,2,FALSE)</f>
        <v>7</v>
      </c>
      <c r="J157" s="39">
        <f>VLOOKUP($A157,'Ub5 and Ub6 values'!$B$3:$F$7000,3,FALSE)</f>
        <v>8</v>
      </c>
      <c r="M157">
        <v>19</v>
      </c>
      <c r="N157" t="s">
        <v>9713</v>
      </c>
    </row>
    <row r="158" spans="1:14">
      <c r="A158" t="s">
        <v>9080</v>
      </c>
      <c r="B158" t="s">
        <v>9081</v>
      </c>
      <c r="C158" t="s">
        <v>9082</v>
      </c>
      <c r="D158" t="s">
        <v>9710</v>
      </c>
      <c r="F158" t="s">
        <v>9712</v>
      </c>
      <c r="G158">
        <v>24.4</v>
      </c>
      <c r="H158" s="30">
        <v>-4.0147528614054346</v>
      </c>
      <c r="I158" s="39">
        <f>VLOOKUP($A158,'Ub5 and Ub6 values'!$B$3:$F$7000,2,FALSE)</f>
        <v>7</v>
      </c>
      <c r="J158" s="39">
        <f>VLOOKUP($A158,'Ub5 and Ub6 values'!$B$3:$F$7000,3,FALSE)</f>
        <v>8</v>
      </c>
      <c r="M158">
        <v>24.4</v>
      </c>
      <c r="N158" t="s">
        <v>9713</v>
      </c>
    </row>
    <row r="159" spans="1:14">
      <c r="A159" t="s">
        <v>7680</v>
      </c>
      <c r="B159" t="s">
        <v>7681</v>
      </c>
      <c r="C159" t="s">
        <v>7682</v>
      </c>
      <c r="D159" t="s">
        <v>9685</v>
      </c>
      <c r="F159" t="s">
        <v>9826</v>
      </c>
      <c r="G159">
        <v>16.91</v>
      </c>
      <c r="H159" s="30">
        <v>-3.9787065450868608</v>
      </c>
      <c r="I159" s="39">
        <f>VLOOKUP($A159,'Ub5 and Ub6 values'!$B$3:$F$7000,2,FALSE)</f>
        <v>6</v>
      </c>
      <c r="J159" s="39">
        <f>VLOOKUP($A159,'Ub5 and Ub6 values'!$B$3:$F$7000,3,FALSE)</f>
        <v>7</v>
      </c>
      <c r="M159">
        <v>16.91</v>
      </c>
      <c r="N159" t="s">
        <v>9713</v>
      </c>
    </row>
    <row r="160" spans="1:14">
      <c r="A160" t="s">
        <v>9051</v>
      </c>
      <c r="B160" t="s">
        <v>525</v>
      </c>
      <c r="C160" t="s">
        <v>9052</v>
      </c>
      <c r="D160" t="s">
        <v>9710</v>
      </c>
      <c r="F160" t="s">
        <v>9886</v>
      </c>
      <c r="G160">
        <v>24</v>
      </c>
      <c r="H160" s="30">
        <v>-3.9627046753724793</v>
      </c>
      <c r="I160" s="39">
        <f>VLOOKUP($A160,'Ub5 and Ub6 values'!$B$3:$F$7000,2,FALSE)</f>
        <v>7</v>
      </c>
      <c r="J160" s="39">
        <f>VLOOKUP($A160,'Ub5 and Ub6 values'!$B$3:$F$7000,3,FALSE)</f>
        <v>9</v>
      </c>
      <c r="M160">
        <v>24</v>
      </c>
      <c r="N160" t="s">
        <v>9713</v>
      </c>
    </row>
    <row r="161" spans="1:14">
      <c r="A161" t="s">
        <v>7615</v>
      </c>
      <c r="B161" t="s">
        <v>7616</v>
      </c>
      <c r="C161" t="s">
        <v>7614</v>
      </c>
      <c r="D161" t="s">
        <v>9710</v>
      </c>
      <c r="F161" t="s">
        <v>9712</v>
      </c>
      <c r="G161">
        <v>49.5</v>
      </c>
      <c r="H161" s="30">
        <v>-3.9309252707569291</v>
      </c>
      <c r="I161" s="39">
        <f>VLOOKUP($A161,'Ub5 and Ub6 values'!$B$3:$F$7000,2,FALSE)</f>
        <v>8</v>
      </c>
      <c r="J161" s="39">
        <f>VLOOKUP($A161,'Ub5 and Ub6 values'!$B$3:$F$7000,3,FALSE)</f>
        <v>10</v>
      </c>
      <c r="M161">
        <v>49.5</v>
      </c>
      <c r="N161" t="s">
        <v>9713</v>
      </c>
    </row>
    <row r="162" spans="1:14">
      <c r="A162" t="s">
        <v>7680</v>
      </c>
      <c r="B162" t="s">
        <v>7683</v>
      </c>
      <c r="C162" t="s">
        <v>7684</v>
      </c>
      <c r="D162" t="s">
        <v>9710</v>
      </c>
      <c r="F162" t="s">
        <v>9712</v>
      </c>
      <c r="G162">
        <v>21.5</v>
      </c>
      <c r="H162" s="30">
        <v>-3.8744116927689971</v>
      </c>
      <c r="I162" s="39">
        <f>VLOOKUP($A162,'Ub5 and Ub6 values'!$B$3:$F$7000,2,FALSE)</f>
        <v>6</v>
      </c>
      <c r="J162" s="39">
        <f>VLOOKUP($A162,'Ub5 and Ub6 values'!$B$3:$F$7000,3,FALSE)</f>
        <v>7</v>
      </c>
      <c r="M162">
        <v>21.5</v>
      </c>
      <c r="N162" t="s">
        <v>9713</v>
      </c>
    </row>
    <row r="163" spans="1:14">
      <c r="A163" t="s">
        <v>7635</v>
      </c>
      <c r="B163" t="s">
        <v>4134</v>
      </c>
      <c r="C163" t="s">
        <v>7636</v>
      </c>
      <c r="D163" t="s">
        <v>9685</v>
      </c>
      <c r="F163" t="s">
        <v>9712</v>
      </c>
      <c r="G163">
        <v>39</v>
      </c>
      <c r="H163" s="30">
        <v>-3.8373909278902651</v>
      </c>
      <c r="I163" s="39">
        <f>VLOOKUP($A163,'Ub5 and Ub6 values'!$B$3:$F$7000,2,FALSE)</f>
        <v>9</v>
      </c>
      <c r="J163" s="39">
        <f>VLOOKUP($A163,'Ub5 and Ub6 values'!$B$3:$F$7000,3,FALSE)</f>
        <v>9</v>
      </c>
      <c r="M163">
        <v>39</v>
      </c>
      <c r="N163" t="s">
        <v>9713</v>
      </c>
    </row>
    <row r="164" spans="1:14">
      <c r="A164" t="s">
        <v>7674</v>
      </c>
      <c r="B164" t="s">
        <v>7675</v>
      </c>
      <c r="C164" t="s">
        <v>7676</v>
      </c>
      <c r="D164" t="s">
        <v>9710</v>
      </c>
      <c r="F164" t="s">
        <v>9712</v>
      </c>
      <c r="G164">
        <v>21</v>
      </c>
      <c r="H164" s="30">
        <v>-3.8626821362293113</v>
      </c>
      <c r="I164" s="39">
        <f>VLOOKUP($A164,'Ub5 and Ub6 values'!$B$3:$F$7000,2,FALSE)</f>
        <v>8</v>
      </c>
      <c r="J164" s="39">
        <f>VLOOKUP($A164,'Ub5 and Ub6 values'!$B$3:$F$7000,3,FALSE)</f>
        <v>8</v>
      </c>
      <c r="M164">
        <v>21</v>
      </c>
      <c r="N164" t="s">
        <v>9713</v>
      </c>
    </row>
    <row r="165" spans="1:14">
      <c r="A165" t="s">
        <v>7680</v>
      </c>
      <c r="B165" t="s">
        <v>7683</v>
      </c>
      <c r="C165" t="s">
        <v>7684</v>
      </c>
      <c r="D165" t="s">
        <v>9710</v>
      </c>
      <c r="F165" t="s">
        <v>9886</v>
      </c>
      <c r="G165">
        <v>24</v>
      </c>
      <c r="H165" s="30">
        <v>-3.8266389109729966</v>
      </c>
      <c r="I165" s="39">
        <f>VLOOKUP($A165,'Ub5 and Ub6 values'!$B$3:$F$7000,2,FALSE)</f>
        <v>6</v>
      </c>
      <c r="J165" s="39">
        <f>VLOOKUP($A165,'Ub5 and Ub6 values'!$B$3:$F$7000,3,FALSE)</f>
        <v>7</v>
      </c>
      <c r="M165">
        <v>24</v>
      </c>
      <c r="N165" t="s">
        <v>9713</v>
      </c>
    </row>
    <row r="166" spans="1:14">
      <c r="A166" t="s">
        <v>7594</v>
      </c>
      <c r="B166" t="s">
        <v>3330</v>
      </c>
      <c r="C166" t="s">
        <v>7595</v>
      </c>
      <c r="D166" t="s">
        <v>9710</v>
      </c>
      <c r="F166" t="s">
        <v>9712</v>
      </c>
      <c r="G166">
        <v>35</v>
      </c>
      <c r="H166" s="30">
        <v>-3.8092460244054487</v>
      </c>
      <c r="I166" s="39">
        <f>VLOOKUP($A166,'Ub5 and Ub6 values'!$B$3:$F$7000,2,FALSE)</f>
        <v>6</v>
      </c>
      <c r="J166" s="39">
        <f>VLOOKUP($A166,'Ub5 and Ub6 values'!$B$3:$F$7000,3,FALSE)</f>
        <v>9</v>
      </c>
      <c r="M166">
        <v>35</v>
      </c>
      <c r="N166" t="s">
        <v>9713</v>
      </c>
    </row>
    <row r="167" spans="1:14">
      <c r="A167" t="s">
        <v>9091</v>
      </c>
      <c r="B167" t="s">
        <v>8874</v>
      </c>
      <c r="C167" t="s">
        <v>9092</v>
      </c>
      <c r="D167" t="s">
        <v>9710</v>
      </c>
      <c r="F167" t="s">
        <v>9712</v>
      </c>
      <c r="G167">
        <v>30</v>
      </c>
      <c r="H167" s="30">
        <v>-3.783369907411791</v>
      </c>
      <c r="I167" s="39">
        <f>VLOOKUP($A167,'Ub5 and Ub6 values'!$B$3:$F$7000,2,FALSE)</f>
        <v>7</v>
      </c>
      <c r="J167" s="39">
        <f>VLOOKUP($A167,'Ub5 and Ub6 values'!$B$3:$F$7000,3,FALSE)</f>
        <v>10</v>
      </c>
      <c r="M167">
        <v>30</v>
      </c>
      <c r="N167" t="s">
        <v>9713</v>
      </c>
    </row>
    <row r="168" spans="1:14">
      <c r="A168" t="s">
        <v>7680</v>
      </c>
      <c r="B168" t="s">
        <v>7681</v>
      </c>
      <c r="C168" t="s">
        <v>7682</v>
      </c>
      <c r="D168" t="s">
        <v>9710</v>
      </c>
      <c r="F168" t="s">
        <v>9886</v>
      </c>
      <c r="G168">
        <v>25</v>
      </c>
      <c r="H168" s="30">
        <v>-3.808910144012565</v>
      </c>
      <c r="I168" s="39">
        <f>VLOOKUP($A168,'Ub5 and Ub6 values'!$B$3:$F$7000,2,FALSE)</f>
        <v>6</v>
      </c>
      <c r="J168" s="39">
        <f>VLOOKUP($A168,'Ub5 and Ub6 values'!$B$3:$F$7000,3,FALSE)</f>
        <v>7</v>
      </c>
      <c r="M168">
        <v>25</v>
      </c>
      <c r="N168" t="s">
        <v>9713</v>
      </c>
    </row>
    <row r="169" spans="1:14">
      <c r="A169" t="s">
        <v>7594</v>
      </c>
      <c r="B169" t="s">
        <v>3330</v>
      </c>
      <c r="C169" t="s">
        <v>7595</v>
      </c>
      <c r="D169" t="s">
        <v>9685</v>
      </c>
      <c r="F169" t="s">
        <v>9886</v>
      </c>
      <c r="G169">
        <v>55.6</v>
      </c>
      <c r="H169" s="30">
        <v>-3.6082392771736669</v>
      </c>
      <c r="I169" s="39">
        <f>VLOOKUP($A169,'Ub5 and Ub6 values'!$B$3:$F$7000,2,FALSE)</f>
        <v>6</v>
      </c>
      <c r="J169" s="39">
        <f>VLOOKUP($A169,'Ub5 and Ub6 values'!$B$3:$F$7000,3,FALSE)</f>
        <v>9</v>
      </c>
      <c r="M169">
        <v>55.6</v>
      </c>
      <c r="N169" t="s">
        <v>9713</v>
      </c>
    </row>
    <row r="170" spans="1:14">
      <c r="A170" t="s">
        <v>9015</v>
      </c>
      <c r="B170" t="s">
        <v>9016</v>
      </c>
      <c r="C170" t="s">
        <v>9012</v>
      </c>
      <c r="D170" t="s">
        <v>9710</v>
      </c>
      <c r="F170" t="s">
        <v>9886</v>
      </c>
      <c r="G170">
        <v>95</v>
      </c>
      <c r="H170" s="30">
        <v>-3.6311176587167231</v>
      </c>
      <c r="I170" s="39">
        <f>VLOOKUP($A170,'Ub5 and Ub6 values'!$B$3:$F$7000,2,FALSE)</f>
        <v>9</v>
      </c>
      <c r="J170" s="39">
        <f>VLOOKUP($A170,'Ub5 and Ub6 values'!$B$3:$F$7000,3,FALSE)</f>
        <v>12</v>
      </c>
      <c r="M170">
        <v>95</v>
      </c>
      <c r="N170" t="s">
        <v>9713</v>
      </c>
    </row>
    <row r="171" spans="1:14">
      <c r="A171" t="s">
        <v>7596</v>
      </c>
      <c r="B171" t="s">
        <v>7597</v>
      </c>
      <c r="C171" t="s">
        <v>7598</v>
      </c>
      <c r="D171" t="s">
        <v>9710</v>
      </c>
      <c r="F171" t="s">
        <v>9712</v>
      </c>
      <c r="G171">
        <v>110</v>
      </c>
      <c r="H171" s="30">
        <v>-3.6077530292587827</v>
      </c>
      <c r="I171" s="39">
        <f>VLOOKUP($A171,'Ub5 and Ub6 values'!$B$3:$F$7000,2,FALSE)</f>
        <v>9</v>
      </c>
      <c r="J171" s="39">
        <f>VLOOKUP($A171,'Ub5 and Ub6 values'!$B$3:$F$7000,3,FALSE)</f>
        <v>10</v>
      </c>
      <c r="M171">
        <v>110</v>
      </c>
      <c r="N171" t="s">
        <v>9713</v>
      </c>
    </row>
    <row r="172" spans="1:14">
      <c r="A172" t="s">
        <v>9013</v>
      </c>
      <c r="B172" t="s">
        <v>9014</v>
      </c>
      <c r="C172" t="s">
        <v>9012</v>
      </c>
      <c r="D172" t="s">
        <v>9710</v>
      </c>
      <c r="F172" t="s">
        <v>9886</v>
      </c>
      <c r="G172">
        <v>110</v>
      </c>
      <c r="H172" s="30">
        <v>-3.5801468805409002</v>
      </c>
      <c r="I172" s="39">
        <f>VLOOKUP($A172,'Ub5 and Ub6 values'!$B$3:$F$7000,2,FALSE)</f>
        <v>8</v>
      </c>
      <c r="J172" s="39">
        <f>VLOOKUP($A172,'Ub5 and Ub6 values'!$B$3:$F$7000,3,FALSE)</f>
        <v>12</v>
      </c>
      <c r="M172">
        <v>110</v>
      </c>
      <c r="N172" t="s">
        <v>9713</v>
      </c>
    </row>
    <row r="173" spans="1:14">
      <c r="A173" t="s">
        <v>7599</v>
      </c>
      <c r="B173" t="s">
        <v>7600</v>
      </c>
      <c r="C173" t="s">
        <v>7598</v>
      </c>
      <c r="D173" t="s">
        <v>9710</v>
      </c>
      <c r="F173" t="s">
        <v>9712</v>
      </c>
      <c r="G173">
        <v>130</v>
      </c>
      <c r="H173" s="30">
        <v>-3.5193300309469393</v>
      </c>
      <c r="I173" s="39">
        <f>VLOOKUP($A173,'Ub5 and Ub6 values'!$B$3:$F$7000,2,FALSE)</f>
        <v>8</v>
      </c>
      <c r="J173" s="39">
        <f>VLOOKUP($A173,'Ub5 and Ub6 values'!$B$3:$F$7000,3,FALSE)</f>
        <v>10</v>
      </c>
      <c r="M173">
        <v>130</v>
      </c>
      <c r="N173" t="s">
        <v>9713</v>
      </c>
    </row>
    <row r="174" spans="1:14">
      <c r="A174" t="s">
        <v>8979</v>
      </c>
      <c r="B174" t="s">
        <v>8980</v>
      </c>
      <c r="C174" t="s">
        <v>8981</v>
      </c>
      <c r="D174" t="s">
        <v>9710</v>
      </c>
      <c r="F174" t="s">
        <v>9712</v>
      </c>
      <c r="G174">
        <v>95.46</v>
      </c>
      <c r="H174" s="30">
        <v>-3.4030093770777139</v>
      </c>
      <c r="I174" s="39">
        <f>VLOOKUP($A174,'Ub5 and Ub6 values'!$B$3:$F$7000,2,FALSE)</f>
        <v>7</v>
      </c>
      <c r="J174" s="39">
        <f>VLOOKUP($A174,'Ub5 and Ub6 values'!$B$3:$F$7000,3,FALSE)</f>
        <v>9</v>
      </c>
      <c r="M174">
        <v>95.46</v>
      </c>
      <c r="N174" t="s">
        <v>9713</v>
      </c>
    </row>
    <row r="175" spans="1:14">
      <c r="A175" t="s">
        <v>7567</v>
      </c>
      <c r="B175" t="s">
        <v>128</v>
      </c>
      <c r="D175" t="s">
        <v>9710</v>
      </c>
      <c r="F175" t="s">
        <v>9712</v>
      </c>
      <c r="G175">
        <v>88</v>
      </c>
      <c r="H175" s="30">
        <v>-3.3715086532097462</v>
      </c>
      <c r="I175" s="39">
        <f>VLOOKUP($A175,'Ub5 and Ub6 values'!$B$3:$F$7000,2,FALSE)</f>
        <v>7</v>
      </c>
      <c r="J175" s="39">
        <f>VLOOKUP($A175,'Ub5 and Ub6 values'!$B$3:$F$7000,3,FALSE)</f>
        <v>8</v>
      </c>
      <c r="M175">
        <v>88</v>
      </c>
      <c r="N175" t="s">
        <v>7568</v>
      </c>
    </row>
    <row r="176" spans="1:14">
      <c r="A176" t="s">
        <v>5623</v>
      </c>
      <c r="B176" t="s">
        <v>5626</v>
      </c>
      <c r="C176" t="s">
        <v>5628</v>
      </c>
      <c r="D176" t="s">
        <v>9710</v>
      </c>
      <c r="F176" t="s">
        <v>9712</v>
      </c>
      <c r="G176">
        <v>155</v>
      </c>
      <c r="H176" s="30">
        <v>-3.091941388996803</v>
      </c>
      <c r="I176" s="39">
        <f>VLOOKUP($A176,'Ub5 and Ub6 values'!$B$3:$F$7000,2,FALSE)</f>
        <v>7</v>
      </c>
      <c r="J176" s="39">
        <f>VLOOKUP($A176,'Ub5 and Ub6 values'!$B$3:$F$7000,3,FALSE)</f>
        <v>8</v>
      </c>
      <c r="M176">
        <v>155</v>
      </c>
      <c r="N176" t="s">
        <v>9713</v>
      </c>
    </row>
    <row r="177" spans="1:14">
      <c r="A177" t="s">
        <v>7709</v>
      </c>
      <c r="B177" t="s">
        <v>7710</v>
      </c>
      <c r="C177" t="s">
        <v>5622</v>
      </c>
      <c r="D177" t="s">
        <v>9710</v>
      </c>
      <c r="F177" t="s">
        <v>9712</v>
      </c>
      <c r="G177">
        <v>114</v>
      </c>
      <c r="H177" s="30">
        <v>-2.9926542687273407</v>
      </c>
      <c r="I177" s="39">
        <f>VLOOKUP($A177,'Ub5 and Ub6 values'!$B$3:$F$7000,2,FALSE)</f>
        <v>8</v>
      </c>
      <c r="J177" s="39">
        <f>VLOOKUP($A177,'Ub5 and Ub6 values'!$B$3:$F$7000,3,FALSE)</f>
        <v>8</v>
      </c>
      <c r="M177">
        <v>114</v>
      </c>
      <c r="N177" t="s">
        <v>9713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2:AE336"/>
  <sheetViews>
    <sheetView workbookViewId="0">
      <selection activeCell="G1" sqref="G1:H1048576"/>
    </sheetView>
  </sheetViews>
  <sheetFormatPr defaultRowHeight="12.75"/>
  <cols>
    <col min="1" max="1" width="17.42578125" customWidth="1"/>
    <col min="2" max="2" width="20.5703125" customWidth="1"/>
    <col min="6" max="6" width="9.140625" style="30"/>
    <col min="7" max="8" width="9.140625" style="39"/>
  </cols>
  <sheetData>
    <row r="2" spans="1:31">
      <c r="A2" t="s">
        <v>9096</v>
      </c>
      <c r="B2" t="s">
        <v>9097</v>
      </c>
      <c r="C2" t="s">
        <v>9098</v>
      </c>
      <c r="E2" t="s">
        <v>1670</v>
      </c>
      <c r="F2" s="30" t="s">
        <v>14836</v>
      </c>
      <c r="G2" s="40" t="s">
        <v>7937</v>
      </c>
      <c r="H2" s="40" t="s">
        <v>7938</v>
      </c>
      <c r="J2" s="4"/>
      <c r="M2" t="s">
        <v>14838</v>
      </c>
      <c r="S2" t="s">
        <v>14839</v>
      </c>
      <c r="Y2" t="s">
        <v>14840</v>
      </c>
    </row>
    <row r="3" spans="1:31">
      <c r="A3" t="s">
        <v>9099</v>
      </c>
      <c r="B3" t="s">
        <v>9100</v>
      </c>
      <c r="C3" t="s">
        <v>9101</v>
      </c>
      <c r="E3">
        <v>-0.83</v>
      </c>
      <c r="F3" s="30">
        <f>0-E3-3</f>
        <v>-2.17</v>
      </c>
      <c r="G3" s="39">
        <f>VLOOKUP($B3,'Ub5 and Ub6 values'!$A$3:$F$7000,3,FALSE)</f>
        <v>4</v>
      </c>
      <c r="H3" s="39">
        <f>VLOOKUP($B3,'Ub5 and Ub6 values'!$A$3:$F$7000,4,FALSE)</f>
        <v>7</v>
      </c>
      <c r="M3" s="26" t="s">
        <v>14841</v>
      </c>
      <c r="N3" s="26" t="s">
        <v>14842</v>
      </c>
      <c r="O3" s="26" t="s">
        <v>14843</v>
      </c>
      <c r="P3" s="26" t="s">
        <v>14844</v>
      </c>
      <c r="Q3" s="26" t="s">
        <v>14845</v>
      </c>
      <c r="R3" s="26" t="s">
        <v>14846</v>
      </c>
      <c r="S3" s="26" t="s">
        <v>14841</v>
      </c>
      <c r="T3" s="26" t="s">
        <v>14842</v>
      </c>
      <c r="U3" s="26" t="s">
        <v>14843</v>
      </c>
      <c r="V3" s="26" t="s">
        <v>14844</v>
      </c>
      <c r="W3" s="26" t="s">
        <v>14845</v>
      </c>
      <c r="X3" s="26" t="s">
        <v>14846</v>
      </c>
      <c r="Y3" s="26" t="s">
        <v>14841</v>
      </c>
      <c r="Z3" s="26" t="s">
        <v>14842</v>
      </c>
      <c r="AA3" s="26" t="s">
        <v>14843</v>
      </c>
      <c r="AB3" s="26" t="s">
        <v>14844</v>
      </c>
      <c r="AC3" s="26" t="s">
        <v>14845</v>
      </c>
      <c r="AD3" s="26" t="s">
        <v>14846</v>
      </c>
      <c r="AE3" s="26" t="s">
        <v>14846</v>
      </c>
    </row>
    <row r="4" spans="1:31">
      <c r="A4" t="s">
        <v>6291</v>
      </c>
      <c r="B4" t="s">
        <v>6291</v>
      </c>
      <c r="C4" t="s">
        <v>9110</v>
      </c>
      <c r="E4">
        <v>-0.12</v>
      </c>
      <c r="F4" s="30">
        <f t="shared" ref="F4:F67" si="0">0-E4-3</f>
        <v>-2.88</v>
      </c>
      <c r="G4" s="39">
        <f>VLOOKUP($B4,'Ub5 and Ub6 values'!$A$3:$F$7000,3,FALSE)</f>
        <v>4</v>
      </c>
      <c r="H4" s="39">
        <f>VLOOKUP($B4,'Ub5 and Ub6 values'!$A$3:$F$7000,4,FALSE)</f>
        <v>6</v>
      </c>
      <c r="M4">
        <f>AVERAGE(F3:F3743)</f>
        <v>-3.5094853293413135</v>
      </c>
      <c r="N4">
        <f>MEDIAN(F3:F3743)</f>
        <v>-3.585</v>
      </c>
      <c r="O4">
        <f>STDEV(F3:F3743)</f>
        <v>0.96575897405632682</v>
      </c>
      <c r="P4">
        <f>SKEW(F3:F3743)</f>
        <v>0.10126129266769407</v>
      </c>
      <c r="Q4">
        <f>MAX(F3:F3743)</f>
        <v>-1.0685</v>
      </c>
      <c r="R4">
        <f>MIN(F3:F3743)</f>
        <v>-5.82</v>
      </c>
      <c r="S4">
        <f>AVERAGE(G3:G5441)</f>
        <v>5.6167664670658679</v>
      </c>
      <c r="T4">
        <f>MEDIAN(G3:G543)</f>
        <v>5.5</v>
      </c>
      <c r="U4">
        <f>STDEV(G3:G543)</f>
        <v>1.0295135849394459</v>
      </c>
      <c r="V4">
        <f>SKEW(G3:G543)</f>
        <v>-9.4647709793792799E-3</v>
      </c>
      <c r="W4">
        <f>MAX(G3:G543)</f>
        <v>8</v>
      </c>
      <c r="X4">
        <f>MIN(G3:G543)</f>
        <v>2</v>
      </c>
      <c r="Y4">
        <f>AVERAGE(H3:H5407)</f>
        <v>7.1646706586826348</v>
      </c>
      <c r="Z4">
        <f>MEDIAN(H3:H5407)</f>
        <v>7</v>
      </c>
      <c r="AA4">
        <f>STDEV(H3:H5407)</f>
        <v>1.5537836351636198</v>
      </c>
      <c r="AB4">
        <f>SKEW(H3:H5407)</f>
        <v>-0.11246830033497887</v>
      </c>
      <c r="AC4">
        <f>MAX(H3:H5407)</f>
        <v>12</v>
      </c>
      <c r="AD4">
        <f>MIN(H3:H5407)</f>
        <v>2</v>
      </c>
      <c r="AE4">
        <f>MIN(I3:I5407)</f>
        <v>0</v>
      </c>
    </row>
    <row r="5" spans="1:31">
      <c r="A5" t="s">
        <v>9120</v>
      </c>
      <c r="B5" t="s">
        <v>2455</v>
      </c>
      <c r="C5" t="s">
        <v>9121</v>
      </c>
      <c r="E5">
        <v>0.25</v>
      </c>
      <c r="F5" s="30">
        <f t="shared" si="0"/>
        <v>-3.25</v>
      </c>
      <c r="G5" s="39">
        <f>VLOOKUP($B5,'Ub5 and Ub6 values'!$A$3:$F$7000,3,FALSE)</f>
        <v>4</v>
      </c>
      <c r="H5" s="39">
        <f>VLOOKUP($B5,'Ub5 and Ub6 values'!$A$3:$F$7000,4,FALSE)</f>
        <v>6</v>
      </c>
    </row>
    <row r="6" spans="1:31">
      <c r="A6" t="s">
        <v>9128</v>
      </c>
      <c r="B6" t="s">
        <v>7221</v>
      </c>
      <c r="C6" t="s">
        <v>9129</v>
      </c>
      <c r="E6">
        <v>0.25</v>
      </c>
      <c r="F6" s="30">
        <f t="shared" si="0"/>
        <v>-3.25</v>
      </c>
      <c r="G6" s="39">
        <f>VLOOKUP($B6,'Ub5 and Ub6 values'!$A$3:$F$7000,3,FALSE)</f>
        <v>4</v>
      </c>
      <c r="H6" s="39">
        <f>VLOOKUP($B6,'Ub5 and Ub6 values'!$A$3:$F$7000,4,FALSE)</f>
        <v>6</v>
      </c>
    </row>
    <row r="7" spans="1:31">
      <c r="A7" t="s">
        <v>901</v>
      </c>
      <c r="B7" t="s">
        <v>901</v>
      </c>
      <c r="C7" t="s">
        <v>9183</v>
      </c>
      <c r="E7">
        <v>0.5</v>
      </c>
      <c r="F7" s="30">
        <f t="shared" si="0"/>
        <v>-3.5</v>
      </c>
      <c r="G7" s="39">
        <f>VLOOKUP($B7,'Ub5 and Ub6 values'!$A$3:$F$7000,3,FALSE)</f>
        <v>4</v>
      </c>
      <c r="H7" s="39">
        <f>VLOOKUP($B7,'Ub5 and Ub6 values'!$A$3:$F$7000,4,FALSE)</f>
        <v>6</v>
      </c>
      <c r="K7" s="18"/>
      <c r="L7" s="18"/>
      <c r="M7" s="18"/>
      <c r="N7" s="18"/>
      <c r="O7" s="18"/>
      <c r="P7" s="18"/>
    </row>
    <row r="8" spans="1:31">
      <c r="A8" t="s">
        <v>9235</v>
      </c>
      <c r="B8" t="s">
        <v>9236</v>
      </c>
      <c r="C8" t="s">
        <v>9237</v>
      </c>
      <c r="E8">
        <v>0.1</v>
      </c>
      <c r="F8" s="30">
        <f t="shared" si="0"/>
        <v>-3.1</v>
      </c>
      <c r="G8" s="39">
        <f>VLOOKUP($B8,'Ub5 and Ub6 values'!$A$3:$F$7000,3,FALSE)</f>
        <v>4</v>
      </c>
      <c r="H8" s="39">
        <f>VLOOKUP($B8,'Ub5 and Ub6 values'!$A$3:$F$7000,4,FALSE)</f>
        <v>6</v>
      </c>
      <c r="K8" s="18"/>
      <c r="L8" s="18"/>
      <c r="M8" s="18"/>
      <c r="N8" s="18"/>
      <c r="O8" s="18"/>
      <c r="P8" s="18"/>
    </row>
    <row r="9" spans="1:31">
      <c r="A9" t="s">
        <v>534</v>
      </c>
      <c r="B9" t="s">
        <v>534</v>
      </c>
      <c r="C9" t="s">
        <v>8495</v>
      </c>
      <c r="E9">
        <v>-0.13900000000000001</v>
      </c>
      <c r="F9" s="30">
        <f t="shared" si="0"/>
        <v>-2.8609999999999998</v>
      </c>
      <c r="G9" s="39">
        <f>VLOOKUP($B9,'Ub5 and Ub6 values'!$A$3:$F$7000,3,FALSE)</f>
        <v>4</v>
      </c>
      <c r="H9" s="39">
        <f>VLOOKUP($B9,'Ub5 and Ub6 values'!$A$3:$F$7000,4,FALSE)</f>
        <v>5</v>
      </c>
      <c r="K9" s="18"/>
      <c r="L9" s="18"/>
      <c r="M9" s="18"/>
      <c r="N9" s="18"/>
      <c r="O9" s="18"/>
      <c r="P9" s="18"/>
    </row>
    <row r="10" spans="1:31">
      <c r="A10" t="s">
        <v>1034</v>
      </c>
      <c r="B10" t="s">
        <v>1034</v>
      </c>
      <c r="C10" t="s">
        <v>8496</v>
      </c>
      <c r="E10">
        <v>-2.1999999999999999E-2</v>
      </c>
      <c r="F10" s="30">
        <f t="shared" si="0"/>
        <v>-2.9780000000000002</v>
      </c>
      <c r="G10" s="39">
        <f>VLOOKUP($B10,'Ub5 and Ub6 values'!$A$3:$F$7000,3,FALSE)</f>
        <v>4</v>
      </c>
      <c r="H10" s="39">
        <f>VLOOKUP($B10,'Ub5 and Ub6 values'!$A$3:$F$7000,4,FALSE)</f>
        <v>6</v>
      </c>
      <c r="K10" s="18"/>
      <c r="L10" s="18"/>
      <c r="M10" s="18"/>
      <c r="N10" s="18"/>
      <c r="O10" s="18"/>
      <c r="P10" s="18"/>
    </row>
    <row r="11" spans="1:31">
      <c r="A11" t="s">
        <v>8497</v>
      </c>
      <c r="B11" t="s">
        <v>1009</v>
      </c>
      <c r="C11" t="s">
        <v>8498</v>
      </c>
      <c r="E11">
        <v>8.3000000000000004E-2</v>
      </c>
      <c r="F11" s="30">
        <f t="shared" si="0"/>
        <v>-3.0830000000000002</v>
      </c>
      <c r="G11" s="39">
        <f>VLOOKUP($B11,'Ub5 and Ub6 values'!$A$3:$F$7000,3,FALSE)</f>
        <v>4</v>
      </c>
      <c r="H11" s="39">
        <f>VLOOKUP($B11,'Ub5 and Ub6 values'!$A$3:$F$7000,4,FALSE)</f>
        <v>6</v>
      </c>
      <c r="K11" s="18"/>
      <c r="L11" s="18"/>
      <c r="M11" s="18"/>
      <c r="N11" s="18"/>
      <c r="O11" s="18"/>
      <c r="P11" s="18"/>
    </row>
    <row r="12" spans="1:31">
      <c r="A12" t="s">
        <v>68</v>
      </c>
      <c r="B12" t="s">
        <v>68</v>
      </c>
      <c r="C12" t="s">
        <v>8499</v>
      </c>
      <c r="E12">
        <v>8.7999999999999995E-2</v>
      </c>
      <c r="F12" s="30">
        <f t="shared" si="0"/>
        <v>-3.0880000000000001</v>
      </c>
      <c r="G12" s="39">
        <f>VLOOKUP($B12,'Ub5 and Ub6 values'!$A$3:$F$7000,3,FALSE)</f>
        <v>4</v>
      </c>
      <c r="H12" s="39">
        <f>VLOOKUP($B12,'Ub5 and Ub6 values'!$A$3:$F$7000,4,FALSE)</f>
        <v>5</v>
      </c>
      <c r="K12" s="18"/>
      <c r="L12" s="18"/>
      <c r="M12" s="18"/>
      <c r="N12" s="18"/>
      <c r="O12" s="18"/>
      <c r="P12" s="18"/>
    </row>
    <row r="13" spans="1:31">
      <c r="A13" t="s">
        <v>8500</v>
      </c>
      <c r="B13" t="s">
        <v>8500</v>
      </c>
      <c r="C13" t="s">
        <v>8501</v>
      </c>
      <c r="E13">
        <v>0.7</v>
      </c>
      <c r="F13" s="30">
        <f t="shared" si="0"/>
        <v>-3.7</v>
      </c>
      <c r="G13" s="39">
        <f>VLOOKUP($B13,'Ub5 and Ub6 values'!$A$3:$F$7000,3,FALSE)</f>
        <v>4</v>
      </c>
      <c r="H13" s="39">
        <f>VLOOKUP($B13,'Ub5 and Ub6 values'!$A$3:$F$7000,4,FALSE)</f>
        <v>5</v>
      </c>
      <c r="K13" s="18"/>
      <c r="L13" s="18"/>
      <c r="M13" s="18"/>
      <c r="N13" s="18"/>
      <c r="O13" s="18"/>
      <c r="P13" s="18"/>
    </row>
    <row r="14" spans="1:31">
      <c r="A14" t="s">
        <v>106</v>
      </c>
      <c r="B14" t="s">
        <v>106</v>
      </c>
      <c r="C14" t="s">
        <v>8504</v>
      </c>
      <c r="E14">
        <v>0.81899999999999995</v>
      </c>
      <c r="F14" s="30">
        <f t="shared" si="0"/>
        <v>-3.819</v>
      </c>
      <c r="G14" s="39">
        <f>VLOOKUP($B14,'Ub5 and Ub6 values'!$A$3:$F$7000,3,FALSE)</f>
        <v>4</v>
      </c>
      <c r="H14" s="39">
        <f>VLOOKUP($B14,'Ub5 and Ub6 values'!$A$3:$F$7000,4,FALSE)</f>
        <v>5</v>
      </c>
      <c r="K14" s="17"/>
      <c r="L14" s="17"/>
      <c r="M14" s="18"/>
      <c r="N14" s="18"/>
      <c r="O14" s="18"/>
      <c r="P14" s="18"/>
    </row>
    <row r="15" spans="1:31">
      <c r="A15" t="s">
        <v>1025</v>
      </c>
      <c r="B15" t="s">
        <v>1025</v>
      </c>
      <c r="C15" t="s">
        <v>8507</v>
      </c>
      <c r="E15">
        <v>0.91100000000000003</v>
      </c>
      <c r="F15" s="30">
        <f t="shared" si="0"/>
        <v>-3.911</v>
      </c>
      <c r="G15" s="39">
        <f>VLOOKUP($B15,'Ub5 and Ub6 values'!$A$3:$F$7000,3,FALSE)</f>
        <v>4</v>
      </c>
      <c r="H15" s="39">
        <f>VLOOKUP($B15,'Ub5 and Ub6 values'!$A$3:$F$7000,4,FALSE)</f>
        <v>5</v>
      </c>
      <c r="K15" s="17"/>
      <c r="L15" s="17"/>
      <c r="M15" s="18"/>
      <c r="N15" s="18"/>
      <c r="O15" s="18"/>
      <c r="P15" s="18"/>
    </row>
    <row r="16" spans="1:31">
      <c r="A16" t="s">
        <v>1020</v>
      </c>
      <c r="B16" t="s">
        <v>1020</v>
      </c>
      <c r="C16" t="s">
        <v>8508</v>
      </c>
      <c r="E16">
        <v>1.069</v>
      </c>
      <c r="F16" s="30">
        <f t="shared" si="0"/>
        <v>-4.069</v>
      </c>
      <c r="G16" s="39">
        <f>VLOOKUP($B16,'Ub5 and Ub6 values'!$A$3:$F$7000,3,FALSE)</f>
        <v>4</v>
      </c>
      <c r="H16" s="39">
        <f>VLOOKUP($B16,'Ub5 and Ub6 values'!$A$3:$F$7000,4,FALSE)</f>
        <v>5</v>
      </c>
      <c r="K16" s="17"/>
      <c r="L16" s="17"/>
      <c r="M16" s="18"/>
      <c r="N16" s="18"/>
      <c r="O16" s="18"/>
      <c r="P16" s="18"/>
    </row>
    <row r="17" spans="1:16">
      <c r="A17" t="s">
        <v>8511</v>
      </c>
      <c r="B17" t="s">
        <v>532</v>
      </c>
      <c r="C17" t="s">
        <v>8512</v>
      </c>
      <c r="E17">
        <v>1.335</v>
      </c>
      <c r="F17" s="30">
        <f t="shared" si="0"/>
        <v>-4.335</v>
      </c>
      <c r="G17" s="39">
        <f>VLOOKUP($B17,'Ub5 and Ub6 values'!$A$3:$F$7000,3,FALSE)</f>
        <v>4</v>
      </c>
      <c r="H17" s="39">
        <f>VLOOKUP($B17,'Ub5 and Ub6 values'!$A$3:$F$7000,4,FALSE)</f>
        <v>6</v>
      </c>
      <c r="K17" s="18"/>
      <c r="L17" s="18"/>
      <c r="M17" s="18"/>
      <c r="N17" s="18"/>
      <c r="O17" s="18"/>
      <c r="P17" s="18"/>
    </row>
    <row r="18" spans="1:16">
      <c r="A18" t="s">
        <v>8513</v>
      </c>
      <c r="B18" t="s">
        <v>533</v>
      </c>
      <c r="C18" t="s">
        <v>8514</v>
      </c>
      <c r="E18">
        <v>1.851</v>
      </c>
      <c r="F18" s="30">
        <f t="shared" si="0"/>
        <v>-4.851</v>
      </c>
      <c r="G18" s="39">
        <f>VLOOKUP($B18,'Ub5 and Ub6 values'!$A$3:$F$7000,3,FALSE)</f>
        <v>4</v>
      </c>
      <c r="H18" s="39">
        <f>VLOOKUP($B18,'Ub5 and Ub6 values'!$A$3:$F$7000,4,FALSE)</f>
        <v>5</v>
      </c>
      <c r="K18" s="20"/>
      <c r="L18" s="20"/>
      <c r="M18" s="20"/>
      <c r="N18" s="18"/>
      <c r="O18" s="18"/>
      <c r="P18" s="18"/>
    </row>
    <row r="19" spans="1:16">
      <c r="A19" t="s">
        <v>8515</v>
      </c>
      <c r="B19" t="s">
        <v>8515</v>
      </c>
      <c r="C19" t="s">
        <v>8516</v>
      </c>
      <c r="E19">
        <v>1.873</v>
      </c>
      <c r="F19" s="30">
        <f t="shared" si="0"/>
        <v>-4.8730000000000002</v>
      </c>
      <c r="G19" s="39">
        <f>VLOOKUP($B19,'Ub5 and Ub6 values'!$A$3:$F$7000,3,FALSE)</f>
        <v>4</v>
      </c>
      <c r="H19" s="39">
        <f>VLOOKUP($B19,'Ub5 and Ub6 values'!$A$3:$F$7000,4,FALSE)</f>
        <v>4</v>
      </c>
      <c r="K19" s="17"/>
      <c r="L19" s="17"/>
      <c r="M19" s="17"/>
      <c r="N19" s="18"/>
      <c r="O19" s="18"/>
      <c r="P19" s="18"/>
    </row>
    <row r="20" spans="1:16">
      <c r="A20" t="s">
        <v>8649</v>
      </c>
      <c r="B20" t="s">
        <v>4970</v>
      </c>
      <c r="E20">
        <v>-1.6491</v>
      </c>
      <c r="F20" s="30">
        <f t="shared" si="0"/>
        <v>-1.3509</v>
      </c>
      <c r="G20" s="39">
        <f>VLOOKUP($B20,'Ub5 and Ub6 values'!$A$3:$F$7000,3,FALSE)</f>
        <v>4</v>
      </c>
      <c r="H20" s="39">
        <f>VLOOKUP($B20,'Ub5 and Ub6 values'!$A$3:$F$7000,4,FALSE)</f>
        <v>5</v>
      </c>
      <c r="K20" s="17"/>
      <c r="L20" s="17"/>
      <c r="M20" s="17"/>
      <c r="N20" s="18"/>
      <c r="O20" s="18"/>
      <c r="P20" s="18"/>
    </row>
    <row r="21" spans="1:16">
      <c r="A21" t="s">
        <v>8135</v>
      </c>
      <c r="B21" t="s">
        <v>9663</v>
      </c>
      <c r="E21">
        <v>-1.4955000000000001</v>
      </c>
      <c r="F21" s="30">
        <f t="shared" si="0"/>
        <v>-1.5044999999999999</v>
      </c>
      <c r="G21" s="39">
        <f>VLOOKUP($B21,'Ub5 and Ub6 values'!$A$3:$F$7000,3,FALSE)</f>
        <v>4</v>
      </c>
      <c r="H21" s="39">
        <f>VLOOKUP($B21,'Ub5 and Ub6 values'!$A$3:$F$7000,4,FALSE)</f>
        <v>7</v>
      </c>
      <c r="K21" s="17"/>
      <c r="L21" s="17"/>
      <c r="M21" s="17"/>
      <c r="N21" s="18"/>
      <c r="O21" s="18"/>
      <c r="P21" s="18"/>
    </row>
    <row r="22" spans="1:16">
      <c r="A22" t="s">
        <v>8138</v>
      </c>
      <c r="B22" t="s">
        <v>8138</v>
      </c>
      <c r="E22">
        <v>-1.7487999999999999</v>
      </c>
      <c r="F22" s="30">
        <f t="shared" si="0"/>
        <v>-1.2512000000000001</v>
      </c>
      <c r="G22" s="39">
        <f>VLOOKUP($B22,'Ub5 and Ub6 values'!$A$3:$F$7000,3,FALSE)</f>
        <v>4</v>
      </c>
      <c r="H22" s="39">
        <f>VLOOKUP($B22,'Ub5 and Ub6 values'!$A$3:$F$7000,4,FALSE)</f>
        <v>7</v>
      </c>
      <c r="K22" s="18"/>
      <c r="L22" s="18"/>
      <c r="M22" s="18"/>
      <c r="N22" s="18"/>
      <c r="O22" s="18"/>
      <c r="P22" s="18"/>
    </row>
    <row r="23" spans="1:16">
      <c r="A23" t="s">
        <v>2442</v>
      </c>
      <c r="B23" t="s">
        <v>2442</v>
      </c>
      <c r="C23" t="s">
        <v>8139</v>
      </c>
      <c r="E23">
        <v>-1.42</v>
      </c>
      <c r="F23" s="30">
        <f t="shared" si="0"/>
        <v>-1.58</v>
      </c>
      <c r="G23" s="39">
        <f>VLOOKUP($B23,'Ub5 and Ub6 values'!$A$3:$F$7000,3,FALSE)</f>
        <v>4</v>
      </c>
      <c r="H23" s="39">
        <f>VLOOKUP($B23,'Ub5 and Ub6 values'!$A$3:$F$7000,4,FALSE)</f>
        <v>4</v>
      </c>
      <c r="K23" s="20"/>
      <c r="L23" s="20"/>
      <c r="M23" s="20"/>
      <c r="N23" s="20"/>
      <c r="O23" s="20"/>
      <c r="P23" s="20"/>
    </row>
    <row r="24" spans="1:16">
      <c r="A24" t="s">
        <v>5449</v>
      </c>
      <c r="B24" t="s">
        <v>5449</v>
      </c>
      <c r="C24" t="s">
        <v>10056</v>
      </c>
      <c r="E24">
        <v>0.85</v>
      </c>
      <c r="F24" s="30">
        <f t="shared" si="0"/>
        <v>-3.85</v>
      </c>
      <c r="G24" s="39">
        <f>VLOOKUP($B24,'Ub5 and Ub6 values'!$A$3:$F$7000,3,FALSE)</f>
        <v>4</v>
      </c>
      <c r="H24" s="39">
        <f>VLOOKUP($B24,'Ub5 and Ub6 values'!$A$3:$F$7000,4,FALSE)</f>
        <v>4</v>
      </c>
      <c r="K24" s="17"/>
      <c r="L24" s="17"/>
      <c r="M24" s="17"/>
      <c r="N24" s="17"/>
      <c r="O24" s="17"/>
      <c r="P24" s="17"/>
    </row>
    <row r="25" spans="1:16">
      <c r="A25" t="s">
        <v>9102</v>
      </c>
      <c r="B25" t="s">
        <v>9102</v>
      </c>
      <c r="C25" t="s">
        <v>9103</v>
      </c>
      <c r="E25">
        <v>-0.24</v>
      </c>
      <c r="F25" s="30">
        <f t="shared" si="0"/>
        <v>-2.76</v>
      </c>
      <c r="G25" s="39">
        <f>VLOOKUP($B25,'Ub5 and Ub6 values'!$A$3:$F$7000,3,FALSE)</f>
        <v>5</v>
      </c>
      <c r="H25" s="39">
        <f>VLOOKUP($B25,'Ub5 and Ub6 values'!$A$3:$F$7000,4,FALSE)</f>
        <v>7</v>
      </c>
      <c r="K25" s="17"/>
      <c r="L25" s="17"/>
      <c r="M25" s="17"/>
      <c r="N25" s="17"/>
      <c r="O25" s="17"/>
      <c r="P25" s="17"/>
    </row>
    <row r="26" spans="1:16">
      <c r="A26" t="s">
        <v>9104</v>
      </c>
      <c r="B26" t="s">
        <v>514</v>
      </c>
      <c r="C26" t="s">
        <v>9105</v>
      </c>
      <c r="E26">
        <v>-0.66</v>
      </c>
      <c r="F26" s="30">
        <f t="shared" si="0"/>
        <v>-2.34</v>
      </c>
      <c r="G26" s="39">
        <f>VLOOKUP($B26,'Ub5 and Ub6 values'!$A$3:$F$7000,3,FALSE)</f>
        <v>5</v>
      </c>
      <c r="H26" s="39">
        <f>VLOOKUP($B26,'Ub5 and Ub6 values'!$A$3:$F$7000,4,FALSE)</f>
        <v>8</v>
      </c>
      <c r="K26" s="17"/>
      <c r="L26" s="17"/>
      <c r="M26" s="17"/>
      <c r="N26" s="17"/>
      <c r="O26" s="17"/>
      <c r="P26" s="17"/>
    </row>
    <row r="27" spans="1:16">
      <c r="A27" t="s">
        <v>80</v>
      </c>
      <c r="B27" t="s">
        <v>80</v>
      </c>
      <c r="C27" t="s">
        <v>9106</v>
      </c>
      <c r="E27">
        <v>-0.21</v>
      </c>
      <c r="F27" s="30">
        <f t="shared" si="0"/>
        <v>-2.79</v>
      </c>
      <c r="G27" s="39">
        <f>VLOOKUP($B27,'Ub5 and Ub6 values'!$A$3:$F$7000,3,FALSE)</f>
        <v>5</v>
      </c>
      <c r="H27" s="39">
        <f>VLOOKUP($B27,'Ub5 and Ub6 values'!$A$3:$F$7000,4,FALSE)</f>
        <v>9</v>
      </c>
      <c r="K27" s="18"/>
      <c r="L27" s="18"/>
      <c r="M27" s="18"/>
      <c r="N27" s="18"/>
      <c r="O27" s="18"/>
      <c r="P27" s="18"/>
    </row>
    <row r="28" spans="1:16">
      <c r="A28" t="s">
        <v>79</v>
      </c>
      <c r="B28" t="s">
        <v>79</v>
      </c>
      <c r="C28" t="s">
        <v>9109</v>
      </c>
      <c r="E28">
        <v>0.01</v>
      </c>
      <c r="F28" s="30">
        <f t="shared" si="0"/>
        <v>-3.01</v>
      </c>
      <c r="G28" s="39">
        <f>VLOOKUP($B28,'Ub5 and Ub6 values'!$A$3:$F$7000,3,FALSE)</f>
        <v>5</v>
      </c>
      <c r="H28" s="39">
        <f>VLOOKUP($B28,'Ub5 and Ub6 values'!$A$3:$F$7000,4,FALSE)</f>
        <v>9</v>
      </c>
      <c r="K28" s="18"/>
      <c r="L28" s="18"/>
      <c r="M28" s="18"/>
      <c r="N28" s="18"/>
      <c r="O28" s="18"/>
      <c r="P28" s="18"/>
    </row>
    <row r="29" spans="1:16">
      <c r="A29" t="s">
        <v>9111</v>
      </c>
      <c r="B29" t="s">
        <v>100</v>
      </c>
      <c r="C29" t="s">
        <v>9112</v>
      </c>
      <c r="E29">
        <v>7.0000000000000007E-2</v>
      </c>
      <c r="F29" s="30">
        <f t="shared" si="0"/>
        <v>-3.07</v>
      </c>
      <c r="G29" s="39">
        <f>VLOOKUP($B29,'Ub5 and Ub6 values'!$A$3:$F$7000,3,FALSE)</f>
        <v>5</v>
      </c>
      <c r="H29" s="39">
        <f>VLOOKUP($B29,'Ub5 and Ub6 values'!$A$3:$F$7000,4,FALSE)</f>
        <v>7</v>
      </c>
      <c r="K29" s="18"/>
      <c r="L29" s="18"/>
      <c r="M29" s="18"/>
      <c r="N29" s="18"/>
      <c r="O29" s="18"/>
      <c r="P29" s="18"/>
    </row>
    <row r="30" spans="1:16">
      <c r="A30" t="s">
        <v>9113</v>
      </c>
      <c r="B30" t="s">
        <v>1038</v>
      </c>
      <c r="C30" t="s">
        <v>9114</v>
      </c>
      <c r="E30">
        <v>0.06</v>
      </c>
      <c r="F30" s="30">
        <f t="shared" si="0"/>
        <v>-3.06</v>
      </c>
      <c r="G30" s="39">
        <f>VLOOKUP($B30,'Ub5 and Ub6 values'!$A$3:$F$7000,3,FALSE)</f>
        <v>5</v>
      </c>
      <c r="H30" s="39">
        <f>VLOOKUP($B30,'Ub5 and Ub6 values'!$A$3:$F$7000,4,FALSE)</f>
        <v>9</v>
      </c>
      <c r="K30" s="18"/>
      <c r="L30" s="18"/>
      <c r="M30" s="18"/>
      <c r="N30" s="18"/>
      <c r="O30" s="18"/>
      <c r="P30" s="18"/>
    </row>
    <row r="31" spans="1:16">
      <c r="A31" t="s">
        <v>112</v>
      </c>
      <c r="B31" t="s">
        <v>112</v>
      </c>
      <c r="C31" t="s">
        <v>9115</v>
      </c>
      <c r="E31">
        <v>0.12</v>
      </c>
      <c r="F31" s="30">
        <f t="shared" si="0"/>
        <v>-3.12</v>
      </c>
      <c r="G31" s="39">
        <f>VLOOKUP($B31,'Ub5 and Ub6 values'!$A$3:$F$7000,3,FALSE)</f>
        <v>5</v>
      </c>
      <c r="H31" s="39">
        <f>VLOOKUP($B31,'Ub5 and Ub6 values'!$A$3:$F$7000,4,FALSE)</f>
        <v>9</v>
      </c>
    </row>
    <row r="32" spans="1:16">
      <c r="A32" t="s">
        <v>9116</v>
      </c>
      <c r="B32" t="s">
        <v>122</v>
      </c>
      <c r="C32" t="s">
        <v>9117</v>
      </c>
      <c r="E32">
        <v>-7.0000000000000007E-2</v>
      </c>
      <c r="F32" s="30">
        <f t="shared" si="0"/>
        <v>-2.93</v>
      </c>
      <c r="G32" s="39">
        <f>VLOOKUP($B32,'Ub5 and Ub6 values'!$A$3:$F$7000,3,FALSE)</f>
        <v>5</v>
      </c>
      <c r="H32" s="39">
        <f>VLOOKUP($B32,'Ub5 and Ub6 values'!$A$3:$F$7000,4,FALSE)</f>
        <v>9</v>
      </c>
    </row>
    <row r="33" spans="1:8">
      <c r="A33" t="s">
        <v>991</v>
      </c>
      <c r="B33" t="s">
        <v>991</v>
      </c>
      <c r="C33" t="s">
        <v>9118</v>
      </c>
      <c r="E33">
        <v>-0.01</v>
      </c>
      <c r="F33" s="30">
        <f t="shared" si="0"/>
        <v>-2.99</v>
      </c>
      <c r="G33" s="39">
        <f>VLOOKUP($B33,'Ub5 and Ub6 values'!$A$3:$F$7000,3,FALSE)</f>
        <v>5</v>
      </c>
      <c r="H33" s="39">
        <f>VLOOKUP($B33,'Ub5 and Ub6 values'!$A$3:$F$7000,4,FALSE)</f>
        <v>9</v>
      </c>
    </row>
    <row r="34" spans="1:8">
      <c r="A34" t="s">
        <v>117</v>
      </c>
      <c r="B34" t="s">
        <v>117</v>
      </c>
      <c r="C34" t="s">
        <v>9123</v>
      </c>
      <c r="E34">
        <v>0.42</v>
      </c>
      <c r="F34" s="30">
        <f t="shared" si="0"/>
        <v>-3.42</v>
      </c>
      <c r="G34" s="39">
        <f>VLOOKUP($B34,'Ub5 and Ub6 values'!$A$3:$F$7000,3,FALSE)</f>
        <v>5</v>
      </c>
      <c r="H34" s="39">
        <f>VLOOKUP($B34,'Ub5 and Ub6 values'!$A$3:$F$7000,4,FALSE)</f>
        <v>9</v>
      </c>
    </row>
    <row r="35" spans="1:8">
      <c r="A35" t="s">
        <v>120</v>
      </c>
      <c r="B35" t="s">
        <v>120</v>
      </c>
      <c r="C35" t="s">
        <v>9134</v>
      </c>
      <c r="E35">
        <v>0.87</v>
      </c>
      <c r="F35" s="30">
        <f t="shared" si="0"/>
        <v>-3.87</v>
      </c>
      <c r="G35" s="39">
        <f>VLOOKUP($B35,'Ub5 and Ub6 values'!$A$3:$F$7000,3,FALSE)</f>
        <v>5</v>
      </c>
      <c r="H35" s="39">
        <f>VLOOKUP($B35,'Ub5 and Ub6 values'!$A$3:$F$7000,4,FALSE)</f>
        <v>9</v>
      </c>
    </row>
    <row r="36" spans="1:8">
      <c r="A36" t="s">
        <v>9135</v>
      </c>
      <c r="B36" t="s">
        <v>9135</v>
      </c>
      <c r="C36" t="s">
        <v>9136</v>
      </c>
      <c r="E36">
        <v>0.69</v>
      </c>
      <c r="F36" s="30">
        <f t="shared" si="0"/>
        <v>-3.69</v>
      </c>
      <c r="G36" s="39">
        <f>VLOOKUP($B36,'Ub5 and Ub6 values'!$A$3:$F$7000,3,FALSE)</f>
        <v>5</v>
      </c>
      <c r="H36" s="39">
        <f>VLOOKUP($B36,'Ub5 and Ub6 values'!$A$3:$F$7000,4,FALSE)</f>
        <v>8</v>
      </c>
    </row>
    <row r="37" spans="1:8">
      <c r="A37" t="s">
        <v>1777</v>
      </c>
      <c r="B37" t="s">
        <v>1777</v>
      </c>
      <c r="C37" t="s">
        <v>9139</v>
      </c>
      <c r="E37">
        <v>1.25</v>
      </c>
      <c r="F37" s="30">
        <f t="shared" si="0"/>
        <v>-4.25</v>
      </c>
      <c r="G37" s="39">
        <f>VLOOKUP($B37,'Ub5 and Ub6 values'!$A$3:$F$7000,3,FALSE)</f>
        <v>5</v>
      </c>
      <c r="H37" s="39">
        <f>VLOOKUP($B37,'Ub5 and Ub6 values'!$A$3:$F$7000,4,FALSE)</f>
        <v>9</v>
      </c>
    </row>
    <row r="38" spans="1:8">
      <c r="A38" t="s">
        <v>918</v>
      </c>
      <c r="B38" t="s">
        <v>918</v>
      </c>
      <c r="C38" t="s">
        <v>9140</v>
      </c>
      <c r="E38">
        <v>1.79</v>
      </c>
      <c r="F38" s="30">
        <f t="shared" si="0"/>
        <v>-4.79</v>
      </c>
      <c r="G38" s="39">
        <f>VLOOKUP($B38,'Ub5 and Ub6 values'!$A$3:$F$7000,3,FALSE)</f>
        <v>5</v>
      </c>
      <c r="H38" s="39">
        <f>VLOOKUP($B38,'Ub5 and Ub6 values'!$A$3:$F$7000,4,FALSE)</f>
        <v>9</v>
      </c>
    </row>
    <row r="39" spans="1:8">
      <c r="A39" t="s">
        <v>6274</v>
      </c>
      <c r="B39" t="s">
        <v>6274</v>
      </c>
      <c r="C39" t="s">
        <v>9142</v>
      </c>
      <c r="E39">
        <v>-0.23</v>
      </c>
      <c r="F39" s="30">
        <f t="shared" si="0"/>
        <v>-2.77</v>
      </c>
      <c r="G39" s="39">
        <f>VLOOKUP($B39,'Ub5 and Ub6 values'!$A$3:$F$7000,3,FALSE)</f>
        <v>5</v>
      </c>
      <c r="H39" s="39">
        <f>VLOOKUP($B39,'Ub5 and Ub6 values'!$A$3:$F$7000,4,FALSE)</f>
        <v>7</v>
      </c>
    </row>
    <row r="40" spans="1:8">
      <c r="A40" t="s">
        <v>2438</v>
      </c>
      <c r="B40" t="s">
        <v>2438</v>
      </c>
      <c r="C40" t="s">
        <v>9143</v>
      </c>
      <c r="E40">
        <v>-0.05</v>
      </c>
      <c r="F40" s="30">
        <f t="shared" si="0"/>
        <v>-2.95</v>
      </c>
      <c r="G40" s="39">
        <f>VLOOKUP($B40,'Ub5 and Ub6 values'!$A$3:$F$7000,3,FALSE)</f>
        <v>5</v>
      </c>
      <c r="H40" s="39">
        <f>VLOOKUP($B40,'Ub5 and Ub6 values'!$A$3:$F$7000,4,FALSE)</f>
        <v>7</v>
      </c>
    </row>
    <row r="41" spans="1:8">
      <c r="A41" t="s">
        <v>71</v>
      </c>
      <c r="B41" t="s">
        <v>71</v>
      </c>
      <c r="C41" t="s">
        <v>9144</v>
      </c>
      <c r="E41">
        <v>-0.28000000000000003</v>
      </c>
      <c r="F41" s="30">
        <f t="shared" si="0"/>
        <v>-2.7199999999999998</v>
      </c>
      <c r="G41" s="39">
        <f>VLOOKUP($B41,'Ub5 and Ub6 values'!$A$3:$F$7000,3,FALSE)</f>
        <v>5</v>
      </c>
      <c r="H41" s="39">
        <f>VLOOKUP($B41,'Ub5 and Ub6 values'!$A$3:$F$7000,4,FALSE)</f>
        <v>7</v>
      </c>
    </row>
    <row r="42" spans="1:8">
      <c r="A42" t="s">
        <v>1035</v>
      </c>
      <c r="B42" t="s">
        <v>1035</v>
      </c>
      <c r="C42" t="s">
        <v>9145</v>
      </c>
      <c r="E42">
        <v>-0.16</v>
      </c>
      <c r="F42" s="30">
        <f t="shared" si="0"/>
        <v>-2.84</v>
      </c>
      <c r="G42" s="39">
        <f>VLOOKUP($B42,'Ub5 and Ub6 values'!$A$3:$F$7000,3,FALSE)</f>
        <v>5</v>
      </c>
      <c r="H42" s="39">
        <f>VLOOKUP($B42,'Ub5 and Ub6 values'!$A$3:$F$7000,4,FALSE)</f>
        <v>7</v>
      </c>
    </row>
    <row r="43" spans="1:8">
      <c r="A43" t="s">
        <v>1026</v>
      </c>
      <c r="B43" t="s">
        <v>1026</v>
      </c>
      <c r="C43" t="s">
        <v>9146</v>
      </c>
      <c r="E43">
        <v>-0.22</v>
      </c>
      <c r="F43" s="30">
        <f t="shared" si="0"/>
        <v>-2.78</v>
      </c>
      <c r="G43" s="39">
        <f>VLOOKUP($B43,'Ub5 and Ub6 values'!$A$3:$F$7000,3,FALSE)</f>
        <v>5</v>
      </c>
      <c r="H43" s="39">
        <f>VLOOKUP($B43,'Ub5 and Ub6 values'!$A$3:$F$7000,4,FALSE)</f>
        <v>7</v>
      </c>
    </row>
    <row r="44" spans="1:8">
      <c r="A44" t="s">
        <v>3183</v>
      </c>
      <c r="B44" t="s">
        <v>3183</v>
      </c>
      <c r="C44" t="s">
        <v>9147</v>
      </c>
      <c r="E44">
        <v>-0.18</v>
      </c>
      <c r="F44" s="30">
        <f t="shared" si="0"/>
        <v>-2.82</v>
      </c>
      <c r="G44" s="39">
        <f>VLOOKUP($B44,'Ub5 and Ub6 values'!$A$3:$F$7000,3,FALSE)</f>
        <v>5</v>
      </c>
      <c r="H44" s="39">
        <f>VLOOKUP($B44,'Ub5 and Ub6 values'!$A$3:$F$7000,4,FALSE)</f>
        <v>9</v>
      </c>
    </row>
    <row r="45" spans="1:8">
      <c r="A45" t="s">
        <v>64</v>
      </c>
      <c r="B45" t="s">
        <v>64</v>
      </c>
      <c r="C45" t="s">
        <v>9148</v>
      </c>
      <c r="E45">
        <v>-0.03</v>
      </c>
      <c r="F45" s="30">
        <f t="shared" si="0"/>
        <v>-2.97</v>
      </c>
      <c r="G45" s="39">
        <f>VLOOKUP($B45,'Ub5 and Ub6 values'!$A$3:$F$7000,3,FALSE)</f>
        <v>5</v>
      </c>
      <c r="H45" s="39">
        <f>VLOOKUP($B45,'Ub5 and Ub6 values'!$A$3:$F$7000,4,FALSE)</f>
        <v>7</v>
      </c>
    </row>
    <row r="46" spans="1:8">
      <c r="A46" t="s">
        <v>7295</v>
      </c>
      <c r="B46" t="s">
        <v>7295</v>
      </c>
      <c r="C46" t="s">
        <v>9149</v>
      </c>
      <c r="E46">
        <v>0.03</v>
      </c>
      <c r="F46" s="30">
        <f t="shared" si="0"/>
        <v>-3.03</v>
      </c>
      <c r="G46" s="39">
        <f>VLOOKUP($B46,'Ub5 and Ub6 values'!$A$3:$F$7000,3,FALSE)</f>
        <v>5</v>
      </c>
      <c r="H46" s="39">
        <f>VLOOKUP($B46,'Ub5 and Ub6 values'!$A$3:$F$7000,4,FALSE)</f>
        <v>7</v>
      </c>
    </row>
    <row r="47" spans="1:8">
      <c r="A47" t="s">
        <v>9151</v>
      </c>
      <c r="B47" t="s">
        <v>1015</v>
      </c>
      <c r="C47" t="s">
        <v>9152</v>
      </c>
      <c r="E47">
        <v>0.31</v>
      </c>
      <c r="F47" s="30">
        <f t="shared" si="0"/>
        <v>-3.31</v>
      </c>
      <c r="G47" s="39">
        <f>VLOOKUP($B47,'Ub5 and Ub6 values'!$A$3:$F$7000,3,FALSE)</f>
        <v>5</v>
      </c>
      <c r="H47" s="39">
        <f>VLOOKUP($B47,'Ub5 and Ub6 values'!$A$3:$F$7000,4,FALSE)</f>
        <v>7</v>
      </c>
    </row>
    <row r="48" spans="1:8">
      <c r="A48" t="s">
        <v>7072</v>
      </c>
      <c r="B48" t="s">
        <v>1016</v>
      </c>
      <c r="C48" t="s">
        <v>9154</v>
      </c>
      <c r="E48">
        <v>0.76</v>
      </c>
      <c r="F48" s="30">
        <f t="shared" si="0"/>
        <v>-3.76</v>
      </c>
      <c r="G48" s="39">
        <f>VLOOKUP($B48,'Ub5 and Ub6 values'!$A$3:$F$7000,3,FALSE)</f>
        <v>5</v>
      </c>
      <c r="H48" s="39">
        <f>VLOOKUP($B48,'Ub5 and Ub6 values'!$A$3:$F$7000,4,FALSE)</f>
        <v>8</v>
      </c>
    </row>
    <row r="49" spans="1:8">
      <c r="A49" t="s">
        <v>5057</v>
      </c>
      <c r="B49" t="s">
        <v>5057</v>
      </c>
      <c r="C49" t="s">
        <v>9155</v>
      </c>
      <c r="E49">
        <v>1.07</v>
      </c>
      <c r="F49" s="30">
        <f t="shared" si="0"/>
        <v>-4.07</v>
      </c>
      <c r="G49" s="39">
        <f>VLOOKUP($B49,'Ub5 and Ub6 values'!$A$3:$F$7000,3,FALSE)</f>
        <v>5</v>
      </c>
      <c r="H49" s="39">
        <f>VLOOKUP($B49,'Ub5 and Ub6 values'!$A$3:$F$7000,4,FALSE)</f>
        <v>9</v>
      </c>
    </row>
    <row r="50" spans="1:8">
      <c r="A50" t="s">
        <v>2419</v>
      </c>
      <c r="B50" t="s">
        <v>2419</v>
      </c>
      <c r="C50" t="s">
        <v>9157</v>
      </c>
      <c r="E50">
        <v>-0.2</v>
      </c>
      <c r="F50" s="30">
        <f t="shared" si="0"/>
        <v>-2.8</v>
      </c>
      <c r="G50" s="39">
        <f>VLOOKUP($B50,'Ub5 and Ub6 values'!$A$3:$F$7000,3,FALSE)</f>
        <v>5</v>
      </c>
      <c r="H50" s="39">
        <f>VLOOKUP($B50,'Ub5 and Ub6 values'!$A$3:$F$7000,4,FALSE)</f>
        <v>7</v>
      </c>
    </row>
    <row r="51" spans="1:8">
      <c r="A51" t="s">
        <v>2460</v>
      </c>
      <c r="B51" t="s">
        <v>2460</v>
      </c>
      <c r="C51" t="s">
        <v>9158</v>
      </c>
      <c r="E51">
        <v>-0.35</v>
      </c>
      <c r="F51" s="30">
        <f t="shared" si="0"/>
        <v>-2.65</v>
      </c>
      <c r="G51" s="39">
        <f>VLOOKUP($B51,'Ub5 and Ub6 values'!$A$3:$F$7000,3,FALSE)</f>
        <v>5</v>
      </c>
      <c r="H51" s="39">
        <f>VLOOKUP($B51,'Ub5 and Ub6 values'!$A$3:$F$7000,4,FALSE)</f>
        <v>6</v>
      </c>
    </row>
    <row r="52" spans="1:8">
      <c r="A52" t="s">
        <v>318</v>
      </c>
      <c r="B52" t="s">
        <v>7212</v>
      </c>
      <c r="C52" t="s">
        <v>9162</v>
      </c>
      <c r="E52">
        <v>-0.16</v>
      </c>
      <c r="F52" s="30">
        <f t="shared" si="0"/>
        <v>-2.84</v>
      </c>
      <c r="G52" s="39">
        <f>VLOOKUP($B52,'Ub5 and Ub6 values'!$A$3:$F$7000,3,FALSE)</f>
        <v>5</v>
      </c>
      <c r="H52" s="39">
        <f>VLOOKUP($B52,'Ub5 and Ub6 values'!$A$3:$F$7000,4,FALSE)</f>
        <v>6</v>
      </c>
    </row>
    <row r="53" spans="1:8">
      <c r="A53" t="s">
        <v>9163</v>
      </c>
      <c r="B53" t="s">
        <v>7167</v>
      </c>
      <c r="C53" t="s">
        <v>9164</v>
      </c>
      <c r="E53">
        <v>-0.28999999999999998</v>
      </c>
      <c r="F53" s="30">
        <f t="shared" si="0"/>
        <v>-2.71</v>
      </c>
      <c r="G53" s="39">
        <f>VLOOKUP($B53,'Ub5 and Ub6 values'!$A$3:$F$7000,3,FALSE)</f>
        <v>5</v>
      </c>
      <c r="H53" s="39">
        <f>VLOOKUP($B53,'Ub5 and Ub6 values'!$A$3:$F$7000,4,FALSE)</f>
        <v>6</v>
      </c>
    </row>
    <row r="54" spans="1:8">
      <c r="A54" t="s">
        <v>9165</v>
      </c>
      <c r="B54" t="s">
        <v>1775</v>
      </c>
      <c r="C54" t="s">
        <v>9166</v>
      </c>
      <c r="E54">
        <v>-0.08</v>
      </c>
      <c r="F54" s="30">
        <f t="shared" si="0"/>
        <v>-2.92</v>
      </c>
      <c r="G54" s="39">
        <f>VLOOKUP($B54,'Ub5 and Ub6 values'!$A$3:$F$7000,3,FALSE)</f>
        <v>5</v>
      </c>
      <c r="H54" s="39">
        <f>VLOOKUP($B54,'Ub5 and Ub6 values'!$A$3:$F$7000,4,FALSE)</f>
        <v>6</v>
      </c>
    </row>
    <row r="55" spans="1:8">
      <c r="A55" t="s">
        <v>4497</v>
      </c>
      <c r="B55" t="s">
        <v>1010</v>
      </c>
      <c r="C55" t="s">
        <v>9168</v>
      </c>
      <c r="E55">
        <v>0.14000000000000001</v>
      </c>
      <c r="F55" s="30">
        <f t="shared" si="0"/>
        <v>-3.14</v>
      </c>
      <c r="G55" s="39">
        <f>VLOOKUP($B55,'Ub5 and Ub6 values'!$A$3:$F$7000,3,FALSE)</f>
        <v>5</v>
      </c>
      <c r="H55" s="39">
        <f>VLOOKUP($B55,'Ub5 and Ub6 values'!$A$3:$F$7000,4,FALSE)</f>
        <v>6</v>
      </c>
    </row>
    <row r="56" spans="1:8">
      <c r="A56" t="s">
        <v>7296</v>
      </c>
      <c r="B56" t="s">
        <v>7296</v>
      </c>
      <c r="C56" t="s">
        <v>9170</v>
      </c>
      <c r="E56">
        <v>0.21</v>
      </c>
      <c r="F56" s="30">
        <f t="shared" si="0"/>
        <v>-3.21</v>
      </c>
      <c r="G56" s="39">
        <f>VLOOKUP($B56,'Ub5 and Ub6 values'!$A$3:$F$7000,3,FALSE)</f>
        <v>5</v>
      </c>
      <c r="H56" s="39">
        <f>VLOOKUP($B56,'Ub5 and Ub6 values'!$A$3:$F$7000,4,FALSE)</f>
        <v>7</v>
      </c>
    </row>
    <row r="57" spans="1:8">
      <c r="A57" t="s">
        <v>65</v>
      </c>
      <c r="B57" t="s">
        <v>65</v>
      </c>
      <c r="C57" t="s">
        <v>9171</v>
      </c>
      <c r="E57">
        <v>0.28999999999999998</v>
      </c>
      <c r="F57" s="30">
        <f t="shared" si="0"/>
        <v>-3.29</v>
      </c>
      <c r="G57" s="39">
        <f>VLOOKUP($B57,'Ub5 and Ub6 values'!$A$3:$F$7000,3,FALSE)</f>
        <v>5</v>
      </c>
      <c r="H57" s="39">
        <f>VLOOKUP($B57,'Ub5 and Ub6 values'!$A$3:$F$7000,4,FALSE)</f>
        <v>7</v>
      </c>
    </row>
    <row r="58" spans="1:8">
      <c r="A58" t="s">
        <v>1265</v>
      </c>
      <c r="B58" t="s">
        <v>1006</v>
      </c>
      <c r="C58" t="s">
        <v>9174</v>
      </c>
      <c r="E58">
        <v>0.42</v>
      </c>
      <c r="F58" s="30">
        <f t="shared" si="0"/>
        <v>-3.42</v>
      </c>
      <c r="G58" s="39">
        <f>VLOOKUP($B58,'Ub5 and Ub6 values'!$A$3:$F$7000,3,FALSE)</f>
        <v>5</v>
      </c>
      <c r="H58" s="39">
        <f>VLOOKUP($B58,'Ub5 and Ub6 values'!$A$3:$F$7000,4,FALSE)</f>
        <v>6</v>
      </c>
    </row>
    <row r="59" spans="1:8">
      <c r="A59" t="s">
        <v>105</v>
      </c>
      <c r="B59" t="s">
        <v>105</v>
      </c>
      <c r="C59" t="s">
        <v>9180</v>
      </c>
      <c r="E59">
        <v>0.67</v>
      </c>
      <c r="F59" s="30">
        <f t="shared" si="0"/>
        <v>-3.67</v>
      </c>
      <c r="G59" s="39">
        <f>VLOOKUP($B59,'Ub5 and Ub6 values'!$A$3:$F$7000,3,FALSE)</f>
        <v>5</v>
      </c>
      <c r="H59" s="39">
        <f>VLOOKUP($B59,'Ub5 and Ub6 values'!$A$3:$F$7000,4,FALSE)</f>
        <v>8</v>
      </c>
    </row>
    <row r="60" spans="1:8">
      <c r="A60" t="s">
        <v>727</v>
      </c>
      <c r="B60" t="s">
        <v>727</v>
      </c>
      <c r="C60" t="s">
        <v>9182</v>
      </c>
      <c r="E60">
        <v>0.64</v>
      </c>
      <c r="F60" s="30">
        <f t="shared" si="0"/>
        <v>-3.64</v>
      </c>
      <c r="G60" s="39">
        <f>VLOOKUP($B60,'Ub5 and Ub6 values'!$A$3:$F$7000,3,FALSE)</f>
        <v>5</v>
      </c>
      <c r="H60" s="39">
        <f>VLOOKUP($B60,'Ub5 and Ub6 values'!$A$3:$F$7000,4,FALSE)</f>
        <v>8</v>
      </c>
    </row>
    <row r="61" spans="1:8">
      <c r="A61" t="s">
        <v>319</v>
      </c>
      <c r="B61" t="s">
        <v>319</v>
      </c>
      <c r="C61" t="s">
        <v>9184</v>
      </c>
      <c r="E61">
        <v>0.91</v>
      </c>
      <c r="F61" s="30">
        <f t="shared" si="0"/>
        <v>-3.91</v>
      </c>
      <c r="G61" s="39">
        <f>VLOOKUP($B61,'Ub5 and Ub6 values'!$A$3:$F$7000,3,FALSE)</f>
        <v>5</v>
      </c>
      <c r="H61" s="39">
        <f>VLOOKUP($B61,'Ub5 and Ub6 values'!$A$3:$F$7000,4,FALSE)</f>
        <v>8</v>
      </c>
    </row>
    <row r="62" spans="1:8">
      <c r="A62" t="s">
        <v>115</v>
      </c>
      <c r="B62" t="s">
        <v>115</v>
      </c>
      <c r="C62" t="s">
        <v>9186</v>
      </c>
      <c r="E62">
        <v>1.23</v>
      </c>
      <c r="F62" s="30">
        <f t="shared" si="0"/>
        <v>-4.2300000000000004</v>
      </c>
      <c r="G62" s="39">
        <f>VLOOKUP($B62,'Ub5 and Ub6 values'!$A$3:$F$7000,3,FALSE)</f>
        <v>5</v>
      </c>
      <c r="H62" s="39">
        <f>VLOOKUP($B62,'Ub5 and Ub6 values'!$A$3:$F$7000,4,FALSE)</f>
        <v>9</v>
      </c>
    </row>
    <row r="63" spans="1:8">
      <c r="A63" t="s">
        <v>1758</v>
      </c>
      <c r="B63" t="s">
        <v>1758</v>
      </c>
      <c r="C63" t="s">
        <v>9190</v>
      </c>
      <c r="E63">
        <v>2.4700000000000002</v>
      </c>
      <c r="F63" s="30">
        <f t="shared" si="0"/>
        <v>-5.4700000000000006</v>
      </c>
      <c r="G63" s="39">
        <f>VLOOKUP($B63,'Ub5 and Ub6 values'!$A$3:$F$7000,3,FALSE)</f>
        <v>6</v>
      </c>
      <c r="H63" s="39">
        <f>VLOOKUP($B63,'Ub5 and Ub6 values'!$A$3:$F$7000,4,FALSE)</f>
        <v>9</v>
      </c>
    </row>
    <row r="64" spans="1:8">
      <c r="A64" t="s">
        <v>9191</v>
      </c>
      <c r="B64" t="s">
        <v>9192</v>
      </c>
      <c r="C64" t="s">
        <v>9193</v>
      </c>
      <c r="E64">
        <v>-0.65</v>
      </c>
      <c r="F64" s="30">
        <f t="shared" si="0"/>
        <v>-2.35</v>
      </c>
      <c r="G64" s="39">
        <f>VLOOKUP($B64,'Ub5 and Ub6 values'!$A$3:$F$7000,3,FALSE)</f>
        <v>5</v>
      </c>
      <c r="H64" s="39">
        <f>VLOOKUP($B64,'Ub5 and Ub6 values'!$A$3:$F$7000,4,FALSE)</f>
        <v>6</v>
      </c>
    </row>
    <row r="65" spans="1:8">
      <c r="A65" t="s">
        <v>528</v>
      </c>
      <c r="B65" t="s">
        <v>528</v>
      </c>
      <c r="C65" t="s">
        <v>9194</v>
      </c>
      <c r="E65">
        <v>0.09</v>
      </c>
      <c r="F65" s="30">
        <f t="shared" si="0"/>
        <v>-3.09</v>
      </c>
      <c r="G65" s="39">
        <f>VLOOKUP($B65,'Ub5 and Ub6 values'!$A$3:$F$7000,3,FALSE)</f>
        <v>5</v>
      </c>
      <c r="H65" s="39">
        <f>VLOOKUP($B65,'Ub5 and Ub6 values'!$A$3:$F$7000,4,FALSE)</f>
        <v>8</v>
      </c>
    </row>
    <row r="66" spans="1:8">
      <c r="A66" t="s">
        <v>9203</v>
      </c>
      <c r="B66" t="s">
        <v>51</v>
      </c>
      <c r="C66" t="s">
        <v>9204</v>
      </c>
      <c r="E66">
        <v>2.57</v>
      </c>
      <c r="F66" s="30">
        <f t="shared" si="0"/>
        <v>-5.57</v>
      </c>
      <c r="G66" s="39">
        <f>VLOOKUP($B66,'Ub5 and Ub6 values'!$A$3:$F$7000,3,FALSE)</f>
        <v>5</v>
      </c>
      <c r="H66" s="39">
        <f>VLOOKUP($B66,'Ub5 and Ub6 values'!$A$3:$F$7000,4,FALSE)</f>
        <v>6</v>
      </c>
    </row>
    <row r="67" spans="1:8">
      <c r="A67" t="s">
        <v>9556</v>
      </c>
      <c r="B67" t="s">
        <v>9556</v>
      </c>
      <c r="C67" t="s">
        <v>9221</v>
      </c>
      <c r="E67">
        <v>2.66</v>
      </c>
      <c r="F67" s="30">
        <f t="shared" si="0"/>
        <v>-5.66</v>
      </c>
      <c r="G67" s="39">
        <f>VLOOKUP($B67,'Ub5 and Ub6 values'!$A$3:$F$7000,3,FALSE)</f>
        <v>5</v>
      </c>
      <c r="H67" s="39">
        <f>VLOOKUP($B67,'Ub5 and Ub6 values'!$A$3:$F$7000,4,FALSE)</f>
        <v>6</v>
      </c>
    </row>
    <row r="68" spans="1:8">
      <c r="A68" t="s">
        <v>7285</v>
      </c>
      <c r="B68" t="s">
        <v>7285</v>
      </c>
      <c r="C68" t="s">
        <v>9230</v>
      </c>
      <c r="E68">
        <v>0.05</v>
      </c>
      <c r="F68" s="30">
        <f t="shared" ref="F68:F131" si="1">0-E68-3</f>
        <v>-3.05</v>
      </c>
      <c r="G68" s="39">
        <f>VLOOKUP($B68,'Ub5 and Ub6 values'!$A$3:$F$7000,3,FALSE)</f>
        <v>5</v>
      </c>
      <c r="H68" s="39">
        <f>VLOOKUP($B68,'Ub5 and Ub6 values'!$A$3:$F$7000,4,FALSE)</f>
        <v>7</v>
      </c>
    </row>
    <row r="69" spans="1:8">
      <c r="A69" t="s">
        <v>61</v>
      </c>
      <c r="B69" t="s">
        <v>61</v>
      </c>
      <c r="C69" t="s">
        <v>9232</v>
      </c>
      <c r="E69">
        <v>0.22</v>
      </c>
      <c r="F69" s="30">
        <f t="shared" si="1"/>
        <v>-3.22</v>
      </c>
      <c r="G69" s="39">
        <f>VLOOKUP($B69,'Ub5 and Ub6 values'!$A$3:$F$7000,3,FALSE)</f>
        <v>5</v>
      </c>
      <c r="H69" s="39">
        <f>VLOOKUP($B69,'Ub5 and Ub6 values'!$A$3:$F$7000,4,FALSE)</f>
        <v>7</v>
      </c>
    </row>
    <row r="70" spans="1:8">
      <c r="A70" t="s">
        <v>925</v>
      </c>
      <c r="B70" t="s">
        <v>925</v>
      </c>
      <c r="C70" t="s">
        <v>9240</v>
      </c>
      <c r="E70">
        <v>1.31</v>
      </c>
      <c r="F70" s="30">
        <f t="shared" si="1"/>
        <v>-4.3100000000000005</v>
      </c>
      <c r="G70" s="39">
        <f>VLOOKUP($B70,'Ub5 and Ub6 values'!$A$3:$F$7000,3,FALSE)</f>
        <v>5</v>
      </c>
      <c r="H70" s="39">
        <f>VLOOKUP($B70,'Ub5 and Ub6 values'!$A$3:$F$7000,4,FALSE)</f>
        <v>9</v>
      </c>
    </row>
    <row r="71" spans="1:8">
      <c r="A71" t="s">
        <v>9243</v>
      </c>
      <c r="B71" t="s">
        <v>9243</v>
      </c>
      <c r="C71" t="s">
        <v>9244</v>
      </c>
      <c r="E71">
        <v>0.42</v>
      </c>
      <c r="F71" s="30">
        <f t="shared" si="1"/>
        <v>-3.42</v>
      </c>
      <c r="G71" s="39">
        <f>VLOOKUP($B71,'Ub5 and Ub6 values'!$A$3:$F$7000,3,FALSE)</f>
        <v>5</v>
      </c>
      <c r="H71" s="39">
        <f>VLOOKUP($B71,'Ub5 and Ub6 values'!$A$3:$F$7000,4,FALSE)</f>
        <v>7</v>
      </c>
    </row>
    <row r="72" spans="1:8">
      <c r="A72" t="s">
        <v>7289</v>
      </c>
      <c r="B72" t="s">
        <v>7289</v>
      </c>
      <c r="C72" t="s">
        <v>9247</v>
      </c>
      <c r="E72">
        <v>0.54</v>
      </c>
      <c r="F72" s="30">
        <f t="shared" si="1"/>
        <v>-3.54</v>
      </c>
      <c r="G72" s="39">
        <f>VLOOKUP($B72,'Ub5 and Ub6 values'!$A$3:$F$7000,3,FALSE)</f>
        <v>5</v>
      </c>
      <c r="H72" s="39">
        <f>VLOOKUP($B72,'Ub5 and Ub6 values'!$A$3:$F$7000,4,FALSE)</f>
        <v>6</v>
      </c>
    </row>
    <row r="73" spans="1:8">
      <c r="A73" t="s">
        <v>2457</v>
      </c>
      <c r="B73" t="s">
        <v>2457</v>
      </c>
      <c r="C73" t="s">
        <v>9248</v>
      </c>
      <c r="E73">
        <v>-0.13</v>
      </c>
      <c r="F73" s="30">
        <f t="shared" si="1"/>
        <v>-2.87</v>
      </c>
      <c r="G73" s="39">
        <f>VLOOKUP($B73,'Ub5 and Ub6 values'!$A$3:$F$7000,3,FALSE)</f>
        <v>5</v>
      </c>
      <c r="H73" s="39">
        <f>VLOOKUP($B73,'Ub5 and Ub6 values'!$A$3:$F$7000,4,FALSE)</f>
        <v>6</v>
      </c>
    </row>
    <row r="74" spans="1:8">
      <c r="A74" t="s">
        <v>9249</v>
      </c>
      <c r="B74" t="s">
        <v>931</v>
      </c>
      <c r="C74" t="s">
        <v>9250</v>
      </c>
      <c r="E74">
        <v>0.5</v>
      </c>
      <c r="F74" s="30">
        <f t="shared" si="1"/>
        <v>-3.5</v>
      </c>
      <c r="G74" s="39">
        <f>VLOOKUP($B74,'Ub5 and Ub6 values'!$A$3:$F$7000,3,FALSE)</f>
        <v>5</v>
      </c>
      <c r="H74" s="39">
        <f>VLOOKUP($B74,'Ub5 and Ub6 values'!$A$3:$F$7000,4,FALSE)</f>
        <v>7</v>
      </c>
    </row>
    <row r="75" spans="1:8">
      <c r="A75" t="s">
        <v>7279</v>
      </c>
      <c r="B75" t="s">
        <v>7279</v>
      </c>
      <c r="C75" t="s">
        <v>9251</v>
      </c>
      <c r="E75">
        <v>0.8</v>
      </c>
      <c r="F75" s="30">
        <f t="shared" si="1"/>
        <v>-3.8</v>
      </c>
      <c r="G75" s="39">
        <f>VLOOKUP($B75,'Ub5 and Ub6 values'!$A$3:$F$7000,3,FALSE)</f>
        <v>5</v>
      </c>
      <c r="H75" s="39">
        <f>VLOOKUP($B75,'Ub5 and Ub6 values'!$A$3:$F$7000,4,FALSE)</f>
        <v>6</v>
      </c>
    </row>
    <row r="76" spans="1:8">
      <c r="A76" t="s">
        <v>4985</v>
      </c>
      <c r="B76" t="s">
        <v>4985</v>
      </c>
      <c r="C76" t="s">
        <v>9253</v>
      </c>
      <c r="E76">
        <v>0.44</v>
      </c>
      <c r="F76" s="30">
        <f t="shared" si="1"/>
        <v>-3.44</v>
      </c>
      <c r="G76" s="39">
        <f>VLOOKUP($B76,'Ub5 and Ub6 values'!$A$3:$F$7000,3,FALSE)</f>
        <v>5</v>
      </c>
      <c r="H76" s="39">
        <f>VLOOKUP($B76,'Ub5 and Ub6 values'!$A$3:$F$7000,4,FALSE)</f>
        <v>7</v>
      </c>
    </row>
    <row r="77" spans="1:8">
      <c r="A77" t="s">
        <v>62</v>
      </c>
      <c r="B77" t="s">
        <v>62</v>
      </c>
      <c r="C77" t="s">
        <v>9255</v>
      </c>
      <c r="E77">
        <v>0.87</v>
      </c>
      <c r="F77" s="30">
        <f t="shared" si="1"/>
        <v>-3.87</v>
      </c>
      <c r="G77" s="39">
        <f>VLOOKUP($B77,'Ub5 and Ub6 values'!$A$3:$F$7000,3,FALSE)</f>
        <v>5</v>
      </c>
      <c r="H77" s="39">
        <f>VLOOKUP($B77,'Ub5 and Ub6 values'!$A$3:$F$7000,4,FALSE)</f>
        <v>6</v>
      </c>
    </row>
    <row r="78" spans="1:8">
      <c r="A78" t="s">
        <v>2218</v>
      </c>
      <c r="B78" t="s">
        <v>2218</v>
      </c>
      <c r="C78" t="s">
        <v>9262</v>
      </c>
      <c r="E78">
        <v>0.75</v>
      </c>
      <c r="F78" s="30">
        <f t="shared" si="1"/>
        <v>-3.75</v>
      </c>
      <c r="G78" s="39">
        <f>VLOOKUP($B78,'Ub5 and Ub6 values'!$A$3:$F$7000,3,FALSE)</f>
        <v>5</v>
      </c>
      <c r="H78" s="39">
        <f>VLOOKUP($B78,'Ub5 and Ub6 values'!$A$3:$F$7000,4,FALSE)</f>
        <v>6</v>
      </c>
    </row>
    <row r="79" spans="1:8">
      <c r="A79" t="s">
        <v>9264</v>
      </c>
      <c r="B79" t="s">
        <v>93</v>
      </c>
      <c r="C79" t="s">
        <v>9265</v>
      </c>
      <c r="E79">
        <v>1.2</v>
      </c>
      <c r="F79" s="30">
        <f t="shared" si="1"/>
        <v>-4.2</v>
      </c>
      <c r="G79" s="39">
        <f>VLOOKUP($B79,'Ub5 and Ub6 values'!$A$3:$F$7000,3,FALSE)</f>
        <v>5</v>
      </c>
      <c r="H79" s="39">
        <f>VLOOKUP($B79,'Ub5 and Ub6 values'!$A$3:$F$7000,4,FALSE)</f>
        <v>6</v>
      </c>
    </row>
    <row r="80" spans="1:8">
      <c r="A80" t="s">
        <v>89</v>
      </c>
      <c r="B80" t="s">
        <v>89</v>
      </c>
      <c r="C80" t="s">
        <v>9266</v>
      </c>
      <c r="E80">
        <v>1</v>
      </c>
      <c r="F80" s="30">
        <f t="shared" si="1"/>
        <v>-4</v>
      </c>
      <c r="G80" s="39">
        <f>VLOOKUP($B80,'Ub5 and Ub6 values'!$A$3:$F$7000,3,FALSE)</f>
        <v>5</v>
      </c>
      <c r="H80" s="39">
        <f>VLOOKUP($B80,'Ub5 and Ub6 values'!$A$3:$F$7000,4,FALSE)</f>
        <v>6</v>
      </c>
    </row>
    <row r="81" spans="1:8">
      <c r="A81" t="s">
        <v>980</v>
      </c>
      <c r="B81" t="s">
        <v>980</v>
      </c>
      <c r="C81" t="s">
        <v>9268</v>
      </c>
      <c r="E81">
        <v>1.1000000000000001</v>
      </c>
      <c r="F81" s="30">
        <f t="shared" si="1"/>
        <v>-4.0999999999999996</v>
      </c>
      <c r="G81" s="39">
        <f>VLOOKUP($B81,'Ub5 and Ub6 values'!$A$3:$F$7000,3,FALSE)</f>
        <v>5</v>
      </c>
      <c r="H81" s="39">
        <f>VLOOKUP($B81,'Ub5 and Ub6 values'!$A$3:$F$7000,4,FALSE)</f>
        <v>7</v>
      </c>
    </row>
    <row r="82" spans="1:8">
      <c r="A82" t="s">
        <v>9290</v>
      </c>
      <c r="B82" t="s">
        <v>973</v>
      </c>
      <c r="C82" t="s">
        <v>9291</v>
      </c>
      <c r="E82">
        <v>0.68</v>
      </c>
      <c r="F82" s="30">
        <f t="shared" si="1"/>
        <v>-3.68</v>
      </c>
      <c r="G82" s="39">
        <f>VLOOKUP($B82,'Ub5 and Ub6 values'!$A$3:$F$7000,3,FALSE)</f>
        <v>5</v>
      </c>
      <c r="H82" s="39">
        <f>VLOOKUP($B82,'Ub5 and Ub6 values'!$A$3:$F$7000,4,FALSE)</f>
        <v>6</v>
      </c>
    </row>
    <row r="83" spans="1:8">
      <c r="A83" t="s">
        <v>7286</v>
      </c>
      <c r="B83" t="s">
        <v>7286</v>
      </c>
      <c r="C83" t="s">
        <v>9296</v>
      </c>
      <c r="E83">
        <v>0.4</v>
      </c>
      <c r="F83" s="30">
        <f t="shared" si="1"/>
        <v>-3.4</v>
      </c>
      <c r="G83" s="39">
        <f>VLOOKUP($B83,'Ub5 and Ub6 values'!$A$3:$F$7000,3,FALSE)</f>
        <v>5</v>
      </c>
      <c r="H83" s="39">
        <f>VLOOKUP($B83,'Ub5 and Ub6 values'!$A$3:$F$7000,4,FALSE)</f>
        <v>7</v>
      </c>
    </row>
    <row r="84" spans="1:8">
      <c r="A84" t="s">
        <v>9569</v>
      </c>
      <c r="B84" t="s">
        <v>9569</v>
      </c>
      <c r="C84" t="s">
        <v>9297</v>
      </c>
      <c r="E84">
        <v>0.82</v>
      </c>
      <c r="F84" s="30">
        <f t="shared" si="1"/>
        <v>-3.82</v>
      </c>
      <c r="G84" s="39">
        <f>VLOOKUP($B84,'Ub5 and Ub6 values'!$A$3:$F$7000,3,FALSE)</f>
        <v>5</v>
      </c>
      <c r="H84" s="39">
        <f>VLOOKUP($B84,'Ub5 and Ub6 values'!$A$3:$F$7000,4,FALSE)</f>
        <v>7</v>
      </c>
    </row>
    <row r="85" spans="1:8">
      <c r="A85" t="s">
        <v>1263</v>
      </c>
      <c r="B85" t="s">
        <v>9669</v>
      </c>
      <c r="C85" t="s">
        <v>9302</v>
      </c>
      <c r="E85">
        <v>1.91</v>
      </c>
      <c r="F85" s="30">
        <f t="shared" si="1"/>
        <v>-4.91</v>
      </c>
      <c r="G85" s="39">
        <f>VLOOKUP($B85,'Ub5 and Ub6 values'!$A$3:$F$7000,3,FALSE)</f>
        <v>5</v>
      </c>
      <c r="H85" s="39">
        <f>VLOOKUP($B85,'Ub5 and Ub6 values'!$A$3:$F$7000,4,FALSE)</f>
        <v>6</v>
      </c>
    </row>
    <row r="86" spans="1:8">
      <c r="A86" t="s">
        <v>9317</v>
      </c>
      <c r="B86" t="s">
        <v>9318</v>
      </c>
      <c r="C86" t="s">
        <v>9319</v>
      </c>
      <c r="E86">
        <v>1.41</v>
      </c>
      <c r="F86" s="30">
        <f t="shared" si="1"/>
        <v>-4.41</v>
      </c>
      <c r="G86" s="39">
        <f>VLOOKUP($B86,'Ub5 and Ub6 values'!$A$3:$F$7000,3,FALSE)</f>
        <v>5</v>
      </c>
      <c r="H86" s="39">
        <f>VLOOKUP($B86,'Ub5 and Ub6 values'!$A$3:$F$7000,4,FALSE)</f>
        <v>7</v>
      </c>
    </row>
    <row r="87" spans="1:8">
      <c r="A87" t="s">
        <v>1979</v>
      </c>
      <c r="B87" t="s">
        <v>7866</v>
      </c>
      <c r="C87" t="s">
        <v>9322</v>
      </c>
      <c r="E87">
        <v>1.65</v>
      </c>
      <c r="F87" s="30">
        <f t="shared" si="1"/>
        <v>-4.6500000000000004</v>
      </c>
      <c r="G87" s="39">
        <f>VLOOKUP($B87,'Ub5 and Ub6 values'!$A$3:$F$7000,3,FALSE)</f>
        <v>5</v>
      </c>
      <c r="H87" s="39">
        <f>VLOOKUP($B87,'Ub5 and Ub6 values'!$A$3:$F$7000,4,FALSE)</f>
        <v>7</v>
      </c>
    </row>
    <row r="88" spans="1:8">
      <c r="A88" t="s">
        <v>69</v>
      </c>
      <c r="B88" t="s">
        <v>69</v>
      </c>
      <c r="C88" t="s">
        <v>8517</v>
      </c>
      <c r="E88">
        <v>-1.323</v>
      </c>
      <c r="F88" s="30">
        <f t="shared" si="1"/>
        <v>-1.677</v>
      </c>
      <c r="G88" s="39">
        <f>VLOOKUP($B88,'Ub5 and Ub6 values'!$A$3:$F$7000,3,FALSE)</f>
        <v>5</v>
      </c>
      <c r="H88" s="39">
        <f>VLOOKUP($B88,'Ub5 and Ub6 values'!$A$3:$F$7000,4,FALSE)</f>
        <v>6</v>
      </c>
    </row>
    <row r="89" spans="1:8">
      <c r="A89" t="s">
        <v>1033</v>
      </c>
      <c r="B89" t="s">
        <v>1033</v>
      </c>
      <c r="C89" t="s">
        <v>8518</v>
      </c>
      <c r="E89">
        <v>-0.82599999999999996</v>
      </c>
      <c r="F89" s="30">
        <f t="shared" si="1"/>
        <v>-2.1739999999999999</v>
      </c>
      <c r="G89" s="39">
        <f>VLOOKUP($B89,'Ub5 and Ub6 values'!$A$3:$F$7000,3,FALSE)</f>
        <v>5</v>
      </c>
      <c r="H89" s="39">
        <f>VLOOKUP($B89,'Ub5 and Ub6 values'!$A$3:$F$7000,4,FALSE)</f>
        <v>6</v>
      </c>
    </row>
    <row r="90" spans="1:8">
      <c r="A90" t="s">
        <v>107</v>
      </c>
      <c r="B90" t="s">
        <v>107</v>
      </c>
      <c r="C90" t="s">
        <v>8519</v>
      </c>
      <c r="E90">
        <v>-0.64400000000000002</v>
      </c>
      <c r="F90" s="30">
        <f t="shared" si="1"/>
        <v>-2.3559999999999999</v>
      </c>
      <c r="G90" s="39">
        <f>VLOOKUP($B90,'Ub5 and Ub6 values'!$A$3:$F$7000,3,FALSE)</f>
        <v>5</v>
      </c>
      <c r="H90" s="39">
        <f>VLOOKUP($B90,'Ub5 and Ub6 values'!$A$3:$F$7000,4,FALSE)</f>
        <v>6</v>
      </c>
    </row>
    <row r="91" spans="1:8">
      <c r="A91" t="s">
        <v>70</v>
      </c>
      <c r="B91" t="s">
        <v>70</v>
      </c>
      <c r="C91" t="s">
        <v>8520</v>
      </c>
      <c r="E91">
        <v>-0.34499999999999997</v>
      </c>
      <c r="F91" s="30">
        <f t="shared" si="1"/>
        <v>-2.6550000000000002</v>
      </c>
      <c r="G91" s="39">
        <f>VLOOKUP($B91,'Ub5 and Ub6 values'!$A$3:$F$7000,3,FALSE)</f>
        <v>5</v>
      </c>
      <c r="H91" s="39">
        <f>VLOOKUP($B91,'Ub5 and Ub6 values'!$A$3:$F$7000,4,FALSE)</f>
        <v>6</v>
      </c>
    </row>
    <row r="92" spans="1:8">
      <c r="A92" t="s">
        <v>78</v>
      </c>
      <c r="B92" t="s">
        <v>78</v>
      </c>
      <c r="C92" t="s">
        <v>8521</v>
      </c>
      <c r="E92">
        <v>0.53800000000000003</v>
      </c>
      <c r="F92" s="30">
        <f t="shared" si="1"/>
        <v>-3.5380000000000003</v>
      </c>
      <c r="G92" s="39">
        <f>VLOOKUP($B92,'Ub5 and Ub6 values'!$A$3:$F$7000,3,FALSE)</f>
        <v>5</v>
      </c>
      <c r="H92" s="39">
        <f>VLOOKUP($B92,'Ub5 and Ub6 values'!$A$3:$F$7000,4,FALSE)</f>
        <v>6</v>
      </c>
    </row>
    <row r="93" spans="1:8">
      <c r="A93" t="s">
        <v>1023</v>
      </c>
      <c r="B93" t="s">
        <v>1023</v>
      </c>
      <c r="C93" t="s">
        <v>8522</v>
      </c>
      <c r="E93">
        <v>0.63800000000000001</v>
      </c>
      <c r="F93" s="30">
        <f t="shared" si="1"/>
        <v>-3.6379999999999999</v>
      </c>
      <c r="G93" s="39">
        <f>VLOOKUP($B93,'Ub5 and Ub6 values'!$A$3:$F$7000,3,FALSE)</f>
        <v>5</v>
      </c>
      <c r="H93" s="39">
        <f>VLOOKUP($B93,'Ub5 and Ub6 values'!$A$3:$F$7000,4,FALSE)</f>
        <v>6</v>
      </c>
    </row>
    <row r="94" spans="1:8">
      <c r="A94" t="s">
        <v>66</v>
      </c>
      <c r="B94" t="s">
        <v>66</v>
      </c>
      <c r="C94" t="s">
        <v>8523</v>
      </c>
      <c r="E94">
        <v>0.69799999999999995</v>
      </c>
      <c r="F94" s="30">
        <f t="shared" si="1"/>
        <v>-3.698</v>
      </c>
      <c r="G94" s="39">
        <f>VLOOKUP($B94,'Ub5 and Ub6 values'!$A$3:$F$7000,3,FALSE)</f>
        <v>5</v>
      </c>
      <c r="H94" s="39">
        <f>VLOOKUP($B94,'Ub5 and Ub6 values'!$A$3:$F$7000,4,FALSE)</f>
        <v>6</v>
      </c>
    </row>
    <row r="95" spans="1:8">
      <c r="A95" t="s">
        <v>77</v>
      </c>
      <c r="B95" t="s">
        <v>77</v>
      </c>
      <c r="C95" t="s">
        <v>8524</v>
      </c>
      <c r="E95">
        <v>0.74</v>
      </c>
      <c r="F95" s="30">
        <f t="shared" si="1"/>
        <v>-3.74</v>
      </c>
      <c r="G95" s="39">
        <f>VLOOKUP($B95,'Ub5 and Ub6 values'!$A$3:$F$7000,3,FALSE)</f>
        <v>5</v>
      </c>
      <c r="H95" s="39">
        <f>VLOOKUP($B95,'Ub5 and Ub6 values'!$A$3:$F$7000,4,FALSE)</f>
        <v>6</v>
      </c>
    </row>
    <row r="96" spans="1:8">
      <c r="A96" t="s">
        <v>102</v>
      </c>
      <c r="B96" t="s">
        <v>102</v>
      </c>
      <c r="C96" t="s">
        <v>8525</v>
      </c>
      <c r="E96">
        <v>0.93</v>
      </c>
      <c r="F96" s="30">
        <f t="shared" si="1"/>
        <v>-3.93</v>
      </c>
      <c r="G96" s="39">
        <f>VLOOKUP($B96,'Ub5 and Ub6 values'!$A$3:$F$7000,3,FALSE)</f>
        <v>5</v>
      </c>
      <c r="H96" s="39">
        <f>VLOOKUP($B96,'Ub5 and Ub6 values'!$A$3:$F$7000,4,FALSE)</f>
        <v>6</v>
      </c>
    </row>
    <row r="97" spans="1:8">
      <c r="A97" t="s">
        <v>76</v>
      </c>
      <c r="B97" t="s">
        <v>76</v>
      </c>
      <c r="C97" t="s">
        <v>8526</v>
      </c>
      <c r="E97">
        <v>0.98299999999999998</v>
      </c>
      <c r="F97" s="30">
        <f t="shared" si="1"/>
        <v>-3.9830000000000001</v>
      </c>
      <c r="G97" s="39">
        <f>VLOOKUP($B97,'Ub5 and Ub6 values'!$A$3:$F$7000,3,FALSE)</f>
        <v>5</v>
      </c>
      <c r="H97" s="39">
        <f>VLOOKUP($B97,'Ub5 and Ub6 values'!$A$3:$F$7000,4,FALSE)</f>
        <v>6</v>
      </c>
    </row>
    <row r="98" spans="1:8">
      <c r="A98" t="s">
        <v>58</v>
      </c>
      <c r="B98" t="s">
        <v>58</v>
      </c>
      <c r="C98" t="s">
        <v>8528</v>
      </c>
      <c r="E98">
        <v>1.4119999999999999</v>
      </c>
      <c r="F98" s="30">
        <f t="shared" si="1"/>
        <v>-4.4119999999999999</v>
      </c>
      <c r="G98" s="39">
        <f>VLOOKUP($B98,'Ub5 and Ub6 values'!$A$3:$F$7000,3,FALSE)</f>
        <v>5</v>
      </c>
      <c r="H98" s="39">
        <f>VLOOKUP($B98,'Ub5 and Ub6 values'!$A$3:$F$7000,4,FALSE)</f>
        <v>5</v>
      </c>
    </row>
    <row r="99" spans="1:8">
      <c r="A99" t="s">
        <v>57</v>
      </c>
      <c r="B99" t="s">
        <v>57</v>
      </c>
      <c r="C99" t="s">
        <v>8529</v>
      </c>
      <c r="E99">
        <v>1.506</v>
      </c>
      <c r="F99" s="30">
        <f t="shared" si="1"/>
        <v>-4.5060000000000002</v>
      </c>
      <c r="G99" s="39">
        <f>VLOOKUP($B99,'Ub5 and Ub6 values'!$A$3:$F$7000,3,FALSE)</f>
        <v>5</v>
      </c>
      <c r="H99" s="39">
        <f>VLOOKUP($B99,'Ub5 and Ub6 values'!$A$3:$F$7000,4,FALSE)</f>
        <v>5</v>
      </c>
    </row>
    <row r="100" spans="1:8">
      <c r="A100" t="s">
        <v>990</v>
      </c>
      <c r="B100" t="s">
        <v>990</v>
      </c>
      <c r="C100" t="s">
        <v>8530</v>
      </c>
      <c r="E100">
        <v>1.5269999999999999</v>
      </c>
      <c r="F100" s="30">
        <f t="shared" si="1"/>
        <v>-4.5270000000000001</v>
      </c>
      <c r="G100" s="39">
        <f>VLOOKUP($B100,'Ub5 and Ub6 values'!$A$3:$F$7000,3,FALSE)</f>
        <v>5</v>
      </c>
      <c r="H100" s="39">
        <f>VLOOKUP($B100,'Ub5 and Ub6 values'!$A$3:$F$7000,4,FALSE)</f>
        <v>6</v>
      </c>
    </row>
    <row r="101" spans="1:8">
      <c r="A101" t="s">
        <v>985</v>
      </c>
      <c r="B101" t="s">
        <v>985</v>
      </c>
      <c r="C101" t="s">
        <v>8531</v>
      </c>
      <c r="E101">
        <v>1.6559999999999999</v>
      </c>
      <c r="F101" s="30">
        <f t="shared" si="1"/>
        <v>-4.6559999999999997</v>
      </c>
      <c r="G101" s="39">
        <f>VLOOKUP($B101,'Ub5 and Ub6 values'!$A$3:$F$7000,3,FALSE)</f>
        <v>5</v>
      </c>
      <c r="H101" s="39">
        <f>VLOOKUP($B101,'Ub5 and Ub6 values'!$A$3:$F$7000,4,FALSE)</f>
        <v>6</v>
      </c>
    </row>
    <row r="102" spans="1:8">
      <c r="A102" t="s">
        <v>988</v>
      </c>
      <c r="B102" t="s">
        <v>988</v>
      </c>
      <c r="C102" t="s">
        <v>8532</v>
      </c>
      <c r="E102">
        <v>1.9139999999999999</v>
      </c>
      <c r="F102" s="30">
        <f t="shared" si="1"/>
        <v>-4.9139999999999997</v>
      </c>
      <c r="G102" s="39">
        <f>VLOOKUP($B102,'Ub5 and Ub6 values'!$A$3:$F$7000,3,FALSE)</f>
        <v>5</v>
      </c>
      <c r="H102" s="39">
        <f>VLOOKUP($B102,'Ub5 and Ub6 values'!$A$3:$F$7000,4,FALSE)</f>
        <v>6</v>
      </c>
    </row>
    <row r="103" spans="1:8">
      <c r="A103" t="s">
        <v>8539</v>
      </c>
      <c r="B103" t="s">
        <v>8540</v>
      </c>
      <c r="C103" t="s">
        <v>8541</v>
      </c>
      <c r="E103">
        <v>0.51600000000000001</v>
      </c>
      <c r="F103" s="30">
        <f t="shared" si="1"/>
        <v>-3.516</v>
      </c>
      <c r="G103" s="39">
        <f>VLOOKUP($B103,'Ub5 and Ub6 values'!$A$3:$F$7000,3,FALSE)</f>
        <v>5</v>
      </c>
      <c r="H103" s="39">
        <f>VLOOKUP($B103,'Ub5 and Ub6 values'!$A$3:$F$7000,4,FALSE)</f>
        <v>6</v>
      </c>
    </row>
    <row r="104" spans="1:8">
      <c r="A104" t="s">
        <v>8548</v>
      </c>
      <c r="B104" t="s">
        <v>8549</v>
      </c>
      <c r="C104" t="s">
        <v>8550</v>
      </c>
      <c r="E104">
        <v>0.54700000000000004</v>
      </c>
      <c r="F104" s="30">
        <f t="shared" si="1"/>
        <v>-3.5470000000000002</v>
      </c>
      <c r="G104" s="39">
        <f>VLOOKUP($B104,'Ub5 and Ub6 values'!$A$3:$F$7000,3,FALSE)</f>
        <v>5</v>
      </c>
      <c r="H104" s="39">
        <f>VLOOKUP($B104,'Ub5 and Ub6 values'!$A$3:$F$7000,4,FALSE)</f>
        <v>6</v>
      </c>
    </row>
    <row r="105" spans="1:8">
      <c r="A105" t="s">
        <v>8565</v>
      </c>
      <c r="B105" t="s">
        <v>8565</v>
      </c>
      <c r="C105" t="s">
        <v>8566</v>
      </c>
      <c r="E105">
        <v>-1.653</v>
      </c>
      <c r="F105" s="30">
        <f t="shared" si="1"/>
        <v>-1.347</v>
      </c>
      <c r="G105" s="39">
        <f>VLOOKUP($B105,'Ub5 and Ub6 values'!$A$3:$F$7000,3,FALSE)</f>
        <v>5</v>
      </c>
      <c r="H105" s="39">
        <f>VLOOKUP($B105,'Ub5 and Ub6 values'!$A$3:$F$7000,4,FALSE)</f>
        <v>5</v>
      </c>
    </row>
    <row r="106" spans="1:8">
      <c r="A106" t="s">
        <v>8594</v>
      </c>
      <c r="B106" t="s">
        <v>914</v>
      </c>
      <c r="C106" t="s">
        <v>8595</v>
      </c>
      <c r="E106">
        <v>-1.0609999999999999</v>
      </c>
      <c r="F106" s="30">
        <f t="shared" si="1"/>
        <v>-1.9390000000000001</v>
      </c>
      <c r="G106" s="39">
        <f>VLOOKUP($B106,'Ub5 and Ub6 values'!$A$3:$F$7000,3,FALSE)</f>
        <v>5</v>
      </c>
      <c r="H106" s="39">
        <f>VLOOKUP($B106,'Ub5 and Ub6 values'!$A$3:$F$7000,4,FALSE)</f>
        <v>6</v>
      </c>
    </row>
    <row r="107" spans="1:8">
      <c r="A107" t="s">
        <v>8596</v>
      </c>
      <c r="B107" t="s">
        <v>915</v>
      </c>
      <c r="C107" t="s">
        <v>8597</v>
      </c>
      <c r="E107">
        <v>-0.91800000000000004</v>
      </c>
      <c r="F107" s="30">
        <f t="shared" si="1"/>
        <v>-2.0819999999999999</v>
      </c>
      <c r="G107" s="39">
        <f>VLOOKUP($B107,'Ub5 and Ub6 values'!$A$3:$F$7000,3,FALSE)</f>
        <v>5</v>
      </c>
      <c r="H107" s="39">
        <f>VLOOKUP($B107,'Ub5 and Ub6 values'!$A$3:$F$7000,4,FALSE)</f>
        <v>6</v>
      </c>
    </row>
    <row r="108" spans="1:8">
      <c r="A108" t="s">
        <v>8600</v>
      </c>
      <c r="B108" t="s">
        <v>535</v>
      </c>
      <c r="C108" t="s">
        <v>8601</v>
      </c>
      <c r="E108">
        <v>-0.76500000000000001</v>
      </c>
      <c r="F108" s="30">
        <f t="shared" si="1"/>
        <v>-2.2349999999999999</v>
      </c>
      <c r="G108" s="39">
        <f>VLOOKUP($B108,'Ub5 and Ub6 values'!$A$3:$F$7000,3,FALSE)</f>
        <v>5</v>
      </c>
      <c r="H108" s="39">
        <f>VLOOKUP($B108,'Ub5 and Ub6 values'!$A$3:$F$7000,4,FALSE)</f>
        <v>7</v>
      </c>
    </row>
    <row r="109" spans="1:8">
      <c r="A109" t="s">
        <v>8608</v>
      </c>
      <c r="B109" t="s">
        <v>151</v>
      </c>
      <c r="C109" t="s">
        <v>8609</v>
      </c>
      <c r="E109">
        <v>-0.48399999999999999</v>
      </c>
      <c r="F109" s="30">
        <f t="shared" si="1"/>
        <v>-2.516</v>
      </c>
      <c r="G109" s="39">
        <f>VLOOKUP($B109,'Ub5 and Ub6 values'!$A$3:$F$7000,3,FALSE)</f>
        <v>5</v>
      </c>
      <c r="H109" s="39">
        <f>VLOOKUP($B109,'Ub5 and Ub6 values'!$A$3:$F$7000,4,FALSE)</f>
        <v>7</v>
      </c>
    </row>
    <row r="110" spans="1:8">
      <c r="A110" t="s">
        <v>8650</v>
      </c>
      <c r="B110" t="s">
        <v>8651</v>
      </c>
      <c r="E110">
        <v>-1.9315</v>
      </c>
      <c r="F110" s="30">
        <f t="shared" si="1"/>
        <v>-1.0685</v>
      </c>
      <c r="G110" s="39">
        <f>VLOOKUP($B110,'Ub5 and Ub6 values'!$A$3:$F$7000,3,FALSE)</f>
        <v>5</v>
      </c>
      <c r="H110" s="39">
        <f>VLOOKUP($B110,'Ub5 and Ub6 values'!$A$3:$F$7000,4,FALSE)</f>
        <v>6</v>
      </c>
    </row>
    <row r="111" spans="1:8">
      <c r="A111" t="s">
        <v>8359</v>
      </c>
      <c r="B111" t="s">
        <v>8359</v>
      </c>
      <c r="C111" t="s">
        <v>8144</v>
      </c>
      <c r="E111">
        <v>-1.49</v>
      </c>
      <c r="F111" s="30">
        <f t="shared" si="1"/>
        <v>-1.51</v>
      </c>
      <c r="G111" s="39">
        <f>VLOOKUP($B111,'Ub5 and Ub6 values'!$A$3:$F$7000,3,FALSE)</f>
        <v>5</v>
      </c>
      <c r="H111" s="39">
        <f>VLOOKUP($B111,'Ub5 and Ub6 values'!$A$3:$F$7000,4,FALSE)</f>
        <v>5</v>
      </c>
    </row>
    <row r="112" spans="1:8">
      <c r="A112" t="s">
        <v>550</v>
      </c>
      <c r="B112" t="s">
        <v>550</v>
      </c>
      <c r="C112" t="s">
        <v>10057</v>
      </c>
      <c r="E112">
        <v>0.97</v>
      </c>
      <c r="F112" s="30">
        <f t="shared" si="1"/>
        <v>-3.9699999999999998</v>
      </c>
      <c r="G112" s="39">
        <f>VLOOKUP($B112,'Ub5 and Ub6 values'!$A$3:$F$7000,3,FALSE)</f>
        <v>5</v>
      </c>
      <c r="H112" s="39">
        <f>VLOOKUP($B112,'Ub5 and Ub6 values'!$A$3:$F$7000,4,FALSE)</f>
        <v>5</v>
      </c>
    </row>
    <row r="113" spans="1:8">
      <c r="A113" t="s">
        <v>2678</v>
      </c>
      <c r="B113" t="s">
        <v>2678</v>
      </c>
      <c r="C113" t="s">
        <v>10058</v>
      </c>
      <c r="E113">
        <v>1.88</v>
      </c>
      <c r="F113" s="30">
        <f t="shared" si="1"/>
        <v>-4.88</v>
      </c>
      <c r="G113" s="39">
        <f>VLOOKUP($B113,'Ub5 and Ub6 values'!$A$3:$F$7000,3,FALSE)</f>
        <v>5</v>
      </c>
      <c r="H113" s="39">
        <f>VLOOKUP($B113,'Ub5 and Ub6 values'!$A$3:$F$7000,4,FALSE)</f>
        <v>5</v>
      </c>
    </row>
    <row r="114" spans="1:8">
      <c r="A114" t="s">
        <v>10061</v>
      </c>
      <c r="B114" t="s">
        <v>10062</v>
      </c>
      <c r="C114" t="s">
        <v>10063</v>
      </c>
      <c r="E114">
        <v>-1.1200000000000001</v>
      </c>
      <c r="F114" s="30">
        <f t="shared" si="1"/>
        <v>-1.88</v>
      </c>
      <c r="G114" s="39">
        <f>VLOOKUP($B114,'Ub5 and Ub6 values'!$A$3:$F$7000,3,FALSE)</f>
        <v>5</v>
      </c>
      <c r="H114" s="39">
        <f>VLOOKUP($B114,'Ub5 and Ub6 values'!$A$3:$F$7000,4,FALSE)</f>
        <v>5</v>
      </c>
    </row>
    <row r="115" spans="1:8">
      <c r="A115" t="s">
        <v>6390</v>
      </c>
      <c r="B115" t="s">
        <v>6390</v>
      </c>
      <c r="C115" t="s">
        <v>10072</v>
      </c>
      <c r="E115">
        <v>2.4</v>
      </c>
      <c r="F115" s="30">
        <f t="shared" si="1"/>
        <v>-5.4</v>
      </c>
      <c r="G115" s="39">
        <f>VLOOKUP($B115,'Ub5 and Ub6 values'!$A$3:$F$7000,3,FALSE)</f>
        <v>5</v>
      </c>
      <c r="H115" s="39">
        <f>VLOOKUP($B115,'Ub5 and Ub6 values'!$A$3:$F$7000,4,FALSE)</f>
        <v>5</v>
      </c>
    </row>
    <row r="116" spans="1:8">
      <c r="A116" t="s">
        <v>4230</v>
      </c>
      <c r="B116" t="s">
        <v>4230</v>
      </c>
      <c r="C116" t="s">
        <v>10085</v>
      </c>
      <c r="E116">
        <v>0.94</v>
      </c>
      <c r="F116" s="30">
        <f t="shared" si="1"/>
        <v>-3.94</v>
      </c>
      <c r="G116" s="39">
        <f>VLOOKUP($B116,'Ub5 and Ub6 values'!$A$3:$F$7000,3,FALSE)</f>
        <v>5</v>
      </c>
      <c r="H116" s="39">
        <f>VLOOKUP($B116,'Ub5 and Ub6 values'!$A$3:$F$7000,4,FALSE)</f>
        <v>6</v>
      </c>
    </row>
    <row r="117" spans="1:8">
      <c r="A117" t="s">
        <v>4229</v>
      </c>
      <c r="B117" t="s">
        <v>4229</v>
      </c>
      <c r="C117" t="s">
        <v>7711</v>
      </c>
      <c r="E117">
        <v>1.49</v>
      </c>
      <c r="F117" s="30">
        <f t="shared" si="1"/>
        <v>-4.49</v>
      </c>
      <c r="G117" s="39">
        <f>VLOOKUP($B117,'Ub5 and Ub6 values'!$A$3:$F$7000,3,FALSE)</f>
        <v>5</v>
      </c>
      <c r="H117" s="39">
        <f>VLOOKUP($B117,'Ub5 and Ub6 values'!$A$3:$F$7000,4,FALSE)</f>
        <v>6</v>
      </c>
    </row>
    <row r="118" spans="1:8">
      <c r="A118" t="s">
        <v>4231</v>
      </c>
      <c r="B118" t="s">
        <v>4231</v>
      </c>
      <c r="C118" t="s">
        <v>7712</v>
      </c>
      <c r="E118">
        <v>1.87</v>
      </c>
      <c r="F118" s="30">
        <f t="shared" si="1"/>
        <v>-4.87</v>
      </c>
      <c r="G118" s="39">
        <f>VLOOKUP($B118,'Ub5 and Ub6 values'!$A$3:$F$7000,3,FALSE)</f>
        <v>5</v>
      </c>
      <c r="H118" s="39">
        <f>VLOOKUP($B118,'Ub5 and Ub6 values'!$A$3:$F$7000,4,FALSE)</f>
        <v>6</v>
      </c>
    </row>
    <row r="119" spans="1:8">
      <c r="A119" t="s">
        <v>992</v>
      </c>
      <c r="B119" t="s">
        <v>992</v>
      </c>
      <c r="C119" t="s">
        <v>9107</v>
      </c>
      <c r="E119">
        <v>-0.16</v>
      </c>
      <c r="F119" s="30">
        <f t="shared" si="1"/>
        <v>-2.84</v>
      </c>
      <c r="G119" s="39">
        <f>VLOOKUP($B119,'Ub5 and Ub6 values'!$A$3:$F$7000,3,FALSE)</f>
        <v>6</v>
      </c>
      <c r="H119" s="39">
        <f>VLOOKUP($B119,'Ub5 and Ub6 values'!$A$3:$F$7000,4,FALSE)</f>
        <v>9</v>
      </c>
    </row>
    <row r="120" spans="1:8">
      <c r="A120" t="s">
        <v>913</v>
      </c>
      <c r="B120" t="s">
        <v>913</v>
      </c>
      <c r="C120" t="s">
        <v>9108</v>
      </c>
      <c r="E120">
        <v>-0.1</v>
      </c>
      <c r="F120" s="30">
        <f t="shared" si="1"/>
        <v>-2.9</v>
      </c>
      <c r="G120" s="39">
        <f>VLOOKUP($B120,'Ub5 and Ub6 values'!$A$3:$F$7000,3,FALSE)</f>
        <v>6</v>
      </c>
      <c r="H120" s="39">
        <f>VLOOKUP($B120,'Ub5 and Ub6 values'!$A$3:$F$7000,4,FALSE)</f>
        <v>7</v>
      </c>
    </row>
    <row r="121" spans="1:8">
      <c r="A121" t="s">
        <v>526</v>
      </c>
      <c r="B121" t="s">
        <v>526</v>
      </c>
      <c r="C121" t="s">
        <v>9122</v>
      </c>
      <c r="E121">
        <v>0.18</v>
      </c>
      <c r="F121" s="30">
        <f t="shared" si="1"/>
        <v>-3.18</v>
      </c>
      <c r="G121" s="39">
        <f>VLOOKUP($B121,'Ub5 and Ub6 values'!$A$3:$F$7000,3,FALSE)</f>
        <v>6</v>
      </c>
      <c r="H121" s="39">
        <f>VLOOKUP($B121,'Ub5 and Ub6 values'!$A$3:$F$7000,4,FALSE)</f>
        <v>7</v>
      </c>
    </row>
    <row r="122" spans="1:8">
      <c r="A122" t="s">
        <v>108</v>
      </c>
      <c r="B122" t="s">
        <v>108</v>
      </c>
      <c r="C122" t="s">
        <v>9124</v>
      </c>
      <c r="E122">
        <v>0.25</v>
      </c>
      <c r="F122" s="30">
        <f t="shared" si="1"/>
        <v>-3.25</v>
      </c>
      <c r="G122" s="39">
        <f>VLOOKUP($B122,'Ub5 and Ub6 values'!$A$3:$F$7000,3,FALSE)</f>
        <v>6</v>
      </c>
      <c r="H122" s="39">
        <f>VLOOKUP($B122,'Ub5 and Ub6 values'!$A$3:$F$7000,4,FALSE)</f>
        <v>7</v>
      </c>
    </row>
    <row r="123" spans="1:8">
      <c r="A123" t="s">
        <v>87</v>
      </c>
      <c r="B123" t="s">
        <v>87</v>
      </c>
      <c r="C123" t="s">
        <v>9127</v>
      </c>
      <c r="E123">
        <v>0.92</v>
      </c>
      <c r="F123" s="30">
        <f t="shared" si="1"/>
        <v>-3.92</v>
      </c>
      <c r="G123" s="39">
        <f>VLOOKUP($B123,'Ub5 and Ub6 values'!$A$3:$F$7000,3,FALSE)</f>
        <v>6</v>
      </c>
      <c r="H123" s="39">
        <f>VLOOKUP($B123,'Ub5 and Ub6 values'!$A$3:$F$7000,4,FALSE)</f>
        <v>10</v>
      </c>
    </row>
    <row r="124" spans="1:8">
      <c r="A124" t="s">
        <v>9132</v>
      </c>
      <c r="B124" t="s">
        <v>967</v>
      </c>
      <c r="C124" t="s">
        <v>9133</v>
      </c>
      <c r="E124">
        <v>0.8</v>
      </c>
      <c r="F124" s="30">
        <f t="shared" si="1"/>
        <v>-3.8</v>
      </c>
      <c r="G124" s="39">
        <f>VLOOKUP($B124,'Ub5 and Ub6 values'!$A$3:$F$7000,3,FALSE)</f>
        <v>6</v>
      </c>
      <c r="H124" s="39">
        <f>VLOOKUP($B124,'Ub5 and Ub6 values'!$A$3:$F$7000,4,FALSE)</f>
        <v>12</v>
      </c>
    </row>
    <row r="125" spans="1:8">
      <c r="A125" t="s">
        <v>9137</v>
      </c>
      <c r="B125" t="s">
        <v>9137</v>
      </c>
      <c r="C125" t="s">
        <v>9138</v>
      </c>
      <c r="E125">
        <v>1.05</v>
      </c>
      <c r="F125" s="30">
        <f t="shared" si="1"/>
        <v>-4.05</v>
      </c>
      <c r="G125" s="39">
        <f>VLOOKUP($B125,'Ub5 and Ub6 values'!$A$3:$F$7000,3,FALSE)</f>
        <v>6</v>
      </c>
      <c r="H125" s="39">
        <f>VLOOKUP($B125,'Ub5 and Ub6 values'!$A$3:$F$7000,4,FALSE)</f>
        <v>10</v>
      </c>
    </row>
    <row r="126" spans="1:8">
      <c r="A126" t="s">
        <v>101</v>
      </c>
      <c r="B126" t="s">
        <v>101</v>
      </c>
      <c r="C126" t="s">
        <v>9141</v>
      </c>
      <c r="E126">
        <v>1.97</v>
      </c>
      <c r="F126" s="30">
        <f t="shared" si="1"/>
        <v>-4.97</v>
      </c>
      <c r="G126" s="39">
        <f>VLOOKUP($B126,'Ub5 and Ub6 values'!$A$3:$F$7000,3,FALSE)</f>
        <v>6</v>
      </c>
      <c r="H126" s="39">
        <f>VLOOKUP($B126,'Ub5 and Ub6 values'!$A$3:$F$7000,4,FALSE)</f>
        <v>10</v>
      </c>
    </row>
    <row r="127" spans="1:8">
      <c r="A127" t="s">
        <v>7303</v>
      </c>
      <c r="B127" t="s">
        <v>7303</v>
      </c>
      <c r="C127" t="s">
        <v>9156</v>
      </c>
      <c r="E127">
        <v>-0.14000000000000001</v>
      </c>
      <c r="F127" s="30">
        <f t="shared" si="1"/>
        <v>-2.86</v>
      </c>
      <c r="G127" s="39">
        <f>VLOOKUP($B127,'Ub5 and Ub6 values'!$A$3:$F$7000,3,FALSE)</f>
        <v>6</v>
      </c>
      <c r="H127" s="39">
        <f>VLOOKUP($B127,'Ub5 and Ub6 values'!$A$3:$F$7000,4,FALSE)</f>
        <v>7</v>
      </c>
    </row>
    <row r="128" spans="1:8">
      <c r="A128" t="s">
        <v>7246</v>
      </c>
      <c r="B128" t="s">
        <v>7246</v>
      </c>
      <c r="C128" t="s">
        <v>9159</v>
      </c>
      <c r="E128">
        <v>-0.33</v>
      </c>
      <c r="F128" s="30">
        <f t="shared" si="1"/>
        <v>-2.67</v>
      </c>
      <c r="G128" s="39">
        <f>VLOOKUP($B128,'Ub5 and Ub6 values'!$A$3:$F$7000,3,FALSE)</f>
        <v>6</v>
      </c>
      <c r="H128" s="39">
        <f>VLOOKUP($B128,'Ub5 and Ub6 values'!$A$3:$F$7000,4,FALSE)</f>
        <v>7</v>
      </c>
    </row>
    <row r="129" spans="1:8">
      <c r="A129" t="s">
        <v>123</v>
      </c>
      <c r="B129" t="s">
        <v>123</v>
      </c>
      <c r="C129" t="s">
        <v>9161</v>
      </c>
      <c r="E129">
        <v>-0.05</v>
      </c>
      <c r="F129" s="30">
        <f t="shared" si="1"/>
        <v>-2.95</v>
      </c>
      <c r="G129" s="39">
        <f>VLOOKUP($B129,'Ub5 and Ub6 values'!$A$3:$F$7000,3,FALSE)</f>
        <v>6</v>
      </c>
      <c r="H129" s="39">
        <f>VLOOKUP($B129,'Ub5 and Ub6 values'!$A$3:$F$7000,4,FALSE)</f>
        <v>8</v>
      </c>
    </row>
    <row r="130" spans="1:8">
      <c r="A130" t="s">
        <v>936</v>
      </c>
      <c r="B130" t="s">
        <v>936</v>
      </c>
      <c r="C130" t="s">
        <v>9167</v>
      </c>
      <c r="E130">
        <v>0.05</v>
      </c>
      <c r="F130" s="30">
        <f t="shared" si="1"/>
        <v>-3.05</v>
      </c>
      <c r="G130" s="39">
        <f>VLOOKUP($B130,'Ub5 and Ub6 values'!$A$3:$F$7000,3,FALSE)</f>
        <v>6</v>
      </c>
      <c r="H130" s="39">
        <f>VLOOKUP($B130,'Ub5 and Ub6 values'!$A$3:$F$7000,4,FALSE)</f>
        <v>8</v>
      </c>
    </row>
    <row r="131" spans="1:8">
      <c r="A131" t="s">
        <v>1413</v>
      </c>
      <c r="B131" t="s">
        <v>1413</v>
      </c>
      <c r="C131" t="s">
        <v>9169</v>
      </c>
      <c r="E131">
        <v>0.16</v>
      </c>
      <c r="F131" s="30">
        <f t="shared" si="1"/>
        <v>-3.16</v>
      </c>
      <c r="G131" s="39">
        <f>VLOOKUP($B131,'Ub5 and Ub6 values'!$A$3:$F$7000,3,FALSE)</f>
        <v>6</v>
      </c>
      <c r="H131" s="39">
        <f>VLOOKUP($B131,'Ub5 and Ub6 values'!$A$3:$F$7000,4,FALSE)</f>
        <v>7</v>
      </c>
    </row>
    <row r="132" spans="1:8">
      <c r="A132" t="s">
        <v>4977</v>
      </c>
      <c r="B132" t="s">
        <v>4977</v>
      </c>
      <c r="C132" t="s">
        <v>9172</v>
      </c>
      <c r="E132">
        <v>0.33</v>
      </c>
      <c r="F132" s="30">
        <f t="shared" ref="F132:F195" si="2">0-E132-3</f>
        <v>-3.33</v>
      </c>
      <c r="G132" s="39">
        <f>VLOOKUP($B132,'Ub5 and Ub6 values'!$A$3:$F$7000,3,FALSE)</f>
        <v>6</v>
      </c>
      <c r="H132" s="39">
        <f>VLOOKUP($B132,'Ub5 and Ub6 values'!$A$3:$F$7000,4,FALSE)</f>
        <v>7</v>
      </c>
    </row>
    <row r="133" spans="1:8">
      <c r="A133" t="s">
        <v>197</v>
      </c>
      <c r="B133" t="s">
        <v>1002</v>
      </c>
      <c r="C133" t="s">
        <v>9173</v>
      </c>
      <c r="E133">
        <v>0.28000000000000003</v>
      </c>
      <c r="F133" s="30">
        <f t="shared" si="2"/>
        <v>-3.2800000000000002</v>
      </c>
      <c r="G133" s="39">
        <f>VLOOKUP($B133,'Ub5 and Ub6 values'!$A$3:$F$7000,3,FALSE)</f>
        <v>6</v>
      </c>
      <c r="H133" s="39">
        <f>VLOOKUP($B133,'Ub5 and Ub6 values'!$A$3:$F$7000,4,FALSE)</f>
        <v>6</v>
      </c>
    </row>
    <row r="134" spans="1:8">
      <c r="A134" t="s">
        <v>134</v>
      </c>
      <c r="B134" t="s">
        <v>134</v>
      </c>
      <c r="C134" t="s">
        <v>9175</v>
      </c>
      <c r="E134">
        <v>0.3</v>
      </c>
      <c r="F134" s="30">
        <f t="shared" si="2"/>
        <v>-3.3</v>
      </c>
      <c r="G134" s="39">
        <f>VLOOKUP($B134,'Ub5 and Ub6 values'!$A$3:$F$7000,3,FALSE)</f>
        <v>6</v>
      </c>
      <c r="H134" s="39">
        <f>VLOOKUP($B134,'Ub5 and Ub6 values'!$A$3:$F$7000,4,FALSE)</f>
        <v>9</v>
      </c>
    </row>
    <row r="135" spans="1:8">
      <c r="A135" t="s">
        <v>9176</v>
      </c>
      <c r="B135" t="s">
        <v>52</v>
      </c>
      <c r="C135" t="s">
        <v>9177</v>
      </c>
      <c r="E135">
        <v>0.93</v>
      </c>
      <c r="F135" s="30">
        <f t="shared" si="2"/>
        <v>-3.93</v>
      </c>
      <c r="G135" s="39">
        <f>VLOOKUP($B135,'Ub5 and Ub6 values'!$A$3:$F$7000,3,FALSE)</f>
        <v>6</v>
      </c>
      <c r="H135" s="39">
        <f>VLOOKUP($B135,'Ub5 and Ub6 values'!$A$3:$F$7000,4,FALSE)</f>
        <v>6</v>
      </c>
    </row>
    <row r="136" spans="1:8">
      <c r="A136" t="s">
        <v>9178</v>
      </c>
      <c r="B136" t="s">
        <v>1001</v>
      </c>
      <c r="C136" t="s">
        <v>9179</v>
      </c>
      <c r="E136">
        <v>0.36</v>
      </c>
      <c r="F136" s="30">
        <f t="shared" si="2"/>
        <v>-3.36</v>
      </c>
      <c r="G136" s="39">
        <f>VLOOKUP($B136,'Ub5 and Ub6 values'!$A$3:$F$7000,3,FALSE)</f>
        <v>6</v>
      </c>
      <c r="H136" s="39">
        <f>VLOOKUP($B136,'Ub5 and Ub6 values'!$A$3:$F$7000,4,FALSE)</f>
        <v>6</v>
      </c>
    </row>
    <row r="137" spans="1:8">
      <c r="A137" t="s">
        <v>546</v>
      </c>
      <c r="B137" t="s">
        <v>546</v>
      </c>
      <c r="C137" t="s">
        <v>9181</v>
      </c>
      <c r="E137">
        <v>0.56000000000000005</v>
      </c>
      <c r="F137" s="30">
        <f t="shared" si="2"/>
        <v>-3.56</v>
      </c>
      <c r="G137" s="39">
        <f>VLOOKUP($B137,'Ub5 and Ub6 values'!$A$3:$F$7000,3,FALSE)</f>
        <v>6</v>
      </c>
      <c r="H137" s="39">
        <f>VLOOKUP($B137,'Ub5 and Ub6 values'!$A$3:$F$7000,4,FALSE)</f>
        <v>9</v>
      </c>
    </row>
    <row r="138" spans="1:8">
      <c r="A138" t="s">
        <v>896</v>
      </c>
      <c r="B138" t="s">
        <v>896</v>
      </c>
      <c r="C138" t="s">
        <v>9188</v>
      </c>
      <c r="E138">
        <v>1.56</v>
      </c>
      <c r="F138" s="30">
        <f t="shared" si="2"/>
        <v>-4.5600000000000005</v>
      </c>
      <c r="G138" s="39">
        <f>VLOOKUP($B138,'Ub5 and Ub6 values'!$A$3:$F$7000,3,FALSE)</f>
        <v>6</v>
      </c>
      <c r="H138" s="39">
        <f>VLOOKUP($B138,'Ub5 and Ub6 values'!$A$3:$F$7000,4,FALSE)</f>
        <v>9</v>
      </c>
    </row>
    <row r="139" spans="1:8">
      <c r="A139" t="s">
        <v>924</v>
      </c>
      <c r="B139" t="s">
        <v>924</v>
      </c>
      <c r="C139" t="s">
        <v>9189</v>
      </c>
      <c r="E139">
        <v>1.89</v>
      </c>
      <c r="F139" s="30">
        <f t="shared" si="2"/>
        <v>-4.8899999999999997</v>
      </c>
      <c r="G139" s="39">
        <f>VLOOKUP($B139,'Ub5 and Ub6 values'!$A$3:$F$7000,3,FALSE)</f>
        <v>6</v>
      </c>
      <c r="H139" s="39">
        <f>VLOOKUP($B139,'Ub5 and Ub6 values'!$A$3:$F$7000,4,FALSE)</f>
        <v>9</v>
      </c>
    </row>
    <row r="140" spans="1:8">
      <c r="A140" t="s">
        <v>2327</v>
      </c>
      <c r="B140" t="s">
        <v>2327</v>
      </c>
      <c r="C140" t="s">
        <v>9790</v>
      </c>
      <c r="E140">
        <v>2.0699999999999998</v>
      </c>
      <c r="F140" s="30">
        <f t="shared" si="2"/>
        <v>-5.07</v>
      </c>
      <c r="G140" s="39">
        <f>VLOOKUP($B140,'Ub5 and Ub6 values'!$A$3:$F$7000,3,FALSE)</f>
        <v>6</v>
      </c>
      <c r="H140" s="39">
        <f>VLOOKUP($B140,'Ub5 and Ub6 values'!$A$3:$F$7000,4,FALSE)</f>
        <v>10</v>
      </c>
    </row>
    <row r="141" spans="1:8">
      <c r="A141" t="s">
        <v>97</v>
      </c>
      <c r="B141" t="s">
        <v>97</v>
      </c>
      <c r="C141" t="s">
        <v>9229</v>
      </c>
      <c r="E141">
        <v>0.16</v>
      </c>
      <c r="F141" s="30">
        <f t="shared" si="2"/>
        <v>-3.16</v>
      </c>
      <c r="G141" s="39">
        <f>VLOOKUP($B141,'Ub5 and Ub6 values'!$A$3:$F$7000,3,FALSE)</f>
        <v>6</v>
      </c>
      <c r="H141" s="39">
        <f>VLOOKUP($B141,'Ub5 and Ub6 values'!$A$3:$F$7000,4,FALSE)</f>
        <v>8</v>
      </c>
    </row>
    <row r="142" spans="1:8">
      <c r="A142" t="s">
        <v>7133</v>
      </c>
      <c r="B142" t="s">
        <v>7133</v>
      </c>
      <c r="C142" t="s">
        <v>9231</v>
      </c>
      <c r="E142">
        <v>-0.17</v>
      </c>
      <c r="F142" s="30">
        <f t="shared" si="2"/>
        <v>-2.83</v>
      </c>
      <c r="G142" s="39">
        <f>VLOOKUP($B142,'Ub5 and Ub6 values'!$A$3:$F$7000,3,FALSE)</f>
        <v>6</v>
      </c>
      <c r="H142" s="39">
        <f>VLOOKUP($B142,'Ub5 and Ub6 values'!$A$3:$F$7000,4,FALSE)</f>
        <v>7</v>
      </c>
    </row>
    <row r="143" spans="1:8">
      <c r="A143" t="s">
        <v>7128</v>
      </c>
      <c r="B143" t="s">
        <v>7128</v>
      </c>
      <c r="C143" t="s">
        <v>9238</v>
      </c>
      <c r="E143">
        <v>0.18</v>
      </c>
      <c r="F143" s="30">
        <f t="shared" si="2"/>
        <v>-3.18</v>
      </c>
      <c r="G143" s="39">
        <f>VLOOKUP($B143,'Ub5 and Ub6 values'!$A$3:$F$7000,3,FALSE)</f>
        <v>6</v>
      </c>
      <c r="H143" s="39">
        <f>VLOOKUP($B143,'Ub5 and Ub6 values'!$A$3:$F$7000,4,FALSE)</f>
        <v>7</v>
      </c>
    </row>
    <row r="144" spans="1:8">
      <c r="A144" t="s">
        <v>96</v>
      </c>
      <c r="B144" t="s">
        <v>96</v>
      </c>
      <c r="C144" t="s">
        <v>9239</v>
      </c>
      <c r="E144">
        <v>0.6</v>
      </c>
      <c r="F144" s="30">
        <f t="shared" si="2"/>
        <v>-3.6</v>
      </c>
      <c r="G144" s="39">
        <f>VLOOKUP($B144,'Ub5 and Ub6 values'!$A$3:$F$7000,3,FALSE)</f>
        <v>6</v>
      </c>
      <c r="H144" s="39">
        <f>VLOOKUP($B144,'Ub5 and Ub6 values'!$A$3:$F$7000,4,FALSE)</f>
        <v>7</v>
      </c>
    </row>
    <row r="145" spans="1:8">
      <c r="A145" t="s">
        <v>9241</v>
      </c>
      <c r="B145" t="s">
        <v>9241</v>
      </c>
      <c r="C145" t="s">
        <v>9242</v>
      </c>
      <c r="E145">
        <v>1.8</v>
      </c>
      <c r="F145" s="30">
        <f t="shared" si="2"/>
        <v>-4.8</v>
      </c>
      <c r="G145" s="39">
        <f>VLOOKUP($B145,'Ub5 and Ub6 values'!$A$3:$F$7000,3,FALSE)</f>
        <v>6</v>
      </c>
      <c r="H145" s="39">
        <f>VLOOKUP($B145,'Ub5 and Ub6 values'!$A$3:$F$7000,4,FALSE)</f>
        <v>9</v>
      </c>
    </row>
    <row r="146" spans="1:8">
      <c r="A146" t="s">
        <v>733</v>
      </c>
      <c r="B146" t="s">
        <v>733</v>
      </c>
      <c r="C146" t="s">
        <v>9254</v>
      </c>
      <c r="E146">
        <v>0.62</v>
      </c>
      <c r="F146" s="30">
        <f t="shared" si="2"/>
        <v>-3.62</v>
      </c>
      <c r="G146" s="39">
        <f>VLOOKUP($B146,'Ub5 and Ub6 values'!$A$3:$F$7000,3,FALSE)</f>
        <v>6</v>
      </c>
      <c r="H146" s="39">
        <f>VLOOKUP($B146,'Ub5 and Ub6 values'!$A$3:$F$7000,4,FALSE)</f>
        <v>7</v>
      </c>
    </row>
    <row r="147" spans="1:8">
      <c r="A147" t="s">
        <v>768</v>
      </c>
      <c r="B147" t="s">
        <v>7847</v>
      </c>
      <c r="C147" t="s">
        <v>9257</v>
      </c>
      <c r="E147">
        <v>0.56000000000000005</v>
      </c>
      <c r="F147" s="30">
        <f t="shared" si="2"/>
        <v>-3.56</v>
      </c>
      <c r="G147" s="39">
        <f>VLOOKUP($B147,'Ub5 and Ub6 values'!$A$3:$F$7000,3,FALSE)</f>
        <v>6</v>
      </c>
      <c r="H147" s="39">
        <f>VLOOKUP($B147,'Ub5 and Ub6 values'!$A$3:$F$7000,4,FALSE)</f>
        <v>7</v>
      </c>
    </row>
    <row r="148" spans="1:8">
      <c r="A148" t="s">
        <v>9258</v>
      </c>
      <c r="B148" t="s">
        <v>1014</v>
      </c>
      <c r="C148" t="s">
        <v>9259</v>
      </c>
      <c r="E148">
        <v>0.57999999999999996</v>
      </c>
      <c r="F148" s="30">
        <f t="shared" si="2"/>
        <v>-3.58</v>
      </c>
      <c r="G148" s="39">
        <f>VLOOKUP($B148,'Ub5 and Ub6 values'!$A$3:$F$7000,3,FALSE)</f>
        <v>6</v>
      </c>
      <c r="H148" s="39">
        <f>VLOOKUP($B148,'Ub5 and Ub6 values'!$A$3:$F$7000,4,FALSE)</f>
        <v>8</v>
      </c>
    </row>
    <row r="149" spans="1:8">
      <c r="A149" t="s">
        <v>9260</v>
      </c>
      <c r="B149" t="s">
        <v>82</v>
      </c>
      <c r="C149" t="s">
        <v>9261</v>
      </c>
      <c r="E149">
        <v>0.71</v>
      </c>
      <c r="F149" s="30">
        <f t="shared" si="2"/>
        <v>-3.71</v>
      </c>
      <c r="G149" s="39">
        <f>VLOOKUP($B149,'Ub5 and Ub6 values'!$A$3:$F$7000,3,FALSE)</f>
        <v>6</v>
      </c>
      <c r="H149" s="39">
        <f>VLOOKUP($B149,'Ub5 and Ub6 values'!$A$3:$F$7000,4,FALSE)</f>
        <v>7</v>
      </c>
    </row>
    <row r="150" spans="1:8">
      <c r="A150" t="s">
        <v>8343</v>
      </c>
      <c r="B150" t="s">
        <v>7848</v>
      </c>
      <c r="C150" t="s">
        <v>9263</v>
      </c>
      <c r="E150">
        <v>1.04</v>
      </c>
      <c r="F150" s="30">
        <f t="shared" si="2"/>
        <v>-4.04</v>
      </c>
      <c r="G150" s="39">
        <f>VLOOKUP($B150,'Ub5 and Ub6 values'!$A$3:$F$7000,3,FALSE)</f>
        <v>6</v>
      </c>
      <c r="H150" s="39">
        <f>VLOOKUP($B150,'Ub5 and Ub6 values'!$A$3:$F$7000,4,FALSE)</f>
        <v>7</v>
      </c>
    </row>
    <row r="151" spans="1:8">
      <c r="A151" t="s">
        <v>769</v>
      </c>
      <c r="B151" t="s">
        <v>9641</v>
      </c>
      <c r="C151" t="s">
        <v>9267</v>
      </c>
      <c r="E151">
        <v>1.07</v>
      </c>
      <c r="F151" s="30">
        <f t="shared" si="2"/>
        <v>-4.07</v>
      </c>
      <c r="G151" s="39">
        <f>VLOOKUP($B151,'Ub5 and Ub6 values'!$A$3:$F$7000,3,FALSE)</f>
        <v>6</v>
      </c>
      <c r="H151" s="39">
        <f>VLOOKUP($B151,'Ub5 and Ub6 values'!$A$3:$F$7000,4,FALSE)</f>
        <v>7</v>
      </c>
    </row>
    <row r="152" spans="1:8">
      <c r="A152" t="s">
        <v>2394</v>
      </c>
      <c r="B152" t="s">
        <v>9640</v>
      </c>
      <c r="C152" t="s">
        <v>9285</v>
      </c>
      <c r="E152">
        <v>1</v>
      </c>
      <c r="F152" s="30">
        <f t="shared" si="2"/>
        <v>-4</v>
      </c>
      <c r="G152" s="39">
        <f>VLOOKUP($B152,'Ub5 and Ub6 values'!$A$3:$F$7000,3,FALSE)</f>
        <v>6</v>
      </c>
      <c r="H152" s="39">
        <f>VLOOKUP($B152,'Ub5 and Ub6 values'!$A$3:$F$7000,4,FALSE)</f>
        <v>7</v>
      </c>
    </row>
    <row r="153" spans="1:8">
      <c r="A153" t="s">
        <v>9286</v>
      </c>
      <c r="B153" t="s">
        <v>56</v>
      </c>
      <c r="C153" t="s">
        <v>9287</v>
      </c>
      <c r="E153">
        <v>1.56</v>
      </c>
      <c r="F153" s="30">
        <f t="shared" si="2"/>
        <v>-4.5600000000000005</v>
      </c>
      <c r="G153" s="39">
        <f>VLOOKUP($B153,'Ub5 and Ub6 values'!$A$3:$F$7000,3,FALSE)</f>
        <v>6</v>
      </c>
      <c r="H153" s="39">
        <f>VLOOKUP($B153,'Ub5 and Ub6 values'!$A$3:$F$7000,4,FALSE)</f>
        <v>7</v>
      </c>
    </row>
    <row r="154" spans="1:8">
      <c r="A154" t="s">
        <v>9288</v>
      </c>
      <c r="B154" t="s">
        <v>1004</v>
      </c>
      <c r="C154" t="s">
        <v>9289</v>
      </c>
      <c r="E154">
        <v>1.3</v>
      </c>
      <c r="F154" s="30">
        <f t="shared" si="2"/>
        <v>-4.3</v>
      </c>
      <c r="G154" s="39">
        <f>VLOOKUP($B154,'Ub5 and Ub6 values'!$A$3:$F$7000,3,FALSE)</f>
        <v>6</v>
      </c>
      <c r="H154" s="39">
        <f>VLOOKUP($B154,'Ub5 and Ub6 values'!$A$3:$F$7000,4,FALSE)</f>
        <v>8</v>
      </c>
    </row>
    <row r="155" spans="1:8">
      <c r="A155" t="s">
        <v>2328</v>
      </c>
      <c r="B155" t="s">
        <v>7852</v>
      </c>
      <c r="C155" t="s">
        <v>9298</v>
      </c>
      <c r="E155">
        <v>1.41</v>
      </c>
      <c r="F155" s="30">
        <f t="shared" si="2"/>
        <v>-4.41</v>
      </c>
      <c r="G155" s="39">
        <f>VLOOKUP($B155,'Ub5 and Ub6 values'!$A$3:$F$7000,3,FALSE)</f>
        <v>6</v>
      </c>
      <c r="H155" s="39">
        <f>VLOOKUP($B155,'Ub5 and Ub6 values'!$A$3:$F$7000,4,FALSE)</f>
        <v>8</v>
      </c>
    </row>
    <row r="156" spans="1:8">
      <c r="A156" t="s">
        <v>9299</v>
      </c>
      <c r="B156" t="s">
        <v>1005</v>
      </c>
      <c r="C156" t="s">
        <v>9300</v>
      </c>
      <c r="E156">
        <v>2.1</v>
      </c>
      <c r="F156" s="30">
        <f t="shared" si="2"/>
        <v>-5.0999999999999996</v>
      </c>
      <c r="G156" s="39">
        <f>VLOOKUP($B156,'Ub5 and Ub6 values'!$A$3:$F$7000,3,FALSE)</f>
        <v>6</v>
      </c>
      <c r="H156" s="39">
        <f>VLOOKUP($B156,'Ub5 and Ub6 values'!$A$3:$F$7000,4,FALSE)</f>
        <v>8</v>
      </c>
    </row>
    <row r="157" spans="1:8">
      <c r="A157" t="s">
        <v>4182</v>
      </c>
      <c r="B157" t="s">
        <v>9670</v>
      </c>
      <c r="C157" t="s">
        <v>9301</v>
      </c>
      <c r="E157">
        <v>1.1000000000000001</v>
      </c>
      <c r="F157" s="30">
        <f t="shared" si="2"/>
        <v>-4.0999999999999996</v>
      </c>
      <c r="G157" s="39">
        <f>VLOOKUP($B157,'Ub5 and Ub6 values'!$A$3:$F$7000,3,FALSE)</f>
        <v>6</v>
      </c>
      <c r="H157" s="39">
        <f>VLOOKUP($B157,'Ub5 and Ub6 values'!$A$3:$F$7000,4,FALSE)</f>
        <v>8</v>
      </c>
    </row>
    <row r="158" spans="1:8">
      <c r="A158" t="s">
        <v>9303</v>
      </c>
      <c r="B158" t="s">
        <v>7784</v>
      </c>
      <c r="C158" t="s">
        <v>9304</v>
      </c>
      <c r="E158">
        <v>0.87</v>
      </c>
      <c r="F158" s="30">
        <f t="shared" si="2"/>
        <v>-3.87</v>
      </c>
      <c r="G158" s="39">
        <f>VLOOKUP($B158,'Ub5 and Ub6 values'!$A$3:$F$7000,3,FALSE)</f>
        <v>6</v>
      </c>
      <c r="H158" s="39">
        <f>VLOOKUP($B158,'Ub5 and Ub6 values'!$A$3:$F$7000,4,FALSE)</f>
        <v>8</v>
      </c>
    </row>
    <row r="159" spans="1:8">
      <c r="A159" t="s">
        <v>196</v>
      </c>
      <c r="B159" t="s">
        <v>7901</v>
      </c>
      <c r="C159" t="s">
        <v>9310</v>
      </c>
      <c r="E159">
        <v>1.76</v>
      </c>
      <c r="F159" s="30">
        <f t="shared" si="2"/>
        <v>-4.76</v>
      </c>
      <c r="G159" s="39">
        <f>VLOOKUP($B159,'Ub5 and Ub6 values'!$A$3:$F$7000,3,FALSE)</f>
        <v>6</v>
      </c>
      <c r="H159" s="39">
        <f>VLOOKUP($B159,'Ub5 and Ub6 values'!$A$3:$F$7000,4,FALSE)</f>
        <v>9</v>
      </c>
    </row>
    <row r="160" spans="1:8">
      <c r="A160" t="s">
        <v>9311</v>
      </c>
      <c r="B160" t="s">
        <v>998</v>
      </c>
      <c r="C160" t="s">
        <v>9312</v>
      </c>
      <c r="E160">
        <v>1.96</v>
      </c>
      <c r="F160" s="30">
        <f t="shared" si="2"/>
        <v>-4.96</v>
      </c>
      <c r="G160" s="39">
        <f>VLOOKUP($B160,'Ub5 and Ub6 values'!$A$3:$F$7000,3,FALSE)</f>
        <v>6</v>
      </c>
      <c r="H160" s="39">
        <f>VLOOKUP($B160,'Ub5 and Ub6 values'!$A$3:$F$7000,4,FALSE)</f>
        <v>9</v>
      </c>
    </row>
    <row r="161" spans="1:8">
      <c r="A161" t="s">
        <v>9313</v>
      </c>
      <c r="B161" t="s">
        <v>962</v>
      </c>
      <c r="C161" t="s">
        <v>9314</v>
      </c>
      <c r="E161">
        <v>2</v>
      </c>
      <c r="F161" s="30">
        <f t="shared" si="2"/>
        <v>-5</v>
      </c>
      <c r="G161" s="39">
        <f>VLOOKUP($B161,'Ub5 and Ub6 values'!$A$3:$F$7000,3,FALSE)</f>
        <v>6</v>
      </c>
      <c r="H161" s="39">
        <f>VLOOKUP($B161,'Ub5 and Ub6 values'!$A$3:$F$7000,4,FALSE)</f>
        <v>9</v>
      </c>
    </row>
    <row r="162" spans="1:8">
      <c r="A162" t="s">
        <v>194</v>
      </c>
      <c r="B162" t="s">
        <v>9651</v>
      </c>
      <c r="C162" t="s">
        <v>9323</v>
      </c>
      <c r="E162">
        <v>2.1800000000000002</v>
      </c>
      <c r="F162" s="30">
        <f t="shared" si="2"/>
        <v>-5.18</v>
      </c>
      <c r="G162" s="39">
        <f>VLOOKUP($B162,'Ub5 and Ub6 values'!$A$3:$F$7000,3,FALSE)</f>
        <v>6</v>
      </c>
      <c r="H162" s="39">
        <f>VLOOKUP($B162,'Ub5 and Ub6 values'!$A$3:$F$7000,4,FALSE)</f>
        <v>9</v>
      </c>
    </row>
    <row r="163" spans="1:8">
      <c r="A163" t="s">
        <v>193</v>
      </c>
      <c r="B163" t="s">
        <v>7832</v>
      </c>
      <c r="C163" t="s">
        <v>9324</v>
      </c>
      <c r="E163">
        <v>2.72</v>
      </c>
      <c r="F163" s="30">
        <f t="shared" si="2"/>
        <v>-5.7200000000000006</v>
      </c>
      <c r="G163" s="39">
        <f>VLOOKUP($B163,'Ub5 and Ub6 values'!$A$3:$F$7000,3,FALSE)</f>
        <v>6</v>
      </c>
      <c r="H163" s="39">
        <f>VLOOKUP($B163,'Ub5 and Ub6 values'!$A$3:$F$7000,4,FALSE)</f>
        <v>9</v>
      </c>
    </row>
    <row r="164" spans="1:8">
      <c r="A164" t="s">
        <v>8502</v>
      </c>
      <c r="B164" t="s">
        <v>1012</v>
      </c>
      <c r="C164" t="s">
        <v>8503</v>
      </c>
      <c r="E164">
        <v>0.754</v>
      </c>
      <c r="F164" s="30">
        <f t="shared" si="2"/>
        <v>-3.754</v>
      </c>
      <c r="G164" s="39">
        <f>VLOOKUP($B164,'Ub5 and Ub6 values'!$A$3:$F$7000,3,FALSE)</f>
        <v>6</v>
      </c>
      <c r="H164" s="39">
        <f>VLOOKUP($B164,'Ub5 and Ub6 values'!$A$3:$F$7000,4,FALSE)</f>
        <v>6</v>
      </c>
    </row>
    <row r="165" spans="1:8">
      <c r="A165" t="s">
        <v>8505</v>
      </c>
      <c r="B165" t="s">
        <v>536</v>
      </c>
      <c r="C165" t="s">
        <v>8506</v>
      </c>
      <c r="E165">
        <v>0.86199999999999999</v>
      </c>
      <c r="F165" s="30">
        <f t="shared" si="2"/>
        <v>-3.8620000000000001</v>
      </c>
      <c r="G165" s="39">
        <f>VLOOKUP($B165,'Ub5 and Ub6 values'!$A$3:$F$7000,3,FALSE)</f>
        <v>6</v>
      </c>
      <c r="H165" s="39">
        <f>VLOOKUP($B165,'Ub5 and Ub6 values'!$A$3:$F$7000,4,FALSE)</f>
        <v>6</v>
      </c>
    </row>
    <row r="166" spans="1:8">
      <c r="A166" t="s">
        <v>8509</v>
      </c>
      <c r="B166" t="s">
        <v>537</v>
      </c>
      <c r="C166" t="s">
        <v>8510</v>
      </c>
      <c r="E166">
        <v>1.2250000000000001</v>
      </c>
      <c r="F166" s="30">
        <f t="shared" si="2"/>
        <v>-4.2249999999999996</v>
      </c>
      <c r="G166" s="39">
        <f>VLOOKUP($B166,'Ub5 and Ub6 values'!$A$3:$F$7000,3,FALSE)</f>
        <v>6</v>
      </c>
      <c r="H166" s="39">
        <f>VLOOKUP($B166,'Ub5 and Ub6 values'!$A$3:$F$7000,4,FALSE)</f>
        <v>6</v>
      </c>
    </row>
    <row r="167" spans="1:8">
      <c r="A167" t="s">
        <v>67</v>
      </c>
      <c r="B167" t="s">
        <v>67</v>
      </c>
      <c r="C167" t="s">
        <v>8527</v>
      </c>
      <c r="E167">
        <v>1.319</v>
      </c>
      <c r="F167" s="30">
        <f t="shared" si="2"/>
        <v>-4.319</v>
      </c>
      <c r="G167" s="39">
        <f>VLOOKUP($B167,'Ub5 and Ub6 values'!$A$3:$F$7000,3,FALSE)</f>
        <v>6</v>
      </c>
      <c r="H167" s="39">
        <f>VLOOKUP($B167,'Ub5 and Ub6 values'!$A$3:$F$7000,4,FALSE)</f>
        <v>6</v>
      </c>
    </row>
    <row r="168" spans="1:8">
      <c r="A168" t="s">
        <v>8533</v>
      </c>
      <c r="B168" t="s">
        <v>523</v>
      </c>
      <c r="C168" t="s">
        <v>8534</v>
      </c>
      <c r="E168">
        <v>-0.64</v>
      </c>
      <c r="F168" s="30">
        <f t="shared" si="2"/>
        <v>-2.36</v>
      </c>
      <c r="G168" s="39">
        <f>VLOOKUP($B168,'Ub5 and Ub6 values'!$A$3:$F$7000,3,FALSE)</f>
        <v>6</v>
      </c>
      <c r="H168" s="39">
        <f>VLOOKUP($B168,'Ub5 and Ub6 values'!$A$3:$F$7000,4,FALSE)</f>
        <v>7</v>
      </c>
    </row>
    <row r="169" spans="1:8">
      <c r="A169" t="s">
        <v>8535</v>
      </c>
      <c r="B169" t="s">
        <v>4171</v>
      </c>
      <c r="C169" t="s">
        <v>8536</v>
      </c>
      <c r="E169">
        <v>0.29099999999999998</v>
      </c>
      <c r="F169" s="30">
        <f t="shared" si="2"/>
        <v>-3.2909999999999999</v>
      </c>
      <c r="G169" s="39">
        <f>VLOOKUP($B169,'Ub5 and Ub6 values'!$A$3:$F$7000,3,FALSE)</f>
        <v>6</v>
      </c>
      <c r="H169" s="39">
        <f>VLOOKUP($B169,'Ub5 and Ub6 values'!$A$3:$F$7000,4,FALSE)</f>
        <v>7</v>
      </c>
    </row>
    <row r="170" spans="1:8">
      <c r="A170" t="s">
        <v>8537</v>
      </c>
      <c r="B170" t="s">
        <v>904</v>
      </c>
      <c r="C170" t="s">
        <v>8538</v>
      </c>
      <c r="E170">
        <v>0.40799999999999997</v>
      </c>
      <c r="F170" s="30">
        <f t="shared" si="2"/>
        <v>-3.4079999999999999</v>
      </c>
      <c r="G170" s="39">
        <f>VLOOKUP($B170,'Ub5 and Ub6 values'!$A$3:$F$7000,3,FALSE)</f>
        <v>6</v>
      </c>
      <c r="H170" s="39">
        <f>VLOOKUP($B170,'Ub5 and Ub6 values'!$A$3:$F$7000,4,FALSE)</f>
        <v>7</v>
      </c>
    </row>
    <row r="171" spans="1:8">
      <c r="A171" t="s">
        <v>8542</v>
      </c>
      <c r="B171" t="s">
        <v>8543</v>
      </c>
      <c r="C171" t="s">
        <v>8544</v>
      </c>
      <c r="E171">
        <v>0.51900000000000002</v>
      </c>
      <c r="F171" s="30">
        <f t="shared" si="2"/>
        <v>-3.5190000000000001</v>
      </c>
      <c r="G171" s="39">
        <f>VLOOKUP($B171,'Ub5 and Ub6 values'!$A$3:$F$7000,3,FALSE)</f>
        <v>6</v>
      </c>
      <c r="H171" s="39">
        <f>VLOOKUP($B171,'Ub5 and Ub6 values'!$A$3:$F$7000,4,FALSE)</f>
        <v>7</v>
      </c>
    </row>
    <row r="172" spans="1:8">
      <c r="A172" t="s">
        <v>8545</v>
      </c>
      <c r="B172" t="s">
        <v>937</v>
      </c>
      <c r="C172" t="s">
        <v>8546</v>
      </c>
      <c r="E172">
        <v>0.53100000000000003</v>
      </c>
      <c r="F172" s="30">
        <f t="shared" si="2"/>
        <v>-3.5310000000000001</v>
      </c>
      <c r="G172" s="39">
        <f>VLOOKUP($B172,'Ub5 and Ub6 values'!$A$3:$F$7000,3,FALSE)</f>
        <v>6</v>
      </c>
      <c r="H172" s="39">
        <f>VLOOKUP($B172,'Ub5 and Ub6 values'!$A$3:$F$7000,4,FALSE)</f>
        <v>6</v>
      </c>
    </row>
    <row r="173" spans="1:8">
      <c r="A173" t="s">
        <v>921</v>
      </c>
      <c r="B173" t="s">
        <v>921</v>
      </c>
      <c r="C173" t="s">
        <v>8547</v>
      </c>
      <c r="E173">
        <v>0.53700000000000003</v>
      </c>
      <c r="F173" s="30">
        <f t="shared" si="2"/>
        <v>-3.5369999999999999</v>
      </c>
      <c r="G173" s="39">
        <f>VLOOKUP($B173,'Ub5 and Ub6 values'!$A$3:$F$7000,3,FALSE)</f>
        <v>6</v>
      </c>
      <c r="H173" s="39">
        <f>VLOOKUP($B173,'Ub5 and Ub6 values'!$A$3:$F$7000,4,FALSE)</f>
        <v>7</v>
      </c>
    </row>
    <row r="174" spans="1:8">
      <c r="A174" t="s">
        <v>8551</v>
      </c>
      <c r="B174" t="s">
        <v>3014</v>
      </c>
      <c r="C174" t="s">
        <v>8552</v>
      </c>
      <c r="E174">
        <v>0.65</v>
      </c>
      <c r="F174" s="30">
        <f t="shared" si="2"/>
        <v>-3.65</v>
      </c>
      <c r="G174" s="39">
        <f>VLOOKUP($B174,'Ub5 and Ub6 values'!$A$3:$F$7000,3,FALSE)</f>
        <v>6</v>
      </c>
      <c r="H174" s="39">
        <f>VLOOKUP($B174,'Ub5 and Ub6 values'!$A$3:$F$7000,4,FALSE)</f>
        <v>7</v>
      </c>
    </row>
    <row r="175" spans="1:8">
      <c r="A175" t="s">
        <v>8553</v>
      </c>
      <c r="B175" t="s">
        <v>125</v>
      </c>
      <c r="C175" t="s">
        <v>8554</v>
      </c>
      <c r="E175">
        <v>0.68200000000000005</v>
      </c>
      <c r="F175" s="30">
        <f t="shared" si="2"/>
        <v>-3.6819999999999999</v>
      </c>
      <c r="G175" s="39">
        <f>VLOOKUP($B175,'Ub5 and Ub6 values'!$A$3:$F$7000,3,FALSE)</f>
        <v>6</v>
      </c>
      <c r="H175" s="39">
        <f>VLOOKUP($B175,'Ub5 and Ub6 values'!$A$3:$F$7000,4,FALSE)</f>
        <v>7</v>
      </c>
    </row>
    <row r="176" spans="1:8">
      <c r="A176" t="s">
        <v>8555</v>
      </c>
      <c r="B176" t="s">
        <v>8556</v>
      </c>
      <c r="C176" t="s">
        <v>8557</v>
      </c>
      <c r="E176">
        <v>0.74099999999999999</v>
      </c>
      <c r="F176" s="30">
        <f t="shared" si="2"/>
        <v>-3.7410000000000001</v>
      </c>
      <c r="G176" s="39">
        <f>VLOOKUP($B176,'Ub5 and Ub6 values'!$A$3:$F$7000,3,FALSE)</f>
        <v>6</v>
      </c>
      <c r="H176" s="39">
        <f>VLOOKUP($B176,'Ub5 and Ub6 values'!$A$3:$F$7000,4,FALSE)</f>
        <v>7</v>
      </c>
    </row>
    <row r="177" spans="1:8">
      <c r="A177" t="s">
        <v>8558</v>
      </c>
      <c r="B177" t="s">
        <v>8559</v>
      </c>
      <c r="C177" t="s">
        <v>8560</v>
      </c>
      <c r="E177">
        <v>0.76300000000000001</v>
      </c>
      <c r="F177" s="30">
        <f t="shared" si="2"/>
        <v>-3.7629999999999999</v>
      </c>
      <c r="G177" s="39">
        <f>VLOOKUP($B177,'Ub5 and Ub6 values'!$A$3:$F$7000,3,FALSE)</f>
        <v>6</v>
      </c>
      <c r="H177" s="39">
        <f>VLOOKUP($B177,'Ub5 and Ub6 values'!$A$3:$F$7000,4,FALSE)</f>
        <v>7</v>
      </c>
    </row>
    <row r="178" spans="1:8">
      <c r="A178" t="s">
        <v>8561</v>
      </c>
      <c r="B178" t="s">
        <v>919</v>
      </c>
      <c r="C178" t="s">
        <v>8562</v>
      </c>
      <c r="E178">
        <v>1.0860000000000001</v>
      </c>
      <c r="F178" s="30">
        <f t="shared" si="2"/>
        <v>-4.0860000000000003</v>
      </c>
      <c r="G178" s="39">
        <f>VLOOKUP($B178,'Ub5 and Ub6 values'!$A$3:$F$7000,3,FALSE)</f>
        <v>6</v>
      </c>
      <c r="H178" s="39">
        <f>VLOOKUP($B178,'Ub5 and Ub6 values'!$A$3:$F$7000,4,FALSE)</f>
        <v>7</v>
      </c>
    </row>
    <row r="179" spans="1:8">
      <c r="A179" t="s">
        <v>8563</v>
      </c>
      <c r="B179" t="s">
        <v>970</v>
      </c>
      <c r="C179" t="s">
        <v>8564</v>
      </c>
      <c r="E179">
        <v>1.1439999999999999</v>
      </c>
      <c r="F179" s="30">
        <f t="shared" si="2"/>
        <v>-4.1440000000000001</v>
      </c>
      <c r="G179" s="39">
        <f>VLOOKUP($B179,'Ub5 and Ub6 values'!$A$3:$F$7000,3,FALSE)</f>
        <v>6</v>
      </c>
      <c r="H179" s="39">
        <f>VLOOKUP($B179,'Ub5 and Ub6 values'!$A$3:$F$7000,4,FALSE)</f>
        <v>9</v>
      </c>
    </row>
    <row r="180" spans="1:8">
      <c r="A180" t="s">
        <v>8567</v>
      </c>
      <c r="B180" t="s">
        <v>8568</v>
      </c>
      <c r="C180" t="s">
        <v>8569</v>
      </c>
      <c r="E180">
        <v>-1.218</v>
      </c>
      <c r="F180" s="30">
        <f t="shared" si="2"/>
        <v>-1.782</v>
      </c>
      <c r="G180" s="39">
        <f>VLOOKUP($B180,'Ub5 and Ub6 values'!$A$3:$F$7000,3,FALSE)</f>
        <v>6</v>
      </c>
      <c r="H180" s="39">
        <f>VLOOKUP($B180,'Ub5 and Ub6 values'!$A$3:$F$7000,4,FALSE)</f>
        <v>6</v>
      </c>
    </row>
    <row r="181" spans="1:8">
      <c r="A181" t="s">
        <v>8570</v>
      </c>
      <c r="B181" t="s">
        <v>152</v>
      </c>
      <c r="C181" t="s">
        <v>8571</v>
      </c>
      <c r="E181">
        <v>-0.93500000000000005</v>
      </c>
      <c r="F181" s="30">
        <f t="shared" si="2"/>
        <v>-2.0649999999999999</v>
      </c>
      <c r="G181" s="39">
        <f>VLOOKUP($B181,'Ub5 and Ub6 values'!$A$3:$F$7000,3,FALSE)</f>
        <v>6</v>
      </c>
      <c r="H181" s="39">
        <f>VLOOKUP($B181,'Ub5 and Ub6 values'!$A$3:$F$7000,4,FALSE)</f>
        <v>6</v>
      </c>
    </row>
    <row r="182" spans="1:8">
      <c r="A182" t="s">
        <v>8572</v>
      </c>
      <c r="B182" t="s">
        <v>8573</v>
      </c>
      <c r="C182" t="s">
        <v>8574</v>
      </c>
      <c r="E182">
        <v>-0.88100000000000001</v>
      </c>
      <c r="F182" s="30">
        <f t="shared" si="2"/>
        <v>-2.1189999999999998</v>
      </c>
      <c r="G182" s="39">
        <f>VLOOKUP($B182,'Ub5 and Ub6 values'!$A$3:$F$7000,3,FALSE)</f>
        <v>6</v>
      </c>
      <c r="H182" s="39">
        <f>VLOOKUP($B182,'Ub5 and Ub6 values'!$A$3:$F$7000,4,FALSE)</f>
        <v>6</v>
      </c>
    </row>
    <row r="183" spans="1:8">
      <c r="A183" t="s">
        <v>8575</v>
      </c>
      <c r="B183" t="s">
        <v>7148</v>
      </c>
      <c r="C183" t="s">
        <v>8576</v>
      </c>
      <c r="E183">
        <v>-0.77900000000000003</v>
      </c>
      <c r="F183" s="30">
        <f t="shared" si="2"/>
        <v>-2.2210000000000001</v>
      </c>
      <c r="G183" s="39">
        <f>VLOOKUP($B183,'Ub5 and Ub6 values'!$A$3:$F$7000,3,FALSE)</f>
        <v>6</v>
      </c>
      <c r="H183" s="39">
        <f>VLOOKUP($B183,'Ub5 and Ub6 values'!$A$3:$F$7000,4,FALSE)</f>
        <v>8</v>
      </c>
    </row>
    <row r="184" spans="1:8">
      <c r="A184" t="s">
        <v>8577</v>
      </c>
      <c r="B184" t="s">
        <v>8578</v>
      </c>
      <c r="C184" t="s">
        <v>8579</v>
      </c>
      <c r="E184">
        <v>-0.67700000000000005</v>
      </c>
      <c r="F184" s="30">
        <f t="shared" si="2"/>
        <v>-2.323</v>
      </c>
      <c r="G184" s="39">
        <f>VLOOKUP($B184,'Ub5 and Ub6 values'!$A$3:$F$7000,3,FALSE)</f>
        <v>6</v>
      </c>
      <c r="H184" s="39">
        <f>VLOOKUP($B184,'Ub5 and Ub6 values'!$A$3:$F$7000,4,FALSE)</f>
        <v>7</v>
      </c>
    </row>
    <row r="185" spans="1:8">
      <c r="A185" t="s">
        <v>8580</v>
      </c>
      <c r="B185" t="s">
        <v>922</v>
      </c>
      <c r="C185" t="s">
        <v>8581</v>
      </c>
      <c r="E185">
        <v>-0.65500000000000003</v>
      </c>
      <c r="F185" s="30">
        <f t="shared" si="2"/>
        <v>-2.3449999999999998</v>
      </c>
      <c r="G185" s="39">
        <f>VLOOKUP($B185,'Ub5 and Ub6 values'!$A$3:$F$7000,3,FALSE)</f>
        <v>6</v>
      </c>
      <c r="H185" s="39">
        <f>VLOOKUP($B185,'Ub5 and Ub6 values'!$A$3:$F$7000,4,FALSE)</f>
        <v>6</v>
      </c>
    </row>
    <row r="186" spans="1:8">
      <c r="A186" t="s">
        <v>8582</v>
      </c>
      <c r="B186" t="s">
        <v>547</v>
      </c>
      <c r="C186" t="s">
        <v>8583</v>
      </c>
      <c r="E186">
        <v>-0.61899999999999999</v>
      </c>
      <c r="F186" s="30">
        <f t="shared" si="2"/>
        <v>-2.3810000000000002</v>
      </c>
      <c r="G186" s="39">
        <f>VLOOKUP($B186,'Ub5 and Ub6 values'!$A$3:$F$7000,3,FALSE)</f>
        <v>6</v>
      </c>
      <c r="H186" s="39">
        <f>VLOOKUP($B186,'Ub5 and Ub6 values'!$A$3:$F$7000,4,FALSE)</f>
        <v>6</v>
      </c>
    </row>
    <row r="187" spans="1:8">
      <c r="A187" t="s">
        <v>8584</v>
      </c>
      <c r="B187" t="s">
        <v>934</v>
      </c>
      <c r="C187" t="s">
        <v>8585</v>
      </c>
      <c r="E187">
        <v>-0.372</v>
      </c>
      <c r="F187" s="30">
        <f t="shared" si="2"/>
        <v>-2.6280000000000001</v>
      </c>
      <c r="G187" s="39">
        <f>VLOOKUP($B187,'Ub5 and Ub6 values'!$A$3:$F$7000,3,FALSE)</f>
        <v>6</v>
      </c>
      <c r="H187" s="39">
        <f>VLOOKUP($B187,'Ub5 and Ub6 values'!$A$3:$F$7000,4,FALSE)</f>
        <v>6</v>
      </c>
    </row>
    <row r="188" spans="1:8">
      <c r="A188" t="s">
        <v>8586</v>
      </c>
      <c r="B188" t="s">
        <v>905</v>
      </c>
      <c r="C188" t="s">
        <v>8587</v>
      </c>
      <c r="E188">
        <v>-0.27900000000000003</v>
      </c>
      <c r="F188" s="30">
        <f t="shared" si="2"/>
        <v>-2.7210000000000001</v>
      </c>
      <c r="G188" s="39">
        <f>VLOOKUP($B188,'Ub5 and Ub6 values'!$A$3:$F$7000,3,FALSE)</f>
        <v>6</v>
      </c>
      <c r="H188" s="39">
        <f>VLOOKUP($B188,'Ub5 and Ub6 values'!$A$3:$F$7000,4,FALSE)</f>
        <v>7</v>
      </c>
    </row>
    <row r="189" spans="1:8">
      <c r="A189" t="s">
        <v>8588</v>
      </c>
      <c r="B189" t="s">
        <v>133</v>
      </c>
      <c r="C189" t="s">
        <v>8589</v>
      </c>
      <c r="E189">
        <v>-0.26900000000000002</v>
      </c>
      <c r="F189" s="30">
        <f t="shared" si="2"/>
        <v>-2.7309999999999999</v>
      </c>
      <c r="G189" s="39">
        <f>VLOOKUP($B189,'Ub5 and Ub6 values'!$A$3:$F$7000,3,FALSE)</f>
        <v>6</v>
      </c>
      <c r="H189" s="39">
        <f>VLOOKUP($B189,'Ub5 and Ub6 values'!$A$3:$F$7000,4,FALSE)</f>
        <v>7</v>
      </c>
    </row>
    <row r="190" spans="1:8">
      <c r="A190" t="s">
        <v>8590</v>
      </c>
      <c r="B190" t="s">
        <v>920</v>
      </c>
      <c r="C190" t="s">
        <v>8591</v>
      </c>
      <c r="E190">
        <v>1.087</v>
      </c>
      <c r="F190" s="30">
        <f t="shared" si="2"/>
        <v>-4.0869999999999997</v>
      </c>
      <c r="G190" s="39">
        <f>VLOOKUP($B190,'Ub5 and Ub6 values'!$A$3:$F$7000,3,FALSE)</f>
        <v>6</v>
      </c>
      <c r="H190" s="39">
        <f>VLOOKUP($B190,'Ub5 and Ub6 values'!$A$3:$F$7000,4,FALSE)</f>
        <v>7</v>
      </c>
    </row>
    <row r="191" spans="1:8">
      <c r="A191" t="s">
        <v>8592</v>
      </c>
      <c r="B191" t="s">
        <v>1027</v>
      </c>
      <c r="C191" t="s">
        <v>8593</v>
      </c>
      <c r="E191">
        <v>1.569</v>
      </c>
      <c r="F191" s="30">
        <f t="shared" si="2"/>
        <v>-4.569</v>
      </c>
      <c r="G191" s="39">
        <f>VLOOKUP($B191,'Ub5 and Ub6 values'!$A$3:$F$7000,3,FALSE)</f>
        <v>6</v>
      </c>
      <c r="H191" s="39">
        <f>VLOOKUP($B191,'Ub5 and Ub6 values'!$A$3:$F$7000,4,FALSE)</f>
        <v>7</v>
      </c>
    </row>
    <row r="192" spans="1:8">
      <c r="A192" t="s">
        <v>8598</v>
      </c>
      <c r="B192" t="s">
        <v>138</v>
      </c>
      <c r="C192" t="s">
        <v>8599</v>
      </c>
      <c r="E192">
        <v>-0.78200000000000003</v>
      </c>
      <c r="F192" s="30">
        <f t="shared" si="2"/>
        <v>-2.218</v>
      </c>
      <c r="G192" s="39">
        <f>VLOOKUP($B192,'Ub5 and Ub6 values'!$A$3:$F$7000,3,FALSE)</f>
        <v>6</v>
      </c>
      <c r="H192" s="39">
        <f>VLOOKUP($B192,'Ub5 and Ub6 values'!$A$3:$F$7000,4,FALSE)</f>
        <v>7</v>
      </c>
    </row>
    <row r="193" spans="1:8">
      <c r="A193" t="s">
        <v>8602</v>
      </c>
      <c r="B193" t="s">
        <v>139</v>
      </c>
      <c r="C193" t="s">
        <v>8603</v>
      </c>
      <c r="E193">
        <v>-0.63900000000000001</v>
      </c>
      <c r="F193" s="30">
        <f t="shared" si="2"/>
        <v>-2.3609999999999998</v>
      </c>
      <c r="G193" s="39">
        <f>VLOOKUP($B193,'Ub5 and Ub6 values'!$A$3:$F$7000,3,FALSE)</f>
        <v>6</v>
      </c>
      <c r="H193" s="39">
        <f>VLOOKUP($B193,'Ub5 and Ub6 values'!$A$3:$F$7000,4,FALSE)</f>
        <v>7</v>
      </c>
    </row>
    <row r="194" spans="1:8">
      <c r="A194" t="s">
        <v>8604</v>
      </c>
      <c r="B194" t="s">
        <v>916</v>
      </c>
      <c r="C194" t="s">
        <v>8605</v>
      </c>
      <c r="E194">
        <v>-0.61699999999999999</v>
      </c>
      <c r="F194" s="30">
        <f t="shared" si="2"/>
        <v>-2.383</v>
      </c>
      <c r="G194" s="39">
        <f>VLOOKUP($B194,'Ub5 and Ub6 values'!$A$3:$F$7000,3,FALSE)</f>
        <v>6</v>
      </c>
      <c r="H194" s="39">
        <f>VLOOKUP($B194,'Ub5 and Ub6 values'!$A$3:$F$7000,4,FALSE)</f>
        <v>7</v>
      </c>
    </row>
    <row r="195" spans="1:8">
      <c r="A195" t="s">
        <v>8606</v>
      </c>
      <c r="B195" t="s">
        <v>531</v>
      </c>
      <c r="C195" t="s">
        <v>8607</v>
      </c>
      <c r="E195">
        <v>-0.496</v>
      </c>
      <c r="F195" s="30">
        <f t="shared" si="2"/>
        <v>-2.504</v>
      </c>
      <c r="G195" s="39">
        <f>VLOOKUP($B195,'Ub5 and Ub6 values'!$A$3:$F$7000,3,FALSE)</f>
        <v>6</v>
      </c>
      <c r="H195" s="39">
        <f>VLOOKUP($B195,'Ub5 and Ub6 values'!$A$3:$F$7000,4,FALSE)</f>
        <v>7</v>
      </c>
    </row>
    <row r="196" spans="1:8">
      <c r="A196" t="s">
        <v>8610</v>
      </c>
      <c r="B196" t="s">
        <v>126</v>
      </c>
      <c r="C196" t="s">
        <v>8611</v>
      </c>
      <c r="E196">
        <v>-0.48099999999999998</v>
      </c>
      <c r="F196" s="30">
        <f t="shared" ref="F196:F259" si="3">0-E196-3</f>
        <v>-2.5190000000000001</v>
      </c>
      <c r="G196" s="39">
        <f>VLOOKUP($B196,'Ub5 and Ub6 values'!$A$3:$F$7000,3,FALSE)</f>
        <v>6</v>
      </c>
      <c r="H196" s="39">
        <f>VLOOKUP($B196,'Ub5 and Ub6 values'!$A$3:$F$7000,4,FALSE)</f>
        <v>7</v>
      </c>
    </row>
    <row r="197" spans="1:8">
      <c r="A197" t="s">
        <v>150</v>
      </c>
      <c r="B197" t="s">
        <v>150</v>
      </c>
      <c r="C197" t="s">
        <v>9119</v>
      </c>
      <c r="E197">
        <v>0.1</v>
      </c>
      <c r="F197" s="30">
        <f t="shared" si="3"/>
        <v>-3.1</v>
      </c>
      <c r="G197" s="39">
        <f>VLOOKUP($B197,'Ub5 and Ub6 values'!$A$3:$F$7000,3,FALSE)</f>
        <v>7</v>
      </c>
      <c r="H197" s="39">
        <f>VLOOKUP($B197,'Ub5 and Ub6 values'!$A$3:$F$7000,4,FALSE)</f>
        <v>7</v>
      </c>
    </row>
    <row r="198" spans="1:8">
      <c r="A198" t="s">
        <v>9125</v>
      </c>
      <c r="B198" t="s">
        <v>959</v>
      </c>
      <c r="C198" t="s">
        <v>9126</v>
      </c>
      <c r="E198">
        <v>0.75</v>
      </c>
      <c r="F198" s="30">
        <f t="shared" si="3"/>
        <v>-3.75</v>
      </c>
      <c r="G198" s="39">
        <f>VLOOKUP($B198,'Ub5 and Ub6 values'!$A$3:$F$7000,3,FALSE)</f>
        <v>7</v>
      </c>
      <c r="H198" s="39">
        <f>VLOOKUP($B198,'Ub5 and Ub6 values'!$A$3:$F$7000,4,FALSE)</f>
        <v>9</v>
      </c>
    </row>
    <row r="199" spans="1:8">
      <c r="A199" t="s">
        <v>9130</v>
      </c>
      <c r="B199" t="s">
        <v>9130</v>
      </c>
      <c r="C199" t="s">
        <v>9131</v>
      </c>
      <c r="E199">
        <v>0.87</v>
      </c>
      <c r="F199" s="30">
        <f t="shared" si="3"/>
        <v>-3.87</v>
      </c>
      <c r="G199" s="39">
        <f>VLOOKUP($B199,'Ub5 and Ub6 values'!$A$3:$F$7000,3,FALSE)</f>
        <v>7</v>
      </c>
      <c r="H199" s="39">
        <f>VLOOKUP($B199,'Ub5 and Ub6 values'!$A$3:$F$7000,4,FALSE)</f>
        <v>8</v>
      </c>
    </row>
    <row r="200" spans="1:8">
      <c r="A200" t="s">
        <v>7241</v>
      </c>
      <c r="B200" t="s">
        <v>7241</v>
      </c>
      <c r="C200" t="s">
        <v>9160</v>
      </c>
      <c r="E200">
        <v>0.02</v>
      </c>
      <c r="F200" s="30">
        <f t="shared" si="3"/>
        <v>-3.02</v>
      </c>
      <c r="G200" s="39">
        <f>VLOOKUP($B200,'Ub5 and Ub6 values'!$A$3:$F$7000,3,FALSE)</f>
        <v>7</v>
      </c>
      <c r="H200" s="39">
        <f>VLOOKUP($B200,'Ub5 and Ub6 values'!$A$3:$F$7000,4,FALSE)</f>
        <v>7</v>
      </c>
    </row>
    <row r="201" spans="1:8">
      <c r="A201" t="s">
        <v>3451</v>
      </c>
      <c r="B201" t="s">
        <v>3451</v>
      </c>
      <c r="C201" t="s">
        <v>9195</v>
      </c>
      <c r="E201">
        <v>0.43</v>
      </c>
      <c r="F201" s="30">
        <f t="shared" si="3"/>
        <v>-3.43</v>
      </c>
      <c r="G201" s="39">
        <f>VLOOKUP($B201,'Ub5 and Ub6 values'!$A$3:$F$7000,3,FALSE)</f>
        <v>7</v>
      </c>
      <c r="H201" s="39">
        <f>VLOOKUP($B201,'Ub5 and Ub6 values'!$A$3:$F$7000,4,FALSE)</f>
        <v>9</v>
      </c>
    </row>
    <row r="202" spans="1:8">
      <c r="A202" t="s">
        <v>95</v>
      </c>
      <c r="B202" t="s">
        <v>95</v>
      </c>
      <c r="C202" t="s">
        <v>9196</v>
      </c>
      <c r="E202">
        <v>1.27</v>
      </c>
      <c r="F202" s="30">
        <f t="shared" si="3"/>
        <v>-4.2699999999999996</v>
      </c>
      <c r="G202" s="39">
        <f>VLOOKUP($B202,'Ub5 and Ub6 values'!$A$3:$F$7000,3,FALSE)</f>
        <v>7</v>
      </c>
      <c r="H202" s="39">
        <f>VLOOKUP($B202,'Ub5 and Ub6 values'!$A$3:$F$7000,4,FALSE)</f>
        <v>9</v>
      </c>
    </row>
    <row r="203" spans="1:8">
      <c r="A203" t="s">
        <v>978</v>
      </c>
      <c r="B203" t="s">
        <v>978</v>
      </c>
      <c r="C203" t="s">
        <v>9197</v>
      </c>
      <c r="E203">
        <v>0.75</v>
      </c>
      <c r="F203" s="30">
        <f t="shared" si="3"/>
        <v>-3.75</v>
      </c>
      <c r="G203" s="39">
        <f>VLOOKUP($B203,'Ub5 and Ub6 values'!$A$3:$F$7000,3,FALSE)</f>
        <v>7</v>
      </c>
      <c r="H203" s="39">
        <f>VLOOKUP($B203,'Ub5 and Ub6 values'!$A$3:$F$7000,4,FALSE)</f>
        <v>9</v>
      </c>
    </row>
    <row r="204" spans="1:8">
      <c r="A204" t="s">
        <v>477</v>
      </c>
      <c r="B204" t="s">
        <v>477</v>
      </c>
      <c r="C204" t="s">
        <v>9198</v>
      </c>
      <c r="E204">
        <v>0.68</v>
      </c>
      <c r="F204" s="30">
        <f t="shared" si="3"/>
        <v>-3.68</v>
      </c>
      <c r="G204" s="39">
        <f>VLOOKUP($B204,'Ub5 and Ub6 values'!$A$3:$F$7000,3,FALSE)</f>
        <v>7</v>
      </c>
      <c r="H204" s="39">
        <f>VLOOKUP($B204,'Ub5 and Ub6 values'!$A$3:$F$7000,4,FALSE)</f>
        <v>9</v>
      </c>
    </row>
    <row r="205" spans="1:8">
      <c r="A205" t="s">
        <v>979</v>
      </c>
      <c r="B205" t="s">
        <v>979</v>
      </c>
      <c r="C205" t="s">
        <v>9199</v>
      </c>
      <c r="E205">
        <v>1.03</v>
      </c>
      <c r="F205" s="30">
        <f t="shared" si="3"/>
        <v>-4.03</v>
      </c>
      <c r="G205" s="39">
        <f>VLOOKUP($B205,'Ub5 and Ub6 values'!$A$3:$F$7000,3,FALSE)</f>
        <v>7</v>
      </c>
      <c r="H205" s="39">
        <f>VLOOKUP($B205,'Ub5 and Ub6 values'!$A$3:$F$7000,4,FALSE)</f>
        <v>9</v>
      </c>
    </row>
    <row r="206" spans="1:8">
      <c r="A206" t="s">
        <v>50</v>
      </c>
      <c r="B206" t="s">
        <v>50</v>
      </c>
      <c r="C206" t="s">
        <v>9200</v>
      </c>
      <c r="E206">
        <v>1.65</v>
      </c>
      <c r="F206" s="30">
        <f t="shared" si="3"/>
        <v>-4.6500000000000004</v>
      </c>
      <c r="G206" s="39">
        <f>VLOOKUP($B206,'Ub5 and Ub6 values'!$A$3:$F$7000,3,FALSE)</f>
        <v>7</v>
      </c>
      <c r="H206" s="39">
        <f>VLOOKUP($B206,'Ub5 and Ub6 values'!$A$3:$F$7000,4,FALSE)</f>
        <v>9</v>
      </c>
    </row>
    <row r="207" spans="1:8">
      <c r="A207" t="s">
        <v>984</v>
      </c>
      <c r="B207" t="s">
        <v>984</v>
      </c>
      <c r="C207" t="s">
        <v>9201</v>
      </c>
      <c r="E207">
        <v>1.0900000000000001</v>
      </c>
      <c r="F207" s="30">
        <f t="shared" si="3"/>
        <v>-4.09</v>
      </c>
      <c r="G207" s="39">
        <f>VLOOKUP($B207,'Ub5 and Ub6 values'!$A$3:$F$7000,3,FALSE)</f>
        <v>7</v>
      </c>
      <c r="H207" s="39">
        <f>VLOOKUP($B207,'Ub5 and Ub6 values'!$A$3:$F$7000,4,FALSE)</f>
        <v>9</v>
      </c>
    </row>
    <row r="208" spans="1:8">
      <c r="A208" t="s">
        <v>1018</v>
      </c>
      <c r="B208" t="s">
        <v>1018</v>
      </c>
      <c r="C208" t="s">
        <v>9202</v>
      </c>
      <c r="E208">
        <v>1.1599999999999999</v>
      </c>
      <c r="F208" s="30">
        <f t="shared" si="3"/>
        <v>-4.16</v>
      </c>
      <c r="G208" s="39">
        <f>VLOOKUP($B208,'Ub5 and Ub6 values'!$A$3:$F$7000,3,FALSE)</f>
        <v>7</v>
      </c>
      <c r="H208" s="39">
        <f>VLOOKUP($B208,'Ub5 and Ub6 values'!$A$3:$F$7000,4,FALSE)</f>
        <v>9</v>
      </c>
    </row>
    <row r="209" spans="1:8">
      <c r="A209" t="s">
        <v>75</v>
      </c>
      <c r="B209" t="s">
        <v>75</v>
      </c>
      <c r="C209" t="s">
        <v>9205</v>
      </c>
      <c r="E209">
        <v>0.45</v>
      </c>
      <c r="F209" s="30">
        <f t="shared" si="3"/>
        <v>-3.45</v>
      </c>
      <c r="G209" s="39">
        <f>VLOOKUP($B209,'Ub5 and Ub6 values'!$A$3:$F$7000,3,FALSE)</f>
        <v>7</v>
      </c>
      <c r="H209" s="39">
        <f>VLOOKUP($B209,'Ub5 and Ub6 values'!$A$3:$F$7000,4,FALSE)</f>
        <v>9</v>
      </c>
    </row>
    <row r="210" spans="1:8">
      <c r="A210" t="s">
        <v>9206</v>
      </c>
      <c r="B210" t="s">
        <v>972</v>
      </c>
      <c r="C210" t="s">
        <v>9207</v>
      </c>
      <c r="E210">
        <v>0.76</v>
      </c>
      <c r="F210" s="30">
        <f t="shared" si="3"/>
        <v>-3.76</v>
      </c>
      <c r="G210" s="39">
        <f>VLOOKUP($B210,'Ub5 and Ub6 values'!$A$3:$F$7000,3,FALSE)</f>
        <v>7</v>
      </c>
      <c r="H210" s="39">
        <f>VLOOKUP($B210,'Ub5 and Ub6 values'!$A$3:$F$7000,4,FALSE)</f>
        <v>9</v>
      </c>
    </row>
    <row r="211" spans="1:8">
      <c r="A211" t="s">
        <v>9208</v>
      </c>
      <c r="B211" t="s">
        <v>993</v>
      </c>
      <c r="C211" t="s">
        <v>9209</v>
      </c>
      <c r="E211">
        <v>1.25</v>
      </c>
      <c r="F211" s="30">
        <f t="shared" si="3"/>
        <v>-4.25</v>
      </c>
      <c r="G211" s="39">
        <f>VLOOKUP($B211,'Ub5 and Ub6 values'!$A$3:$F$7000,3,FALSE)</f>
        <v>7</v>
      </c>
      <c r="H211" s="39">
        <f>VLOOKUP($B211,'Ub5 and Ub6 values'!$A$3:$F$7000,4,FALSE)</f>
        <v>9</v>
      </c>
    </row>
    <row r="212" spans="1:8">
      <c r="A212" t="s">
        <v>8344</v>
      </c>
      <c r="B212" t="s">
        <v>987</v>
      </c>
      <c r="C212" t="s">
        <v>9210</v>
      </c>
      <c r="E212">
        <v>0.87</v>
      </c>
      <c r="F212" s="30">
        <f t="shared" si="3"/>
        <v>-3.87</v>
      </c>
      <c r="G212" s="39">
        <f>VLOOKUP($B212,'Ub5 and Ub6 values'!$A$3:$F$7000,3,FALSE)</f>
        <v>7</v>
      </c>
      <c r="H212" s="39">
        <f>VLOOKUP($B212,'Ub5 and Ub6 values'!$A$3:$F$7000,4,FALSE)</f>
        <v>9</v>
      </c>
    </row>
    <row r="213" spans="1:8">
      <c r="A213" t="s">
        <v>9211</v>
      </c>
      <c r="B213" t="s">
        <v>1013</v>
      </c>
      <c r="C213" t="s">
        <v>9212</v>
      </c>
      <c r="E213">
        <v>1.1299999999999999</v>
      </c>
      <c r="F213" s="30">
        <f t="shared" si="3"/>
        <v>-4.13</v>
      </c>
      <c r="G213" s="39">
        <f>VLOOKUP($B213,'Ub5 and Ub6 values'!$A$3:$F$7000,3,FALSE)</f>
        <v>7</v>
      </c>
      <c r="H213" s="39">
        <f>VLOOKUP($B213,'Ub5 and Ub6 values'!$A$3:$F$7000,4,FALSE)</f>
        <v>9</v>
      </c>
    </row>
    <row r="214" spans="1:8">
      <c r="A214" t="s">
        <v>9213</v>
      </c>
      <c r="B214" t="s">
        <v>1003</v>
      </c>
      <c r="C214" t="s">
        <v>9214</v>
      </c>
      <c r="E214">
        <v>1.07</v>
      </c>
      <c r="F214" s="30">
        <f t="shared" si="3"/>
        <v>-4.07</v>
      </c>
      <c r="G214" s="39">
        <f>VLOOKUP($B214,'Ub5 and Ub6 values'!$A$3:$F$7000,3,FALSE)</f>
        <v>7</v>
      </c>
      <c r="H214" s="39">
        <f>VLOOKUP($B214,'Ub5 and Ub6 values'!$A$3:$F$7000,4,FALSE)</f>
        <v>9</v>
      </c>
    </row>
    <row r="215" spans="1:8">
      <c r="A215" t="s">
        <v>9215</v>
      </c>
      <c r="B215" t="s">
        <v>1007</v>
      </c>
      <c r="C215" t="s">
        <v>9216</v>
      </c>
      <c r="E215">
        <v>0.99</v>
      </c>
      <c r="F215" s="30">
        <f t="shared" si="3"/>
        <v>-3.99</v>
      </c>
      <c r="G215" s="39">
        <f>VLOOKUP($B215,'Ub5 and Ub6 values'!$A$3:$F$7000,3,FALSE)</f>
        <v>7</v>
      </c>
      <c r="H215" s="39">
        <f>VLOOKUP($B215,'Ub5 and Ub6 values'!$A$3:$F$7000,4,FALSE)</f>
        <v>9</v>
      </c>
    </row>
    <row r="216" spans="1:8">
      <c r="A216" t="s">
        <v>9217</v>
      </c>
      <c r="B216" t="s">
        <v>55</v>
      </c>
      <c r="C216" t="s">
        <v>9218</v>
      </c>
      <c r="E216">
        <v>1.1299999999999999</v>
      </c>
      <c r="F216" s="30">
        <f t="shared" si="3"/>
        <v>-4.13</v>
      </c>
      <c r="G216" s="39">
        <f>VLOOKUP($B216,'Ub5 and Ub6 values'!$A$3:$F$7000,3,FALSE)</f>
        <v>7</v>
      </c>
      <c r="H216" s="39">
        <f>VLOOKUP($B216,'Ub5 and Ub6 values'!$A$3:$F$7000,4,FALSE)</f>
        <v>9</v>
      </c>
    </row>
    <row r="217" spans="1:8">
      <c r="A217" t="s">
        <v>9219</v>
      </c>
      <c r="B217" t="s">
        <v>53</v>
      </c>
      <c r="C217" t="s">
        <v>9220</v>
      </c>
      <c r="E217">
        <v>1.1599999999999999</v>
      </c>
      <c r="F217" s="30">
        <f t="shared" si="3"/>
        <v>-4.16</v>
      </c>
      <c r="G217" s="39">
        <f>VLOOKUP($B217,'Ub5 and Ub6 values'!$A$3:$F$7000,3,FALSE)</f>
        <v>7</v>
      </c>
      <c r="H217" s="39">
        <f>VLOOKUP($B217,'Ub5 and Ub6 values'!$A$3:$F$7000,4,FALSE)</f>
        <v>9</v>
      </c>
    </row>
    <row r="218" spans="1:8">
      <c r="A218" t="s">
        <v>2403</v>
      </c>
      <c r="B218" t="s">
        <v>1011</v>
      </c>
      <c r="C218" t="s">
        <v>9222</v>
      </c>
      <c r="E218">
        <v>0.72</v>
      </c>
      <c r="F218" s="30">
        <f t="shared" si="3"/>
        <v>-3.7199999999999998</v>
      </c>
      <c r="G218" s="39">
        <f>VLOOKUP($B218,'Ub5 and Ub6 values'!$A$3:$F$7000,3,FALSE)</f>
        <v>7</v>
      </c>
      <c r="H218" s="39">
        <f>VLOOKUP($B218,'Ub5 and Ub6 values'!$A$3:$F$7000,4,FALSE)</f>
        <v>9</v>
      </c>
    </row>
    <row r="219" spans="1:8">
      <c r="A219" t="s">
        <v>9223</v>
      </c>
      <c r="B219" t="s">
        <v>1017</v>
      </c>
      <c r="C219" t="s">
        <v>9224</v>
      </c>
      <c r="E219">
        <v>0.84</v>
      </c>
      <c r="F219" s="30">
        <f t="shared" si="3"/>
        <v>-3.84</v>
      </c>
      <c r="G219" s="39">
        <f>VLOOKUP($B219,'Ub5 and Ub6 values'!$A$3:$F$7000,3,FALSE)</f>
        <v>7</v>
      </c>
      <c r="H219" s="39">
        <f>VLOOKUP($B219,'Ub5 and Ub6 values'!$A$3:$F$7000,4,FALSE)</f>
        <v>9</v>
      </c>
    </row>
    <row r="220" spans="1:8">
      <c r="A220" t="s">
        <v>59</v>
      </c>
      <c r="B220" t="s">
        <v>59</v>
      </c>
      <c r="C220" t="s">
        <v>9225</v>
      </c>
      <c r="E220">
        <v>0.8</v>
      </c>
      <c r="F220" s="30">
        <f t="shared" si="3"/>
        <v>-3.8</v>
      </c>
      <c r="G220" s="39">
        <f>VLOOKUP($B220,'Ub5 and Ub6 values'!$A$3:$F$7000,3,FALSE)</f>
        <v>7</v>
      </c>
      <c r="H220" s="39">
        <f>VLOOKUP($B220,'Ub5 and Ub6 values'!$A$3:$F$7000,4,FALSE)</f>
        <v>9</v>
      </c>
    </row>
    <row r="221" spans="1:8">
      <c r="A221" t="s">
        <v>9226</v>
      </c>
      <c r="B221" t="s">
        <v>54</v>
      </c>
      <c r="C221" t="s">
        <v>9227</v>
      </c>
      <c r="E221">
        <v>1.0900000000000001</v>
      </c>
      <c r="F221" s="30">
        <f t="shared" si="3"/>
        <v>-4.09</v>
      </c>
      <c r="G221" s="39">
        <f>VLOOKUP($B221,'Ub5 and Ub6 values'!$A$3:$F$7000,3,FALSE)</f>
        <v>7</v>
      </c>
      <c r="H221" s="39">
        <f>VLOOKUP($B221,'Ub5 and Ub6 values'!$A$3:$F$7000,4,FALSE)</f>
        <v>9</v>
      </c>
    </row>
    <row r="222" spans="1:8">
      <c r="A222" t="s">
        <v>4201</v>
      </c>
      <c r="B222" t="s">
        <v>9642</v>
      </c>
      <c r="C222" t="s">
        <v>9228</v>
      </c>
      <c r="E222">
        <v>1.3</v>
      </c>
      <c r="F222" s="30">
        <f t="shared" si="3"/>
        <v>-4.3</v>
      </c>
      <c r="G222" s="39">
        <f>VLOOKUP($B222,'Ub5 and Ub6 values'!$A$3:$F$7000,3,FALSE)</f>
        <v>7</v>
      </c>
      <c r="H222" s="39">
        <f>VLOOKUP($B222,'Ub5 and Ub6 values'!$A$3:$F$7000,4,FALSE)</f>
        <v>9</v>
      </c>
    </row>
    <row r="223" spans="1:8">
      <c r="A223" t="s">
        <v>98</v>
      </c>
      <c r="B223" t="s">
        <v>98</v>
      </c>
      <c r="C223" t="s">
        <v>9252</v>
      </c>
      <c r="E223">
        <v>1.5</v>
      </c>
      <c r="F223" s="30">
        <f t="shared" si="3"/>
        <v>-4.5</v>
      </c>
      <c r="G223" s="39">
        <f>VLOOKUP($B223,'Ub5 and Ub6 values'!$A$3:$F$7000,3,FALSE)</f>
        <v>7</v>
      </c>
      <c r="H223" s="39">
        <f>VLOOKUP($B223,'Ub5 and Ub6 values'!$A$3:$F$7000,4,FALSE)</f>
        <v>8</v>
      </c>
    </row>
    <row r="224" spans="1:8">
      <c r="A224" t="s">
        <v>60</v>
      </c>
      <c r="B224" t="s">
        <v>60</v>
      </c>
      <c r="C224" t="s">
        <v>9256</v>
      </c>
      <c r="E224">
        <v>0.76</v>
      </c>
      <c r="F224" s="30">
        <f t="shared" si="3"/>
        <v>-3.76</v>
      </c>
      <c r="G224" s="39">
        <f>VLOOKUP($B224,'Ub5 and Ub6 values'!$A$3:$F$7000,3,FALSE)</f>
        <v>7</v>
      </c>
      <c r="H224" s="39">
        <f>VLOOKUP($B224,'Ub5 and Ub6 values'!$A$3:$F$7000,4,FALSE)</f>
        <v>7</v>
      </c>
    </row>
    <row r="225" spans="1:8">
      <c r="A225" t="s">
        <v>72</v>
      </c>
      <c r="B225" t="s">
        <v>72</v>
      </c>
      <c r="C225" t="s">
        <v>9269</v>
      </c>
      <c r="E225">
        <v>0.03</v>
      </c>
      <c r="F225" s="30">
        <f t="shared" si="3"/>
        <v>-3.03</v>
      </c>
      <c r="G225" s="39">
        <f>VLOOKUP($B225,'Ub5 and Ub6 values'!$A$3:$F$7000,3,FALSE)</f>
        <v>7</v>
      </c>
      <c r="H225" s="39">
        <f>VLOOKUP($B225,'Ub5 and Ub6 values'!$A$3:$F$7000,4,FALSE)</f>
        <v>9</v>
      </c>
    </row>
    <row r="226" spans="1:8">
      <c r="A226" t="s">
        <v>2409</v>
      </c>
      <c r="B226" t="s">
        <v>2409</v>
      </c>
      <c r="C226" t="s">
        <v>9270</v>
      </c>
      <c r="E226">
        <v>0.14000000000000001</v>
      </c>
      <c r="F226" s="30">
        <f t="shared" si="3"/>
        <v>-3.14</v>
      </c>
      <c r="G226" s="39">
        <f>VLOOKUP($B226,'Ub5 and Ub6 values'!$A$3:$F$7000,3,FALSE)</f>
        <v>7</v>
      </c>
      <c r="H226" s="39">
        <f>VLOOKUP($B226,'Ub5 and Ub6 values'!$A$3:$F$7000,4,FALSE)</f>
        <v>9</v>
      </c>
    </row>
    <row r="227" spans="1:8">
      <c r="A227" t="s">
        <v>73</v>
      </c>
      <c r="B227" t="s">
        <v>73</v>
      </c>
      <c r="C227" t="s">
        <v>9271</v>
      </c>
      <c r="E227">
        <v>0.72</v>
      </c>
      <c r="F227" s="30">
        <f t="shared" si="3"/>
        <v>-3.7199999999999998</v>
      </c>
      <c r="G227" s="39">
        <f>VLOOKUP($B227,'Ub5 and Ub6 values'!$A$3:$F$7000,3,FALSE)</f>
        <v>7</v>
      </c>
      <c r="H227" s="39">
        <f>VLOOKUP($B227,'Ub5 and Ub6 values'!$A$3:$F$7000,4,FALSE)</f>
        <v>9</v>
      </c>
    </row>
    <row r="228" spans="1:8">
      <c r="A228" t="s">
        <v>109</v>
      </c>
      <c r="B228" t="s">
        <v>109</v>
      </c>
      <c r="C228" t="s">
        <v>9274</v>
      </c>
      <c r="E228">
        <v>0.65</v>
      </c>
      <c r="F228" s="30">
        <f t="shared" si="3"/>
        <v>-3.65</v>
      </c>
      <c r="G228" s="39">
        <f>VLOOKUP($B228,'Ub5 and Ub6 values'!$A$3:$F$7000,3,FALSE)</f>
        <v>7</v>
      </c>
      <c r="H228" s="39">
        <f>VLOOKUP($B228,'Ub5 and Ub6 values'!$A$3:$F$7000,4,FALSE)</f>
        <v>9</v>
      </c>
    </row>
    <row r="229" spans="1:8">
      <c r="A229" t="s">
        <v>7294</v>
      </c>
      <c r="B229" t="s">
        <v>7294</v>
      </c>
      <c r="C229" t="s">
        <v>9275</v>
      </c>
      <c r="E229">
        <v>0.76</v>
      </c>
      <c r="F229" s="30">
        <f t="shared" si="3"/>
        <v>-3.76</v>
      </c>
      <c r="G229" s="39">
        <f>VLOOKUP($B229,'Ub5 and Ub6 values'!$A$3:$F$7000,3,FALSE)</f>
        <v>7</v>
      </c>
      <c r="H229" s="39">
        <f>VLOOKUP($B229,'Ub5 and Ub6 values'!$A$3:$F$7000,4,FALSE)</f>
        <v>9</v>
      </c>
    </row>
    <row r="230" spans="1:8">
      <c r="A230" t="s">
        <v>9276</v>
      </c>
      <c r="B230" t="s">
        <v>1237</v>
      </c>
      <c r="C230" t="s">
        <v>9277</v>
      </c>
      <c r="E230">
        <v>0.42</v>
      </c>
      <c r="F230" s="30">
        <f t="shared" si="3"/>
        <v>-3.42</v>
      </c>
      <c r="G230" s="39">
        <f>VLOOKUP($B230,'Ub5 and Ub6 values'!$A$3:$F$7000,3,FALSE)</f>
        <v>7</v>
      </c>
      <c r="H230" s="39">
        <f>VLOOKUP($B230,'Ub5 and Ub6 values'!$A$3:$F$7000,4,FALSE)</f>
        <v>9</v>
      </c>
    </row>
    <row r="231" spans="1:8">
      <c r="A231" t="s">
        <v>1420</v>
      </c>
      <c r="B231" t="s">
        <v>121</v>
      </c>
      <c r="C231" t="s">
        <v>9278</v>
      </c>
      <c r="E231">
        <v>0.77</v>
      </c>
      <c r="F231" s="30">
        <f t="shared" si="3"/>
        <v>-3.77</v>
      </c>
      <c r="G231" s="39">
        <f>VLOOKUP($B231,'Ub5 and Ub6 values'!$A$3:$F$7000,3,FALSE)</f>
        <v>7</v>
      </c>
      <c r="H231" s="39">
        <f>VLOOKUP($B231,'Ub5 and Ub6 values'!$A$3:$F$7000,4,FALSE)</f>
        <v>9</v>
      </c>
    </row>
    <row r="232" spans="1:8">
      <c r="A232" t="s">
        <v>9281</v>
      </c>
      <c r="B232" t="s">
        <v>965</v>
      </c>
      <c r="C232" t="s">
        <v>9282</v>
      </c>
      <c r="E232">
        <v>0.56000000000000005</v>
      </c>
      <c r="F232" s="30">
        <f t="shared" si="3"/>
        <v>-3.56</v>
      </c>
      <c r="G232" s="39">
        <f>VLOOKUP($B232,'Ub5 and Ub6 values'!$A$3:$F$7000,3,FALSE)</f>
        <v>7</v>
      </c>
      <c r="H232" s="39">
        <f>VLOOKUP($B232,'Ub5 and Ub6 values'!$A$3:$F$7000,4,FALSE)</f>
        <v>9</v>
      </c>
    </row>
    <row r="233" spans="1:8">
      <c r="A233" t="s">
        <v>9283</v>
      </c>
      <c r="B233" t="s">
        <v>966</v>
      </c>
      <c r="C233" t="s">
        <v>9284</v>
      </c>
      <c r="E233">
        <v>0.59</v>
      </c>
      <c r="F233" s="30">
        <f t="shared" si="3"/>
        <v>-3.59</v>
      </c>
      <c r="G233" s="39">
        <f>VLOOKUP($B233,'Ub5 and Ub6 values'!$A$3:$F$7000,3,FALSE)</f>
        <v>7</v>
      </c>
      <c r="H233" s="39">
        <f>VLOOKUP($B233,'Ub5 and Ub6 values'!$A$3:$F$7000,4,FALSE)</f>
        <v>9</v>
      </c>
    </row>
    <row r="234" spans="1:8">
      <c r="A234" t="s">
        <v>741</v>
      </c>
      <c r="B234" t="s">
        <v>741</v>
      </c>
      <c r="C234" t="s">
        <v>9292</v>
      </c>
      <c r="E234">
        <v>0.33</v>
      </c>
      <c r="F234" s="30">
        <f t="shared" si="3"/>
        <v>-3.33</v>
      </c>
      <c r="G234" s="39">
        <f>VLOOKUP($B234,'Ub5 and Ub6 values'!$A$3:$F$7000,3,FALSE)</f>
        <v>7</v>
      </c>
      <c r="H234" s="39">
        <f>VLOOKUP($B234,'Ub5 and Ub6 values'!$A$3:$F$7000,4,FALSE)</f>
        <v>9</v>
      </c>
    </row>
    <row r="235" spans="1:8">
      <c r="A235" t="s">
        <v>3176</v>
      </c>
      <c r="B235" t="s">
        <v>3176</v>
      </c>
      <c r="C235" t="s">
        <v>9293</v>
      </c>
      <c r="E235">
        <v>0.67</v>
      </c>
      <c r="F235" s="30">
        <f t="shared" si="3"/>
        <v>-3.67</v>
      </c>
      <c r="G235" s="39">
        <f>VLOOKUP($B235,'Ub5 and Ub6 values'!$A$3:$F$7000,3,FALSE)</f>
        <v>7</v>
      </c>
      <c r="H235" s="39">
        <f>VLOOKUP($B235,'Ub5 and Ub6 values'!$A$3:$F$7000,4,FALSE)</f>
        <v>9</v>
      </c>
    </row>
    <row r="236" spans="1:8">
      <c r="A236" t="s">
        <v>1036</v>
      </c>
      <c r="B236" t="s">
        <v>1036</v>
      </c>
      <c r="C236" t="s">
        <v>9294</v>
      </c>
      <c r="E236">
        <v>0.08</v>
      </c>
      <c r="F236" s="30">
        <f t="shared" si="3"/>
        <v>-3.08</v>
      </c>
      <c r="G236" s="39">
        <f>VLOOKUP($B236,'Ub5 and Ub6 values'!$A$3:$F$7000,3,FALSE)</f>
        <v>7</v>
      </c>
      <c r="H236" s="39">
        <f>VLOOKUP($B236,'Ub5 and Ub6 values'!$A$3:$F$7000,4,FALSE)</f>
        <v>9</v>
      </c>
    </row>
    <row r="237" spans="1:8">
      <c r="A237" t="s">
        <v>7129</v>
      </c>
      <c r="B237" t="s">
        <v>7129</v>
      </c>
      <c r="C237" t="s">
        <v>9295</v>
      </c>
      <c r="E237">
        <v>0.75</v>
      </c>
      <c r="F237" s="30">
        <f t="shared" si="3"/>
        <v>-3.75</v>
      </c>
      <c r="G237" s="39">
        <f>VLOOKUP($B237,'Ub5 and Ub6 values'!$A$3:$F$7000,3,FALSE)</f>
        <v>7</v>
      </c>
      <c r="H237" s="39">
        <f>VLOOKUP($B237,'Ub5 and Ub6 values'!$A$3:$F$7000,4,FALSE)</f>
        <v>9</v>
      </c>
    </row>
    <row r="238" spans="1:8">
      <c r="A238" t="s">
        <v>4244</v>
      </c>
      <c r="B238" t="s">
        <v>4244</v>
      </c>
      <c r="C238" t="s">
        <v>9306</v>
      </c>
      <c r="E238">
        <v>0.1</v>
      </c>
      <c r="F238" s="30">
        <f t="shared" si="3"/>
        <v>-3.1</v>
      </c>
      <c r="G238" s="39">
        <f>VLOOKUP($B238,'Ub5 and Ub6 values'!$A$3:$F$7000,3,FALSE)</f>
        <v>7</v>
      </c>
      <c r="H238" s="39">
        <f>VLOOKUP($B238,'Ub5 and Ub6 values'!$A$3:$F$7000,4,FALSE)</f>
        <v>9</v>
      </c>
    </row>
    <row r="239" spans="1:8">
      <c r="A239" t="s">
        <v>4237</v>
      </c>
      <c r="B239" t="s">
        <v>4237</v>
      </c>
      <c r="C239" t="s">
        <v>9307</v>
      </c>
      <c r="E239">
        <v>0.73</v>
      </c>
      <c r="F239" s="30">
        <f t="shared" si="3"/>
        <v>-3.73</v>
      </c>
      <c r="G239" s="39">
        <f>VLOOKUP($B239,'Ub5 and Ub6 values'!$A$3:$F$7000,3,FALSE)</f>
        <v>7</v>
      </c>
      <c r="H239" s="39">
        <f>VLOOKUP($B239,'Ub5 and Ub6 values'!$A$3:$F$7000,4,FALSE)</f>
        <v>9</v>
      </c>
    </row>
    <row r="240" spans="1:8">
      <c r="A240" t="s">
        <v>91</v>
      </c>
      <c r="B240" t="s">
        <v>91</v>
      </c>
      <c r="C240" t="s">
        <v>9308</v>
      </c>
      <c r="E240">
        <v>0.82</v>
      </c>
      <c r="F240" s="30">
        <f t="shared" si="3"/>
        <v>-3.82</v>
      </c>
      <c r="G240" s="39">
        <f>VLOOKUP($B240,'Ub5 and Ub6 values'!$A$3:$F$7000,3,FALSE)</f>
        <v>7</v>
      </c>
      <c r="H240" s="39">
        <f>VLOOKUP($B240,'Ub5 and Ub6 values'!$A$3:$F$7000,4,FALSE)</f>
        <v>9</v>
      </c>
    </row>
    <row r="241" spans="1:8">
      <c r="A241" t="s">
        <v>1021</v>
      </c>
      <c r="B241" t="s">
        <v>1021</v>
      </c>
      <c r="C241" t="s">
        <v>9309</v>
      </c>
      <c r="E241">
        <v>0.68</v>
      </c>
      <c r="F241" s="30">
        <f t="shared" si="3"/>
        <v>-3.68</v>
      </c>
      <c r="G241" s="39">
        <f>VLOOKUP($B241,'Ub5 and Ub6 values'!$A$3:$F$7000,3,FALSE)</f>
        <v>7</v>
      </c>
      <c r="H241" s="39">
        <f>VLOOKUP($B241,'Ub5 and Ub6 values'!$A$3:$F$7000,4,FALSE)</f>
        <v>9</v>
      </c>
    </row>
    <row r="242" spans="1:8">
      <c r="A242" t="s">
        <v>9315</v>
      </c>
      <c r="B242" t="s">
        <v>85</v>
      </c>
      <c r="C242" t="s">
        <v>9316</v>
      </c>
      <c r="E242">
        <v>1.66</v>
      </c>
      <c r="F242" s="30">
        <f t="shared" si="3"/>
        <v>-4.66</v>
      </c>
      <c r="G242" s="39">
        <f>VLOOKUP($B242,'Ub5 and Ub6 values'!$A$3:$F$7000,3,FALSE)</f>
        <v>7</v>
      </c>
      <c r="H242" s="39">
        <f>VLOOKUP($B242,'Ub5 and Ub6 values'!$A$3:$F$7000,4,FALSE)</f>
        <v>9</v>
      </c>
    </row>
    <row r="243" spans="1:8">
      <c r="A243" t="s">
        <v>9320</v>
      </c>
      <c r="B243" t="s">
        <v>1008</v>
      </c>
      <c r="C243" t="s">
        <v>9321</v>
      </c>
      <c r="E243">
        <v>1.26</v>
      </c>
      <c r="F243" s="30">
        <f t="shared" si="3"/>
        <v>-4.26</v>
      </c>
      <c r="G243" s="39">
        <f>VLOOKUP($B243,'Ub5 and Ub6 values'!$A$3:$F$7000,3,FALSE)</f>
        <v>7</v>
      </c>
      <c r="H243" s="39">
        <f>VLOOKUP($B243,'Ub5 and Ub6 values'!$A$3:$F$7000,4,FALSE)</f>
        <v>9</v>
      </c>
    </row>
    <row r="244" spans="1:8">
      <c r="A244" t="s">
        <v>7130</v>
      </c>
      <c r="B244" t="s">
        <v>7130</v>
      </c>
      <c r="C244" t="s">
        <v>9325</v>
      </c>
      <c r="E244">
        <v>0.53</v>
      </c>
      <c r="F244" s="30">
        <f t="shared" si="3"/>
        <v>-3.5300000000000002</v>
      </c>
      <c r="G244" s="39">
        <f>VLOOKUP($B244,'Ub5 and Ub6 values'!$A$3:$F$7000,3,FALSE)</f>
        <v>7</v>
      </c>
      <c r="H244" s="39">
        <f>VLOOKUP($B244,'Ub5 and Ub6 values'!$A$3:$F$7000,4,FALSE)</f>
        <v>9</v>
      </c>
    </row>
    <row r="245" spans="1:8">
      <c r="A245" t="s">
        <v>9326</v>
      </c>
      <c r="B245" t="s">
        <v>118</v>
      </c>
      <c r="C245" t="s">
        <v>9327</v>
      </c>
      <c r="E245">
        <v>1.1200000000000001</v>
      </c>
      <c r="F245" s="30">
        <f t="shared" si="3"/>
        <v>-4.12</v>
      </c>
      <c r="G245" s="39">
        <f>VLOOKUP($B245,'Ub5 and Ub6 values'!$A$3:$F$7000,3,FALSE)</f>
        <v>7</v>
      </c>
      <c r="H245" s="39">
        <f>VLOOKUP($B245,'Ub5 and Ub6 values'!$A$3:$F$7000,4,FALSE)</f>
        <v>9</v>
      </c>
    </row>
    <row r="246" spans="1:8">
      <c r="A246" t="s">
        <v>9328</v>
      </c>
      <c r="B246" t="s">
        <v>1019</v>
      </c>
      <c r="C246" t="s">
        <v>9329</v>
      </c>
      <c r="E246">
        <v>1.24</v>
      </c>
      <c r="F246" s="30">
        <f t="shared" si="3"/>
        <v>-4.24</v>
      </c>
      <c r="G246" s="39">
        <f>VLOOKUP($B246,'Ub5 and Ub6 values'!$A$3:$F$7000,3,FALSE)</f>
        <v>7</v>
      </c>
      <c r="H246" s="39">
        <f>VLOOKUP($B246,'Ub5 and Ub6 values'!$A$3:$F$7000,4,FALSE)</f>
        <v>9</v>
      </c>
    </row>
    <row r="247" spans="1:8">
      <c r="A247" t="s">
        <v>9330</v>
      </c>
      <c r="B247" t="s">
        <v>963</v>
      </c>
      <c r="C247" t="s">
        <v>9331</v>
      </c>
      <c r="E247">
        <v>1.53</v>
      </c>
      <c r="F247" s="30">
        <f t="shared" si="3"/>
        <v>-4.53</v>
      </c>
      <c r="G247" s="39">
        <f>VLOOKUP($B247,'Ub5 and Ub6 values'!$A$3:$F$7000,3,FALSE)</f>
        <v>7</v>
      </c>
      <c r="H247" s="39">
        <f>VLOOKUP($B247,'Ub5 and Ub6 values'!$A$3:$F$7000,4,FALSE)</f>
        <v>9</v>
      </c>
    </row>
    <row r="248" spans="1:8">
      <c r="A248" t="s">
        <v>9332</v>
      </c>
      <c r="B248" t="s">
        <v>960</v>
      </c>
      <c r="C248" t="s">
        <v>9333</v>
      </c>
      <c r="E248">
        <v>1.51</v>
      </c>
      <c r="F248" s="30">
        <f t="shared" si="3"/>
        <v>-4.51</v>
      </c>
      <c r="G248" s="39">
        <f>VLOOKUP($B248,'Ub5 and Ub6 values'!$A$3:$F$7000,3,FALSE)</f>
        <v>7</v>
      </c>
      <c r="H248" s="39">
        <f>VLOOKUP($B248,'Ub5 and Ub6 values'!$A$3:$F$7000,4,FALSE)</f>
        <v>9</v>
      </c>
    </row>
    <row r="249" spans="1:8">
      <c r="A249" t="s">
        <v>9334</v>
      </c>
      <c r="B249" t="s">
        <v>969</v>
      </c>
      <c r="C249" t="s">
        <v>9335</v>
      </c>
      <c r="E249">
        <v>1.43</v>
      </c>
      <c r="F249" s="30">
        <f t="shared" si="3"/>
        <v>-4.43</v>
      </c>
      <c r="G249" s="39">
        <f>VLOOKUP($B249,'Ub5 and Ub6 values'!$A$3:$F$7000,3,FALSE)</f>
        <v>7</v>
      </c>
      <c r="H249" s="39">
        <f>VLOOKUP($B249,'Ub5 and Ub6 values'!$A$3:$F$7000,4,FALSE)</f>
        <v>9</v>
      </c>
    </row>
    <row r="250" spans="1:8">
      <c r="A250" t="s">
        <v>7074</v>
      </c>
      <c r="B250" t="s">
        <v>7900</v>
      </c>
      <c r="C250" t="s">
        <v>9336</v>
      </c>
      <c r="E250">
        <v>0.83</v>
      </c>
      <c r="F250" s="30">
        <f t="shared" si="3"/>
        <v>-3.83</v>
      </c>
      <c r="G250" s="39">
        <f>VLOOKUP($B250,'Ub5 and Ub6 values'!$A$3:$F$7000,3,FALSE)</f>
        <v>7</v>
      </c>
      <c r="H250" s="39">
        <f>VLOOKUP($B250,'Ub5 and Ub6 values'!$A$3:$F$7000,4,FALSE)</f>
        <v>9</v>
      </c>
    </row>
    <row r="251" spans="1:8">
      <c r="A251" t="s">
        <v>6114</v>
      </c>
      <c r="B251" t="s">
        <v>7896</v>
      </c>
      <c r="C251" t="s">
        <v>9337</v>
      </c>
      <c r="E251">
        <v>1.06</v>
      </c>
      <c r="F251" s="30">
        <f t="shared" si="3"/>
        <v>-4.0600000000000005</v>
      </c>
      <c r="G251" s="39">
        <f>VLOOKUP($B251,'Ub5 and Ub6 values'!$A$3:$F$7000,3,FALSE)</f>
        <v>7</v>
      </c>
      <c r="H251" s="39">
        <f>VLOOKUP($B251,'Ub5 and Ub6 values'!$A$3:$F$7000,4,FALSE)</f>
        <v>9</v>
      </c>
    </row>
    <row r="252" spans="1:8">
      <c r="A252" t="s">
        <v>7069</v>
      </c>
      <c r="B252" t="s">
        <v>7875</v>
      </c>
      <c r="C252" t="s">
        <v>9338</v>
      </c>
      <c r="E252">
        <v>1.04</v>
      </c>
      <c r="F252" s="30">
        <f t="shared" si="3"/>
        <v>-4.04</v>
      </c>
      <c r="G252" s="39">
        <f>VLOOKUP($B252,'Ub5 and Ub6 values'!$A$3:$F$7000,3,FALSE)</f>
        <v>7</v>
      </c>
      <c r="H252" s="39">
        <f>VLOOKUP($B252,'Ub5 and Ub6 values'!$A$3:$F$7000,4,FALSE)</f>
        <v>9</v>
      </c>
    </row>
    <row r="253" spans="1:8">
      <c r="A253" t="s">
        <v>9339</v>
      </c>
      <c r="B253" t="s">
        <v>86</v>
      </c>
      <c r="C253" t="s">
        <v>9340</v>
      </c>
      <c r="E253">
        <v>1.73</v>
      </c>
      <c r="F253" s="30">
        <f t="shared" si="3"/>
        <v>-4.7300000000000004</v>
      </c>
      <c r="G253" s="39">
        <f>VLOOKUP($B253,'Ub5 and Ub6 values'!$A$3:$F$7000,3,FALSE)</f>
        <v>7</v>
      </c>
      <c r="H253" s="39">
        <f>VLOOKUP($B253,'Ub5 and Ub6 values'!$A$3:$F$7000,4,FALSE)</f>
        <v>9</v>
      </c>
    </row>
    <row r="254" spans="1:8">
      <c r="A254" t="s">
        <v>9341</v>
      </c>
      <c r="B254" t="s">
        <v>113</v>
      </c>
      <c r="C254" t="s">
        <v>9342</v>
      </c>
      <c r="E254">
        <v>1.8</v>
      </c>
      <c r="F254" s="30">
        <f t="shared" si="3"/>
        <v>-4.8</v>
      </c>
      <c r="G254" s="39">
        <f>VLOOKUP($B254,'Ub5 and Ub6 values'!$A$3:$F$7000,3,FALSE)</f>
        <v>7</v>
      </c>
      <c r="H254" s="39">
        <f>VLOOKUP($B254,'Ub5 and Ub6 values'!$A$3:$F$7000,4,FALSE)</f>
        <v>9</v>
      </c>
    </row>
    <row r="255" spans="1:8">
      <c r="A255" t="s">
        <v>9343</v>
      </c>
      <c r="B255" t="s">
        <v>961</v>
      </c>
      <c r="C255" t="s">
        <v>9344</v>
      </c>
      <c r="E255">
        <v>1.89</v>
      </c>
      <c r="F255" s="30">
        <f t="shared" si="3"/>
        <v>-4.8899999999999997</v>
      </c>
      <c r="G255" s="39">
        <f>VLOOKUP($B255,'Ub5 and Ub6 values'!$A$3:$F$7000,3,FALSE)</f>
        <v>7</v>
      </c>
      <c r="H255" s="39">
        <f>VLOOKUP($B255,'Ub5 and Ub6 values'!$A$3:$F$7000,4,FALSE)</f>
        <v>9</v>
      </c>
    </row>
    <row r="256" spans="1:8">
      <c r="A256" t="s">
        <v>9345</v>
      </c>
      <c r="B256" t="s">
        <v>999</v>
      </c>
      <c r="C256" t="s">
        <v>9346</v>
      </c>
      <c r="E256">
        <v>1.78</v>
      </c>
      <c r="F256" s="30">
        <f t="shared" si="3"/>
        <v>-4.78</v>
      </c>
      <c r="G256" s="39">
        <f>VLOOKUP($B256,'Ub5 and Ub6 values'!$A$3:$F$7000,3,FALSE)</f>
        <v>7</v>
      </c>
      <c r="H256" s="39">
        <f>VLOOKUP($B256,'Ub5 and Ub6 values'!$A$3:$F$7000,4,FALSE)</f>
        <v>9</v>
      </c>
    </row>
    <row r="257" spans="1:8">
      <c r="A257" t="s">
        <v>9347</v>
      </c>
      <c r="B257" t="s">
        <v>7782</v>
      </c>
      <c r="C257" t="s">
        <v>9348</v>
      </c>
      <c r="E257">
        <v>1.82</v>
      </c>
      <c r="F257" s="30">
        <f t="shared" si="3"/>
        <v>-4.82</v>
      </c>
      <c r="G257" s="39">
        <f>VLOOKUP($B257,'Ub5 and Ub6 values'!$A$3:$F$7000,3,FALSE)</f>
        <v>7</v>
      </c>
      <c r="H257" s="39">
        <f>VLOOKUP($B257,'Ub5 and Ub6 values'!$A$3:$F$7000,4,FALSE)</f>
        <v>9</v>
      </c>
    </row>
    <row r="258" spans="1:8">
      <c r="A258" t="s">
        <v>9349</v>
      </c>
      <c r="B258" t="s">
        <v>976</v>
      </c>
      <c r="C258" t="s">
        <v>9350</v>
      </c>
      <c r="E258">
        <v>2.08</v>
      </c>
      <c r="F258" s="30">
        <f t="shared" si="3"/>
        <v>-5.08</v>
      </c>
      <c r="G258" s="39">
        <f>VLOOKUP($B258,'Ub5 and Ub6 values'!$A$3:$F$7000,3,FALSE)</f>
        <v>7</v>
      </c>
      <c r="H258" s="39">
        <f>VLOOKUP($B258,'Ub5 and Ub6 values'!$A$3:$F$7000,4,FALSE)</f>
        <v>9</v>
      </c>
    </row>
    <row r="259" spans="1:8">
      <c r="A259" t="s">
        <v>9351</v>
      </c>
      <c r="B259" t="s">
        <v>1000</v>
      </c>
      <c r="C259" t="s">
        <v>9352</v>
      </c>
      <c r="E259">
        <v>1.87</v>
      </c>
      <c r="F259" s="30">
        <f t="shared" si="3"/>
        <v>-4.87</v>
      </c>
      <c r="G259" s="39">
        <f>VLOOKUP($B259,'Ub5 and Ub6 values'!$A$3:$F$7000,3,FALSE)</f>
        <v>7</v>
      </c>
      <c r="H259" s="39">
        <f>VLOOKUP($B259,'Ub5 and Ub6 values'!$A$3:$F$7000,4,FALSE)</f>
        <v>9</v>
      </c>
    </row>
    <row r="260" spans="1:8">
      <c r="A260" t="s">
        <v>9353</v>
      </c>
      <c r="B260" t="s">
        <v>986</v>
      </c>
      <c r="C260" t="s">
        <v>9354</v>
      </c>
      <c r="E260">
        <v>2.12</v>
      </c>
      <c r="F260" s="30">
        <f t="shared" ref="F260:F323" si="4">0-E260-3</f>
        <v>-5.12</v>
      </c>
      <c r="G260" s="39">
        <f>VLOOKUP($B260,'Ub5 and Ub6 values'!$A$3:$F$7000,3,FALSE)</f>
        <v>7</v>
      </c>
      <c r="H260" s="39">
        <f>VLOOKUP($B260,'Ub5 and Ub6 values'!$A$3:$F$7000,4,FALSE)</f>
        <v>9</v>
      </c>
    </row>
    <row r="261" spans="1:8">
      <c r="A261" t="s">
        <v>9355</v>
      </c>
      <c r="B261" t="s">
        <v>983</v>
      </c>
      <c r="C261" t="s">
        <v>9356</v>
      </c>
      <c r="E261">
        <v>1.71</v>
      </c>
      <c r="F261" s="30">
        <f t="shared" si="4"/>
        <v>-4.71</v>
      </c>
      <c r="G261" s="39">
        <f>VLOOKUP($B261,'Ub5 and Ub6 values'!$A$3:$F$7000,3,FALSE)</f>
        <v>7</v>
      </c>
      <c r="H261" s="39">
        <f>VLOOKUP($B261,'Ub5 and Ub6 values'!$A$3:$F$7000,4,FALSE)</f>
        <v>9</v>
      </c>
    </row>
    <row r="262" spans="1:8">
      <c r="A262" t="s">
        <v>929</v>
      </c>
      <c r="B262" t="s">
        <v>929</v>
      </c>
      <c r="C262" t="s">
        <v>9357</v>
      </c>
      <c r="E262">
        <v>2.4300000000000002</v>
      </c>
      <c r="F262" s="30">
        <f t="shared" si="4"/>
        <v>-5.43</v>
      </c>
      <c r="G262" s="39">
        <f>VLOOKUP($B262,'Ub5 and Ub6 values'!$A$3:$F$7000,3,FALSE)</f>
        <v>7</v>
      </c>
      <c r="H262" s="39">
        <f>VLOOKUP($B262,'Ub5 and Ub6 values'!$A$3:$F$7000,4,FALSE)</f>
        <v>9</v>
      </c>
    </row>
    <row r="263" spans="1:8">
      <c r="A263" t="s">
        <v>9358</v>
      </c>
      <c r="B263" t="s">
        <v>977</v>
      </c>
      <c r="C263" t="s">
        <v>9359</v>
      </c>
      <c r="E263">
        <v>2.31</v>
      </c>
      <c r="F263" s="30">
        <f t="shared" si="4"/>
        <v>-5.3100000000000005</v>
      </c>
      <c r="G263" s="39">
        <f>VLOOKUP($B263,'Ub5 and Ub6 values'!$A$3:$F$7000,3,FALSE)</f>
        <v>7</v>
      </c>
      <c r="H263" s="39">
        <f>VLOOKUP($B263,'Ub5 and Ub6 values'!$A$3:$F$7000,4,FALSE)</f>
        <v>9</v>
      </c>
    </row>
    <row r="264" spans="1:8">
      <c r="A264" t="s">
        <v>9360</v>
      </c>
      <c r="B264" t="s">
        <v>964</v>
      </c>
      <c r="C264" t="s">
        <v>9361</v>
      </c>
      <c r="E264">
        <v>2.21</v>
      </c>
      <c r="F264" s="30">
        <f t="shared" si="4"/>
        <v>-5.21</v>
      </c>
      <c r="G264" s="39">
        <f>VLOOKUP($B264,'Ub5 and Ub6 values'!$A$3:$F$7000,3,FALSE)</f>
        <v>7</v>
      </c>
      <c r="H264" s="39">
        <f>VLOOKUP($B264,'Ub5 and Ub6 values'!$A$3:$F$7000,4,FALSE)</f>
        <v>9</v>
      </c>
    </row>
    <row r="265" spans="1:8">
      <c r="A265" t="s">
        <v>9362</v>
      </c>
      <c r="B265" t="s">
        <v>975</v>
      </c>
      <c r="C265" t="s">
        <v>9363</v>
      </c>
      <c r="E265">
        <v>2.42</v>
      </c>
      <c r="F265" s="30">
        <f t="shared" si="4"/>
        <v>-5.42</v>
      </c>
      <c r="G265" s="39">
        <f>VLOOKUP($B265,'Ub5 and Ub6 values'!$A$3:$F$7000,3,FALSE)</f>
        <v>7</v>
      </c>
      <c r="H265" s="39">
        <f>VLOOKUP($B265,'Ub5 and Ub6 values'!$A$3:$F$7000,4,FALSE)</f>
        <v>9</v>
      </c>
    </row>
    <row r="266" spans="1:8">
      <c r="A266" t="s">
        <v>9364</v>
      </c>
      <c r="B266" t="s">
        <v>982</v>
      </c>
      <c r="C266" t="s">
        <v>9365</v>
      </c>
      <c r="E266">
        <v>2.16</v>
      </c>
      <c r="F266" s="30">
        <f t="shared" si="4"/>
        <v>-5.16</v>
      </c>
      <c r="G266" s="39">
        <f>VLOOKUP($B266,'Ub5 and Ub6 values'!$A$3:$F$7000,3,FALSE)</f>
        <v>7</v>
      </c>
      <c r="H266" s="39">
        <f>VLOOKUP($B266,'Ub5 and Ub6 values'!$A$3:$F$7000,4,FALSE)</f>
        <v>9</v>
      </c>
    </row>
    <row r="267" spans="1:8">
      <c r="A267" t="s">
        <v>4190</v>
      </c>
      <c r="B267" t="s">
        <v>968</v>
      </c>
      <c r="C267" t="s">
        <v>9366</v>
      </c>
      <c r="E267">
        <v>2.19</v>
      </c>
      <c r="F267" s="30">
        <f t="shared" si="4"/>
        <v>-5.1899999999999995</v>
      </c>
      <c r="G267" s="39">
        <f>VLOOKUP($B267,'Ub5 and Ub6 values'!$A$3:$F$7000,3,FALSE)</f>
        <v>7</v>
      </c>
      <c r="H267" s="39">
        <f>VLOOKUP($B267,'Ub5 and Ub6 values'!$A$3:$F$7000,4,FALSE)</f>
        <v>9</v>
      </c>
    </row>
    <row r="268" spans="1:8">
      <c r="A268" t="s">
        <v>9367</v>
      </c>
      <c r="B268" t="s">
        <v>971</v>
      </c>
      <c r="C268" t="s">
        <v>9368</v>
      </c>
      <c r="E268">
        <v>2.6</v>
      </c>
      <c r="F268" s="30">
        <f t="shared" si="4"/>
        <v>-5.6</v>
      </c>
      <c r="G268" s="39">
        <f>VLOOKUP($B268,'Ub5 and Ub6 values'!$A$3:$F$7000,3,FALSE)</f>
        <v>7</v>
      </c>
      <c r="H268" s="39">
        <f>VLOOKUP($B268,'Ub5 and Ub6 values'!$A$3:$F$7000,4,FALSE)</f>
        <v>9</v>
      </c>
    </row>
    <row r="269" spans="1:8">
      <c r="A269" t="s">
        <v>8491</v>
      </c>
      <c r="B269" t="s">
        <v>94</v>
      </c>
      <c r="C269" t="s">
        <v>8492</v>
      </c>
      <c r="E269">
        <v>2.66</v>
      </c>
      <c r="F269" s="30">
        <f t="shared" si="4"/>
        <v>-5.66</v>
      </c>
      <c r="G269" s="39">
        <f>VLOOKUP($B269,'Ub5 and Ub6 values'!$A$3:$F$7000,3,FALSE)</f>
        <v>7</v>
      </c>
      <c r="H269" s="39">
        <f>VLOOKUP($B269,'Ub5 and Ub6 values'!$A$3:$F$7000,4,FALSE)</f>
        <v>9</v>
      </c>
    </row>
    <row r="270" spans="1:8">
      <c r="A270" t="s">
        <v>8493</v>
      </c>
      <c r="B270" t="s">
        <v>974</v>
      </c>
      <c r="C270" t="s">
        <v>8494</v>
      </c>
      <c r="E270">
        <v>2.82</v>
      </c>
      <c r="F270" s="30">
        <f t="shared" si="4"/>
        <v>-5.82</v>
      </c>
      <c r="G270" s="39">
        <f>VLOOKUP($B270,'Ub5 and Ub6 values'!$A$3:$F$7000,3,FALSE)</f>
        <v>7</v>
      </c>
      <c r="H270" s="39">
        <f>VLOOKUP($B270,'Ub5 and Ub6 values'!$A$3:$F$7000,4,FALSE)</f>
        <v>9</v>
      </c>
    </row>
    <row r="271" spans="1:8">
      <c r="A271" t="s">
        <v>90</v>
      </c>
      <c r="B271" t="s">
        <v>90</v>
      </c>
      <c r="C271" t="s">
        <v>9150</v>
      </c>
      <c r="E271">
        <v>0.61</v>
      </c>
      <c r="F271" s="30">
        <f t="shared" si="4"/>
        <v>-3.61</v>
      </c>
      <c r="G271" s="39">
        <f>VLOOKUP($B271,'Ub5 and Ub6 values'!$A$3:$F$7000,3,FALSE)</f>
        <v>8</v>
      </c>
      <c r="H271" s="39">
        <f>VLOOKUP($B271,'Ub5 and Ub6 values'!$A$3:$F$7000,4,FALSE)</f>
        <v>8</v>
      </c>
    </row>
    <row r="272" spans="1:8">
      <c r="A272" t="s">
        <v>110</v>
      </c>
      <c r="B272" t="s">
        <v>110</v>
      </c>
      <c r="C272" t="s">
        <v>9153</v>
      </c>
      <c r="E272">
        <v>0.97</v>
      </c>
      <c r="F272" s="30">
        <f t="shared" si="4"/>
        <v>-3.9699999999999998</v>
      </c>
      <c r="G272" s="39">
        <f>VLOOKUP($B272,'Ub5 and Ub6 values'!$A$3:$F$7000,3,FALSE)</f>
        <v>8</v>
      </c>
      <c r="H272" s="39">
        <f>VLOOKUP($B272,'Ub5 and Ub6 values'!$A$3:$F$7000,4,FALSE)</f>
        <v>8</v>
      </c>
    </row>
    <row r="273" spans="1:8">
      <c r="A273" t="s">
        <v>103</v>
      </c>
      <c r="B273" t="s">
        <v>103</v>
      </c>
      <c r="C273" t="s">
        <v>9185</v>
      </c>
      <c r="E273">
        <v>1.38</v>
      </c>
      <c r="F273" s="30">
        <f t="shared" si="4"/>
        <v>-4.38</v>
      </c>
      <c r="G273" s="39">
        <f>VLOOKUP($B273,'Ub5 and Ub6 values'!$A$3:$F$7000,3,FALSE)</f>
        <v>8</v>
      </c>
      <c r="H273" s="39">
        <f>VLOOKUP($B273,'Ub5 and Ub6 values'!$A$3:$F$7000,4,FALSE)</f>
        <v>8</v>
      </c>
    </row>
    <row r="274" spans="1:8">
      <c r="A274" t="s">
        <v>111</v>
      </c>
      <c r="B274" t="s">
        <v>111</v>
      </c>
      <c r="C274" t="s">
        <v>9187</v>
      </c>
      <c r="E274">
        <v>1.18</v>
      </c>
      <c r="F274" s="30">
        <f t="shared" si="4"/>
        <v>-4.18</v>
      </c>
      <c r="G274" s="39">
        <f>VLOOKUP($B274,'Ub5 and Ub6 values'!$A$3:$F$7000,3,FALSE)</f>
        <v>8</v>
      </c>
      <c r="H274" s="39">
        <f>VLOOKUP($B274,'Ub5 and Ub6 values'!$A$3:$F$7000,4,FALSE)</f>
        <v>8</v>
      </c>
    </row>
    <row r="275" spans="1:8">
      <c r="A275" t="s">
        <v>9233</v>
      </c>
      <c r="B275" t="s">
        <v>9233</v>
      </c>
      <c r="C275" t="s">
        <v>9234</v>
      </c>
      <c r="E275">
        <v>-0.24</v>
      </c>
      <c r="F275" s="30">
        <f t="shared" si="4"/>
        <v>-2.76</v>
      </c>
      <c r="G275" s="39">
        <f>VLOOKUP($B275,'Ub5 and Ub6 values'!$A$3:$F$7000,3,FALSE)</f>
        <v>6</v>
      </c>
      <c r="H275" s="39">
        <f>VLOOKUP($B275,'Ub5 and Ub6 values'!$A$3:$F$7000,4,FALSE)</f>
        <v>7</v>
      </c>
    </row>
    <row r="276" spans="1:8">
      <c r="A276" t="s">
        <v>9245</v>
      </c>
      <c r="B276" t="s">
        <v>1666</v>
      </c>
      <c r="C276" t="s">
        <v>9246</v>
      </c>
      <c r="E276">
        <v>0.55000000000000004</v>
      </c>
      <c r="F276" s="30">
        <f t="shared" si="4"/>
        <v>-3.55</v>
      </c>
      <c r="G276" s="39">
        <f>VLOOKUP($B276,'Ub5 and Ub6 values'!$A$3:$F$7000,3,FALSE)</f>
        <v>6</v>
      </c>
      <c r="H276" s="39">
        <f>VLOOKUP($B276,'Ub5 and Ub6 values'!$A$3:$F$7000,4,FALSE)</f>
        <v>8</v>
      </c>
    </row>
    <row r="277" spans="1:8">
      <c r="A277" t="s">
        <v>9272</v>
      </c>
      <c r="B277" t="s">
        <v>9272</v>
      </c>
      <c r="C277" t="s">
        <v>9273</v>
      </c>
      <c r="E277">
        <v>0.26</v>
      </c>
      <c r="F277" s="30">
        <f t="shared" si="4"/>
        <v>-3.26</v>
      </c>
      <c r="G277" s="39">
        <f>VLOOKUP($B277,'Ub5 and Ub6 values'!$A$3:$F$7000,3,FALSE)</f>
        <v>7</v>
      </c>
      <c r="H277" s="39">
        <f>VLOOKUP($B277,'Ub5 and Ub6 values'!$A$3:$F$7000,4,FALSE)</f>
        <v>9</v>
      </c>
    </row>
    <row r="278" spans="1:8">
      <c r="A278" t="s">
        <v>9279</v>
      </c>
      <c r="B278" t="s">
        <v>9279</v>
      </c>
      <c r="C278" t="s">
        <v>9280</v>
      </c>
      <c r="E278">
        <v>0.83</v>
      </c>
      <c r="F278" s="30">
        <f t="shared" si="4"/>
        <v>-3.83</v>
      </c>
      <c r="G278" s="39">
        <f>VLOOKUP($B278,'Ub5 and Ub6 values'!$A$3:$F$7000,3,FALSE)</f>
        <v>7</v>
      </c>
      <c r="H278" s="39">
        <f>VLOOKUP($B278,'Ub5 and Ub6 values'!$A$3:$F$7000,4,FALSE)</f>
        <v>9</v>
      </c>
    </row>
    <row r="279" spans="1:8">
      <c r="A279" t="s">
        <v>9585</v>
      </c>
      <c r="B279" t="s">
        <v>9585</v>
      </c>
      <c r="C279" t="s">
        <v>9305</v>
      </c>
      <c r="E279">
        <v>0.26</v>
      </c>
      <c r="F279" s="30">
        <f t="shared" si="4"/>
        <v>-3.26</v>
      </c>
      <c r="G279" s="39">
        <f>VLOOKUP($B279,'Ub5 and Ub6 values'!$A$3:$F$7000,3,FALSE)</f>
        <v>5</v>
      </c>
      <c r="H279" s="39">
        <f>VLOOKUP($B279,'Ub5 and Ub6 values'!$A$3:$F$7000,4,FALSE)</f>
        <v>7</v>
      </c>
    </row>
    <row r="280" spans="1:8">
      <c r="A280" t="s">
        <v>8612</v>
      </c>
      <c r="B280" t="s">
        <v>1667</v>
      </c>
      <c r="C280" t="s">
        <v>8613</v>
      </c>
      <c r="E280">
        <v>-0.41699999999999998</v>
      </c>
      <c r="F280" s="30">
        <f t="shared" si="4"/>
        <v>-2.5830000000000002</v>
      </c>
      <c r="G280" s="39">
        <f>VLOOKUP($B280,'Ub5 and Ub6 values'!$A$3:$F$7000,3,FALSE)</f>
        <v>6</v>
      </c>
      <c r="H280" s="39">
        <f>VLOOKUP($B280,'Ub5 and Ub6 values'!$A$3:$F$7000,4,FALSE)</f>
        <v>7</v>
      </c>
    </row>
    <row r="281" spans="1:8">
      <c r="A281" t="s">
        <v>8614</v>
      </c>
      <c r="B281" t="s">
        <v>8614</v>
      </c>
      <c r="C281" t="s">
        <v>8615</v>
      </c>
      <c r="E281">
        <v>-0.376</v>
      </c>
      <c r="F281" s="30">
        <f t="shared" si="4"/>
        <v>-2.6240000000000001</v>
      </c>
      <c r="G281" s="39">
        <f>VLOOKUP($B281,'Ub5 and Ub6 values'!$A$3:$F$7000,3,FALSE)</f>
        <v>6</v>
      </c>
      <c r="H281" s="39">
        <f>VLOOKUP($B281,'Ub5 and Ub6 values'!$A$3:$F$7000,4,FALSE)</f>
        <v>8</v>
      </c>
    </row>
    <row r="282" spans="1:8">
      <c r="A282" t="s">
        <v>8616</v>
      </c>
      <c r="B282" t="s">
        <v>8617</v>
      </c>
      <c r="C282" t="s">
        <v>8618</v>
      </c>
      <c r="E282">
        <v>-0.34399999999999997</v>
      </c>
      <c r="F282" s="30">
        <f t="shared" si="4"/>
        <v>-2.6560000000000001</v>
      </c>
      <c r="G282" s="39">
        <f>VLOOKUP($B282,'Ub5 and Ub6 values'!$A$3:$F$7000,3,FALSE)</f>
        <v>6</v>
      </c>
      <c r="H282" s="39">
        <f>VLOOKUP($B282,'Ub5 and Ub6 values'!$A$3:$F$7000,4,FALSE)</f>
        <v>7</v>
      </c>
    </row>
    <row r="283" spans="1:8">
      <c r="A283" t="s">
        <v>8619</v>
      </c>
      <c r="B283" t="s">
        <v>8620</v>
      </c>
      <c r="C283" t="s">
        <v>8621</v>
      </c>
      <c r="E283">
        <v>-0.159</v>
      </c>
      <c r="F283" s="30">
        <f t="shared" si="4"/>
        <v>-2.8410000000000002</v>
      </c>
      <c r="G283" s="39">
        <f>VLOOKUP($B283,'Ub5 and Ub6 values'!$A$3:$F$7000,3,FALSE)</f>
        <v>6</v>
      </c>
      <c r="H283" s="39">
        <f>VLOOKUP($B283,'Ub5 and Ub6 values'!$A$3:$F$7000,4,FALSE)</f>
        <v>7</v>
      </c>
    </row>
    <row r="284" spans="1:8">
      <c r="A284" t="s">
        <v>8622</v>
      </c>
      <c r="B284" t="s">
        <v>8622</v>
      </c>
      <c r="C284" t="s">
        <v>8623</v>
      </c>
      <c r="E284">
        <v>0.76400000000000001</v>
      </c>
      <c r="F284" s="30">
        <f t="shared" si="4"/>
        <v>-3.7640000000000002</v>
      </c>
      <c r="G284" s="39">
        <f>VLOOKUP($B284,'Ub5 and Ub6 values'!$A$3:$F$7000,3,FALSE)</f>
        <v>5</v>
      </c>
      <c r="H284" s="39">
        <f>VLOOKUP($B284,'Ub5 and Ub6 values'!$A$3:$F$7000,4,FALSE)</f>
        <v>7</v>
      </c>
    </row>
    <row r="285" spans="1:8">
      <c r="A285" t="s">
        <v>8624</v>
      </c>
      <c r="B285" t="s">
        <v>8624</v>
      </c>
      <c r="C285" t="s">
        <v>8625</v>
      </c>
      <c r="E285">
        <v>1.0389999999999999</v>
      </c>
      <c r="F285" s="30">
        <f t="shared" si="4"/>
        <v>-4.0389999999999997</v>
      </c>
      <c r="G285" s="39">
        <f>VLOOKUP($B285,'Ub5 and Ub6 values'!$A$3:$F$7000,3,FALSE)</f>
        <v>5</v>
      </c>
      <c r="H285" s="39">
        <f>VLOOKUP($B285,'Ub5 and Ub6 values'!$A$3:$F$7000,4,FALSE)</f>
        <v>7</v>
      </c>
    </row>
    <row r="286" spans="1:8">
      <c r="A286" t="s">
        <v>8626</v>
      </c>
      <c r="B286" t="s">
        <v>1668</v>
      </c>
      <c r="C286" t="s">
        <v>8627</v>
      </c>
      <c r="E286">
        <v>0.40300000000000002</v>
      </c>
      <c r="F286" s="30">
        <f t="shared" si="4"/>
        <v>-3.403</v>
      </c>
      <c r="G286" s="39">
        <f>VLOOKUP($B286,'Ub5 and Ub6 values'!$A$3:$F$7000,3,FALSE)</f>
        <v>5</v>
      </c>
      <c r="H286" s="39">
        <f>VLOOKUP($B286,'Ub5 and Ub6 values'!$A$3:$F$7000,4,FALSE)</f>
        <v>5</v>
      </c>
    </row>
    <row r="287" spans="1:8">
      <c r="A287" t="s">
        <v>8628</v>
      </c>
      <c r="B287" t="s">
        <v>8628</v>
      </c>
      <c r="C287" t="s">
        <v>8629</v>
      </c>
      <c r="E287">
        <v>0.50900000000000001</v>
      </c>
      <c r="F287" s="30">
        <f t="shared" si="4"/>
        <v>-3.5089999999999999</v>
      </c>
      <c r="G287" s="39">
        <f>VLOOKUP($B287,'Ub5 and Ub6 values'!$A$3:$F$7000,3,FALSE)</f>
        <v>5</v>
      </c>
      <c r="H287" s="39">
        <f>VLOOKUP($B287,'Ub5 and Ub6 values'!$A$3:$F$7000,4,FALSE)</f>
        <v>6</v>
      </c>
    </row>
    <row r="288" spans="1:8">
      <c r="A288" t="s">
        <v>8630</v>
      </c>
      <c r="B288" t="s">
        <v>8630</v>
      </c>
      <c r="C288" t="s">
        <v>8631</v>
      </c>
      <c r="E288">
        <v>0.7</v>
      </c>
      <c r="F288" s="30">
        <f t="shared" si="4"/>
        <v>-3.7</v>
      </c>
      <c r="G288" s="39">
        <f>VLOOKUP($B288,'Ub5 and Ub6 values'!$A$3:$F$7000,3,FALSE)</f>
        <v>5</v>
      </c>
      <c r="H288" s="39">
        <f>VLOOKUP($B288,'Ub5 and Ub6 values'!$A$3:$F$7000,4,FALSE)</f>
        <v>6</v>
      </c>
    </row>
    <row r="289" spans="1:8">
      <c r="A289" t="s">
        <v>8632</v>
      </c>
      <c r="B289" t="s">
        <v>8632</v>
      </c>
      <c r="C289" t="s">
        <v>8633</v>
      </c>
      <c r="E289">
        <v>0.76300000000000001</v>
      </c>
      <c r="F289" s="30">
        <f t="shared" si="4"/>
        <v>-3.7629999999999999</v>
      </c>
      <c r="G289" s="39">
        <f>VLOOKUP($B289,'Ub5 and Ub6 values'!$A$3:$F$7000,3,FALSE)</f>
        <v>5</v>
      </c>
      <c r="H289" s="39">
        <f>VLOOKUP($B289,'Ub5 and Ub6 values'!$A$3:$F$7000,4,FALSE)</f>
        <v>5</v>
      </c>
    </row>
    <row r="290" spans="1:8">
      <c r="A290" t="s">
        <v>8634</v>
      </c>
      <c r="B290" t="s">
        <v>8635</v>
      </c>
      <c r="C290" t="s">
        <v>8636</v>
      </c>
      <c r="E290">
        <v>0.82499999999999996</v>
      </c>
      <c r="F290" s="30">
        <f t="shared" si="4"/>
        <v>-3.8250000000000002</v>
      </c>
      <c r="G290" s="39">
        <f>VLOOKUP($B290,'Ub5 and Ub6 values'!$A$3:$F$7000,3,FALSE)</f>
        <v>5</v>
      </c>
      <c r="H290" s="39">
        <f>VLOOKUP($B290,'Ub5 and Ub6 values'!$A$3:$F$7000,4,FALSE)</f>
        <v>6</v>
      </c>
    </row>
    <row r="291" spans="1:8">
      <c r="A291" t="s">
        <v>8637</v>
      </c>
      <c r="B291" t="s">
        <v>8637</v>
      </c>
      <c r="C291" t="s">
        <v>8638</v>
      </c>
      <c r="E291">
        <v>1.0429999999999999</v>
      </c>
      <c r="F291" s="30">
        <f t="shared" si="4"/>
        <v>-4.0430000000000001</v>
      </c>
      <c r="G291" s="39">
        <f>VLOOKUP($B291,'Ub5 and Ub6 values'!$A$3:$F$7000,3,FALSE)</f>
        <v>5</v>
      </c>
      <c r="H291" s="39">
        <f>VLOOKUP($B291,'Ub5 and Ub6 values'!$A$3:$F$7000,4,FALSE)</f>
        <v>7</v>
      </c>
    </row>
    <row r="292" spans="1:8">
      <c r="A292" t="s">
        <v>8639</v>
      </c>
      <c r="B292" t="s">
        <v>8639</v>
      </c>
      <c r="C292" t="s">
        <v>8640</v>
      </c>
      <c r="E292">
        <v>1.1060000000000001</v>
      </c>
      <c r="F292" s="30">
        <f t="shared" si="4"/>
        <v>-4.1059999999999999</v>
      </c>
      <c r="G292" s="39">
        <f>VLOOKUP($B292,'Ub5 and Ub6 values'!$A$3:$F$7000,3,FALSE)</f>
        <v>5</v>
      </c>
      <c r="H292" s="39">
        <f>VLOOKUP($B292,'Ub5 and Ub6 values'!$A$3:$F$7000,4,FALSE)</f>
        <v>7</v>
      </c>
    </row>
    <row r="293" spans="1:8">
      <c r="A293" t="s">
        <v>8641</v>
      </c>
      <c r="B293" t="s">
        <v>8641</v>
      </c>
      <c r="C293" t="s">
        <v>8642</v>
      </c>
      <c r="E293">
        <v>1.2330000000000001</v>
      </c>
      <c r="F293" s="30">
        <f t="shared" si="4"/>
        <v>-4.2330000000000005</v>
      </c>
      <c r="G293" s="39">
        <f>VLOOKUP($B293,'Ub5 and Ub6 values'!$A$3:$F$7000,3,FALSE)</f>
        <v>5</v>
      </c>
      <c r="H293" s="39">
        <f>VLOOKUP($B293,'Ub5 and Ub6 values'!$A$3:$F$7000,4,FALSE)</f>
        <v>7</v>
      </c>
    </row>
    <row r="294" spans="1:8">
      <c r="A294" t="s">
        <v>8643</v>
      </c>
      <c r="B294" t="s">
        <v>8643</v>
      </c>
      <c r="C294" t="s">
        <v>8644</v>
      </c>
      <c r="E294">
        <v>1.3220000000000001</v>
      </c>
      <c r="F294" s="30">
        <f t="shared" si="4"/>
        <v>-4.3220000000000001</v>
      </c>
      <c r="G294" s="39">
        <f>VLOOKUP($B294,'Ub5 and Ub6 values'!$A$3:$F$7000,3,FALSE)</f>
        <v>5</v>
      </c>
      <c r="H294" s="39">
        <f>VLOOKUP($B294,'Ub5 and Ub6 values'!$A$3:$F$7000,4,FALSE)</f>
        <v>7</v>
      </c>
    </row>
    <row r="295" spans="1:8">
      <c r="A295" t="s">
        <v>8645</v>
      </c>
      <c r="B295" t="s">
        <v>8645</v>
      </c>
      <c r="C295" t="s">
        <v>8646</v>
      </c>
      <c r="E295">
        <v>1.373</v>
      </c>
      <c r="F295" s="30">
        <f t="shared" si="4"/>
        <v>-4.3730000000000002</v>
      </c>
      <c r="G295" s="39">
        <f>VLOOKUP($B295,'Ub5 and Ub6 values'!$A$3:$F$7000,3,FALSE)</f>
        <v>5</v>
      </c>
      <c r="H295" s="39">
        <f>VLOOKUP($B295,'Ub5 and Ub6 values'!$A$3:$F$7000,4,FALSE)</f>
        <v>7</v>
      </c>
    </row>
    <row r="296" spans="1:8">
      <c r="A296" t="s">
        <v>8647</v>
      </c>
      <c r="B296" t="s">
        <v>8648</v>
      </c>
      <c r="E296">
        <v>-1.8202</v>
      </c>
      <c r="F296" s="30">
        <f t="shared" si="4"/>
        <v>-1.1798</v>
      </c>
      <c r="G296" s="39">
        <f>VLOOKUP($B296,'Ub5 and Ub6 values'!$A$3:$F$7000,3,FALSE)</f>
        <v>4</v>
      </c>
      <c r="H296" s="39">
        <f>VLOOKUP($B296,'Ub5 and Ub6 values'!$A$3:$F$7000,4,FALSE)</f>
        <v>5</v>
      </c>
    </row>
    <row r="297" spans="1:8">
      <c r="A297" t="s">
        <v>8652</v>
      </c>
      <c r="B297" t="s">
        <v>8653</v>
      </c>
      <c r="E297">
        <v>-1.7648999999999999</v>
      </c>
      <c r="F297" s="30">
        <f t="shared" si="4"/>
        <v>-1.2351000000000001</v>
      </c>
      <c r="G297" s="39">
        <f>VLOOKUP($B297,'Ub5 and Ub6 values'!$A$3:$F$7000,3,FALSE)</f>
        <v>4</v>
      </c>
      <c r="H297" s="39">
        <f>VLOOKUP($B297,'Ub5 and Ub6 values'!$A$3:$F$7000,4,FALSE)</f>
        <v>5</v>
      </c>
    </row>
    <row r="298" spans="1:8">
      <c r="A298" t="s">
        <v>8654</v>
      </c>
      <c r="B298" t="s">
        <v>8655</v>
      </c>
      <c r="E298">
        <v>-0.58520000000000005</v>
      </c>
      <c r="F298" s="30">
        <f t="shared" si="4"/>
        <v>-2.4148000000000001</v>
      </c>
      <c r="G298" s="39">
        <f>VLOOKUP($B298,'Ub5 and Ub6 values'!$A$3:$F$7000,3,FALSE)</f>
        <v>4</v>
      </c>
      <c r="H298" s="39">
        <f>VLOOKUP($B298,'Ub5 and Ub6 values'!$A$3:$F$7000,4,FALSE)</f>
        <v>5</v>
      </c>
    </row>
    <row r="299" spans="1:8">
      <c r="A299" t="s">
        <v>8656</v>
      </c>
      <c r="B299" t="s">
        <v>8657</v>
      </c>
      <c r="E299">
        <v>-0.67179999999999995</v>
      </c>
      <c r="F299" s="30">
        <f t="shared" si="4"/>
        <v>-2.3281999999999998</v>
      </c>
      <c r="G299" s="39">
        <f>VLOOKUP($B299,'Ub5 and Ub6 values'!$A$3:$F$7000,3,FALSE)</f>
        <v>4</v>
      </c>
      <c r="H299" s="39">
        <f>VLOOKUP($B299,'Ub5 and Ub6 values'!$A$3:$F$7000,4,FALSE)</f>
        <v>5</v>
      </c>
    </row>
    <row r="300" spans="1:8">
      <c r="A300" t="s">
        <v>8658</v>
      </c>
      <c r="B300" t="s">
        <v>1669</v>
      </c>
      <c r="E300">
        <v>-0.92459999999999998</v>
      </c>
      <c r="F300" s="30">
        <f t="shared" si="4"/>
        <v>-2.0754000000000001</v>
      </c>
      <c r="G300" s="39">
        <f>VLOOKUP($B300,'Ub5 and Ub6 values'!$A$3:$F$7000,3,FALSE)</f>
        <v>4</v>
      </c>
      <c r="H300" s="39">
        <f>VLOOKUP($B300,'Ub5 and Ub6 values'!$A$3:$F$7000,4,FALSE)</f>
        <v>6</v>
      </c>
    </row>
    <row r="301" spans="1:8">
      <c r="A301" t="s">
        <v>8659</v>
      </c>
      <c r="B301" t="s">
        <v>8660</v>
      </c>
      <c r="E301">
        <v>-0.95799999999999996</v>
      </c>
      <c r="F301" s="30">
        <f t="shared" si="4"/>
        <v>-2.0419999999999998</v>
      </c>
      <c r="G301" s="39">
        <f>VLOOKUP($B301,'Ub5 and Ub6 values'!$A$3:$F$7000,3,FALSE)</f>
        <v>4</v>
      </c>
      <c r="H301" s="39">
        <f>VLOOKUP($B301,'Ub5 and Ub6 values'!$A$3:$F$7000,4,FALSE)</f>
        <v>5</v>
      </c>
    </row>
    <row r="302" spans="1:8">
      <c r="A302" t="s">
        <v>8661</v>
      </c>
      <c r="B302" t="s">
        <v>8662</v>
      </c>
      <c r="E302">
        <v>-0.58479999999999999</v>
      </c>
      <c r="F302" s="30">
        <f t="shared" si="4"/>
        <v>-2.4152</v>
      </c>
      <c r="G302" s="39">
        <f>VLOOKUP($B302,'Ub5 and Ub6 values'!$A$3:$F$7000,3,FALSE)</f>
        <v>4</v>
      </c>
      <c r="H302" s="39">
        <f>VLOOKUP($B302,'Ub5 and Ub6 values'!$A$3:$F$7000,4,FALSE)</f>
        <v>5</v>
      </c>
    </row>
    <row r="303" spans="1:8">
      <c r="A303" t="s">
        <v>8663</v>
      </c>
      <c r="B303" t="s">
        <v>8664</v>
      </c>
      <c r="E303">
        <v>-0.58520000000000005</v>
      </c>
      <c r="F303" s="30">
        <f t="shared" si="4"/>
        <v>-2.4148000000000001</v>
      </c>
      <c r="G303" s="39">
        <f>VLOOKUP($B303,'Ub5 and Ub6 values'!$A$3:$F$7000,3,FALSE)</f>
        <v>4</v>
      </c>
      <c r="H303" s="39">
        <f>VLOOKUP($B303,'Ub5 and Ub6 values'!$A$3:$F$7000,4,FALSE)</f>
        <v>6</v>
      </c>
    </row>
    <row r="304" spans="1:8">
      <c r="A304" t="s">
        <v>8129</v>
      </c>
      <c r="B304" t="s">
        <v>8130</v>
      </c>
      <c r="E304">
        <v>-0.71779999999999999</v>
      </c>
      <c r="F304" s="30">
        <f t="shared" si="4"/>
        <v>-2.2822</v>
      </c>
      <c r="G304" s="39">
        <f>VLOOKUP($B304,'Ub5 and Ub6 values'!$A$3:$F$7000,3,FALSE)</f>
        <v>4</v>
      </c>
      <c r="H304" s="39">
        <f>VLOOKUP($B304,'Ub5 and Ub6 values'!$A$3:$F$7000,4,FALSE)</f>
        <v>6</v>
      </c>
    </row>
    <row r="305" spans="1:8">
      <c r="A305" t="s">
        <v>8131</v>
      </c>
      <c r="B305" t="s">
        <v>8132</v>
      </c>
      <c r="E305">
        <v>-0.65939999999999999</v>
      </c>
      <c r="F305" s="30">
        <f t="shared" si="4"/>
        <v>-2.3406000000000002</v>
      </c>
      <c r="G305" s="39">
        <f>VLOOKUP($B305,'Ub5 and Ub6 values'!$A$3:$F$7000,3,FALSE)</f>
        <v>4</v>
      </c>
      <c r="H305" s="39">
        <f>VLOOKUP($B305,'Ub5 and Ub6 values'!$A$3:$F$7000,4,FALSE)</f>
        <v>6</v>
      </c>
    </row>
    <row r="306" spans="1:8">
      <c r="A306" t="s">
        <v>8133</v>
      </c>
      <c r="B306" t="s">
        <v>8134</v>
      </c>
      <c r="E306">
        <v>-0.61909999999999998</v>
      </c>
      <c r="F306" s="30">
        <f t="shared" si="4"/>
        <v>-2.3809</v>
      </c>
      <c r="G306" s="39">
        <f>VLOOKUP($B306,'Ub5 and Ub6 values'!$A$3:$F$7000,3,FALSE)</f>
        <v>4</v>
      </c>
      <c r="H306" s="39">
        <f>VLOOKUP($B306,'Ub5 and Ub6 values'!$A$3:$F$7000,4,FALSE)</f>
        <v>5</v>
      </c>
    </row>
    <row r="307" spans="1:8">
      <c r="A307" t="s">
        <v>8136</v>
      </c>
      <c r="B307" t="s">
        <v>8137</v>
      </c>
      <c r="E307">
        <v>-1.673</v>
      </c>
      <c r="F307" s="30">
        <f t="shared" si="4"/>
        <v>-1.327</v>
      </c>
      <c r="G307" s="39">
        <f>VLOOKUP($B307,'Ub5 and Ub6 values'!$A$3:$F$7000,3,FALSE)</f>
        <v>5</v>
      </c>
      <c r="H307" s="39">
        <f>VLOOKUP($B307,'Ub5 and Ub6 values'!$A$3:$F$7000,4,FALSE)</f>
        <v>6</v>
      </c>
    </row>
    <row r="308" spans="1:8">
      <c r="A308" t="s">
        <v>8140</v>
      </c>
      <c r="B308" t="s">
        <v>8141</v>
      </c>
      <c r="C308" t="s">
        <v>8142</v>
      </c>
      <c r="E308">
        <v>-0.99</v>
      </c>
      <c r="F308" s="30">
        <f t="shared" si="4"/>
        <v>-2.0099999999999998</v>
      </c>
      <c r="G308" s="39">
        <f>VLOOKUP($B308,'Ub5 and Ub6 values'!$A$3:$F$7000,3,FALSE)</f>
        <v>5</v>
      </c>
      <c r="H308" s="39">
        <f>VLOOKUP($B308,'Ub5 and Ub6 values'!$A$3:$F$7000,4,FALSE)</f>
        <v>5</v>
      </c>
    </row>
    <row r="309" spans="1:8">
      <c r="A309" t="s">
        <v>189</v>
      </c>
      <c r="B309" t="s">
        <v>9668</v>
      </c>
      <c r="C309" t="s">
        <v>8143</v>
      </c>
      <c r="E309">
        <v>-0.46</v>
      </c>
      <c r="F309" s="30">
        <f t="shared" si="4"/>
        <v>-2.54</v>
      </c>
      <c r="G309" s="39">
        <f>VLOOKUP($B309,'Ub5 and Ub6 values'!$A$3:$F$7000,3,FALSE)</f>
        <v>6</v>
      </c>
      <c r="H309" s="39">
        <f>VLOOKUP($B309,'Ub5 and Ub6 values'!$A$3:$F$7000,4,FALSE)</f>
        <v>6</v>
      </c>
    </row>
    <row r="310" spans="1:8">
      <c r="A310" t="s">
        <v>8145</v>
      </c>
      <c r="B310" t="s">
        <v>10038</v>
      </c>
      <c r="C310" t="s">
        <v>8146</v>
      </c>
      <c r="E310">
        <v>-0.79</v>
      </c>
      <c r="F310" s="30">
        <f t="shared" si="4"/>
        <v>-2.21</v>
      </c>
      <c r="G310" s="39">
        <f>VLOOKUP($B310,'Ub5 and Ub6 values'!$A$3:$F$7000,3,FALSE)</f>
        <v>6</v>
      </c>
      <c r="H310" s="39">
        <f>VLOOKUP($B310,'Ub5 and Ub6 values'!$A$3:$F$7000,4,FALSE)</f>
        <v>6</v>
      </c>
    </row>
    <row r="311" spans="1:8">
      <c r="A311" t="s">
        <v>8147</v>
      </c>
      <c r="B311" t="s">
        <v>8148</v>
      </c>
      <c r="C311" t="s">
        <v>8149</v>
      </c>
      <c r="E311">
        <v>-0.78</v>
      </c>
      <c r="F311" s="30">
        <f t="shared" si="4"/>
        <v>-2.2199999999999998</v>
      </c>
      <c r="G311" s="39">
        <f>VLOOKUP($B311,'Ub5 and Ub6 values'!$A$3:$F$7000,3,FALSE)</f>
        <v>5</v>
      </c>
      <c r="H311" s="39">
        <f>VLOOKUP($B311,'Ub5 and Ub6 values'!$A$3:$F$7000,4,FALSE)</f>
        <v>6</v>
      </c>
    </row>
    <row r="312" spans="1:8">
      <c r="A312" t="s">
        <v>8150</v>
      </c>
      <c r="B312" t="s">
        <v>8151</v>
      </c>
      <c r="C312" t="s">
        <v>8152</v>
      </c>
      <c r="E312">
        <v>-1.63</v>
      </c>
      <c r="F312" s="30">
        <f t="shared" si="4"/>
        <v>-1.37</v>
      </c>
      <c r="G312" s="39">
        <f>VLOOKUP($B312,'Ub5 and Ub6 values'!$A$3:$F$7000,3,FALSE)</f>
        <v>5</v>
      </c>
      <c r="H312" s="39">
        <f>VLOOKUP($B312,'Ub5 and Ub6 values'!$A$3:$F$7000,4,FALSE)</f>
        <v>6</v>
      </c>
    </row>
    <row r="313" spans="1:8">
      <c r="A313" t="s">
        <v>8153</v>
      </c>
      <c r="B313" t="s">
        <v>8153</v>
      </c>
      <c r="C313" t="s">
        <v>8154</v>
      </c>
      <c r="E313">
        <v>-1.4</v>
      </c>
      <c r="F313" s="30">
        <f t="shared" si="4"/>
        <v>-1.6</v>
      </c>
      <c r="G313" s="39">
        <f>VLOOKUP($B313,'Ub5 and Ub6 values'!$A$3:$F$7000,3,FALSE)</f>
        <v>4</v>
      </c>
      <c r="H313" s="39">
        <f>VLOOKUP($B313,'Ub5 and Ub6 values'!$A$3:$F$7000,4,FALSE)</f>
        <v>4</v>
      </c>
    </row>
    <row r="314" spans="1:8">
      <c r="A314" t="s">
        <v>8155</v>
      </c>
      <c r="B314" t="s">
        <v>8155</v>
      </c>
      <c r="C314" t="s">
        <v>8665</v>
      </c>
      <c r="E314">
        <v>-0.76</v>
      </c>
      <c r="F314" s="30">
        <f t="shared" si="4"/>
        <v>-2.2400000000000002</v>
      </c>
      <c r="G314" s="39">
        <f>VLOOKUP($B314,'Ub5 and Ub6 values'!$A$3:$F$7000,3,FALSE)</f>
        <v>5</v>
      </c>
      <c r="H314" s="39">
        <f>VLOOKUP($B314,'Ub5 and Ub6 values'!$A$3:$F$7000,4,FALSE)</f>
        <v>6</v>
      </c>
    </row>
    <row r="315" spans="1:8">
      <c r="A315" t="s">
        <v>8666</v>
      </c>
      <c r="B315" t="s">
        <v>8666</v>
      </c>
      <c r="C315" t="s">
        <v>8667</v>
      </c>
      <c r="E315">
        <v>-0.27</v>
      </c>
      <c r="F315" s="30">
        <f t="shared" si="4"/>
        <v>-2.73</v>
      </c>
      <c r="G315" s="39">
        <f>VLOOKUP($B315,'Ub5 and Ub6 values'!$A$3:$F$7000,3,FALSE)</f>
        <v>5</v>
      </c>
      <c r="H315" s="39">
        <f>VLOOKUP($B315,'Ub5 and Ub6 values'!$A$3:$F$7000,4,FALSE)</f>
        <v>6</v>
      </c>
    </row>
    <row r="316" spans="1:8">
      <c r="A316" t="s">
        <v>8668</v>
      </c>
      <c r="B316" t="s">
        <v>8668</v>
      </c>
      <c r="C316" t="s">
        <v>8669</v>
      </c>
      <c r="E316">
        <v>0.49</v>
      </c>
      <c r="F316" s="30">
        <f t="shared" si="4"/>
        <v>-3.49</v>
      </c>
      <c r="G316" s="39">
        <f>VLOOKUP($B316,'Ub5 and Ub6 values'!$A$3:$F$7000,3,FALSE)</f>
        <v>5</v>
      </c>
      <c r="H316" s="39">
        <f>VLOOKUP($B316,'Ub5 and Ub6 values'!$A$3:$F$7000,4,FALSE)</f>
        <v>6</v>
      </c>
    </row>
    <row r="317" spans="1:8">
      <c r="A317" t="s">
        <v>419</v>
      </c>
      <c r="B317" t="s">
        <v>419</v>
      </c>
      <c r="C317" t="s">
        <v>8670</v>
      </c>
      <c r="E317">
        <v>-0.85</v>
      </c>
      <c r="F317" s="30">
        <f t="shared" si="4"/>
        <v>-2.15</v>
      </c>
      <c r="G317" s="39">
        <f>VLOOKUP($B317,'Ub5 and Ub6 values'!$A$3:$F$7000,3,FALSE)</f>
        <v>4</v>
      </c>
      <c r="H317" s="39">
        <f>VLOOKUP($B317,'Ub5 and Ub6 values'!$A$3:$F$7000,4,FALSE)</f>
        <v>4</v>
      </c>
    </row>
    <row r="318" spans="1:8">
      <c r="A318" t="s">
        <v>8671</v>
      </c>
      <c r="B318" t="s">
        <v>8672</v>
      </c>
      <c r="C318" t="s">
        <v>8673</v>
      </c>
      <c r="E318">
        <v>0.11</v>
      </c>
      <c r="F318" s="30">
        <f t="shared" si="4"/>
        <v>-3.11</v>
      </c>
      <c r="G318" s="39">
        <f>VLOOKUP($B318,'Ub5 and Ub6 values'!$A$3:$F$7000,3,FALSE)</f>
        <v>4</v>
      </c>
      <c r="H318" s="39">
        <f>VLOOKUP($B318,'Ub5 and Ub6 values'!$A$3:$F$7000,4,FALSE)</f>
        <v>4</v>
      </c>
    </row>
    <row r="319" spans="1:8">
      <c r="A319" t="s">
        <v>10039</v>
      </c>
      <c r="B319" t="s">
        <v>10039</v>
      </c>
      <c r="C319" t="s">
        <v>10040</v>
      </c>
      <c r="E319">
        <v>-1.19</v>
      </c>
      <c r="F319" s="30">
        <f t="shared" si="4"/>
        <v>-1.81</v>
      </c>
      <c r="G319" s="39">
        <f>VLOOKUP($B319,'Ub5 and Ub6 values'!$A$3:$F$7000,3,FALSE)</f>
        <v>4</v>
      </c>
      <c r="H319" s="39">
        <f>VLOOKUP($B319,'Ub5 and Ub6 values'!$A$3:$F$7000,4,FALSE)</f>
        <v>4</v>
      </c>
    </row>
    <row r="320" spans="1:8">
      <c r="A320" t="s">
        <v>10041</v>
      </c>
      <c r="B320" t="s">
        <v>10042</v>
      </c>
      <c r="C320" t="s">
        <v>10043</v>
      </c>
      <c r="E320">
        <v>0.56999999999999995</v>
      </c>
      <c r="F320" s="30">
        <f t="shared" si="4"/>
        <v>-3.57</v>
      </c>
      <c r="G320" s="39">
        <f>VLOOKUP($B320,'Ub5 and Ub6 values'!$A$3:$F$7000,3,FALSE)</f>
        <v>5</v>
      </c>
      <c r="H320" s="39">
        <f>VLOOKUP($B320,'Ub5 and Ub6 values'!$A$3:$F$7000,4,FALSE)</f>
        <v>5</v>
      </c>
    </row>
    <row r="321" spans="1:8">
      <c r="A321" t="s">
        <v>10044</v>
      </c>
      <c r="B321" t="s">
        <v>10045</v>
      </c>
      <c r="C321" t="s">
        <v>10046</v>
      </c>
      <c r="E321">
        <v>-0.46</v>
      </c>
      <c r="F321" s="30">
        <f t="shared" si="4"/>
        <v>-2.54</v>
      </c>
      <c r="G321" s="39">
        <f>VLOOKUP($B321,'Ub5 and Ub6 values'!$A$3:$F$7000,3,FALSE)</f>
        <v>5</v>
      </c>
      <c r="H321" s="39">
        <f>VLOOKUP($B321,'Ub5 and Ub6 values'!$A$3:$F$7000,4,FALSE)</f>
        <v>6</v>
      </c>
    </row>
    <row r="322" spans="1:8">
      <c r="A322" t="s">
        <v>10047</v>
      </c>
      <c r="B322" t="s">
        <v>10048</v>
      </c>
      <c r="C322" t="s">
        <v>10049</v>
      </c>
      <c r="E322">
        <v>-1.21</v>
      </c>
      <c r="F322" s="30">
        <f t="shared" si="4"/>
        <v>-1.79</v>
      </c>
      <c r="G322" s="39">
        <f>VLOOKUP($B322,'Ub5 and Ub6 values'!$A$3:$F$7000,3,FALSE)</f>
        <v>5</v>
      </c>
      <c r="H322" s="39">
        <f>VLOOKUP($B322,'Ub5 and Ub6 values'!$A$3:$F$7000,4,FALSE)</f>
        <v>5</v>
      </c>
    </row>
    <row r="323" spans="1:8">
      <c r="A323" t="s">
        <v>10050</v>
      </c>
      <c r="B323" t="s">
        <v>10050</v>
      </c>
      <c r="C323" t="s">
        <v>10051</v>
      </c>
      <c r="E323">
        <v>-0.93</v>
      </c>
      <c r="F323" s="30">
        <f t="shared" si="4"/>
        <v>-2.0699999999999998</v>
      </c>
      <c r="G323" s="39">
        <f>VLOOKUP($B323,'Ub5 and Ub6 values'!$A$3:$F$7000,3,FALSE)</f>
        <v>2</v>
      </c>
      <c r="H323" s="39">
        <f>VLOOKUP($B323,'Ub5 and Ub6 values'!$A$3:$F$7000,4,FALSE)</f>
        <v>2</v>
      </c>
    </row>
    <row r="324" spans="1:8">
      <c r="A324" t="s">
        <v>10052</v>
      </c>
      <c r="B324" t="s">
        <v>10052</v>
      </c>
      <c r="C324" t="s">
        <v>10053</v>
      </c>
      <c r="E324">
        <v>0.01</v>
      </c>
      <c r="F324" s="30">
        <f t="shared" ref="F324:F336" si="5">0-E324-3</f>
        <v>-3.01</v>
      </c>
      <c r="G324" s="39">
        <f>VLOOKUP($B324,'Ub5 and Ub6 values'!$A$3:$F$7000,3,FALSE)</f>
        <v>5</v>
      </c>
      <c r="H324" s="39">
        <f>VLOOKUP($B324,'Ub5 and Ub6 values'!$A$3:$F$7000,4,FALSE)</f>
        <v>6</v>
      </c>
    </row>
    <row r="325" spans="1:8">
      <c r="A325" t="s">
        <v>10054</v>
      </c>
      <c r="B325" t="s">
        <v>10054</v>
      </c>
      <c r="C325" t="s">
        <v>10055</v>
      </c>
      <c r="E325">
        <v>1.04</v>
      </c>
      <c r="F325" s="30">
        <f t="shared" si="5"/>
        <v>-4.04</v>
      </c>
      <c r="G325" s="39">
        <f>VLOOKUP($B325,'Ub5 and Ub6 values'!$A$3:$F$7000,3,FALSE)</f>
        <v>5</v>
      </c>
      <c r="H325" s="39">
        <f>VLOOKUP($B325,'Ub5 and Ub6 values'!$A$3:$F$7000,4,FALSE)</f>
        <v>6</v>
      </c>
    </row>
    <row r="326" spans="1:8">
      <c r="A326" t="s">
        <v>10059</v>
      </c>
      <c r="B326" t="s">
        <v>10059</v>
      </c>
      <c r="C326" t="s">
        <v>10060</v>
      </c>
      <c r="E326">
        <v>-0.86</v>
      </c>
      <c r="F326" s="30">
        <f t="shared" si="5"/>
        <v>-2.14</v>
      </c>
      <c r="G326" s="39">
        <f>VLOOKUP($B326,'Ub5 and Ub6 values'!$A$3:$F$7000,3,FALSE)</f>
        <v>4</v>
      </c>
      <c r="H326" s="39">
        <f>VLOOKUP($B326,'Ub5 and Ub6 values'!$A$3:$F$7000,4,FALSE)</f>
        <v>4</v>
      </c>
    </row>
    <row r="327" spans="1:8">
      <c r="A327" t="s">
        <v>10064</v>
      </c>
      <c r="B327" t="s">
        <v>10064</v>
      </c>
      <c r="C327" t="s">
        <v>10065</v>
      </c>
      <c r="E327">
        <v>-0.93</v>
      </c>
      <c r="F327" s="30">
        <f t="shared" si="5"/>
        <v>-2.0699999999999998</v>
      </c>
      <c r="G327" s="39">
        <f>VLOOKUP($B327,'Ub5 and Ub6 values'!$A$3:$F$7000,3,FALSE)</f>
        <v>5</v>
      </c>
      <c r="H327" s="39">
        <f>VLOOKUP($B327,'Ub5 and Ub6 values'!$A$3:$F$7000,4,FALSE)</f>
        <v>5</v>
      </c>
    </row>
    <row r="328" spans="1:8">
      <c r="A328" t="s">
        <v>10066</v>
      </c>
      <c r="B328" t="s">
        <v>10066</v>
      </c>
      <c r="C328" t="s">
        <v>10067</v>
      </c>
      <c r="E328">
        <v>-0.63</v>
      </c>
      <c r="F328" s="30">
        <f t="shared" si="5"/>
        <v>-2.37</v>
      </c>
      <c r="G328" s="39">
        <f>VLOOKUP($B328,'Ub5 and Ub6 values'!$A$3:$F$7000,3,FALSE)</f>
        <v>5</v>
      </c>
      <c r="H328" s="39">
        <f>VLOOKUP($B328,'Ub5 and Ub6 values'!$A$3:$F$7000,4,FALSE)</f>
        <v>6</v>
      </c>
    </row>
    <row r="329" spans="1:8">
      <c r="A329" t="s">
        <v>10068</v>
      </c>
      <c r="B329" t="s">
        <v>10068</v>
      </c>
      <c r="C329" t="s">
        <v>10069</v>
      </c>
      <c r="E329">
        <v>0.28999999999999998</v>
      </c>
      <c r="F329" s="30">
        <f t="shared" si="5"/>
        <v>-3.29</v>
      </c>
      <c r="G329" s="39">
        <f>VLOOKUP($B329,'Ub5 and Ub6 values'!$A$3:$F$7000,3,FALSE)</f>
        <v>5</v>
      </c>
      <c r="H329" s="39">
        <f>VLOOKUP($B329,'Ub5 and Ub6 values'!$A$3:$F$7000,4,FALSE)</f>
        <v>6</v>
      </c>
    </row>
    <row r="330" spans="1:8">
      <c r="A330" t="s">
        <v>10070</v>
      </c>
      <c r="B330" t="s">
        <v>10070</v>
      </c>
      <c r="C330" t="s">
        <v>10071</v>
      </c>
      <c r="E330">
        <v>2.23</v>
      </c>
      <c r="F330" s="30">
        <f t="shared" si="5"/>
        <v>-5.23</v>
      </c>
      <c r="G330" s="39">
        <f>VLOOKUP($B330,'Ub5 and Ub6 values'!$A$3:$F$7000,3,FALSE)</f>
        <v>3</v>
      </c>
      <c r="H330" s="39">
        <f>VLOOKUP($B330,'Ub5 and Ub6 values'!$A$3:$F$7000,4,FALSE)</f>
        <v>3</v>
      </c>
    </row>
    <row r="331" spans="1:8">
      <c r="A331" t="s">
        <v>10073</v>
      </c>
      <c r="B331" t="s">
        <v>10073</v>
      </c>
      <c r="C331" t="s">
        <v>10074</v>
      </c>
      <c r="E331">
        <v>0.63</v>
      </c>
      <c r="F331" s="30">
        <f t="shared" si="5"/>
        <v>-3.63</v>
      </c>
      <c r="G331" s="39">
        <f>VLOOKUP($B331,'Ub5 and Ub6 values'!$A$3:$F$7000,3,FALSE)</f>
        <v>4</v>
      </c>
      <c r="H331" s="39">
        <f>VLOOKUP($B331,'Ub5 and Ub6 values'!$A$3:$F$7000,4,FALSE)</f>
        <v>4</v>
      </c>
    </row>
    <row r="332" spans="1:8">
      <c r="A332" t="s">
        <v>10075</v>
      </c>
      <c r="B332" t="s">
        <v>10075</v>
      </c>
      <c r="C332" t="s">
        <v>10076</v>
      </c>
      <c r="E332">
        <v>-0.5</v>
      </c>
      <c r="F332" s="30">
        <f t="shared" si="5"/>
        <v>-2.5</v>
      </c>
      <c r="G332" s="39">
        <f>VLOOKUP($B332,'Ub5 and Ub6 values'!$A$3:$F$7000,3,FALSE)</f>
        <v>4</v>
      </c>
      <c r="H332" s="39">
        <f>VLOOKUP($B332,'Ub5 and Ub6 values'!$A$3:$F$7000,4,FALSE)</f>
        <v>4</v>
      </c>
    </row>
    <row r="333" spans="1:8">
      <c r="A333" t="s">
        <v>10077</v>
      </c>
      <c r="B333" t="s">
        <v>10077</v>
      </c>
      <c r="C333" t="s">
        <v>10078</v>
      </c>
      <c r="E333">
        <v>-0.88</v>
      </c>
      <c r="F333" s="30">
        <f t="shared" si="5"/>
        <v>-2.12</v>
      </c>
      <c r="G333" s="39">
        <f>VLOOKUP($B333,'Ub5 and Ub6 values'!$A$3:$F$7000,3,FALSE)</f>
        <v>5</v>
      </c>
      <c r="H333" s="39">
        <f>VLOOKUP($B333,'Ub5 and Ub6 values'!$A$3:$F$7000,4,FALSE)</f>
        <v>5</v>
      </c>
    </row>
    <row r="334" spans="1:8">
      <c r="A334" t="s">
        <v>10079</v>
      </c>
      <c r="B334" t="s">
        <v>10079</v>
      </c>
      <c r="C334" t="s">
        <v>10080</v>
      </c>
      <c r="E334">
        <v>-0.21</v>
      </c>
      <c r="F334" s="30">
        <f t="shared" si="5"/>
        <v>-2.79</v>
      </c>
      <c r="G334" s="39">
        <f>VLOOKUP($B334,'Ub5 and Ub6 values'!$A$3:$F$7000,3,FALSE)</f>
        <v>5</v>
      </c>
      <c r="H334" s="39">
        <f>VLOOKUP($B334,'Ub5 and Ub6 values'!$A$3:$F$7000,4,FALSE)</f>
        <v>6</v>
      </c>
    </row>
    <row r="335" spans="1:8">
      <c r="A335" t="s">
        <v>10081</v>
      </c>
      <c r="B335" t="s">
        <v>10081</v>
      </c>
      <c r="C335" t="s">
        <v>10082</v>
      </c>
      <c r="E335">
        <v>0.51</v>
      </c>
      <c r="F335" s="30">
        <f t="shared" si="5"/>
        <v>-3.51</v>
      </c>
      <c r="G335" s="39">
        <f>VLOOKUP($B335,'Ub5 and Ub6 values'!$A$3:$F$7000,3,FALSE)</f>
        <v>5</v>
      </c>
      <c r="H335" s="39">
        <f>VLOOKUP($B335,'Ub5 and Ub6 values'!$A$3:$F$7000,4,FALSE)</f>
        <v>6</v>
      </c>
    </row>
    <row r="336" spans="1:8">
      <c r="A336" t="s">
        <v>10083</v>
      </c>
      <c r="B336" t="s">
        <v>10083</v>
      </c>
      <c r="C336" t="s">
        <v>10084</v>
      </c>
      <c r="E336">
        <v>0.48</v>
      </c>
      <c r="F336" s="30">
        <f t="shared" si="5"/>
        <v>-3.48</v>
      </c>
      <c r="G336" s="39">
        <f>VLOOKUP($B336,'Ub5 and Ub6 values'!$A$3:$F$7000,3,FALSE)</f>
        <v>5</v>
      </c>
      <c r="H336" s="39">
        <f>VLOOKUP($B336,'Ub5 and Ub6 values'!$A$3:$F$7000,4,FALSE)</f>
        <v>6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2:AC94"/>
  <sheetViews>
    <sheetView workbookViewId="0">
      <selection activeCell="F1" sqref="F1:G1048576"/>
    </sheetView>
  </sheetViews>
  <sheetFormatPr defaultRowHeight="12.75"/>
  <cols>
    <col min="1" max="1" width="11.85546875" customWidth="1"/>
    <col min="2" max="3" width="21.42578125" customWidth="1"/>
    <col min="5" max="5" width="9.140625" style="30"/>
    <col min="6" max="7" width="9.140625" style="39"/>
  </cols>
  <sheetData>
    <row r="2" spans="1:29">
      <c r="A2" t="s">
        <v>9677</v>
      </c>
      <c r="B2" t="s">
        <v>7713</v>
      </c>
      <c r="C2" t="s">
        <v>7780</v>
      </c>
      <c r="D2" t="s">
        <v>7714</v>
      </c>
      <c r="E2" s="35" t="s">
        <v>14850</v>
      </c>
      <c r="F2" s="39" t="s">
        <v>7548</v>
      </c>
    </row>
    <row r="3" spans="1:29">
      <c r="F3" s="39" t="s">
        <v>7937</v>
      </c>
      <c r="G3" s="39" t="s">
        <v>7938</v>
      </c>
      <c r="L3" t="s">
        <v>14838</v>
      </c>
      <c r="R3" t="s">
        <v>14839</v>
      </c>
      <c r="X3" t="s">
        <v>14840</v>
      </c>
    </row>
    <row r="4" spans="1:29" ht="15.75">
      <c r="A4" s="16" t="s">
        <v>9221</v>
      </c>
      <c r="B4" s="16" t="s">
        <v>9556</v>
      </c>
      <c r="C4" s="16"/>
      <c r="D4" s="16">
        <v>3.1</v>
      </c>
      <c r="E4" s="30">
        <f>0-D4-3</f>
        <v>-6.1</v>
      </c>
      <c r="F4" s="39">
        <f>VLOOKUP($B4,'Ub5 and Ub6 values'!$A$3:$F$7000,3,FALSE)</f>
        <v>5</v>
      </c>
      <c r="G4" s="39">
        <f>VLOOKUP($B4,'Ub5 and Ub6 values'!$A$3:$F$7000,4,FALSE)</f>
        <v>6</v>
      </c>
      <c r="L4" s="26" t="s">
        <v>14841</v>
      </c>
      <c r="M4" s="26" t="s">
        <v>14842</v>
      </c>
      <c r="N4" s="26" t="s">
        <v>14843</v>
      </c>
      <c r="O4" s="26" t="s">
        <v>14844</v>
      </c>
      <c r="P4" s="26" t="s">
        <v>14845</v>
      </c>
      <c r="Q4" s="26" t="s">
        <v>14846</v>
      </c>
      <c r="R4" s="26" t="s">
        <v>14841</v>
      </c>
      <c r="S4" s="26" t="s">
        <v>14842</v>
      </c>
      <c r="T4" s="26" t="s">
        <v>14843</v>
      </c>
      <c r="U4" s="26" t="s">
        <v>14844</v>
      </c>
      <c r="V4" s="26" t="s">
        <v>14845</v>
      </c>
      <c r="W4" s="26" t="s">
        <v>14846</v>
      </c>
      <c r="X4" s="26" t="s">
        <v>14841</v>
      </c>
      <c r="Y4" s="26" t="s">
        <v>14842</v>
      </c>
      <c r="Z4" s="26" t="s">
        <v>14843</v>
      </c>
      <c r="AA4" s="26" t="s">
        <v>14844</v>
      </c>
      <c r="AB4" s="26" t="s">
        <v>14845</v>
      </c>
      <c r="AC4" s="26" t="s">
        <v>14846</v>
      </c>
    </row>
    <row r="5" spans="1:29" ht="15.75">
      <c r="A5" s="16" t="s">
        <v>9348</v>
      </c>
      <c r="B5" s="16" t="s">
        <v>7782</v>
      </c>
      <c r="C5" s="16"/>
      <c r="D5" s="16">
        <v>2.34</v>
      </c>
      <c r="E5" s="30">
        <f t="shared" ref="E5:E68" si="0">0-D5-3</f>
        <v>-5.34</v>
      </c>
      <c r="F5" s="39">
        <f>VLOOKUP($B5,'Ub5 and Ub6 values'!$A$3:$F$7000,3,FALSE)</f>
        <v>7</v>
      </c>
      <c r="G5" s="39">
        <f>VLOOKUP($B5,'Ub5 and Ub6 values'!$A$3:$F$7000,4,FALSE)</f>
        <v>9</v>
      </c>
      <c r="L5">
        <f>AVERAGE(E4:E3744)</f>
        <v>-2.8565934065934058</v>
      </c>
      <c r="M5">
        <f>MEDIAN(E4:E3744)</f>
        <v>-3.16</v>
      </c>
      <c r="N5">
        <f>STDEV(E4:E3744)</f>
        <v>1.4653419925284208</v>
      </c>
      <c r="O5">
        <f>SKEW(E4:E3744)</f>
        <v>0.43253545796421211</v>
      </c>
      <c r="P5">
        <f>MAX(E4:E3744)</f>
        <v>1.0599999999999996</v>
      </c>
      <c r="Q5">
        <f>MIN(E4:E3744)</f>
        <v>-6.1</v>
      </c>
      <c r="R5">
        <f>AVERAGE(F4:F5442)</f>
        <v>6.1538461538461542</v>
      </c>
      <c r="S5">
        <f>MEDIAN(F4:F544)</f>
        <v>6</v>
      </c>
      <c r="T5">
        <f>STDEV(F4:F544)</f>
        <v>1.7379622609575904</v>
      </c>
      <c r="U5">
        <f>SKEW(F4:F544)</f>
        <v>0.86176806762887059</v>
      </c>
      <c r="V5">
        <f>MAX(F4:F544)</f>
        <v>11</v>
      </c>
      <c r="W5">
        <f>MIN(F4:F544)</f>
        <v>2</v>
      </c>
      <c r="X5">
        <f>AVERAGE(G4:G5408)</f>
        <v>7.615384615384615</v>
      </c>
      <c r="Y5">
        <f>MEDIAN(G4:G5408)</f>
        <v>7</v>
      </c>
      <c r="Z5">
        <f>STDEV(G4:G5408)</f>
        <v>1.7686732677928765</v>
      </c>
      <c r="AA5">
        <f>SKEW(G4:G5408)</f>
        <v>-0.42909242157395061</v>
      </c>
      <c r="AB5">
        <f>MAX(G4:G5408)</f>
        <v>11</v>
      </c>
      <c r="AC5">
        <f>MIN(G4:G5408)</f>
        <v>2</v>
      </c>
    </row>
    <row r="6" spans="1:29" ht="15.75">
      <c r="B6" s="16" t="s">
        <v>84</v>
      </c>
      <c r="C6" s="16"/>
      <c r="D6" s="16">
        <v>2.1800000000000002</v>
      </c>
      <c r="E6" s="30">
        <f t="shared" si="0"/>
        <v>-5.18</v>
      </c>
      <c r="F6" s="39">
        <f>VLOOKUP($B6,'Ub5 and Ub6 values'!$A$3:$F$7000,3,FALSE)</f>
        <v>5</v>
      </c>
      <c r="G6" s="39">
        <f>VLOOKUP($B6,'Ub5 and Ub6 values'!$A$3:$F$7000,4,FALSE)</f>
        <v>9</v>
      </c>
    </row>
    <row r="7" spans="1:29" ht="15.75">
      <c r="A7" s="16" t="s">
        <v>7778</v>
      </c>
      <c r="B7" s="16" t="s">
        <v>1976</v>
      </c>
      <c r="C7" s="16"/>
      <c r="D7" s="16">
        <v>2.16</v>
      </c>
      <c r="E7" s="30">
        <f t="shared" si="0"/>
        <v>-5.16</v>
      </c>
      <c r="F7" s="39">
        <f>VLOOKUP($B7,'Ub5 and Ub6 values'!$A$3:$F$7000,3,FALSE)</f>
        <v>6</v>
      </c>
      <c r="G7" s="39">
        <f>VLOOKUP($B7,'Ub5 and Ub6 values'!$A$3:$F$7000,4,FALSE)</f>
        <v>7</v>
      </c>
    </row>
    <row r="8" spans="1:29" ht="15.75">
      <c r="A8" s="16" t="s">
        <v>9366</v>
      </c>
      <c r="B8" s="16" t="s">
        <v>7894</v>
      </c>
      <c r="C8" s="16"/>
      <c r="D8" s="16">
        <v>1.89</v>
      </c>
      <c r="E8" s="30">
        <f t="shared" si="0"/>
        <v>-4.8899999999999997</v>
      </c>
      <c r="F8" s="39">
        <f>VLOOKUP($B8,'Ub5 and Ub6 values'!$A$3:$F$7000,3,FALSE)</f>
        <v>7</v>
      </c>
      <c r="G8" s="39">
        <f>VLOOKUP($B8,'Ub5 and Ub6 values'!$A$3:$F$7000,4,FALSE)</f>
        <v>9</v>
      </c>
    </row>
    <row r="9" spans="1:29" ht="15.75">
      <c r="A9" s="16" t="s">
        <v>9331</v>
      </c>
      <c r="B9" s="16" t="s">
        <v>994</v>
      </c>
      <c r="C9" s="16"/>
      <c r="D9" s="16">
        <v>1.88</v>
      </c>
      <c r="E9" s="30">
        <f t="shared" si="0"/>
        <v>-4.88</v>
      </c>
      <c r="F9" s="39">
        <f>VLOOKUP($B9,'Ub5 and Ub6 values'!$A$3:$F$7000,3,FALSE)</f>
        <v>7</v>
      </c>
      <c r="G9" s="39">
        <f>VLOOKUP($B9,'Ub5 and Ub6 values'!$A$3:$F$7000,4,FALSE)</f>
        <v>9</v>
      </c>
    </row>
    <row r="10" spans="1:29" ht="15.75">
      <c r="A10" s="16" t="s">
        <v>7776</v>
      </c>
      <c r="B10" s="16" t="s">
        <v>7777</v>
      </c>
      <c r="C10" s="16"/>
      <c r="D10" s="16">
        <v>1.71</v>
      </c>
      <c r="E10" s="30">
        <f t="shared" si="0"/>
        <v>-4.71</v>
      </c>
      <c r="F10" s="39">
        <f>VLOOKUP($B10,'Ub5 and Ub6 values'!$A$3:$F$7000,3,FALSE)</f>
        <v>11</v>
      </c>
      <c r="G10" s="39">
        <f>VLOOKUP($B10,'Ub5 and Ub6 values'!$A$3:$F$7000,4,FALSE)</f>
        <v>11</v>
      </c>
    </row>
    <row r="11" spans="1:29" ht="15.75">
      <c r="A11" s="16" t="s">
        <v>9790</v>
      </c>
      <c r="B11" s="16" t="s">
        <v>2327</v>
      </c>
      <c r="C11" s="16"/>
      <c r="D11" s="16">
        <v>1.69</v>
      </c>
      <c r="E11" s="30">
        <f t="shared" si="0"/>
        <v>-4.6899999999999995</v>
      </c>
      <c r="F11" s="39">
        <f>VLOOKUP($B11,'Ub5 and Ub6 values'!$A$3:$F$7000,3,FALSE)</f>
        <v>6</v>
      </c>
      <c r="G11" s="39">
        <f>VLOOKUP($B11,'Ub5 and Ub6 values'!$A$3:$F$7000,4,FALSE)</f>
        <v>10</v>
      </c>
    </row>
    <row r="12" spans="1:29" ht="15.75">
      <c r="A12" s="16" t="s">
        <v>7775</v>
      </c>
      <c r="B12" s="16" t="s">
        <v>1040</v>
      </c>
      <c r="C12" s="16"/>
      <c r="D12" s="16">
        <v>1.6</v>
      </c>
      <c r="E12" s="30">
        <f t="shared" si="0"/>
        <v>-4.5999999999999996</v>
      </c>
      <c r="F12" s="39">
        <f>VLOOKUP($B12,'Ub5 and Ub6 values'!$A$3:$F$7000,3,FALSE)</f>
        <v>6</v>
      </c>
      <c r="G12" s="39">
        <f>VLOOKUP($B12,'Ub5 and Ub6 values'!$A$3:$F$7000,4,FALSE)</f>
        <v>8</v>
      </c>
    </row>
    <row r="13" spans="1:29" ht="15.75">
      <c r="A13" s="16" t="s">
        <v>7773</v>
      </c>
      <c r="B13" s="16" t="s">
        <v>7774</v>
      </c>
      <c r="C13" s="16"/>
      <c r="D13" s="16">
        <v>1.56</v>
      </c>
      <c r="E13" s="30">
        <f t="shared" si="0"/>
        <v>-4.5600000000000005</v>
      </c>
      <c r="F13" s="39">
        <f>VLOOKUP($B13,'Ub5 and Ub6 values'!$A$3:$F$7000,3,FALSE)</f>
        <v>11</v>
      </c>
      <c r="G13" s="39">
        <f>VLOOKUP($B13,'Ub5 and Ub6 values'!$A$3:$F$7000,4,FALSE)</f>
        <v>11</v>
      </c>
    </row>
    <row r="14" spans="1:29" ht="15.75">
      <c r="A14" s="16" t="s">
        <v>7772</v>
      </c>
      <c r="B14" s="16" t="s">
        <v>1047</v>
      </c>
      <c r="C14" s="16"/>
      <c r="D14" s="16">
        <v>1.5</v>
      </c>
      <c r="E14" s="30">
        <f t="shared" si="0"/>
        <v>-4.5</v>
      </c>
      <c r="F14" s="39">
        <f>VLOOKUP($B14,'Ub5 and Ub6 values'!$A$3:$F$7000,3,FALSE)</f>
        <v>6</v>
      </c>
      <c r="G14" s="39">
        <f>VLOOKUP($B14,'Ub5 and Ub6 values'!$A$3:$F$7000,4,FALSE)</f>
        <v>7</v>
      </c>
    </row>
    <row r="15" spans="1:29" ht="15.75">
      <c r="A15" s="16" t="s">
        <v>7771</v>
      </c>
      <c r="B15" s="16" t="s">
        <v>1041</v>
      </c>
      <c r="C15" s="16"/>
      <c r="D15" s="16">
        <v>1.5</v>
      </c>
      <c r="E15" s="30">
        <f t="shared" si="0"/>
        <v>-4.5</v>
      </c>
      <c r="F15" s="39">
        <f>VLOOKUP($B15,'Ub5 and Ub6 values'!$A$3:$F$7000,3,FALSE)</f>
        <v>7</v>
      </c>
      <c r="G15" s="39">
        <f>VLOOKUP($B15,'Ub5 and Ub6 values'!$A$3:$F$7000,4,FALSE)</f>
        <v>9</v>
      </c>
    </row>
    <row r="16" spans="1:29" ht="15.75">
      <c r="A16" s="16" t="s">
        <v>9310</v>
      </c>
      <c r="B16" s="16" t="s">
        <v>7901</v>
      </c>
      <c r="C16" s="16"/>
      <c r="D16" s="16">
        <v>1.48</v>
      </c>
      <c r="E16" s="30">
        <f t="shared" si="0"/>
        <v>-4.4800000000000004</v>
      </c>
      <c r="F16" s="39">
        <f>VLOOKUP($B16,'Ub5 and Ub6 values'!$A$3:$F$7000,3,FALSE)</f>
        <v>6</v>
      </c>
      <c r="G16" s="39">
        <f>VLOOKUP($B16,'Ub5 and Ub6 values'!$A$3:$F$7000,4,FALSE)</f>
        <v>9</v>
      </c>
    </row>
    <row r="17" spans="1:7" ht="15.75">
      <c r="A17" s="16" t="s">
        <v>7770</v>
      </c>
      <c r="B17" s="16" t="s">
        <v>1043</v>
      </c>
      <c r="C17" s="16"/>
      <c r="D17" s="16">
        <v>1.45</v>
      </c>
      <c r="E17" s="30">
        <f t="shared" si="0"/>
        <v>-4.45</v>
      </c>
      <c r="F17" s="39">
        <f>VLOOKUP($B17,'Ub5 and Ub6 values'!$A$3:$F$7000,3,FALSE)</f>
        <v>6</v>
      </c>
      <c r="G17" s="39">
        <f>VLOOKUP($B17,'Ub5 and Ub6 values'!$A$3:$F$7000,4,FALSE)</f>
        <v>8</v>
      </c>
    </row>
    <row r="18" spans="1:7" ht="15.75">
      <c r="A18" s="16" t="s">
        <v>7768</v>
      </c>
      <c r="B18" s="16" t="s">
        <v>7769</v>
      </c>
      <c r="C18" s="16"/>
      <c r="D18" s="16">
        <v>1.36</v>
      </c>
      <c r="E18" s="30">
        <f t="shared" si="0"/>
        <v>-4.3600000000000003</v>
      </c>
      <c r="F18" s="39">
        <f>VLOOKUP($B18,'Ub5 and Ub6 values'!$A$3:$F$7000,3,FALSE)</f>
        <v>10</v>
      </c>
      <c r="G18" s="39">
        <f>VLOOKUP($B18,'Ub5 and Ub6 values'!$A$3:$F$7000,4,FALSE)</f>
        <v>10</v>
      </c>
    </row>
    <row r="19" spans="1:7" ht="15.75">
      <c r="A19" s="16" t="s">
        <v>9195</v>
      </c>
      <c r="B19" s="16" t="s">
        <v>3451</v>
      </c>
      <c r="C19" s="16"/>
      <c r="D19" s="16">
        <v>1.25</v>
      </c>
      <c r="E19" s="30">
        <f t="shared" si="0"/>
        <v>-4.25</v>
      </c>
      <c r="F19" s="39">
        <f>VLOOKUP($B19,'Ub5 and Ub6 values'!$A$3:$F$7000,3,FALSE)</f>
        <v>7</v>
      </c>
      <c r="G19" s="39">
        <f>VLOOKUP($B19,'Ub5 and Ub6 values'!$A$3:$F$7000,4,FALSE)</f>
        <v>9</v>
      </c>
    </row>
    <row r="20" spans="1:7" ht="15.75">
      <c r="A20" s="16" t="s">
        <v>9209</v>
      </c>
      <c r="B20" s="16" t="s">
        <v>993</v>
      </c>
      <c r="C20" s="16"/>
      <c r="D20" s="16">
        <v>1.23</v>
      </c>
      <c r="E20" s="30">
        <f t="shared" si="0"/>
        <v>-4.2300000000000004</v>
      </c>
      <c r="F20" s="39">
        <f>VLOOKUP($B20,'Ub5 and Ub6 values'!$A$3:$F$7000,3,FALSE)</f>
        <v>7</v>
      </c>
      <c r="G20" s="39">
        <f>VLOOKUP($B20,'Ub5 and Ub6 values'!$A$3:$F$7000,4,FALSE)</f>
        <v>9</v>
      </c>
    </row>
    <row r="21" spans="1:7" ht="15.75">
      <c r="A21" s="16" t="s">
        <v>7767</v>
      </c>
      <c r="B21" s="16" t="s">
        <v>92</v>
      </c>
      <c r="C21" s="16"/>
      <c r="D21" s="16">
        <v>1.19</v>
      </c>
      <c r="E21" s="30">
        <f t="shared" si="0"/>
        <v>-4.1899999999999995</v>
      </c>
      <c r="F21" s="39">
        <f>VLOOKUP($B21,'Ub5 and Ub6 values'!$A$3:$F$7000,3,FALSE)</f>
        <v>7</v>
      </c>
      <c r="G21" s="39">
        <f>VLOOKUP($B21,'Ub5 and Ub6 values'!$A$3:$F$7000,4,FALSE)</f>
        <v>9</v>
      </c>
    </row>
    <row r="22" spans="1:7" ht="15.75">
      <c r="A22" s="16" t="s">
        <v>9309</v>
      </c>
      <c r="B22" s="16" t="s">
        <v>1021</v>
      </c>
      <c r="C22" s="16"/>
      <c r="D22" s="16">
        <v>1.17</v>
      </c>
      <c r="E22" s="30">
        <f t="shared" si="0"/>
        <v>-4.17</v>
      </c>
      <c r="F22" s="39">
        <f>VLOOKUP($B22,'Ub5 and Ub6 values'!$A$3:$F$7000,3,FALSE)</f>
        <v>7</v>
      </c>
      <c r="G22" s="39">
        <f>VLOOKUP($B22,'Ub5 and Ub6 values'!$A$3:$F$7000,4,FALSE)</f>
        <v>9</v>
      </c>
    </row>
    <row r="23" spans="1:7" ht="15.75">
      <c r="A23" s="16" t="s">
        <v>7766</v>
      </c>
      <c r="B23" s="16" t="s">
        <v>7781</v>
      </c>
      <c r="C23" s="16"/>
      <c r="D23" s="16">
        <v>1.1100000000000001</v>
      </c>
      <c r="E23" s="30">
        <f t="shared" si="0"/>
        <v>-4.1100000000000003</v>
      </c>
      <c r="F23" s="39">
        <f>VLOOKUP($B23,'Ub5 and Ub6 values'!$A$3:$F$7000,3,FALSE)</f>
        <v>6</v>
      </c>
      <c r="G23" s="39">
        <f>VLOOKUP($B23,'Ub5 and Ub6 values'!$A$3:$F$7000,4,FALSE)</f>
        <v>8</v>
      </c>
    </row>
    <row r="24" spans="1:7" ht="15.75">
      <c r="A24" s="16" t="s">
        <v>7765</v>
      </c>
      <c r="B24" s="16" t="s">
        <v>114</v>
      </c>
      <c r="C24" s="16"/>
      <c r="D24" s="16">
        <v>1</v>
      </c>
      <c r="E24" s="30">
        <f t="shared" si="0"/>
        <v>-4</v>
      </c>
      <c r="F24" s="39">
        <f>VLOOKUP($B24,'Ub5 and Ub6 values'!$A$3:$F$7000,3,FALSE)</f>
        <v>5</v>
      </c>
      <c r="G24" s="39">
        <f>VLOOKUP($B24,'Ub5 and Ub6 values'!$A$3:$F$7000,4,FALSE)</f>
        <v>8</v>
      </c>
    </row>
    <row r="25" spans="1:7" ht="15.75">
      <c r="A25" s="16" t="s">
        <v>9212</v>
      </c>
      <c r="B25" s="16" t="s">
        <v>1042</v>
      </c>
      <c r="C25" s="16"/>
      <c r="D25" s="16">
        <v>0.97</v>
      </c>
      <c r="E25" s="30">
        <f t="shared" si="0"/>
        <v>-3.9699999999999998</v>
      </c>
      <c r="F25" s="39">
        <f>VLOOKUP($B25,'Ub5 and Ub6 values'!$A$3:$F$7000,3,FALSE)</f>
        <v>7</v>
      </c>
      <c r="G25" s="39">
        <f>VLOOKUP($B25,'Ub5 and Ub6 values'!$A$3:$F$7000,4,FALSE)</f>
        <v>9</v>
      </c>
    </row>
    <row r="26" spans="1:7" ht="15.75">
      <c r="A26" s="16" t="s">
        <v>7762</v>
      </c>
      <c r="B26" s="16" t="s">
        <v>529</v>
      </c>
      <c r="C26" s="16"/>
      <c r="D26" s="16">
        <v>0.94</v>
      </c>
      <c r="E26" s="30">
        <f t="shared" si="0"/>
        <v>-3.94</v>
      </c>
      <c r="F26" s="39">
        <f>VLOOKUP($B26,'Ub5 and Ub6 values'!$A$3:$F$7000,3,FALSE)</f>
        <v>9</v>
      </c>
      <c r="G26" s="39">
        <f>VLOOKUP($B26,'Ub5 and Ub6 values'!$A$3:$F$7000,4,FALSE)</f>
        <v>11</v>
      </c>
    </row>
    <row r="27" spans="1:7" ht="15.75">
      <c r="A27" s="16" t="s">
        <v>7761</v>
      </c>
      <c r="B27" s="16" t="s">
        <v>1044</v>
      </c>
      <c r="C27" s="16"/>
      <c r="D27" s="16">
        <v>0.81</v>
      </c>
      <c r="E27" s="30">
        <f t="shared" si="0"/>
        <v>-3.81</v>
      </c>
      <c r="F27" s="39">
        <f>VLOOKUP($B27,'Ub5 and Ub6 values'!$A$3:$F$7000,3,FALSE)</f>
        <v>7</v>
      </c>
      <c r="G27" s="39">
        <f>VLOOKUP($B27,'Ub5 and Ub6 values'!$A$3:$F$7000,4,FALSE)</f>
        <v>9</v>
      </c>
    </row>
    <row r="28" spans="1:7" ht="15.75">
      <c r="A28" s="16" t="s">
        <v>9327</v>
      </c>
      <c r="B28" s="16" t="s">
        <v>119</v>
      </c>
      <c r="C28" s="16"/>
      <c r="D28" s="16">
        <v>0.8</v>
      </c>
      <c r="E28" s="30">
        <f t="shared" si="0"/>
        <v>-3.8</v>
      </c>
      <c r="F28" s="39">
        <f>VLOOKUP($B28,'Ub5 and Ub6 values'!$A$3:$F$7000,3,FALSE)</f>
        <v>7</v>
      </c>
      <c r="G28" s="39">
        <f>VLOOKUP($B28,'Ub5 and Ub6 values'!$A$3:$F$7000,4,FALSE)</f>
        <v>9</v>
      </c>
    </row>
    <row r="29" spans="1:7" ht="15.75">
      <c r="A29" s="16" t="s">
        <v>7760</v>
      </c>
      <c r="B29" s="16" t="s">
        <v>140</v>
      </c>
      <c r="C29" s="16"/>
      <c r="D29" s="16">
        <v>0.79</v>
      </c>
      <c r="E29" s="30">
        <f t="shared" si="0"/>
        <v>-3.79</v>
      </c>
      <c r="F29" s="39">
        <f>VLOOKUP($B29,'Ub5 and Ub6 values'!$A$3:$F$7000,3,FALSE)</f>
        <v>10</v>
      </c>
      <c r="G29" s="39">
        <f>VLOOKUP($B29,'Ub5 and Ub6 values'!$A$3:$F$7000,4,FALSE)</f>
        <v>10</v>
      </c>
    </row>
    <row r="30" spans="1:7" ht="15.75">
      <c r="A30" s="16" t="s">
        <v>9210</v>
      </c>
      <c r="B30" s="16" t="s">
        <v>7872</v>
      </c>
      <c r="C30" s="16"/>
      <c r="D30" s="16">
        <v>0.7</v>
      </c>
      <c r="E30" s="30">
        <f t="shared" si="0"/>
        <v>-3.7</v>
      </c>
      <c r="F30" s="39">
        <f>VLOOKUP($B30,'Ub5 and Ub6 values'!$A$3:$F$7000,3,FALSE)</f>
        <v>7</v>
      </c>
      <c r="G30" s="39">
        <f>VLOOKUP($B30,'Ub5 and Ub6 values'!$A$3:$F$7000,4,FALSE)</f>
        <v>9</v>
      </c>
    </row>
    <row r="31" spans="1:7" ht="15.75">
      <c r="A31" s="16" t="s">
        <v>7759</v>
      </c>
      <c r="B31" t="s">
        <v>1488</v>
      </c>
      <c r="C31" s="16"/>
      <c r="D31" s="16">
        <v>0.69</v>
      </c>
      <c r="E31" s="30">
        <f t="shared" si="0"/>
        <v>-3.69</v>
      </c>
      <c r="F31" s="39">
        <f>VLOOKUP($B31,'Ub5 and Ub6 values'!$A$3:$F$7000,3,FALSE)</f>
        <v>10</v>
      </c>
      <c r="G31" s="39">
        <f>VLOOKUP($B31,'Ub5 and Ub6 values'!$A$3:$F$7000,4,FALSE)</f>
        <v>10</v>
      </c>
    </row>
    <row r="32" spans="1:7" ht="15.75">
      <c r="A32" s="16" t="s">
        <v>7758</v>
      </c>
      <c r="B32" s="16" t="s">
        <v>1045</v>
      </c>
      <c r="C32" s="16"/>
      <c r="D32" s="16">
        <v>0.64</v>
      </c>
      <c r="E32" s="30">
        <f t="shared" si="0"/>
        <v>-3.64</v>
      </c>
      <c r="F32" s="39">
        <f>VLOOKUP($B32,'Ub5 and Ub6 values'!$A$3:$F$7000,3,FALSE)</f>
        <v>7</v>
      </c>
      <c r="G32" s="39">
        <f>VLOOKUP($B32,'Ub5 and Ub6 values'!$A$3:$F$7000,4,FALSE)</f>
        <v>9</v>
      </c>
    </row>
    <row r="33" spans="1:7" ht="15.75">
      <c r="A33" s="16" t="s">
        <v>7756</v>
      </c>
      <c r="B33" s="16" t="s">
        <v>7757</v>
      </c>
      <c r="C33" s="16"/>
      <c r="D33" s="16">
        <v>0.64</v>
      </c>
      <c r="E33" s="30">
        <f t="shared" si="0"/>
        <v>-3.64</v>
      </c>
      <c r="F33" s="39">
        <f>VLOOKUP($B33,'Ub5 and Ub6 values'!$A$3:$F$7000,3,FALSE)</f>
        <v>10</v>
      </c>
      <c r="G33" s="39">
        <f>VLOOKUP($B33,'Ub5 and Ub6 values'!$A$3:$F$7000,4,FALSE)</f>
        <v>10</v>
      </c>
    </row>
    <row r="34" spans="1:7" ht="15.75">
      <c r="A34" s="16" t="s">
        <v>7755</v>
      </c>
      <c r="B34" s="16" t="s">
        <v>1592</v>
      </c>
      <c r="C34" s="16"/>
      <c r="D34" s="16">
        <v>0.6</v>
      </c>
      <c r="E34" s="30">
        <f t="shared" si="0"/>
        <v>-3.6</v>
      </c>
      <c r="F34" s="39">
        <f>VLOOKUP($B34,'Ub5 and Ub6 values'!$A$3:$F$7000,3,FALSE)</f>
        <v>10</v>
      </c>
      <c r="G34" s="39">
        <f>VLOOKUP($B34,'Ub5 and Ub6 values'!$A$3:$F$7000,4,FALSE)</f>
        <v>10</v>
      </c>
    </row>
    <row r="35" spans="1:7" ht="15.75">
      <c r="A35" s="16" t="s">
        <v>7753</v>
      </c>
      <c r="B35" s="16" t="s">
        <v>7754</v>
      </c>
      <c r="C35" s="16"/>
      <c r="D35" s="16">
        <v>0.47</v>
      </c>
      <c r="E35" s="30">
        <f t="shared" si="0"/>
        <v>-3.4699999999999998</v>
      </c>
      <c r="F35" s="39">
        <f>VLOOKUP($B35,'Ub5 and Ub6 values'!$A$3:$F$7000,3,FALSE)</f>
        <v>9</v>
      </c>
      <c r="G35" s="39">
        <f>VLOOKUP($B35,'Ub5 and Ub6 values'!$A$3:$F$7000,4,FALSE)</f>
        <v>9</v>
      </c>
    </row>
    <row r="36" spans="1:7" ht="15.75">
      <c r="A36" s="16" t="s">
        <v>7752</v>
      </c>
      <c r="B36" s="16" t="s">
        <v>74</v>
      </c>
      <c r="C36" s="16"/>
      <c r="D36" s="16">
        <v>0.45</v>
      </c>
      <c r="E36" s="30">
        <f t="shared" si="0"/>
        <v>-3.45</v>
      </c>
      <c r="F36" s="39">
        <f>VLOOKUP($B36,'Ub5 and Ub6 values'!$A$3:$F$7000,3,FALSE)</f>
        <v>7</v>
      </c>
      <c r="G36" s="39">
        <f>VLOOKUP($B36,'Ub5 and Ub6 values'!$A$3:$F$7000,4,FALSE)</f>
        <v>9</v>
      </c>
    </row>
    <row r="37" spans="1:7" ht="15.75">
      <c r="A37" s="16" t="s">
        <v>9228</v>
      </c>
      <c r="B37" s="16" t="s">
        <v>9642</v>
      </c>
      <c r="C37" s="16"/>
      <c r="D37" s="16">
        <v>0.41</v>
      </c>
      <c r="E37" s="30">
        <f t="shared" si="0"/>
        <v>-3.41</v>
      </c>
      <c r="F37" s="39">
        <f>VLOOKUP($B37,'Ub5 and Ub6 values'!$A$3:$F$7000,3,FALSE)</f>
        <v>7</v>
      </c>
      <c r="G37" s="39">
        <f>VLOOKUP($B37,'Ub5 and Ub6 values'!$A$3:$F$7000,4,FALSE)</f>
        <v>9</v>
      </c>
    </row>
    <row r="38" spans="1:7" ht="15.75">
      <c r="A38" s="16" t="s">
        <v>9337</v>
      </c>
      <c r="B38" s="16" t="s">
        <v>7896</v>
      </c>
      <c r="C38" s="16"/>
      <c r="D38" s="16">
        <v>0.4</v>
      </c>
      <c r="E38" s="30">
        <f t="shared" si="0"/>
        <v>-3.4</v>
      </c>
      <c r="F38" s="39">
        <f>VLOOKUP($B38,'Ub5 and Ub6 values'!$A$3:$F$7000,3,FALSE)</f>
        <v>7</v>
      </c>
      <c r="G38" s="39">
        <f>VLOOKUP($B38,'Ub5 and Ub6 values'!$A$3:$F$7000,4,FALSE)</f>
        <v>9</v>
      </c>
    </row>
    <row r="39" spans="1:7" ht="15.75">
      <c r="A39" s="16" t="s">
        <v>9207</v>
      </c>
      <c r="B39" s="16" t="s">
        <v>972</v>
      </c>
      <c r="C39" s="16"/>
      <c r="D39" s="16">
        <v>0.38</v>
      </c>
      <c r="E39" s="30">
        <f t="shared" si="0"/>
        <v>-3.38</v>
      </c>
      <c r="F39" s="39">
        <f>VLOOKUP($B39,'Ub5 and Ub6 values'!$A$3:$F$7000,3,FALSE)</f>
        <v>7</v>
      </c>
      <c r="G39" s="39">
        <f>VLOOKUP($B39,'Ub5 and Ub6 values'!$A$3:$F$7000,4,FALSE)</f>
        <v>9</v>
      </c>
    </row>
    <row r="40" spans="1:7" ht="15.75">
      <c r="A40" s="16" t="s">
        <v>9285</v>
      </c>
      <c r="B40" s="16" t="s">
        <v>9640</v>
      </c>
      <c r="C40" s="16"/>
      <c r="D40" s="16">
        <v>0.37</v>
      </c>
      <c r="E40" s="30">
        <f t="shared" si="0"/>
        <v>-3.37</v>
      </c>
      <c r="F40" s="39">
        <f>VLOOKUP($B40,'Ub5 and Ub6 values'!$A$3:$F$7000,3,FALSE)</f>
        <v>6</v>
      </c>
      <c r="G40" s="39">
        <f>VLOOKUP($B40,'Ub5 and Ub6 values'!$A$3:$F$7000,4,FALSE)</f>
        <v>7</v>
      </c>
    </row>
    <row r="41" spans="1:7" ht="15.75">
      <c r="A41" s="16" t="s">
        <v>7751</v>
      </c>
      <c r="B41" s="16" t="s">
        <v>1039</v>
      </c>
      <c r="C41" s="16"/>
      <c r="D41" s="16">
        <v>0.28999999999999998</v>
      </c>
      <c r="E41" s="30">
        <f t="shared" si="0"/>
        <v>-3.29</v>
      </c>
      <c r="F41" s="39">
        <f>VLOOKUP($B41,'Ub5 and Ub6 values'!$A$3:$F$7000,3,FALSE)</f>
        <v>6</v>
      </c>
      <c r="G41" s="39">
        <f>VLOOKUP($B41,'Ub5 and Ub6 values'!$A$3:$F$7000,4,FALSE)</f>
        <v>8</v>
      </c>
    </row>
    <row r="42" spans="1:7" ht="15.75">
      <c r="A42" s="16" t="s">
        <v>7750</v>
      </c>
      <c r="B42" s="16" t="s">
        <v>1046</v>
      </c>
      <c r="C42" s="16"/>
      <c r="D42" s="16">
        <v>0.26</v>
      </c>
      <c r="E42" s="30">
        <f t="shared" si="0"/>
        <v>-3.26</v>
      </c>
      <c r="F42" s="39">
        <f>VLOOKUP($B42,'Ub5 and Ub6 values'!$A$3:$F$7000,3,FALSE)</f>
        <v>6</v>
      </c>
      <c r="G42" s="39">
        <f>VLOOKUP($B42,'Ub5 and Ub6 values'!$A$3:$F$7000,4,FALSE)</f>
        <v>8</v>
      </c>
    </row>
    <row r="43" spans="1:7" ht="15.75">
      <c r="A43" s="16" t="s">
        <v>7749</v>
      </c>
      <c r="B43" s="16" t="s">
        <v>995</v>
      </c>
      <c r="C43" s="16"/>
      <c r="D43" s="16">
        <v>0.25</v>
      </c>
      <c r="E43" s="30">
        <f t="shared" si="0"/>
        <v>-3.25</v>
      </c>
      <c r="F43" s="39">
        <f>VLOOKUP($B43,'Ub5 and Ub6 values'!$A$3:$F$7000,3,FALSE)</f>
        <v>7</v>
      </c>
      <c r="G43" s="39">
        <f>VLOOKUP($B43,'Ub5 and Ub6 values'!$A$3:$F$7000,4,FALSE)</f>
        <v>9</v>
      </c>
    </row>
    <row r="44" spans="1:7" ht="15.75">
      <c r="A44" s="16" t="s">
        <v>9261</v>
      </c>
      <c r="B44" s="16" t="s">
        <v>82</v>
      </c>
      <c r="C44" s="16"/>
      <c r="D44" s="16">
        <v>0.24</v>
      </c>
      <c r="E44" s="30">
        <f t="shared" si="0"/>
        <v>-3.24</v>
      </c>
      <c r="F44" s="39">
        <f>VLOOKUP($B44,'Ub5 and Ub6 values'!$A$3:$F$7000,3,FALSE)</f>
        <v>6</v>
      </c>
      <c r="G44" s="39">
        <f>VLOOKUP($B44,'Ub5 and Ub6 values'!$A$3:$F$7000,4,FALSE)</f>
        <v>7</v>
      </c>
    </row>
    <row r="45" spans="1:7" ht="15.75">
      <c r="A45" s="16" t="s">
        <v>7748</v>
      </c>
      <c r="B45" s="16" t="s">
        <v>1032</v>
      </c>
      <c r="C45" s="16"/>
      <c r="D45" s="16">
        <v>0.17</v>
      </c>
      <c r="E45" s="30">
        <f t="shared" si="0"/>
        <v>-3.17</v>
      </c>
      <c r="F45" s="39">
        <f>VLOOKUP($B45,'Ub5 and Ub6 values'!$A$3:$F$7000,3,FALSE)</f>
        <v>6</v>
      </c>
      <c r="G45" s="39">
        <f>VLOOKUP($B45,'Ub5 and Ub6 values'!$A$3:$F$7000,4,FALSE)</f>
        <v>8</v>
      </c>
    </row>
    <row r="46" spans="1:7" ht="15.75">
      <c r="A46" s="16" t="s">
        <v>7746</v>
      </c>
      <c r="B46" s="16" t="s">
        <v>99</v>
      </c>
      <c r="C46" s="16"/>
      <c r="D46" s="16">
        <v>0.16</v>
      </c>
      <c r="E46" s="30">
        <f t="shared" si="0"/>
        <v>-3.16</v>
      </c>
      <c r="F46" s="39">
        <f>VLOOKUP($B46,'Ub5 and Ub6 values'!$A$3:$F$7000,3,FALSE)</f>
        <v>5</v>
      </c>
      <c r="G46" s="39">
        <f>VLOOKUP($B46,'Ub5 and Ub6 values'!$A$3:$F$7000,4,FALSE)</f>
        <v>7</v>
      </c>
    </row>
    <row r="47" spans="1:7" ht="15.75">
      <c r="A47" s="16" t="s">
        <v>7745</v>
      </c>
      <c r="B47" s="16" t="s">
        <v>104</v>
      </c>
      <c r="C47" s="16"/>
      <c r="D47" s="16">
        <v>0.16</v>
      </c>
      <c r="E47" s="30">
        <f t="shared" si="0"/>
        <v>-3.16</v>
      </c>
      <c r="F47" s="39">
        <f>VLOOKUP($B47,'Ub5 and Ub6 values'!$A$3:$F$7000,3,FALSE)</f>
        <v>5</v>
      </c>
      <c r="G47" s="39">
        <f>VLOOKUP($B47,'Ub5 and Ub6 values'!$A$3:$F$7000,4,FALSE)</f>
        <v>6</v>
      </c>
    </row>
    <row r="48" spans="1:7" ht="15.75">
      <c r="A48" s="16" t="s">
        <v>7747</v>
      </c>
      <c r="B48" s="16" t="s">
        <v>7863</v>
      </c>
      <c r="C48" s="16"/>
      <c r="D48" s="16">
        <v>0.16</v>
      </c>
      <c r="E48" s="30">
        <f t="shared" si="0"/>
        <v>-3.16</v>
      </c>
      <c r="F48" s="39">
        <f>VLOOKUP($B48,'Ub5 and Ub6 values'!$A$3:$F$7000,3,FALSE)</f>
        <v>6</v>
      </c>
      <c r="G48" s="39">
        <f>VLOOKUP($B48,'Ub5 and Ub6 values'!$A$3:$F$7000,4,FALSE)</f>
        <v>8</v>
      </c>
    </row>
    <row r="49" spans="1:7" ht="15.75">
      <c r="A49" s="16" t="s">
        <v>7744</v>
      </c>
      <c r="B49" s="16" t="s">
        <v>1022</v>
      </c>
      <c r="C49" s="16"/>
      <c r="D49" s="16">
        <v>0.06</v>
      </c>
      <c r="E49" s="30">
        <f t="shared" si="0"/>
        <v>-3.06</v>
      </c>
      <c r="F49" s="39">
        <f>VLOOKUP($B49,'Ub5 and Ub6 values'!$A$3:$F$7000,3,FALSE)</f>
        <v>5</v>
      </c>
      <c r="G49" s="39">
        <f>VLOOKUP($B49,'Ub5 and Ub6 values'!$A$3:$F$7000,4,FALSE)</f>
        <v>7</v>
      </c>
    </row>
    <row r="50" spans="1:7" ht="15.75">
      <c r="A50" s="16" t="s">
        <v>7743</v>
      </c>
      <c r="B50" s="16" t="s">
        <v>83</v>
      </c>
      <c r="C50" s="16"/>
      <c r="D50" s="16">
        <v>0.03</v>
      </c>
      <c r="E50" s="30">
        <f t="shared" si="0"/>
        <v>-3.03</v>
      </c>
      <c r="F50" s="39">
        <f>VLOOKUP($B50,'Ub5 and Ub6 values'!$A$3:$F$7000,3,FALSE)</f>
        <v>7</v>
      </c>
      <c r="G50" s="39">
        <f>VLOOKUP($B50,'Ub5 and Ub6 values'!$A$3:$F$7000,4,FALSE)</f>
        <v>9</v>
      </c>
    </row>
    <row r="51" spans="1:7" ht="15.75">
      <c r="A51" s="16" t="s">
        <v>7742</v>
      </c>
      <c r="B51" s="16" t="s">
        <v>7783</v>
      </c>
      <c r="C51" s="16"/>
      <c r="D51" s="16">
        <v>-0.21</v>
      </c>
      <c r="E51" s="30">
        <f t="shared" si="0"/>
        <v>-2.79</v>
      </c>
      <c r="F51" s="39">
        <f>VLOOKUP($B51,'Ub5 and Ub6 values'!$A$3:$F$7000,3,FALSE)</f>
        <v>6</v>
      </c>
      <c r="G51" s="39">
        <f>VLOOKUP($B51,'Ub5 and Ub6 values'!$A$3:$F$7000,4,FALSE)</f>
        <v>9</v>
      </c>
    </row>
    <row r="52" spans="1:7" ht="15.75">
      <c r="A52" s="16" t="s">
        <v>9232</v>
      </c>
      <c r="B52" s="16" t="s">
        <v>61</v>
      </c>
      <c r="C52" s="16"/>
      <c r="D52" s="16">
        <v>-0.31</v>
      </c>
      <c r="E52" s="30">
        <f t="shared" si="0"/>
        <v>-2.69</v>
      </c>
      <c r="F52" s="39">
        <f>VLOOKUP($B52,'Ub5 and Ub6 values'!$A$3:$F$7000,3,FALSE)</f>
        <v>5</v>
      </c>
      <c r="G52" s="39">
        <f>VLOOKUP($B52,'Ub5 and Ub6 values'!$A$3:$F$7000,4,FALSE)</f>
        <v>7</v>
      </c>
    </row>
    <row r="53" spans="1:7" ht="15.75">
      <c r="A53" s="16" t="s">
        <v>7741</v>
      </c>
      <c r="B53" s="16" t="s">
        <v>7208</v>
      </c>
      <c r="C53" s="16"/>
      <c r="D53" s="16">
        <v>-0.33</v>
      </c>
      <c r="E53" s="30">
        <f t="shared" si="0"/>
        <v>-2.67</v>
      </c>
      <c r="F53" s="39">
        <f>VLOOKUP($B53,'Ub5 and Ub6 values'!$A$3:$F$7000,3,FALSE)</f>
        <v>5</v>
      </c>
      <c r="G53" s="39">
        <f>VLOOKUP($B53,'Ub5 and Ub6 values'!$A$3:$F$7000,4,FALSE)</f>
        <v>7</v>
      </c>
    </row>
    <row r="54" spans="1:7" ht="15.75">
      <c r="A54" s="16" t="s">
        <v>7740</v>
      </c>
      <c r="B54" s="16" t="s">
        <v>88</v>
      </c>
      <c r="C54" s="16"/>
      <c r="D54" s="16">
        <v>-0.35</v>
      </c>
      <c r="E54" s="30">
        <f t="shared" si="0"/>
        <v>-2.65</v>
      </c>
      <c r="F54" s="39">
        <f>VLOOKUP($B54,'Ub5 and Ub6 values'!$A$3:$F$7000,3,FALSE)</f>
        <v>5</v>
      </c>
      <c r="G54" s="39">
        <f>VLOOKUP($B54,'Ub5 and Ub6 values'!$A$3:$F$7000,4,FALSE)</f>
        <v>6</v>
      </c>
    </row>
    <row r="55" spans="1:7" ht="15.75">
      <c r="A55" s="16" t="s">
        <v>9222</v>
      </c>
      <c r="B55" s="16" t="s">
        <v>7898</v>
      </c>
      <c r="C55" s="16"/>
      <c r="D55" s="16">
        <v>-0.36</v>
      </c>
      <c r="E55" s="30">
        <f t="shared" si="0"/>
        <v>-2.64</v>
      </c>
      <c r="F55" s="39">
        <f>VLOOKUP($B55,'Ub5 and Ub6 values'!$A$3:$F$7000,3,FALSE)</f>
        <v>7</v>
      </c>
      <c r="G55" s="39">
        <f>VLOOKUP($B55,'Ub5 and Ub6 values'!$A$3:$F$7000,4,FALSE)</f>
        <v>9</v>
      </c>
    </row>
    <row r="56" spans="1:7" ht="15.75">
      <c r="A56" s="16" t="s">
        <v>9247</v>
      </c>
      <c r="B56" s="16" t="s">
        <v>7289</v>
      </c>
      <c r="C56" s="16"/>
      <c r="D56" s="16">
        <v>-0.42</v>
      </c>
      <c r="E56" s="30">
        <f t="shared" si="0"/>
        <v>-2.58</v>
      </c>
      <c r="F56" s="39">
        <f>VLOOKUP($B56,'Ub5 and Ub6 values'!$A$3:$F$7000,3,FALSE)</f>
        <v>5</v>
      </c>
      <c r="G56" s="39">
        <f>VLOOKUP($B56,'Ub5 and Ub6 values'!$A$3:$F$7000,4,FALSE)</f>
        <v>6</v>
      </c>
    </row>
    <row r="57" spans="1:7" ht="15.75">
      <c r="A57" s="16" t="s">
        <v>9277</v>
      </c>
      <c r="B57" s="16" t="s">
        <v>1237</v>
      </c>
      <c r="C57" s="16"/>
      <c r="D57" s="16">
        <v>-0.5</v>
      </c>
      <c r="E57" s="30">
        <f t="shared" si="0"/>
        <v>-2.5</v>
      </c>
      <c r="F57" s="39">
        <f>VLOOKUP($B57,'Ub5 and Ub6 values'!$A$3:$F$7000,3,FALSE)</f>
        <v>7</v>
      </c>
      <c r="G57" s="39">
        <f>VLOOKUP($B57,'Ub5 and Ub6 values'!$A$3:$F$7000,4,FALSE)</f>
        <v>9</v>
      </c>
    </row>
    <row r="58" spans="1:7" ht="15.75">
      <c r="A58" s="16" t="s">
        <v>7739</v>
      </c>
      <c r="B58" s="16" t="s">
        <v>63</v>
      </c>
      <c r="C58" s="16"/>
      <c r="D58" s="16">
        <v>-0.56999999999999995</v>
      </c>
      <c r="E58" s="30">
        <f t="shared" si="0"/>
        <v>-2.4300000000000002</v>
      </c>
      <c r="F58" s="39">
        <f>VLOOKUP($B58,'Ub5 and Ub6 values'!$A$3:$F$7000,3,FALSE)</f>
        <v>5</v>
      </c>
      <c r="G58" s="39">
        <f>VLOOKUP($B58,'Ub5 and Ub6 values'!$A$3:$F$7000,4,FALSE)</f>
        <v>7</v>
      </c>
    </row>
    <row r="59" spans="1:7" ht="15.75">
      <c r="A59" s="16" t="s">
        <v>7738</v>
      </c>
      <c r="B59" s="16" t="s">
        <v>1024</v>
      </c>
      <c r="C59" s="16"/>
      <c r="D59" s="16">
        <v>-0.62</v>
      </c>
      <c r="E59" s="30">
        <f t="shared" si="0"/>
        <v>-2.38</v>
      </c>
      <c r="F59" s="39">
        <f>VLOOKUP($B59,'Ub5 and Ub6 values'!$A$3:$F$7000,3,FALSE)</f>
        <v>7</v>
      </c>
      <c r="G59" s="39">
        <f>VLOOKUP($B59,'Ub5 and Ub6 values'!$A$3:$F$7000,4,FALSE)</f>
        <v>7</v>
      </c>
    </row>
    <row r="60" spans="1:7" ht="15.75">
      <c r="A60" s="16" t="s">
        <v>7736</v>
      </c>
      <c r="B60" s="16" t="s">
        <v>81</v>
      </c>
      <c r="C60" s="16"/>
      <c r="D60" s="16">
        <v>-0.65</v>
      </c>
      <c r="E60" s="30">
        <f t="shared" si="0"/>
        <v>-2.35</v>
      </c>
      <c r="F60" s="39">
        <f>VLOOKUP($B60,'Ub5 and Ub6 values'!$A$3:$F$7000,3,FALSE)</f>
        <v>5</v>
      </c>
      <c r="G60" s="39">
        <f>VLOOKUP($B60,'Ub5 and Ub6 values'!$A$3:$F$7000,4,FALSE)</f>
        <v>6</v>
      </c>
    </row>
    <row r="61" spans="1:7" ht="15.75">
      <c r="A61" s="16" t="s">
        <v>7737</v>
      </c>
      <c r="B61" s="16" t="s">
        <v>116</v>
      </c>
      <c r="C61" s="16"/>
      <c r="D61" s="16">
        <v>-0.65</v>
      </c>
      <c r="E61" s="30">
        <f t="shared" si="0"/>
        <v>-2.35</v>
      </c>
      <c r="F61" s="39">
        <f>VLOOKUP($B61,'Ub5 and Ub6 values'!$A$3:$F$7000,3,FALSE)</f>
        <v>5</v>
      </c>
      <c r="G61" s="39">
        <f>VLOOKUP($B61,'Ub5 and Ub6 values'!$A$3:$F$7000,4,FALSE)</f>
        <v>7</v>
      </c>
    </row>
    <row r="62" spans="1:7" ht="15.75">
      <c r="A62" s="16" t="s">
        <v>9162</v>
      </c>
      <c r="B62" s="16" t="s">
        <v>7212</v>
      </c>
      <c r="C62" s="16"/>
      <c r="D62" s="16">
        <v>-0.66</v>
      </c>
      <c r="E62" s="30">
        <f t="shared" si="0"/>
        <v>-2.34</v>
      </c>
      <c r="F62" s="39">
        <f>VLOOKUP($B62,'Ub5 and Ub6 values'!$A$3:$F$7000,3,FALSE)</f>
        <v>5</v>
      </c>
      <c r="G62" s="39">
        <f>VLOOKUP($B62,'Ub5 and Ub6 values'!$A$3:$F$7000,4,FALSE)</f>
        <v>6</v>
      </c>
    </row>
    <row r="63" spans="1:7" ht="15.75">
      <c r="A63" s="16" t="s">
        <v>7734</v>
      </c>
      <c r="B63" s="16" t="s">
        <v>7735</v>
      </c>
      <c r="C63" s="16"/>
      <c r="D63" s="16">
        <v>-0.73</v>
      </c>
      <c r="E63" s="30">
        <f t="shared" si="0"/>
        <v>-2.27</v>
      </c>
      <c r="F63" s="39">
        <f>VLOOKUP($B63,'Ub5 and Ub6 values'!$A$3:$F$7000,3,FALSE)</f>
        <v>10</v>
      </c>
      <c r="G63" s="39">
        <f>VLOOKUP($B63,'Ub5 and Ub6 values'!$A$3:$F$7000,4,FALSE)</f>
        <v>10</v>
      </c>
    </row>
    <row r="64" spans="1:7" ht="15.75">
      <c r="A64" s="16" t="s">
        <v>9270</v>
      </c>
      <c r="B64" s="16" t="s">
        <v>2409</v>
      </c>
      <c r="C64" s="16"/>
      <c r="D64" s="16">
        <v>-0.78</v>
      </c>
      <c r="E64" s="30">
        <f t="shared" si="0"/>
        <v>-2.2199999999999998</v>
      </c>
      <c r="F64" s="39">
        <f>VLOOKUP($B64,'Ub5 and Ub6 values'!$A$3:$F$7000,3,FALSE)</f>
        <v>7</v>
      </c>
      <c r="G64" s="39">
        <f>VLOOKUP($B64,'Ub5 and Ub6 values'!$A$3:$F$7000,4,FALSE)</f>
        <v>9</v>
      </c>
    </row>
    <row r="65" spans="1:7" ht="15.75">
      <c r="A65" s="16" t="s">
        <v>9244</v>
      </c>
      <c r="B65" s="16" t="s">
        <v>2383</v>
      </c>
      <c r="C65" s="16"/>
      <c r="D65" s="16">
        <v>-0.8</v>
      </c>
      <c r="E65" s="30">
        <f t="shared" si="0"/>
        <v>-2.2000000000000002</v>
      </c>
      <c r="F65" s="39">
        <f>VLOOKUP($B65,'Ub5 and Ub6 values'!$A$3:$F$7000,3,FALSE)</f>
        <v>5</v>
      </c>
      <c r="G65" s="39">
        <f>VLOOKUP($B65,'Ub5 and Ub6 values'!$A$3:$F$7000,4,FALSE)</f>
        <v>7</v>
      </c>
    </row>
    <row r="66" spans="1:7" ht="15.75">
      <c r="A66" s="16" t="s">
        <v>9164</v>
      </c>
      <c r="B66" s="16" t="s">
        <v>7167</v>
      </c>
      <c r="C66" s="16"/>
      <c r="D66" s="16">
        <v>-0.81</v>
      </c>
      <c r="E66" s="30">
        <f t="shared" si="0"/>
        <v>-2.19</v>
      </c>
      <c r="F66" s="39">
        <f>VLOOKUP($B66,'Ub5 and Ub6 values'!$A$3:$F$7000,3,FALSE)</f>
        <v>5</v>
      </c>
      <c r="G66" s="39">
        <f>VLOOKUP($B66,'Ub5 and Ub6 values'!$A$3:$F$7000,4,FALSE)</f>
        <v>6</v>
      </c>
    </row>
    <row r="67" spans="1:7" ht="15.75">
      <c r="A67" s="16" t="s">
        <v>9157</v>
      </c>
      <c r="B67" s="16" t="s">
        <v>2419</v>
      </c>
      <c r="C67" s="16"/>
      <c r="D67" s="16">
        <v>-0.81</v>
      </c>
      <c r="E67" s="30">
        <f t="shared" si="0"/>
        <v>-2.19</v>
      </c>
      <c r="F67" s="39">
        <f>VLOOKUP($B67,'Ub5 and Ub6 values'!$A$3:$F$7000,3,FALSE)</f>
        <v>5</v>
      </c>
      <c r="G67" s="39">
        <f>VLOOKUP($B67,'Ub5 and Ub6 values'!$A$3:$F$7000,4,FALSE)</f>
        <v>7</v>
      </c>
    </row>
    <row r="68" spans="1:7" ht="15.75">
      <c r="A68" s="16" t="s">
        <v>7733</v>
      </c>
      <c r="B68" s="16" t="s">
        <v>1048</v>
      </c>
      <c r="C68" s="16"/>
      <c r="D68" s="16">
        <v>-0.87</v>
      </c>
      <c r="E68" s="30">
        <f t="shared" si="0"/>
        <v>-2.13</v>
      </c>
      <c r="F68" s="39">
        <f>VLOOKUP($B68,'Ub5 and Ub6 values'!$A$3:$F$7000,3,FALSE)</f>
        <v>5</v>
      </c>
      <c r="G68" s="39">
        <f>VLOOKUP($B68,'Ub5 and Ub6 values'!$A$3:$F$7000,4,FALSE)</f>
        <v>7</v>
      </c>
    </row>
    <row r="69" spans="1:7" ht="15.75">
      <c r="A69" s="16" t="s">
        <v>7732</v>
      </c>
      <c r="B69" s="16" t="s">
        <v>1414</v>
      </c>
      <c r="C69" s="16"/>
      <c r="D69" s="16">
        <v>-0.88</v>
      </c>
      <c r="E69" s="30">
        <f t="shared" ref="E69:E94" si="1">0-D69-3</f>
        <v>-2.12</v>
      </c>
      <c r="F69" s="39">
        <f>VLOOKUP($B69,'Ub5 and Ub6 values'!$A$3:$F$7000,3,FALSE)</f>
        <v>6</v>
      </c>
      <c r="G69" s="39">
        <f>VLOOKUP($B69,'Ub5 and Ub6 values'!$A$3:$F$7000,4,FALSE)</f>
        <v>7</v>
      </c>
    </row>
    <row r="70" spans="1:7" ht="15.75">
      <c r="A70" s="16" t="s">
        <v>7731</v>
      </c>
      <c r="B70" s="16" t="s">
        <v>1031</v>
      </c>
      <c r="C70" s="16"/>
      <c r="D70" s="16">
        <v>-0.91</v>
      </c>
      <c r="E70" s="30">
        <f t="shared" si="1"/>
        <v>-2.09</v>
      </c>
      <c r="F70" s="39">
        <f>VLOOKUP($B70,'Ub5 and Ub6 values'!$A$3:$F$7000,3,FALSE)</f>
        <v>6</v>
      </c>
      <c r="G70" s="39">
        <f>VLOOKUP($B70,'Ub5 and Ub6 values'!$A$3:$F$7000,4,FALSE)</f>
        <v>7</v>
      </c>
    </row>
    <row r="71" spans="1:7" ht="15.75">
      <c r="A71" s="16" t="s">
        <v>9156</v>
      </c>
      <c r="B71" s="16" t="s">
        <v>7303</v>
      </c>
      <c r="C71" s="16"/>
      <c r="D71" s="16">
        <v>-0.97</v>
      </c>
      <c r="E71" s="30">
        <f t="shared" si="1"/>
        <v>-2.0300000000000002</v>
      </c>
      <c r="F71" s="39">
        <f>VLOOKUP($B71,'Ub5 and Ub6 values'!$A$3:$F$7000,3,FALSE)</f>
        <v>6</v>
      </c>
      <c r="G71" s="39">
        <f>VLOOKUP($B71,'Ub5 and Ub6 values'!$A$3:$F$7000,4,FALSE)</f>
        <v>7</v>
      </c>
    </row>
    <row r="72" spans="1:7" ht="15.75">
      <c r="A72" s="16" t="s">
        <v>9166</v>
      </c>
      <c r="B72" s="16" t="s">
        <v>1775</v>
      </c>
      <c r="C72" s="16"/>
      <c r="D72" s="16">
        <v>-1.01</v>
      </c>
      <c r="E72" s="30">
        <f t="shared" si="1"/>
        <v>-1.99</v>
      </c>
      <c r="F72" s="39">
        <f>VLOOKUP($B72,'Ub5 and Ub6 values'!$A$3:$F$7000,3,FALSE)</f>
        <v>5</v>
      </c>
      <c r="G72" s="39">
        <f>VLOOKUP($B72,'Ub5 and Ub6 values'!$A$3:$F$7000,4,FALSE)</f>
        <v>6</v>
      </c>
    </row>
    <row r="73" spans="1:7" ht="15.75">
      <c r="A73" s="16" t="s">
        <v>7730</v>
      </c>
      <c r="B73" s="16" t="s">
        <v>1028</v>
      </c>
      <c r="C73" s="16"/>
      <c r="D73" s="16">
        <v>-1.05</v>
      </c>
      <c r="E73" s="30">
        <f t="shared" si="1"/>
        <v>-1.95</v>
      </c>
      <c r="F73" s="39">
        <f>VLOOKUP($B73,'Ub5 and Ub6 values'!$A$3:$F$7000,3,FALSE)</f>
        <v>5</v>
      </c>
      <c r="G73" s="39">
        <f>VLOOKUP($B73,'Ub5 and Ub6 values'!$A$3:$F$7000,4,FALSE)</f>
        <v>7</v>
      </c>
    </row>
    <row r="74" spans="1:7" ht="15.75">
      <c r="A74" s="16" t="s">
        <v>7729</v>
      </c>
      <c r="B74" s="16" t="s">
        <v>1029</v>
      </c>
      <c r="C74" s="16"/>
      <c r="D74" s="16">
        <v>-1.08</v>
      </c>
      <c r="E74" s="30">
        <f t="shared" si="1"/>
        <v>-1.92</v>
      </c>
      <c r="F74" s="39">
        <f>VLOOKUP($B74,'Ub5 and Ub6 values'!$A$3:$F$7000,3,FALSE)</f>
        <v>5</v>
      </c>
      <c r="G74" s="39">
        <f>VLOOKUP($B74,'Ub5 and Ub6 values'!$A$3:$F$7000,4,FALSE)</f>
        <v>6</v>
      </c>
    </row>
    <row r="75" spans="1:7" ht="15.75">
      <c r="A75" s="16" t="s">
        <v>9108</v>
      </c>
      <c r="B75" s="16" t="s">
        <v>7728</v>
      </c>
      <c r="C75" s="16"/>
      <c r="D75" s="16">
        <v>-1.0900000000000001</v>
      </c>
      <c r="E75" s="30">
        <f t="shared" si="1"/>
        <v>-1.91</v>
      </c>
      <c r="F75" s="39">
        <f>VLOOKUP($B75,'Ub5 and Ub6 values'!$A$3:$F$7000,3,FALSE)</f>
        <v>6</v>
      </c>
      <c r="G75" s="39">
        <f>VLOOKUP($B75,'Ub5 and Ub6 values'!$A$3:$F$7000,4,FALSE)</f>
        <v>7</v>
      </c>
    </row>
    <row r="76" spans="1:7" ht="15.75">
      <c r="A76" s="16" t="s">
        <v>7727</v>
      </c>
      <c r="B76" s="16" t="s">
        <v>7156</v>
      </c>
      <c r="C76" s="16"/>
      <c r="D76" s="16">
        <v>-1.18</v>
      </c>
      <c r="E76" s="30">
        <f t="shared" si="1"/>
        <v>-1.82</v>
      </c>
      <c r="F76" s="39">
        <f>VLOOKUP($B76,'Ub5 and Ub6 values'!$A$3:$F$7000,3,FALSE)</f>
        <v>4</v>
      </c>
      <c r="G76" s="39">
        <f>VLOOKUP($B76,'Ub5 and Ub6 values'!$A$3:$F$7000,4,FALSE)</f>
        <v>5</v>
      </c>
    </row>
    <row r="77" spans="1:7" ht="15.75">
      <c r="A77" s="16" t="s">
        <v>9142</v>
      </c>
      <c r="B77" s="16" t="s">
        <v>6274</v>
      </c>
      <c r="C77" s="16"/>
      <c r="D77" s="16">
        <v>-1.34</v>
      </c>
      <c r="E77" s="30">
        <f t="shared" si="1"/>
        <v>-1.66</v>
      </c>
      <c r="F77" s="39">
        <f>VLOOKUP($B77,'Ub5 and Ub6 values'!$A$3:$F$7000,3,FALSE)</f>
        <v>5</v>
      </c>
      <c r="G77" s="39">
        <f>VLOOKUP($B77,'Ub5 and Ub6 values'!$A$3:$F$7000,4,FALSE)</f>
        <v>7</v>
      </c>
    </row>
    <row r="78" spans="1:7" ht="15.75">
      <c r="A78" s="16" t="s">
        <v>8579</v>
      </c>
      <c r="B78" s="16" t="s">
        <v>8578</v>
      </c>
      <c r="C78" s="16"/>
      <c r="D78" s="16">
        <v>-1.42</v>
      </c>
      <c r="E78" s="30">
        <f t="shared" si="1"/>
        <v>-1.58</v>
      </c>
      <c r="F78" s="39">
        <f>VLOOKUP($B78,'Ub5 and Ub6 values'!$A$3:$F$7000,3,FALSE)</f>
        <v>6</v>
      </c>
      <c r="G78" s="39">
        <f>VLOOKUP($B78,'Ub5 and Ub6 values'!$A$3:$F$7000,4,FALSE)</f>
        <v>7</v>
      </c>
    </row>
    <row r="79" spans="1:7" ht="15.75">
      <c r="A79" s="16" t="s">
        <v>9158</v>
      </c>
      <c r="B79" s="16" t="s">
        <v>2460</v>
      </c>
      <c r="C79" s="16"/>
      <c r="D79" s="16">
        <v>-1.46</v>
      </c>
      <c r="E79" s="30">
        <f t="shared" si="1"/>
        <v>-1.54</v>
      </c>
      <c r="F79" s="39">
        <f>VLOOKUP($B79,'Ub5 and Ub6 values'!$A$3:$F$7000,3,FALSE)</f>
        <v>5</v>
      </c>
      <c r="G79" s="39">
        <f>VLOOKUP($B79,'Ub5 and Ub6 values'!$A$3:$F$7000,4,FALSE)</f>
        <v>6</v>
      </c>
    </row>
    <row r="80" spans="1:7" ht="15.75">
      <c r="A80" s="16" t="s">
        <v>7726</v>
      </c>
      <c r="B80" s="16" t="s">
        <v>1037</v>
      </c>
      <c r="C80" s="16"/>
      <c r="D80" s="16">
        <v>-1.88</v>
      </c>
      <c r="E80" s="30">
        <f t="shared" si="1"/>
        <v>-1.1200000000000001</v>
      </c>
      <c r="F80" s="39">
        <f>VLOOKUP($B80,'Ub5 and Ub6 values'!$A$3:$F$7000,3,FALSE)</f>
        <v>4</v>
      </c>
      <c r="G80" s="39">
        <f>VLOOKUP($B80,'Ub5 and Ub6 values'!$A$3:$F$7000,4,FALSE)</f>
        <v>5</v>
      </c>
    </row>
    <row r="81" spans="1:7" ht="15.75">
      <c r="A81" s="16" t="s">
        <v>7725</v>
      </c>
      <c r="B81" s="16" t="s">
        <v>1030</v>
      </c>
      <c r="C81" s="16"/>
      <c r="D81" s="16">
        <v>-1.94</v>
      </c>
      <c r="E81" s="30">
        <f t="shared" si="1"/>
        <v>-1.06</v>
      </c>
      <c r="F81" s="39">
        <f>VLOOKUP($B81,'Ub5 and Ub6 values'!$A$3:$F$7000,3,FALSE)</f>
        <v>4</v>
      </c>
      <c r="G81" s="39">
        <f>VLOOKUP($B81,'Ub5 and Ub6 values'!$A$3:$F$7000,4,FALSE)</f>
        <v>5</v>
      </c>
    </row>
    <row r="82" spans="1:7" ht="15.75">
      <c r="A82" s="16" t="s">
        <v>7724</v>
      </c>
      <c r="B82" s="16" t="s">
        <v>8500</v>
      </c>
      <c r="C82" s="16"/>
      <c r="D82" s="16">
        <v>-1.98</v>
      </c>
      <c r="E82" s="30">
        <f t="shared" si="1"/>
        <v>-1.02</v>
      </c>
      <c r="F82" s="39">
        <f>VLOOKUP($B82,'Ub5 and Ub6 values'!$A$3:$F$7000,3,FALSE)</f>
        <v>4</v>
      </c>
      <c r="G82" s="39">
        <f>VLOOKUP($B82,'Ub5 and Ub6 values'!$A$3:$F$7000,4,FALSE)</f>
        <v>5</v>
      </c>
    </row>
    <row r="83" spans="1:7" ht="15.75">
      <c r="A83" s="16" t="s">
        <v>7723</v>
      </c>
      <c r="B83" s="16" t="s">
        <v>5621</v>
      </c>
      <c r="C83" s="16"/>
      <c r="D83" s="16">
        <v>-2.23</v>
      </c>
      <c r="E83" s="30">
        <f t="shared" si="1"/>
        <v>-0.77</v>
      </c>
      <c r="F83" s="39">
        <f>VLOOKUP($B83,'Ub5 and Ub6 values'!$A$3:$F$7000,3,FALSE)</f>
        <v>4</v>
      </c>
      <c r="G83" s="39">
        <f>VLOOKUP($B83,'Ub5 and Ub6 values'!$A$3:$F$7000,4,FALSE)</f>
        <v>5</v>
      </c>
    </row>
    <row r="84" spans="1:7" ht="15.75">
      <c r="A84" s="16" t="s">
        <v>8569</v>
      </c>
      <c r="B84" s="16" t="s">
        <v>8568</v>
      </c>
      <c r="C84" s="16"/>
      <c r="D84" s="16">
        <v>-2.2400000000000002</v>
      </c>
      <c r="E84" s="30">
        <f t="shared" si="1"/>
        <v>-0.75999999999999979</v>
      </c>
      <c r="F84" s="39">
        <f>VLOOKUP($B84,'Ub5 and Ub6 values'!$A$3:$F$7000,3,FALSE)</f>
        <v>6</v>
      </c>
      <c r="G84" s="39">
        <f>VLOOKUP($B84,'Ub5 and Ub6 values'!$A$3:$F$7000,4,FALSE)</f>
        <v>6</v>
      </c>
    </row>
    <row r="85" spans="1:7" ht="15.75">
      <c r="A85" s="16" t="s">
        <v>7722</v>
      </c>
      <c r="B85" s="16" t="s">
        <v>2219</v>
      </c>
      <c r="C85" s="16"/>
      <c r="D85" s="16">
        <v>-2.5099999999999998</v>
      </c>
      <c r="E85" s="30">
        <f t="shared" si="1"/>
        <v>-0.49000000000000021</v>
      </c>
      <c r="F85" s="39">
        <f>VLOOKUP($B85,'Ub5 and Ub6 values'!$A$3:$F$7000,3,FALSE)</f>
        <v>4</v>
      </c>
      <c r="G85" s="39">
        <f>VLOOKUP($B85,'Ub5 and Ub6 values'!$A$3:$F$7000,4,FALSE)</f>
        <v>5</v>
      </c>
    </row>
    <row r="86" spans="1:7" ht="15.75">
      <c r="A86" s="16" t="s">
        <v>7721</v>
      </c>
      <c r="B86" s="16" t="s">
        <v>6290</v>
      </c>
      <c r="C86" s="16"/>
      <c r="D86" s="16">
        <v>-2.73</v>
      </c>
      <c r="E86" s="30">
        <f t="shared" si="1"/>
        <v>-0.27</v>
      </c>
      <c r="F86" s="39">
        <f>VLOOKUP($B86,'Ub5 and Ub6 values'!$A$3:$F$7000,3,FALSE)</f>
        <v>4</v>
      </c>
      <c r="G86" s="39">
        <f>VLOOKUP($B86,'Ub5 and Ub6 values'!$A$3:$F$7000,4,FALSE)</f>
        <v>5</v>
      </c>
    </row>
    <row r="87" spans="1:7" ht="15.75">
      <c r="A87" s="16" t="s">
        <v>8550</v>
      </c>
      <c r="B87" s="16" t="s">
        <v>8549</v>
      </c>
      <c r="C87" s="16"/>
      <c r="D87" s="16">
        <v>-2.75</v>
      </c>
      <c r="E87" s="30">
        <f t="shared" si="1"/>
        <v>-0.25</v>
      </c>
      <c r="F87" s="39">
        <f>VLOOKUP($B87,'Ub5 and Ub6 values'!$A$3:$F$7000,3,FALSE)</f>
        <v>5</v>
      </c>
      <c r="G87" s="39">
        <f>VLOOKUP($B87,'Ub5 and Ub6 values'!$A$3:$F$7000,4,FALSE)</f>
        <v>6</v>
      </c>
    </row>
    <row r="88" spans="1:7" ht="15.75">
      <c r="A88" s="16" t="s">
        <v>7720</v>
      </c>
      <c r="B88" s="16" t="s">
        <v>3011</v>
      </c>
      <c r="C88" s="16"/>
      <c r="D88" s="16">
        <v>-2.79</v>
      </c>
      <c r="E88" s="30">
        <f t="shared" si="1"/>
        <v>-0.20999999999999996</v>
      </c>
      <c r="F88" s="39">
        <f>VLOOKUP($B88,'Ub5 and Ub6 values'!$A$3:$F$7000,3,FALSE)</f>
        <v>5</v>
      </c>
      <c r="G88" s="39">
        <f>VLOOKUP($B88,'Ub5 and Ub6 values'!$A$3:$F$7000,4,FALSE)</f>
        <v>7</v>
      </c>
    </row>
    <row r="89" spans="1:7" ht="15.75">
      <c r="A89" s="16" t="s">
        <v>7719</v>
      </c>
      <c r="B89" s="16" t="s">
        <v>3013</v>
      </c>
      <c r="C89" s="16"/>
      <c r="D89" s="16">
        <v>-2.82</v>
      </c>
      <c r="E89" s="30">
        <f t="shared" si="1"/>
        <v>-0.18000000000000016</v>
      </c>
      <c r="F89" s="39">
        <f>VLOOKUP($B89,'Ub5 and Ub6 values'!$A$3:$F$7000,3,FALSE)</f>
        <v>6</v>
      </c>
      <c r="G89" s="39">
        <f>VLOOKUP($B89,'Ub5 and Ub6 values'!$A$3:$F$7000,4,FALSE)</f>
        <v>7</v>
      </c>
    </row>
    <row r="90" spans="1:7" ht="15.75">
      <c r="A90" s="16" t="s">
        <v>7718</v>
      </c>
      <c r="B90" s="16" t="s">
        <v>2762</v>
      </c>
      <c r="C90" s="16"/>
      <c r="D90" s="16">
        <v>-2.98</v>
      </c>
      <c r="E90" s="30">
        <f t="shared" si="1"/>
        <v>-2.0000000000000018E-2</v>
      </c>
      <c r="F90" s="39">
        <f>VLOOKUP($B90,'Ub5 and Ub6 values'!$A$3:$F$7000,3,FALSE)</f>
        <v>4</v>
      </c>
      <c r="G90" s="39">
        <f>VLOOKUP($B90,'Ub5 and Ub6 values'!$A$3:$F$7000,4,FALSE)</f>
        <v>5</v>
      </c>
    </row>
    <row r="91" spans="1:7" ht="15.75">
      <c r="A91" s="16" t="s">
        <v>7716</v>
      </c>
      <c r="B91" s="16" t="s">
        <v>6276</v>
      </c>
      <c r="C91" s="16"/>
      <c r="D91" s="16">
        <v>-3.32</v>
      </c>
      <c r="E91" s="30">
        <f t="shared" si="1"/>
        <v>0.31999999999999984</v>
      </c>
      <c r="F91" s="39">
        <f>VLOOKUP($B91,'Ub5 and Ub6 values'!$A$3:$F$7000,3,FALSE)</f>
        <v>3</v>
      </c>
      <c r="G91" s="39">
        <f>VLOOKUP($B91,'Ub5 and Ub6 values'!$A$3:$F$7000,4,FALSE)</f>
        <v>3</v>
      </c>
    </row>
    <row r="92" spans="1:7" ht="15.75">
      <c r="A92" s="16" t="s">
        <v>7715</v>
      </c>
      <c r="B92" s="16" t="s">
        <v>6282</v>
      </c>
      <c r="C92" s="16"/>
      <c r="D92" s="16">
        <v>-4.0599999999999996</v>
      </c>
      <c r="E92" s="30">
        <f t="shared" si="1"/>
        <v>1.0599999999999996</v>
      </c>
      <c r="F92" s="39">
        <f>VLOOKUP($B92,'Ub5 and Ub6 values'!$A$3:$F$7000,3,FALSE)</f>
        <v>2</v>
      </c>
      <c r="G92" s="39">
        <f>VLOOKUP($B92,'Ub5 and Ub6 values'!$A$3:$F$7000,4,FALSE)</f>
        <v>2</v>
      </c>
    </row>
    <row r="93" spans="1:7" ht="15.75">
      <c r="A93" s="16" t="s">
        <v>7717</v>
      </c>
      <c r="B93" s="16" t="s">
        <v>7779</v>
      </c>
      <c r="C93" s="16"/>
      <c r="D93" s="16">
        <v>-3.16</v>
      </c>
      <c r="E93" s="30">
        <f t="shared" si="1"/>
        <v>0.16000000000000014</v>
      </c>
      <c r="F93" s="39">
        <f>VLOOKUP($B93,'Ub5 and Ub6 values'!$A$3:$F$7000,3,FALSE)</f>
        <v>4</v>
      </c>
      <c r="G93" s="39">
        <f>VLOOKUP($B93,'Ub5 and Ub6 values'!$A$3:$F$7000,4,FALSE)</f>
        <v>5</v>
      </c>
    </row>
    <row r="94" spans="1:7" ht="15.75">
      <c r="A94" s="16" t="s">
        <v>7763</v>
      </c>
      <c r="B94" s="16" t="s">
        <v>7764</v>
      </c>
      <c r="C94" s="16"/>
      <c r="D94" s="16">
        <v>0.97</v>
      </c>
      <c r="E94" s="30">
        <f t="shared" si="1"/>
        <v>-3.9699999999999998</v>
      </c>
      <c r="F94" s="39">
        <f>VLOOKUP($B94,'Ub5 and Ub6 values'!$A$3:$F$7000,3,FALSE)</f>
        <v>7</v>
      </c>
      <c r="G94" s="39">
        <f>VLOOKUP($B94,'Ub5 and Ub6 values'!$A$3:$F$7000,4,FALSE)</f>
        <v>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3:AG85"/>
  <sheetViews>
    <sheetView workbookViewId="0">
      <selection activeCell="K1" sqref="K1:K1048576"/>
    </sheetView>
  </sheetViews>
  <sheetFormatPr defaultRowHeight="12.75"/>
  <cols>
    <col min="1" max="1" width="16.85546875" customWidth="1"/>
    <col min="2" max="2" width="17.85546875" customWidth="1"/>
    <col min="9" max="9" width="9.140625" style="30"/>
    <col min="10" max="11" width="9.140625" style="39"/>
  </cols>
  <sheetData>
    <row r="3" spans="1:33">
      <c r="C3" t="s">
        <v>7988</v>
      </c>
      <c r="D3" t="s">
        <v>7981</v>
      </c>
      <c r="E3" t="s">
        <v>7983</v>
      </c>
      <c r="H3" t="s">
        <v>1719</v>
      </c>
      <c r="I3" s="35" t="s">
        <v>14851</v>
      </c>
      <c r="J3" s="40" t="s">
        <v>7937</v>
      </c>
      <c r="K3" s="40" t="s">
        <v>7938</v>
      </c>
      <c r="M3" s="4"/>
      <c r="P3" t="s">
        <v>14838</v>
      </c>
      <c r="V3" t="s">
        <v>14839</v>
      </c>
      <c r="AB3" t="s">
        <v>14840</v>
      </c>
    </row>
    <row r="4" spans="1:33">
      <c r="A4" t="s">
        <v>7984</v>
      </c>
      <c r="B4" t="s">
        <v>4123</v>
      </c>
      <c r="E4">
        <v>5</v>
      </c>
      <c r="H4" t="e">
        <f>LOG(E4/0.1/M4*1000)</f>
        <v>#DIV/0!</v>
      </c>
      <c r="I4" s="30" t="e">
        <f t="shared" ref="I4:I65" si="0">H4-3</f>
        <v>#DIV/0!</v>
      </c>
      <c r="J4" s="39">
        <f>VLOOKUP($B4,'Ub5 and Ub6 values'!$A$3:$F$7000,3,FALSE)</f>
        <v>3</v>
      </c>
      <c r="K4" s="39">
        <f>VLOOKUP($B4,'Ub5 and Ub6 values'!$A$3:$F$7000,4,FALSE)</f>
        <v>3</v>
      </c>
      <c r="P4" s="26" t="s">
        <v>14841</v>
      </c>
      <c r="Q4" s="26" t="s">
        <v>14842</v>
      </c>
      <c r="R4" s="26" t="s">
        <v>14843</v>
      </c>
      <c r="S4" s="26" t="s">
        <v>14844</v>
      </c>
      <c r="T4" s="26" t="s">
        <v>14845</v>
      </c>
      <c r="U4" s="26" t="s">
        <v>14846</v>
      </c>
      <c r="V4" s="26" t="s">
        <v>14841</v>
      </c>
      <c r="W4" s="26" t="s">
        <v>14842</v>
      </c>
      <c r="X4" s="26" t="s">
        <v>14843</v>
      </c>
      <c r="Y4" s="26" t="s">
        <v>14844</v>
      </c>
      <c r="Z4" s="26" t="s">
        <v>14845</v>
      </c>
      <c r="AA4" s="26" t="s">
        <v>14846</v>
      </c>
      <c r="AB4" s="26" t="s">
        <v>14841</v>
      </c>
      <c r="AC4" s="26" t="s">
        <v>14842</v>
      </c>
      <c r="AD4" s="26" t="s">
        <v>14843</v>
      </c>
      <c r="AE4" s="26" t="s">
        <v>14844</v>
      </c>
      <c r="AF4" s="26" t="s">
        <v>14845</v>
      </c>
      <c r="AG4" s="26" t="s">
        <v>14846</v>
      </c>
    </row>
    <row r="5" spans="1:33">
      <c r="A5" t="s">
        <v>7970</v>
      </c>
      <c r="B5" t="s">
        <v>4089</v>
      </c>
      <c r="C5">
        <v>2.6</v>
      </c>
      <c r="H5">
        <f>0-C5</f>
        <v>-2.6</v>
      </c>
      <c r="I5" s="30">
        <f t="shared" si="0"/>
        <v>-5.6</v>
      </c>
      <c r="J5" s="39">
        <f>VLOOKUP($B5,'Ub5 and Ub6 values'!$A$3:$F$7000,3,FALSE)</f>
        <v>5</v>
      </c>
      <c r="K5" s="39">
        <f>VLOOKUP($B5,'Ub5 and Ub6 values'!$A$3:$F$7000,4,FALSE)</f>
        <v>7</v>
      </c>
      <c r="P5" t="e">
        <f>AVERAGE(I4:I3744)</f>
        <v>#DIV/0!</v>
      </c>
      <c r="Q5" t="e">
        <f>MEDIAN(I4:I3744)</f>
        <v>#DIV/0!</v>
      </c>
      <c r="R5" t="e">
        <f>STDEV(I4:I3744)</f>
        <v>#DIV/0!</v>
      </c>
      <c r="S5" t="e">
        <f>SKEW(I4:I3744)</f>
        <v>#DIV/0!</v>
      </c>
      <c r="T5" t="e">
        <f>MAX(I4:I3744)</f>
        <v>#DIV/0!</v>
      </c>
      <c r="U5" t="e">
        <f>MIN(I4:I3744)</f>
        <v>#DIV/0!</v>
      </c>
      <c r="V5">
        <f>AVERAGE(J4:J5442)</f>
        <v>6.2698412698412698</v>
      </c>
      <c r="W5">
        <f>MEDIAN(J4:J544)</f>
        <v>6</v>
      </c>
      <c r="X5">
        <f>STDEV(J4:J544)</f>
        <v>1.1529254404221261</v>
      </c>
      <c r="Y5">
        <f>SKEW(J4:J544)</f>
        <v>9.833892926457162E-2</v>
      </c>
      <c r="Z5">
        <f>MAX(J4:J544)</f>
        <v>9</v>
      </c>
      <c r="AA5">
        <f>MIN(J4:J544)</f>
        <v>3</v>
      </c>
      <c r="AB5">
        <f>AVERAGE(K4:K5408)</f>
        <v>8.174603174603174</v>
      </c>
      <c r="AC5">
        <f>MEDIAN(K4:K5408)</f>
        <v>9</v>
      </c>
      <c r="AD5">
        <f>STDEV(K4:K5408)</f>
        <v>1.5297025068112406</v>
      </c>
      <c r="AE5">
        <f>SKEW(K4:K5408)</f>
        <v>-0.9183107528360166</v>
      </c>
      <c r="AF5">
        <f>MAX(K4:K5408)</f>
        <v>11</v>
      </c>
      <c r="AG5">
        <f>MIN(K4:K5408)</f>
        <v>3</v>
      </c>
    </row>
    <row r="6" spans="1:33" ht="15.75">
      <c r="A6" s="16" t="s">
        <v>7970</v>
      </c>
      <c r="B6" t="s">
        <v>2460</v>
      </c>
      <c r="C6" s="16">
        <v>2.61</v>
      </c>
      <c r="E6" s="16"/>
      <c r="F6" s="16"/>
      <c r="H6">
        <f t="shared" ref="H6:H55" si="1">0-C6</f>
        <v>-2.61</v>
      </c>
      <c r="I6" s="30">
        <f t="shared" si="0"/>
        <v>-5.6099999999999994</v>
      </c>
      <c r="J6" s="39">
        <f>VLOOKUP($B6,'Ub5 and Ub6 values'!$A$3:$F$7000,3,FALSE)</f>
        <v>5</v>
      </c>
      <c r="K6" s="39">
        <f>VLOOKUP($B6,'Ub5 and Ub6 values'!$A$3:$F$7000,4,FALSE)</f>
        <v>6</v>
      </c>
      <c r="N6" s="18"/>
      <c r="O6" s="18"/>
      <c r="P6" s="18"/>
      <c r="Q6" s="18"/>
      <c r="R6" s="18"/>
      <c r="S6" s="18"/>
      <c r="T6" s="18"/>
      <c r="U6" s="18"/>
      <c r="V6" s="18"/>
    </row>
    <row r="7" spans="1:33">
      <c r="A7" t="s">
        <v>7969</v>
      </c>
      <c r="B7" t="s">
        <v>5514</v>
      </c>
      <c r="C7">
        <v>2.46</v>
      </c>
      <c r="G7" t="s">
        <v>9158</v>
      </c>
      <c r="H7">
        <f t="shared" si="1"/>
        <v>-2.46</v>
      </c>
      <c r="I7" s="30">
        <f t="shared" si="0"/>
        <v>-5.46</v>
      </c>
      <c r="J7" s="39">
        <f>VLOOKUP($B7,'Ub5 and Ub6 values'!$A$3:$F$7000,3,FALSE)</f>
        <v>5</v>
      </c>
      <c r="K7" s="39">
        <f>VLOOKUP($B7,'Ub5 and Ub6 values'!$A$3:$F$7000,4,FALSE)</f>
        <v>6</v>
      </c>
      <c r="N7" s="18"/>
      <c r="O7" s="18"/>
      <c r="P7" s="18"/>
      <c r="Q7" s="18"/>
      <c r="R7" s="18"/>
      <c r="S7" s="18"/>
      <c r="T7" s="18"/>
      <c r="U7" s="18"/>
      <c r="V7" s="18"/>
    </row>
    <row r="8" spans="1:33" ht="15.75">
      <c r="A8" s="16" t="s">
        <v>7969</v>
      </c>
      <c r="B8" t="s">
        <v>7973</v>
      </c>
      <c r="C8" s="16">
        <v>2.34</v>
      </c>
      <c r="E8" s="16"/>
      <c r="F8" s="16"/>
      <c r="G8" t="s">
        <v>9145</v>
      </c>
      <c r="H8">
        <f t="shared" si="1"/>
        <v>-2.34</v>
      </c>
      <c r="I8" s="30">
        <f t="shared" si="0"/>
        <v>-5.34</v>
      </c>
      <c r="J8" s="39">
        <f>VLOOKUP($B8,'Ub5 and Ub6 values'!$A$3:$F$7000,3,FALSE)</f>
        <v>5</v>
      </c>
      <c r="K8" s="39">
        <f>VLOOKUP($B8,'Ub5 and Ub6 values'!$A$3:$F$7000,4,FALSE)</f>
        <v>7</v>
      </c>
      <c r="N8" s="18"/>
      <c r="O8" s="18"/>
      <c r="P8" s="18"/>
      <c r="Q8" s="18"/>
      <c r="R8" s="18"/>
      <c r="S8" s="18"/>
      <c r="T8" s="18"/>
      <c r="U8" s="18"/>
      <c r="V8" s="18"/>
    </row>
    <row r="9" spans="1:33" ht="15.75">
      <c r="A9" s="16" t="s">
        <v>7970</v>
      </c>
      <c r="B9" t="s">
        <v>2048</v>
      </c>
      <c r="C9" s="16">
        <v>2.79</v>
      </c>
      <c r="E9" s="16"/>
      <c r="F9" s="16"/>
      <c r="H9">
        <f t="shared" si="1"/>
        <v>-2.79</v>
      </c>
      <c r="I9" s="30">
        <f t="shared" si="0"/>
        <v>-5.79</v>
      </c>
      <c r="J9" s="39">
        <f>VLOOKUP($B9,'Ub5 and Ub6 values'!$A$3:$F$7000,3,FALSE)</f>
        <v>5</v>
      </c>
      <c r="K9" s="39">
        <f>VLOOKUP($B9,'Ub5 and Ub6 values'!$A$3:$F$7000,4,FALSE)</f>
        <v>7</v>
      </c>
      <c r="N9" s="18"/>
      <c r="O9" s="18"/>
      <c r="P9" s="18"/>
      <c r="Q9" s="18"/>
      <c r="R9" s="18"/>
      <c r="S9" s="18"/>
      <c r="T9" s="18"/>
      <c r="U9" s="18"/>
      <c r="V9" s="18"/>
    </row>
    <row r="10" spans="1:33" ht="15.75">
      <c r="A10" s="16" t="s">
        <v>7970</v>
      </c>
      <c r="B10" t="s">
        <v>2131</v>
      </c>
      <c r="C10" s="16">
        <v>2.79</v>
      </c>
      <c r="E10" s="16"/>
      <c r="F10" s="16"/>
      <c r="H10">
        <f t="shared" si="1"/>
        <v>-2.79</v>
      </c>
      <c r="I10" s="30">
        <f t="shared" si="0"/>
        <v>-5.79</v>
      </c>
      <c r="J10" s="39">
        <f>VLOOKUP($B10,'Ub5 and Ub6 values'!$A$3:$F$7000,3,FALSE)</f>
        <v>5</v>
      </c>
      <c r="K10" s="39">
        <f>VLOOKUP($B10,'Ub5 and Ub6 values'!$A$3:$F$7000,4,FALSE)</f>
        <v>6</v>
      </c>
      <c r="N10" s="18"/>
      <c r="O10" s="18"/>
      <c r="P10" s="18"/>
      <c r="Q10" s="18"/>
      <c r="R10" s="18"/>
      <c r="S10" s="18"/>
      <c r="T10" s="18"/>
      <c r="U10" s="18"/>
      <c r="V10" s="18"/>
    </row>
    <row r="11" spans="1:33" ht="15.75">
      <c r="A11" s="16" t="s">
        <v>7970</v>
      </c>
      <c r="B11" t="s">
        <v>3797</v>
      </c>
      <c r="C11" s="16">
        <v>2.76</v>
      </c>
      <c r="E11" s="16"/>
      <c r="F11" s="16"/>
      <c r="H11">
        <f t="shared" si="1"/>
        <v>-2.76</v>
      </c>
      <c r="I11" s="30">
        <f t="shared" si="0"/>
        <v>-5.76</v>
      </c>
      <c r="J11" s="39">
        <f>VLOOKUP($B11,'Ub5 and Ub6 values'!$A$3:$F$7000,3,FALSE)</f>
        <v>5</v>
      </c>
      <c r="K11" s="39">
        <f>VLOOKUP($B11,'Ub5 and Ub6 values'!$A$3:$F$7000,4,FALSE)</f>
        <v>6</v>
      </c>
      <c r="N11" s="19"/>
      <c r="O11" s="19"/>
      <c r="P11" s="18"/>
      <c r="Q11" s="18"/>
      <c r="R11" s="18"/>
      <c r="S11" s="18"/>
      <c r="T11" s="18"/>
      <c r="U11" s="18"/>
      <c r="V11" s="18"/>
    </row>
    <row r="12" spans="1:33" ht="15.75">
      <c r="A12" s="16" t="s">
        <v>7968</v>
      </c>
      <c r="B12" t="s">
        <v>2409</v>
      </c>
      <c r="C12" s="16">
        <v>3.26</v>
      </c>
      <c r="E12" s="16"/>
      <c r="F12" s="16"/>
      <c r="H12">
        <f t="shared" si="1"/>
        <v>-3.26</v>
      </c>
      <c r="I12" s="30">
        <f t="shared" si="0"/>
        <v>-6.26</v>
      </c>
      <c r="J12" s="39">
        <f>VLOOKUP($B12,'Ub5 and Ub6 values'!$A$3:$F$7000,3,FALSE)</f>
        <v>7</v>
      </c>
      <c r="K12" s="39">
        <f>VLOOKUP($B12,'Ub5 and Ub6 values'!$A$3:$F$7000,4,FALSE)</f>
        <v>9</v>
      </c>
      <c r="N12" s="17"/>
      <c r="O12" s="17"/>
      <c r="P12" s="18"/>
      <c r="Q12" s="18"/>
      <c r="R12" s="18"/>
      <c r="S12" s="18"/>
      <c r="T12" s="18"/>
      <c r="U12" s="18"/>
      <c r="V12" s="18"/>
    </row>
    <row r="13" spans="1:33" ht="15.75">
      <c r="A13" s="16" t="s">
        <v>7970</v>
      </c>
      <c r="B13" t="s">
        <v>7133</v>
      </c>
      <c r="C13" s="16">
        <v>2.81</v>
      </c>
      <c r="E13" s="16"/>
      <c r="F13" s="16"/>
      <c r="H13">
        <f t="shared" si="1"/>
        <v>-2.81</v>
      </c>
      <c r="I13" s="30">
        <f t="shared" si="0"/>
        <v>-5.8100000000000005</v>
      </c>
      <c r="J13" s="39">
        <f>VLOOKUP($B13,'Ub5 and Ub6 values'!$A$3:$F$7000,3,FALSE)</f>
        <v>6</v>
      </c>
      <c r="K13" s="39">
        <f>VLOOKUP($B13,'Ub5 and Ub6 values'!$A$3:$F$7000,4,FALSE)</f>
        <v>7</v>
      </c>
      <c r="N13" s="17"/>
      <c r="O13" s="17"/>
      <c r="P13" s="18"/>
      <c r="Q13" s="18"/>
      <c r="R13" s="18"/>
      <c r="S13" s="18"/>
      <c r="T13" s="18"/>
      <c r="U13" s="18"/>
      <c r="V13" s="18"/>
    </row>
    <row r="14" spans="1:33" ht="15.75">
      <c r="A14" s="16" t="s">
        <v>7969</v>
      </c>
      <c r="B14" t="s">
        <v>7971</v>
      </c>
      <c r="C14" s="16">
        <v>2.89</v>
      </c>
      <c r="E14" s="16"/>
      <c r="F14" s="16"/>
      <c r="G14" t="s">
        <v>9231</v>
      </c>
      <c r="H14">
        <f t="shared" si="1"/>
        <v>-2.89</v>
      </c>
      <c r="I14" s="30">
        <f t="shared" si="0"/>
        <v>-5.8900000000000006</v>
      </c>
      <c r="J14" s="39">
        <f>VLOOKUP($B14,'Ub5 and Ub6 values'!$A$3:$F$7000,3,FALSE)</f>
        <v>6</v>
      </c>
      <c r="K14" s="39">
        <f>VLOOKUP($B14,'Ub5 and Ub6 values'!$A$3:$F$7000,4,FALSE)</f>
        <v>7</v>
      </c>
      <c r="N14" s="17"/>
      <c r="O14" s="17"/>
      <c r="P14" s="18"/>
      <c r="Q14" s="18"/>
      <c r="R14" s="18"/>
      <c r="S14" s="18"/>
      <c r="T14" s="18"/>
      <c r="U14" s="18"/>
      <c r="V14" s="18"/>
    </row>
    <row r="15" spans="1:33" ht="15.75">
      <c r="A15" s="16" t="s">
        <v>7970</v>
      </c>
      <c r="B15" t="s">
        <v>61</v>
      </c>
      <c r="C15" s="16">
        <v>2.9</v>
      </c>
      <c r="E15" s="16"/>
      <c r="F15" s="16"/>
      <c r="H15">
        <f t="shared" si="1"/>
        <v>-2.9</v>
      </c>
      <c r="I15" s="30">
        <f t="shared" si="0"/>
        <v>-5.9</v>
      </c>
      <c r="J15" s="39">
        <f>VLOOKUP($B15,'Ub5 and Ub6 values'!$A$3:$F$7000,3,FALSE)</f>
        <v>5</v>
      </c>
      <c r="K15" s="39">
        <f>VLOOKUP($B15,'Ub5 and Ub6 values'!$A$3:$F$7000,4,FALSE)</f>
        <v>7</v>
      </c>
      <c r="N15" s="17"/>
      <c r="O15" s="17"/>
      <c r="P15" s="18"/>
      <c r="Q15" s="18"/>
      <c r="R15" s="18"/>
      <c r="S15" s="18"/>
      <c r="T15" s="18"/>
      <c r="U15" s="18"/>
      <c r="V15" s="18"/>
    </row>
    <row r="16" spans="1:33" ht="15.75">
      <c r="A16" s="16" t="s">
        <v>7969</v>
      </c>
      <c r="B16" t="s">
        <v>7976</v>
      </c>
      <c r="C16" s="16">
        <v>2.79</v>
      </c>
      <c r="E16" s="16"/>
      <c r="F16" s="16"/>
      <c r="G16" t="s">
        <v>9232</v>
      </c>
      <c r="H16">
        <f t="shared" si="1"/>
        <v>-2.79</v>
      </c>
      <c r="I16" s="30">
        <f t="shared" si="0"/>
        <v>-5.79</v>
      </c>
      <c r="J16" s="39">
        <f>VLOOKUP($B16,'Ub5 and Ub6 values'!$A$3:$F$7000,3,FALSE)</f>
        <v>5</v>
      </c>
      <c r="K16" s="39">
        <f>VLOOKUP($B16,'Ub5 and Ub6 values'!$A$3:$F$7000,4,FALSE)</f>
        <v>7</v>
      </c>
      <c r="N16" s="17"/>
      <c r="O16" s="17"/>
      <c r="P16" s="18"/>
      <c r="Q16" s="18"/>
      <c r="R16" s="18"/>
      <c r="S16" s="18"/>
      <c r="T16" s="18"/>
      <c r="U16" s="18"/>
      <c r="V16" s="18"/>
    </row>
    <row r="17" spans="1:22">
      <c r="A17" t="s">
        <v>7970</v>
      </c>
      <c r="B17" t="s">
        <v>7285</v>
      </c>
      <c r="C17">
        <v>2.91</v>
      </c>
      <c r="H17">
        <f t="shared" si="1"/>
        <v>-2.91</v>
      </c>
      <c r="I17" s="30">
        <f t="shared" si="0"/>
        <v>-5.91</v>
      </c>
      <c r="J17" s="39">
        <f>VLOOKUP($B17,'Ub5 and Ub6 values'!$A$3:$F$7000,3,FALSE)</f>
        <v>5</v>
      </c>
      <c r="K17" s="39">
        <f>VLOOKUP($B17,'Ub5 and Ub6 values'!$A$3:$F$7000,4,FALSE)</f>
        <v>7</v>
      </c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5.75">
      <c r="A18" s="16" t="s">
        <v>7970</v>
      </c>
      <c r="B18" t="s">
        <v>7138</v>
      </c>
      <c r="C18" s="16">
        <v>2.84</v>
      </c>
      <c r="E18" s="16"/>
      <c r="F18" s="16"/>
      <c r="H18">
        <f t="shared" si="1"/>
        <v>-2.84</v>
      </c>
      <c r="I18" s="30">
        <f t="shared" si="0"/>
        <v>-5.84</v>
      </c>
      <c r="J18" s="39">
        <f>VLOOKUP($B18,'Ub5 and Ub6 values'!$A$3:$F$7000,3,FALSE)</f>
        <v>6</v>
      </c>
      <c r="K18" s="39">
        <f>VLOOKUP($B18,'Ub5 and Ub6 values'!$A$3:$F$7000,4,FALSE)</f>
        <v>7</v>
      </c>
      <c r="N18" s="18"/>
      <c r="O18" s="18"/>
      <c r="P18" s="18"/>
      <c r="Q18" s="18"/>
      <c r="R18" s="18"/>
      <c r="S18" s="18"/>
      <c r="T18" s="18"/>
      <c r="U18" s="18"/>
      <c r="V18" s="18"/>
    </row>
    <row r="19" spans="1:22">
      <c r="A19" t="s">
        <v>7970</v>
      </c>
      <c r="B19" t="s">
        <v>62</v>
      </c>
      <c r="C19">
        <v>2.92</v>
      </c>
      <c r="H19">
        <f t="shared" si="1"/>
        <v>-2.92</v>
      </c>
      <c r="I19" s="30">
        <f t="shared" si="0"/>
        <v>-5.92</v>
      </c>
      <c r="J19" s="39">
        <f>VLOOKUP($B19,'Ub5 and Ub6 values'!$A$3:$F$7000,3,FALSE)</f>
        <v>5</v>
      </c>
      <c r="K19" s="39">
        <f>VLOOKUP($B19,'Ub5 and Ub6 values'!$A$3:$F$7000,4,FALSE)</f>
        <v>6</v>
      </c>
      <c r="N19" s="20"/>
      <c r="O19" s="20"/>
      <c r="P19" s="20"/>
      <c r="Q19" s="20"/>
      <c r="R19" s="20"/>
      <c r="S19" s="20"/>
      <c r="T19" s="18"/>
      <c r="U19" s="18"/>
      <c r="V19" s="18"/>
    </row>
    <row r="20" spans="1:22">
      <c r="A20" t="s">
        <v>7970</v>
      </c>
      <c r="B20" t="s">
        <v>7289</v>
      </c>
      <c r="C20">
        <v>3.14</v>
      </c>
      <c r="H20">
        <f t="shared" si="1"/>
        <v>-3.14</v>
      </c>
      <c r="I20" s="30">
        <f t="shared" si="0"/>
        <v>-6.1400000000000006</v>
      </c>
      <c r="J20" s="39">
        <f>VLOOKUP($B20,'Ub5 and Ub6 values'!$A$3:$F$7000,3,FALSE)</f>
        <v>5</v>
      </c>
      <c r="K20" s="39">
        <f>VLOOKUP($B20,'Ub5 and Ub6 values'!$A$3:$F$7000,4,FALSE)</f>
        <v>6</v>
      </c>
      <c r="N20" s="17"/>
      <c r="O20" s="17"/>
      <c r="P20" s="17"/>
      <c r="Q20" s="17"/>
      <c r="R20" s="17"/>
      <c r="S20" s="17"/>
      <c r="T20" s="18"/>
      <c r="U20" s="18"/>
      <c r="V20" s="18"/>
    </row>
    <row r="21" spans="1:22" ht="15.75">
      <c r="A21" s="16" t="s">
        <v>7986</v>
      </c>
      <c r="B21" t="s">
        <v>3749</v>
      </c>
      <c r="C21" s="16"/>
      <c r="D21">
        <v>5.56</v>
      </c>
      <c r="E21" s="16"/>
      <c r="F21" s="16"/>
      <c r="H21" t="e">
        <f>LOG(D21/M21)</f>
        <v>#DIV/0!</v>
      </c>
      <c r="I21" s="30" t="e">
        <f t="shared" si="0"/>
        <v>#DIV/0!</v>
      </c>
      <c r="J21" s="39">
        <f>VLOOKUP($B21,'Ub5 and Ub6 values'!$A$3:$F$7000,3,FALSE)</f>
        <v>6</v>
      </c>
      <c r="K21" s="39">
        <f>VLOOKUP($B21,'Ub5 and Ub6 values'!$A$3:$F$7000,4,FALSE)</f>
        <v>7</v>
      </c>
      <c r="N21" s="17"/>
      <c r="O21" s="17"/>
      <c r="P21" s="17"/>
      <c r="Q21" s="17"/>
      <c r="R21" s="17"/>
      <c r="S21" s="17"/>
      <c r="T21" s="18"/>
      <c r="U21" s="18"/>
      <c r="V21" s="18"/>
    </row>
    <row r="22" spans="1:22" ht="15.75">
      <c r="A22" s="16" t="s">
        <v>7984</v>
      </c>
      <c r="B22" t="s">
        <v>2679</v>
      </c>
      <c r="C22" s="16"/>
      <c r="E22" s="16">
        <v>0.2</v>
      </c>
      <c r="F22" s="16"/>
      <c r="H22" t="e">
        <f>LOG(E22/0.1/M22*1000)</f>
        <v>#DIV/0!</v>
      </c>
      <c r="I22" s="30" t="e">
        <f t="shared" si="0"/>
        <v>#DIV/0!</v>
      </c>
      <c r="J22" s="39">
        <f>VLOOKUP($B22,'Ub5 and Ub6 values'!$A$3:$F$7000,3,FALSE)</f>
        <v>5</v>
      </c>
      <c r="K22" s="39">
        <f>VLOOKUP($B22,'Ub5 and Ub6 values'!$A$3:$F$7000,4,FALSE)</f>
        <v>5</v>
      </c>
      <c r="N22" s="17"/>
      <c r="O22" s="17"/>
      <c r="P22" s="17"/>
      <c r="Q22" s="17"/>
      <c r="R22" s="17"/>
      <c r="S22" s="17"/>
      <c r="T22" s="18"/>
      <c r="U22" s="18"/>
      <c r="V22" s="18"/>
    </row>
    <row r="23" spans="1:22" ht="15.75">
      <c r="A23" s="16" t="s">
        <v>7969</v>
      </c>
      <c r="B23" t="s">
        <v>7980</v>
      </c>
      <c r="C23" s="16">
        <v>3.74</v>
      </c>
      <c r="E23" s="16"/>
      <c r="F23" s="16"/>
      <c r="G23" t="s">
        <v>9274</v>
      </c>
      <c r="H23">
        <f t="shared" si="1"/>
        <v>-3.74</v>
      </c>
      <c r="I23" s="30">
        <f t="shared" si="0"/>
        <v>-6.74</v>
      </c>
      <c r="J23" s="39">
        <f>VLOOKUP($B23,'Ub5 and Ub6 values'!$A$3:$F$7000,3,FALSE)</f>
        <v>7</v>
      </c>
      <c r="K23" s="39">
        <f>VLOOKUP($B23,'Ub5 and Ub6 values'!$A$3:$F$7000,4,FALSE)</f>
        <v>9</v>
      </c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5.75">
      <c r="A24" s="16" t="s">
        <v>7969</v>
      </c>
      <c r="B24" t="s">
        <v>7974</v>
      </c>
      <c r="C24" s="16">
        <v>3.33</v>
      </c>
      <c r="E24" s="16"/>
      <c r="F24" s="16"/>
      <c r="G24" t="s">
        <v>9294</v>
      </c>
      <c r="H24">
        <f t="shared" si="1"/>
        <v>-3.33</v>
      </c>
      <c r="I24" s="30">
        <f t="shared" si="0"/>
        <v>-6.33</v>
      </c>
      <c r="J24" s="39">
        <f>VLOOKUP($B24,'Ub5 and Ub6 values'!$A$3:$F$7000,3,FALSE)</f>
        <v>7</v>
      </c>
      <c r="K24" s="39">
        <f>VLOOKUP($B24,'Ub5 and Ub6 values'!$A$3:$F$7000,4,FALSE)</f>
        <v>9</v>
      </c>
      <c r="N24" s="20"/>
      <c r="O24" s="20"/>
      <c r="P24" s="20"/>
      <c r="Q24" s="20"/>
      <c r="R24" s="20"/>
      <c r="S24" s="20"/>
      <c r="T24" s="20"/>
      <c r="U24" s="20"/>
      <c r="V24" s="20"/>
    </row>
    <row r="25" spans="1:22">
      <c r="A25" t="s">
        <v>7968</v>
      </c>
      <c r="B25" t="s">
        <v>72</v>
      </c>
      <c r="C25">
        <v>3.48</v>
      </c>
      <c r="H25">
        <f t="shared" si="1"/>
        <v>-3.48</v>
      </c>
      <c r="I25" s="30">
        <f t="shared" si="0"/>
        <v>-6.48</v>
      </c>
      <c r="J25" s="39">
        <f>VLOOKUP($B25,'Ub5 and Ub6 values'!$A$3:$F$7000,3,FALSE)</f>
        <v>7</v>
      </c>
      <c r="K25" s="39">
        <f>VLOOKUP($B25,'Ub5 and Ub6 values'!$A$3:$F$7000,4,FALSE)</f>
        <v>9</v>
      </c>
      <c r="N25" s="17"/>
      <c r="O25" s="17"/>
      <c r="P25" s="17"/>
      <c r="Q25" s="17"/>
      <c r="R25" s="17"/>
      <c r="S25" s="17"/>
      <c r="T25" s="17"/>
      <c r="U25" s="17"/>
      <c r="V25" s="17"/>
    </row>
    <row r="26" spans="1:22" ht="15.75">
      <c r="A26" s="16" t="s">
        <v>7969</v>
      </c>
      <c r="B26" t="s">
        <v>7975</v>
      </c>
      <c r="C26" s="16">
        <v>3.51</v>
      </c>
      <c r="E26" s="16"/>
      <c r="F26" s="16"/>
      <c r="G26" t="s">
        <v>9293</v>
      </c>
      <c r="H26">
        <f t="shared" si="1"/>
        <v>-3.51</v>
      </c>
      <c r="I26" s="30">
        <f t="shared" si="0"/>
        <v>-6.51</v>
      </c>
      <c r="J26" s="39">
        <f>VLOOKUP($B26,'Ub5 and Ub6 values'!$A$3:$F$7000,3,FALSE)</f>
        <v>7</v>
      </c>
      <c r="K26" s="39">
        <f>VLOOKUP($B26,'Ub5 and Ub6 values'!$A$3:$F$7000,4,FALSE)</f>
        <v>9</v>
      </c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5.75">
      <c r="A27" s="16" t="s">
        <v>7970</v>
      </c>
      <c r="B27" t="s">
        <v>7312</v>
      </c>
      <c r="C27" s="16">
        <v>3.33</v>
      </c>
      <c r="E27" s="16"/>
      <c r="F27" s="16"/>
      <c r="H27">
        <f t="shared" si="1"/>
        <v>-3.33</v>
      </c>
      <c r="I27" s="30">
        <f t="shared" si="0"/>
        <v>-6.33</v>
      </c>
      <c r="J27" s="39">
        <f>VLOOKUP($B27,'Ub5 and Ub6 values'!$A$3:$F$7000,3,FALSE)</f>
        <v>7</v>
      </c>
      <c r="K27" s="39">
        <f>VLOOKUP($B27,'Ub5 and Ub6 values'!$A$3:$F$7000,4,FALSE)</f>
        <v>9</v>
      </c>
      <c r="N27" s="17"/>
      <c r="O27" s="17"/>
      <c r="P27" s="17"/>
      <c r="Q27" s="17"/>
      <c r="R27" s="17"/>
      <c r="S27" s="17"/>
      <c r="T27" s="17"/>
      <c r="U27" s="17"/>
      <c r="V27" s="17"/>
    </row>
    <row r="28" spans="1:22">
      <c r="A28" t="s">
        <v>7969</v>
      </c>
      <c r="B28" t="s">
        <v>7979</v>
      </c>
      <c r="C28">
        <v>3.57</v>
      </c>
      <c r="G28" t="s">
        <v>7996</v>
      </c>
      <c r="H28">
        <f t="shared" si="1"/>
        <v>-3.57</v>
      </c>
      <c r="I28" s="30">
        <f t="shared" si="0"/>
        <v>-6.57</v>
      </c>
      <c r="J28" s="39">
        <f>VLOOKUP($B28,'Ub5 and Ub6 values'!$A$3:$F$7000,3,FALSE)</f>
        <v>7</v>
      </c>
      <c r="K28" s="39">
        <f>VLOOKUP($B28,'Ub5 and Ub6 values'!$A$3:$F$7000,4,FALSE)</f>
        <v>9</v>
      </c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5.75">
      <c r="A29" s="16" t="s">
        <v>7970</v>
      </c>
      <c r="B29" t="s">
        <v>7994</v>
      </c>
      <c r="C29" s="16">
        <v>4.29</v>
      </c>
      <c r="E29" s="16"/>
      <c r="F29" s="16"/>
      <c r="H29">
        <f t="shared" si="1"/>
        <v>-4.29</v>
      </c>
      <c r="I29" s="30">
        <f t="shared" si="0"/>
        <v>-7.29</v>
      </c>
      <c r="J29" s="39">
        <f>VLOOKUP($B29,'Ub5 and Ub6 values'!$A$3:$F$7000,3,FALSE)</f>
        <v>6</v>
      </c>
      <c r="K29" s="39">
        <f>VLOOKUP($B29,'Ub5 and Ub6 values'!$A$3:$F$7000,4,FALSE)</f>
        <v>10</v>
      </c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5.75">
      <c r="A30" s="16" t="s">
        <v>7970</v>
      </c>
      <c r="B30" t="s">
        <v>1767</v>
      </c>
      <c r="C30" s="16">
        <v>4.5599999999999996</v>
      </c>
      <c r="E30" s="16"/>
      <c r="F30" s="16"/>
      <c r="H30">
        <f t="shared" si="1"/>
        <v>-4.5599999999999996</v>
      </c>
      <c r="I30" s="30">
        <f t="shared" si="0"/>
        <v>-7.56</v>
      </c>
      <c r="J30" s="39">
        <f>VLOOKUP($B30,'Ub5 and Ub6 values'!$A$3:$F$7000,3,FALSE)</f>
        <v>5</v>
      </c>
      <c r="K30" s="39">
        <f>VLOOKUP($B30,'Ub5 and Ub6 values'!$A$3:$F$7000,4,FALSE)</f>
        <v>10</v>
      </c>
      <c r="N30" s="18"/>
      <c r="O30" s="18"/>
      <c r="P30" s="18"/>
      <c r="Q30" s="18"/>
      <c r="R30" s="18"/>
      <c r="S30" s="18"/>
      <c r="T30" s="18"/>
      <c r="U30" s="18"/>
      <c r="V30" s="18"/>
    </row>
    <row r="31" spans="1:22">
      <c r="A31" t="s">
        <v>7969</v>
      </c>
      <c r="B31" t="s">
        <v>7977</v>
      </c>
      <c r="C31">
        <v>3.71</v>
      </c>
      <c r="G31" t="s">
        <v>9271</v>
      </c>
      <c r="H31">
        <f t="shared" si="1"/>
        <v>-3.71</v>
      </c>
      <c r="I31" s="30">
        <f t="shared" si="0"/>
        <v>-6.71</v>
      </c>
      <c r="J31" s="39">
        <f>VLOOKUP($B31,'Ub5 and Ub6 values'!$A$3:$F$7000,3,FALSE)</f>
        <v>7</v>
      </c>
      <c r="K31" s="39">
        <f>VLOOKUP($B31,'Ub5 and Ub6 values'!$A$3:$F$7000,4,FALSE)</f>
        <v>9</v>
      </c>
      <c r="N31" s="18"/>
      <c r="O31" s="18"/>
      <c r="P31" s="18"/>
      <c r="Q31" s="18"/>
      <c r="R31" s="18"/>
      <c r="S31" s="18"/>
      <c r="T31" s="18"/>
      <c r="U31" s="18"/>
      <c r="V31" s="18"/>
    </row>
    <row r="32" spans="1:22">
      <c r="A32" t="s">
        <v>7984</v>
      </c>
      <c r="B32" t="s">
        <v>5410</v>
      </c>
      <c r="E32">
        <v>0.2</v>
      </c>
      <c r="H32" t="e">
        <f>LOG(E32/0.1/M32*1000)</f>
        <v>#DIV/0!</v>
      </c>
      <c r="I32" s="30" t="e">
        <f t="shared" si="0"/>
        <v>#DIV/0!</v>
      </c>
      <c r="J32" s="39">
        <f>VLOOKUP($B32,'Ub5 and Ub6 values'!$A$3:$F$7000,3,FALSE)</f>
        <v>5</v>
      </c>
      <c r="K32" s="39">
        <f>VLOOKUP($B32,'Ub5 and Ub6 values'!$A$3:$F$7000,4,FALSE)</f>
        <v>5</v>
      </c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5.75">
      <c r="A33" s="16" t="s">
        <v>7968</v>
      </c>
      <c r="B33" t="s">
        <v>7972</v>
      </c>
      <c r="C33" s="16">
        <v>3.94</v>
      </c>
      <c r="E33" s="16"/>
      <c r="F33" s="16"/>
      <c r="H33">
        <f t="shared" si="1"/>
        <v>-3.94</v>
      </c>
      <c r="I33" s="30">
        <f t="shared" si="0"/>
        <v>-6.9399999999999995</v>
      </c>
      <c r="J33" s="39">
        <f>VLOOKUP($B33,'Ub5 and Ub6 values'!$A$3:$F$7000,3,FALSE)</f>
        <v>7</v>
      </c>
      <c r="K33" s="39">
        <f>VLOOKUP($B33,'Ub5 and Ub6 values'!$A$3:$F$7000,4,FALSE)</f>
        <v>9</v>
      </c>
      <c r="N33" s="18"/>
      <c r="O33" s="18"/>
      <c r="P33" s="18"/>
      <c r="Q33" s="18"/>
      <c r="R33" s="18"/>
      <c r="S33" s="18"/>
      <c r="T33" s="18"/>
      <c r="U33" s="18"/>
      <c r="V33" s="18"/>
    </row>
    <row r="34" spans="1:22">
      <c r="A34" t="s">
        <v>7968</v>
      </c>
      <c r="B34" t="s">
        <v>7978</v>
      </c>
      <c r="C34">
        <v>4.01</v>
      </c>
      <c r="H34">
        <f t="shared" si="1"/>
        <v>-4.01</v>
      </c>
      <c r="I34" s="30">
        <f t="shared" si="0"/>
        <v>-7.01</v>
      </c>
      <c r="J34" s="39">
        <f>VLOOKUP($B34,'Ub5 and Ub6 values'!$A$3:$F$7000,3,FALSE)</f>
        <v>7</v>
      </c>
      <c r="K34" s="39">
        <f>VLOOKUP($B34,'Ub5 and Ub6 values'!$A$3:$F$7000,4,FALSE)</f>
        <v>9</v>
      </c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5.75">
      <c r="A35" s="16" t="s">
        <v>7969</v>
      </c>
      <c r="B35" t="s">
        <v>7991</v>
      </c>
      <c r="C35" s="16">
        <v>3.82</v>
      </c>
      <c r="E35" s="16"/>
      <c r="F35" s="16"/>
      <c r="G35" t="s">
        <v>9259</v>
      </c>
      <c r="H35">
        <f t="shared" si="1"/>
        <v>-3.82</v>
      </c>
      <c r="I35" s="30">
        <f t="shared" si="0"/>
        <v>-6.82</v>
      </c>
      <c r="J35" s="39">
        <f>VLOOKUP($B35,'Ub5 and Ub6 values'!$A$3:$F$7000,3,FALSE)</f>
        <v>6</v>
      </c>
      <c r="K35" s="39">
        <f>VLOOKUP($B35,'Ub5 and Ub6 values'!$A$3:$F$7000,4,FALSE)</f>
        <v>8</v>
      </c>
      <c r="N35" s="18"/>
      <c r="O35" s="18"/>
      <c r="P35" s="18"/>
      <c r="Q35" s="18"/>
      <c r="R35" s="18"/>
      <c r="S35" s="18"/>
      <c r="T35" s="18"/>
      <c r="U35" s="18"/>
      <c r="V35" s="18"/>
    </row>
    <row r="36" spans="1:22">
      <c r="A36" t="s">
        <v>7969</v>
      </c>
      <c r="B36" t="s">
        <v>7989</v>
      </c>
      <c r="C36">
        <v>3.62</v>
      </c>
      <c r="G36" t="s">
        <v>9263</v>
      </c>
      <c r="H36">
        <f t="shared" si="1"/>
        <v>-3.62</v>
      </c>
      <c r="I36" s="30">
        <f t="shared" si="0"/>
        <v>-6.62</v>
      </c>
      <c r="J36" s="39">
        <f>VLOOKUP($B36,'Ub5 and Ub6 values'!$A$3:$F$7000,3,FALSE)</f>
        <v>6</v>
      </c>
      <c r="K36" s="39">
        <f>VLOOKUP($B36,'Ub5 and Ub6 values'!$A$3:$F$7000,4,FALSE)</f>
        <v>7</v>
      </c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5.75">
      <c r="A37" s="16" t="s">
        <v>7968</v>
      </c>
      <c r="B37" t="s">
        <v>993</v>
      </c>
      <c r="C37" s="16">
        <v>5.04</v>
      </c>
      <c r="E37" s="16"/>
      <c r="F37" s="16"/>
      <c r="H37">
        <f t="shared" si="1"/>
        <v>-5.04</v>
      </c>
      <c r="I37" s="30">
        <f t="shared" si="0"/>
        <v>-8.0399999999999991</v>
      </c>
      <c r="J37" s="39">
        <f>VLOOKUP($B37,'Ub5 and Ub6 values'!$A$3:$F$7000,3,FALSE)</f>
        <v>7</v>
      </c>
      <c r="K37" s="39">
        <f>VLOOKUP($B37,'Ub5 and Ub6 values'!$A$3:$F$7000,4,FALSE)</f>
        <v>9</v>
      </c>
      <c r="N37" s="18"/>
      <c r="O37" s="18"/>
      <c r="P37" s="18"/>
      <c r="Q37" s="18"/>
      <c r="R37" s="18"/>
      <c r="S37" s="18"/>
      <c r="T37" s="18"/>
      <c r="U37" s="18"/>
      <c r="V37" s="18"/>
    </row>
    <row r="38" spans="1:22">
      <c r="A38" t="s">
        <v>7968</v>
      </c>
      <c r="B38" t="s">
        <v>9642</v>
      </c>
      <c r="C38">
        <v>4.96</v>
      </c>
      <c r="H38">
        <f t="shared" si="1"/>
        <v>-4.96</v>
      </c>
      <c r="I38" s="30">
        <f t="shared" si="0"/>
        <v>-7.96</v>
      </c>
      <c r="J38" s="39">
        <f>VLOOKUP($B38,'Ub5 and Ub6 values'!$A$3:$F$7000,3,FALSE)</f>
        <v>7</v>
      </c>
      <c r="K38" s="39">
        <f>VLOOKUP($B38,'Ub5 and Ub6 values'!$A$3:$F$7000,4,FALSE)</f>
        <v>9</v>
      </c>
      <c r="N38" s="18"/>
      <c r="O38" s="18"/>
      <c r="P38" s="18"/>
      <c r="Q38" s="18"/>
      <c r="R38" s="18"/>
      <c r="S38" s="18"/>
      <c r="T38" s="18"/>
      <c r="U38" s="18"/>
      <c r="V38" s="18"/>
    </row>
    <row r="39" spans="1:22">
      <c r="A39" t="s">
        <v>7970</v>
      </c>
      <c r="B39" t="s">
        <v>148</v>
      </c>
      <c r="C39">
        <v>4.49</v>
      </c>
      <c r="H39">
        <f t="shared" si="1"/>
        <v>-4.49</v>
      </c>
      <c r="I39" s="30">
        <f t="shared" si="0"/>
        <v>-7.49</v>
      </c>
      <c r="J39" s="39">
        <f>VLOOKUP($B39,'Ub5 and Ub6 values'!$A$3:$F$7000,3,FALSE)</f>
        <v>5</v>
      </c>
      <c r="K39" s="39">
        <f>VLOOKUP($B39,'Ub5 and Ub6 values'!$A$3:$F$7000,4,FALSE)</f>
        <v>10</v>
      </c>
      <c r="N39" s="18"/>
      <c r="O39" s="18"/>
      <c r="P39" s="18"/>
      <c r="Q39" s="18"/>
      <c r="R39" s="18"/>
      <c r="S39" s="18"/>
      <c r="T39" s="18"/>
      <c r="U39" s="18"/>
      <c r="V39" s="18"/>
    </row>
    <row r="40" spans="1:22">
      <c r="A40" t="s">
        <v>7969</v>
      </c>
      <c r="B40" t="s">
        <v>7993</v>
      </c>
      <c r="C40">
        <v>2.8</v>
      </c>
      <c r="G40" t="s">
        <v>7997</v>
      </c>
      <c r="H40">
        <f t="shared" si="1"/>
        <v>-2.8</v>
      </c>
      <c r="I40" s="30">
        <f t="shared" si="0"/>
        <v>-5.8</v>
      </c>
      <c r="J40" s="39">
        <f>VLOOKUP($B40,'Ub5 and Ub6 values'!$A$3:$F$7000,3,FALSE)</f>
        <v>5</v>
      </c>
      <c r="K40" s="39">
        <f>VLOOKUP($B40,'Ub5 and Ub6 values'!$A$3:$F$7000,4,FALSE)</f>
        <v>7</v>
      </c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>
      <c r="A41" s="16" t="s">
        <v>7969</v>
      </c>
      <c r="B41" t="s">
        <v>997</v>
      </c>
      <c r="C41" s="16">
        <v>4.5199999999999996</v>
      </c>
      <c r="E41" s="16"/>
      <c r="F41" s="16"/>
      <c r="G41" t="s">
        <v>9210</v>
      </c>
      <c r="H41">
        <f t="shared" si="1"/>
        <v>-4.5199999999999996</v>
      </c>
      <c r="I41" s="30">
        <f t="shared" si="0"/>
        <v>-7.52</v>
      </c>
      <c r="J41" s="39">
        <f>VLOOKUP($B41,'Ub5 and Ub6 values'!$A$3:$F$7000,3,FALSE)</f>
        <v>7</v>
      </c>
      <c r="K41" s="39">
        <f>VLOOKUP($B41,'Ub5 and Ub6 values'!$A$3:$F$7000,4,FALSE)</f>
        <v>9</v>
      </c>
      <c r="N41" s="18"/>
      <c r="O41" s="18"/>
      <c r="P41" s="18"/>
      <c r="Q41" s="18"/>
      <c r="R41" s="18"/>
      <c r="S41" s="18"/>
      <c r="T41" s="18"/>
      <c r="U41" s="18"/>
      <c r="V41" s="18"/>
    </row>
    <row r="42" spans="1:22">
      <c r="A42" t="s">
        <v>7969</v>
      </c>
      <c r="B42" t="s">
        <v>9950</v>
      </c>
      <c r="C42">
        <v>4.0599999999999996</v>
      </c>
      <c r="G42" t="s">
        <v>7998</v>
      </c>
      <c r="H42">
        <f t="shared" si="1"/>
        <v>-4.0599999999999996</v>
      </c>
      <c r="I42" s="30">
        <f t="shared" si="0"/>
        <v>-7.06</v>
      </c>
      <c r="J42" s="39">
        <f>VLOOKUP($B42,'Ub5 and Ub6 values'!$A$3:$F$7000,3,FALSE)</f>
        <v>7</v>
      </c>
      <c r="K42" s="39">
        <f>VLOOKUP($B42,'Ub5 and Ub6 values'!$A$3:$F$7000,4,FALSE)</f>
        <v>9</v>
      </c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5.75">
      <c r="A43" s="16" t="s">
        <v>7969</v>
      </c>
      <c r="B43" t="s">
        <v>996</v>
      </c>
      <c r="C43" s="16">
        <v>4.68</v>
      </c>
      <c r="E43" s="16"/>
      <c r="F43" s="16"/>
      <c r="G43" t="s">
        <v>9222</v>
      </c>
      <c r="H43">
        <f t="shared" si="1"/>
        <v>-4.68</v>
      </c>
      <c r="I43" s="30">
        <f t="shared" si="0"/>
        <v>-7.68</v>
      </c>
      <c r="J43" s="39">
        <f>VLOOKUP($B43,'Ub5 and Ub6 values'!$A$3:$F$7000,3,FALSE)</f>
        <v>7</v>
      </c>
      <c r="K43" s="39">
        <f>VLOOKUP($B43,'Ub5 and Ub6 values'!$A$3:$F$7000,4,FALSE)</f>
        <v>9</v>
      </c>
      <c r="N43" s="18"/>
      <c r="O43" s="18"/>
      <c r="P43" s="18"/>
      <c r="Q43" s="18"/>
      <c r="R43" s="18"/>
      <c r="S43" s="18"/>
      <c r="T43" s="18"/>
      <c r="U43" s="18"/>
      <c r="V43" s="18"/>
    </row>
    <row r="44" spans="1:22">
      <c r="A44" t="s">
        <v>7969</v>
      </c>
      <c r="B44" t="s">
        <v>7946</v>
      </c>
      <c r="C44">
        <v>4.16</v>
      </c>
      <c r="G44" t="s">
        <v>9337</v>
      </c>
      <c r="H44">
        <f t="shared" si="1"/>
        <v>-4.16</v>
      </c>
      <c r="I44" s="30">
        <f t="shared" si="0"/>
        <v>-7.16</v>
      </c>
      <c r="J44" s="39">
        <f>VLOOKUP($B44,'Ub5 and Ub6 values'!$A$3:$F$7000,3,FALSE)</f>
        <v>7</v>
      </c>
      <c r="K44" s="39">
        <f>VLOOKUP($B44,'Ub5 and Ub6 values'!$A$3:$F$7000,4,FALSE)</f>
        <v>9</v>
      </c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5.75">
      <c r="A45" s="16" t="s">
        <v>7982</v>
      </c>
      <c r="B45" t="s">
        <v>7995</v>
      </c>
      <c r="C45" s="16"/>
      <c r="D45">
        <v>19.059999999999999</v>
      </c>
      <c r="E45" s="16"/>
      <c r="F45" s="16"/>
      <c r="H45" t="e">
        <f>LOG(D45/M45)</f>
        <v>#DIV/0!</v>
      </c>
      <c r="I45" s="30" t="e">
        <f t="shared" si="0"/>
        <v>#DIV/0!</v>
      </c>
      <c r="J45" s="39">
        <f>VLOOKUP($B45,'Ub5 and Ub6 values'!$A$3:$F$7000,3,FALSE)</f>
        <v>8</v>
      </c>
      <c r="K45" s="39">
        <f>VLOOKUP($B45,'Ub5 and Ub6 values'!$A$3:$F$7000,4,FALSE)</f>
        <v>8</v>
      </c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5.75">
      <c r="A46" s="16" t="s">
        <v>7969</v>
      </c>
      <c r="B46" t="s">
        <v>7990</v>
      </c>
      <c r="C46" s="16">
        <v>4.3099999999999996</v>
      </c>
      <c r="E46" s="16"/>
      <c r="F46" s="16"/>
      <c r="G46" t="s">
        <v>9212</v>
      </c>
      <c r="H46">
        <f t="shared" si="1"/>
        <v>-4.3099999999999996</v>
      </c>
      <c r="I46" s="30">
        <f t="shared" si="0"/>
        <v>-7.31</v>
      </c>
      <c r="J46" s="39">
        <f>VLOOKUP($B46,'Ub5 and Ub6 values'!$A$3:$F$7000,3,FALSE)</f>
        <v>7</v>
      </c>
      <c r="K46" s="39">
        <f>VLOOKUP($B46,'Ub5 and Ub6 values'!$A$3:$F$7000,4,FALSE)</f>
        <v>9</v>
      </c>
      <c r="N46" s="18"/>
      <c r="O46" s="18"/>
      <c r="P46" s="18"/>
      <c r="Q46" s="18"/>
      <c r="R46" s="18"/>
      <c r="S46" s="18"/>
      <c r="T46" s="18"/>
      <c r="U46" s="18"/>
      <c r="V46" s="18"/>
    </row>
    <row r="47" spans="1:22">
      <c r="A47" t="s">
        <v>7970</v>
      </c>
      <c r="B47" t="s">
        <v>7781</v>
      </c>
      <c r="C47">
        <v>4.55</v>
      </c>
      <c r="H47">
        <f t="shared" si="1"/>
        <v>-4.55</v>
      </c>
      <c r="I47" s="30">
        <f t="shared" si="0"/>
        <v>-7.55</v>
      </c>
      <c r="J47" s="39">
        <f>VLOOKUP($B47,'Ub5 and Ub6 values'!$A$3:$F$7000,3,FALSE)</f>
        <v>6</v>
      </c>
      <c r="K47" s="39">
        <f>VLOOKUP($B47,'Ub5 and Ub6 values'!$A$3:$F$7000,4,FALSE)</f>
        <v>8</v>
      </c>
      <c r="N47" s="18"/>
      <c r="O47" s="18"/>
      <c r="P47" s="18"/>
      <c r="Q47" s="18"/>
      <c r="R47" s="18"/>
      <c r="S47" s="18"/>
      <c r="T47" s="18"/>
      <c r="U47" s="18"/>
      <c r="V47" s="18"/>
    </row>
    <row r="48" spans="1:22">
      <c r="A48" t="s">
        <v>7969</v>
      </c>
      <c r="B48" t="s">
        <v>6969</v>
      </c>
      <c r="C48">
        <v>3.81</v>
      </c>
      <c r="G48" t="s">
        <v>9298</v>
      </c>
      <c r="H48">
        <f t="shared" si="1"/>
        <v>-3.81</v>
      </c>
      <c r="I48" s="30">
        <f t="shared" si="0"/>
        <v>-6.8100000000000005</v>
      </c>
      <c r="J48" s="39">
        <f>VLOOKUP($B48,'Ub5 and Ub6 values'!$A$3:$F$7000,3,FALSE)</f>
        <v>6</v>
      </c>
      <c r="K48" s="39">
        <f>VLOOKUP($B48,'Ub5 and Ub6 values'!$A$3:$F$7000,4,FALSE)</f>
        <v>8</v>
      </c>
      <c r="N48" s="18"/>
      <c r="O48" s="18"/>
      <c r="P48" s="18"/>
      <c r="Q48" s="18"/>
      <c r="R48" s="18"/>
      <c r="S48" s="18"/>
      <c r="T48" s="18"/>
      <c r="U48" s="18"/>
      <c r="V48" s="18"/>
    </row>
    <row r="49" spans="1:22">
      <c r="A49" t="s">
        <v>7986</v>
      </c>
      <c r="B49" t="s">
        <v>5405</v>
      </c>
      <c r="D49">
        <v>2.7970000000000002</v>
      </c>
      <c r="H49" t="e">
        <f>LOG(D49/M49)</f>
        <v>#DIV/0!</v>
      </c>
      <c r="I49" s="30" t="e">
        <f t="shared" si="0"/>
        <v>#DIV/0!</v>
      </c>
      <c r="J49" s="39">
        <f>VLOOKUP($B49,'Ub5 and Ub6 values'!$A$3:$F$7000,3,FALSE)</f>
        <v>8</v>
      </c>
      <c r="K49" s="39">
        <f>VLOOKUP($B49,'Ub5 and Ub6 values'!$A$3:$F$7000,4,FALSE)</f>
        <v>10</v>
      </c>
      <c r="N49" s="18"/>
      <c r="O49" s="18"/>
      <c r="P49" s="18"/>
      <c r="Q49" s="18"/>
      <c r="R49" s="18"/>
      <c r="S49" s="18"/>
      <c r="T49" s="18"/>
      <c r="U49" s="18"/>
      <c r="V49" s="18"/>
    </row>
    <row r="50" spans="1:22">
      <c r="A50" t="s">
        <v>7968</v>
      </c>
      <c r="B50" t="s">
        <v>7992</v>
      </c>
      <c r="C50">
        <v>4.5199999999999996</v>
      </c>
      <c r="H50">
        <f t="shared" si="1"/>
        <v>-4.5199999999999996</v>
      </c>
      <c r="I50" s="30">
        <f t="shared" si="0"/>
        <v>-7.52</v>
      </c>
      <c r="J50" s="39">
        <f>VLOOKUP($B50,'Ub5 and Ub6 values'!$A$3:$F$7000,3,FALSE)</f>
        <v>7</v>
      </c>
      <c r="K50" s="39">
        <f>VLOOKUP($B50,'Ub5 and Ub6 values'!$A$3:$F$7000,4,FALSE)</f>
        <v>9</v>
      </c>
      <c r="N50" s="18"/>
      <c r="O50" s="18"/>
      <c r="P50" s="18"/>
      <c r="Q50" s="18"/>
      <c r="R50" s="18"/>
      <c r="S50" s="18"/>
      <c r="T50" s="18"/>
      <c r="U50" s="18"/>
      <c r="V50" s="18"/>
    </row>
    <row r="51" spans="1:22">
      <c r="A51" t="s">
        <v>7986</v>
      </c>
      <c r="B51" t="s">
        <v>5409</v>
      </c>
      <c r="D51">
        <v>6.77</v>
      </c>
      <c r="H51" t="e">
        <f>LOG(D51/M51)</f>
        <v>#DIV/0!</v>
      </c>
      <c r="I51" s="30" t="e">
        <f t="shared" si="0"/>
        <v>#DIV/0!</v>
      </c>
      <c r="J51" s="39">
        <f>VLOOKUP($B51,'Ub5 and Ub6 values'!$A$3:$F$7000,3,FALSE)</f>
        <v>9</v>
      </c>
      <c r="K51" s="39">
        <f>VLOOKUP($B51,'Ub5 and Ub6 values'!$A$3:$F$7000,4,FALSE)</f>
        <v>9</v>
      </c>
      <c r="N51" s="18"/>
      <c r="O51" s="18"/>
      <c r="P51" s="18"/>
      <c r="Q51" s="18"/>
      <c r="R51" s="18"/>
      <c r="S51" s="18"/>
      <c r="T51" s="18"/>
      <c r="U51" s="18"/>
      <c r="V51" s="18"/>
    </row>
    <row r="52" spans="1:22">
      <c r="A52" t="s">
        <v>7987</v>
      </c>
      <c r="B52" t="s">
        <v>2166</v>
      </c>
      <c r="D52">
        <v>4.07</v>
      </c>
      <c r="H52" t="e">
        <f>LOG(D52/M52)</f>
        <v>#DIV/0!</v>
      </c>
      <c r="I52" s="30" t="e">
        <f t="shared" si="0"/>
        <v>#DIV/0!</v>
      </c>
      <c r="J52" s="39">
        <f>VLOOKUP($B52,'Ub5 and Ub6 values'!$A$3:$F$7000,3,FALSE)</f>
        <v>6</v>
      </c>
      <c r="K52" s="39">
        <f>VLOOKUP($B52,'Ub5 and Ub6 values'!$A$3:$F$7000,4,FALSE)</f>
        <v>8</v>
      </c>
      <c r="N52" s="18"/>
      <c r="O52" s="18"/>
      <c r="P52" s="18"/>
      <c r="Q52" s="18"/>
      <c r="R52" s="18"/>
      <c r="S52" s="18"/>
      <c r="T52" s="18"/>
      <c r="U52" s="18"/>
      <c r="V52" s="18"/>
    </row>
    <row r="53" spans="1:22">
      <c r="A53" t="s">
        <v>7985</v>
      </c>
      <c r="B53" t="s">
        <v>8426</v>
      </c>
      <c r="D53">
        <v>89</v>
      </c>
      <c r="H53" t="e">
        <f>LOG(D53/M53)</f>
        <v>#DIV/0!</v>
      </c>
      <c r="I53" s="30" t="e">
        <f t="shared" si="0"/>
        <v>#DIV/0!</v>
      </c>
      <c r="J53" s="39">
        <f>VLOOKUP($B53,'Ub5 and Ub6 values'!$A$3:$F$7000,3,FALSE)</f>
        <v>6</v>
      </c>
      <c r="K53" s="39">
        <f>VLOOKUP($B53,'Ub5 and Ub6 values'!$A$3:$F$7000,4,FALSE)</f>
        <v>11</v>
      </c>
      <c r="N53" s="18"/>
      <c r="O53" s="18"/>
      <c r="P53" s="18"/>
      <c r="Q53" s="18"/>
      <c r="R53" s="18"/>
      <c r="S53" s="18"/>
      <c r="T53" s="18"/>
      <c r="U53" s="18"/>
      <c r="V53" s="18"/>
    </row>
    <row r="54" spans="1:22">
      <c r="A54" t="s">
        <v>7982</v>
      </c>
      <c r="B54" t="s">
        <v>5460</v>
      </c>
      <c r="D54">
        <v>8.07</v>
      </c>
      <c r="H54" t="e">
        <f>LOG(D54/M54)</f>
        <v>#DIV/0!</v>
      </c>
      <c r="I54" s="30" t="e">
        <f t="shared" si="0"/>
        <v>#DIV/0!</v>
      </c>
      <c r="J54" s="39">
        <f>VLOOKUP($B54,'Ub5 and Ub6 values'!$A$3:$F$7000,3,FALSE)</f>
        <v>6</v>
      </c>
      <c r="K54" s="39">
        <f>VLOOKUP($B54,'Ub5 and Ub6 values'!$A$3:$F$7000,4,FALSE)</f>
        <v>9</v>
      </c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5.75">
      <c r="A55" s="16" t="s">
        <v>7969</v>
      </c>
      <c r="B55" t="s">
        <v>5616</v>
      </c>
      <c r="C55" s="16">
        <v>4.63</v>
      </c>
      <c r="E55" s="16"/>
      <c r="F55" s="16"/>
      <c r="G55" t="s">
        <v>9790</v>
      </c>
      <c r="H55">
        <f t="shared" si="1"/>
        <v>-4.63</v>
      </c>
      <c r="I55" s="30">
        <f t="shared" si="0"/>
        <v>-7.63</v>
      </c>
      <c r="J55" s="39">
        <f>VLOOKUP($B55,'Ub5 and Ub6 values'!$A$3:$F$7000,3,FALSE)</f>
        <v>6</v>
      </c>
      <c r="K55" s="39">
        <f>VLOOKUP($B55,'Ub5 and Ub6 values'!$A$3:$F$7000,4,FALSE)</f>
        <v>10</v>
      </c>
      <c r="N55" s="18"/>
      <c r="O55" s="18"/>
      <c r="P55" s="18"/>
      <c r="Q55" s="18"/>
      <c r="R55" s="18"/>
      <c r="S55" s="18"/>
      <c r="T55" s="18"/>
      <c r="U55" s="18"/>
      <c r="V55" s="18"/>
    </row>
    <row r="56" spans="1:22">
      <c r="A56" t="s">
        <v>7982</v>
      </c>
      <c r="B56" t="s">
        <v>6162</v>
      </c>
      <c r="D56">
        <v>7.48</v>
      </c>
      <c r="H56" t="e">
        <f t="shared" ref="H56:H66" si="2">LOG(D56/M56)</f>
        <v>#DIV/0!</v>
      </c>
      <c r="I56" s="30" t="e">
        <f t="shared" si="0"/>
        <v>#DIV/0!</v>
      </c>
      <c r="J56" s="39">
        <f>VLOOKUP($B56,'Ub5 and Ub6 values'!$A$3:$F$7000,3,FALSE)</f>
        <v>6</v>
      </c>
      <c r="K56" s="39">
        <f>VLOOKUP($B56,'Ub5 and Ub6 values'!$A$3:$F$7000,4,FALSE)</f>
        <v>9</v>
      </c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5.75">
      <c r="A57" s="16" t="s">
        <v>7982</v>
      </c>
      <c r="B57" t="s">
        <v>3728</v>
      </c>
      <c r="C57" s="16"/>
      <c r="D57">
        <v>0.69</v>
      </c>
      <c r="E57" s="16"/>
      <c r="F57" s="16"/>
      <c r="H57" t="e">
        <f t="shared" si="2"/>
        <v>#DIV/0!</v>
      </c>
      <c r="I57" s="30" t="e">
        <f t="shared" si="0"/>
        <v>#DIV/0!</v>
      </c>
      <c r="J57" s="39">
        <f>VLOOKUP($B57,'Ub5 and Ub6 values'!$A$3:$F$7000,3,FALSE)</f>
        <v>6</v>
      </c>
      <c r="K57" s="39">
        <f>VLOOKUP($B57,'Ub5 and Ub6 values'!$A$3:$F$7000,4,FALSE)</f>
        <v>9</v>
      </c>
      <c r="N57" s="18"/>
      <c r="O57" s="18"/>
      <c r="P57" s="18"/>
      <c r="Q57" s="18"/>
      <c r="R57" s="18"/>
      <c r="S57" s="18"/>
      <c r="T57" s="18"/>
      <c r="U57" s="18"/>
      <c r="V57" s="18"/>
    </row>
    <row r="58" spans="1:22">
      <c r="A58" t="s">
        <v>7982</v>
      </c>
      <c r="B58" t="s">
        <v>9722</v>
      </c>
      <c r="D58">
        <v>34</v>
      </c>
      <c r="H58" t="e">
        <f t="shared" si="2"/>
        <v>#DIV/0!</v>
      </c>
      <c r="I58" s="30" t="e">
        <f t="shared" si="0"/>
        <v>#DIV/0!</v>
      </c>
      <c r="J58" s="39">
        <f>VLOOKUP($B58,'Ub5 and Ub6 values'!$A$3:$F$7000,3,FALSE)</f>
        <v>8</v>
      </c>
      <c r="K58" s="39">
        <f>VLOOKUP($B58,'Ub5 and Ub6 values'!$A$3:$F$7000,4,FALSE)</f>
        <v>8</v>
      </c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5.75">
      <c r="A59" s="16" t="s">
        <v>7982</v>
      </c>
      <c r="B59" t="s">
        <v>6224</v>
      </c>
      <c r="C59" s="16"/>
      <c r="D59">
        <v>41.97</v>
      </c>
      <c r="E59" s="16"/>
      <c r="F59" s="16"/>
      <c r="H59" t="e">
        <f t="shared" si="2"/>
        <v>#DIV/0!</v>
      </c>
      <c r="I59" s="30" t="e">
        <f t="shared" si="0"/>
        <v>#DIV/0!</v>
      </c>
      <c r="J59" s="39">
        <f>VLOOKUP($B59,'Ub5 and Ub6 values'!$A$3:$F$7000,3,FALSE)</f>
        <v>7</v>
      </c>
      <c r="K59" s="39">
        <f>VLOOKUP($B59,'Ub5 and Ub6 values'!$A$3:$F$7000,4,FALSE)</f>
        <v>10</v>
      </c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5.75">
      <c r="A60" s="16" t="s">
        <v>7982</v>
      </c>
      <c r="B60" t="s">
        <v>530</v>
      </c>
      <c r="C60" s="16"/>
      <c r="D60">
        <v>137</v>
      </c>
      <c r="E60" s="16"/>
      <c r="F60" s="16"/>
      <c r="H60" t="e">
        <f t="shared" si="2"/>
        <v>#DIV/0!</v>
      </c>
      <c r="I60" s="30" t="e">
        <f t="shared" si="0"/>
        <v>#DIV/0!</v>
      </c>
      <c r="J60" s="39">
        <f>VLOOKUP($B60,'Ub5 and Ub6 values'!$A$3:$F$7000,3,FALSE)</f>
        <v>6</v>
      </c>
      <c r="K60" s="39">
        <f>VLOOKUP($B60,'Ub5 and Ub6 values'!$A$3:$F$7000,4,FALSE)</f>
        <v>9</v>
      </c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5.75">
      <c r="A61" s="16" t="s">
        <v>7986</v>
      </c>
      <c r="B61" t="s">
        <v>5413</v>
      </c>
      <c r="D61">
        <v>12.28</v>
      </c>
      <c r="H61" t="e">
        <f t="shared" si="2"/>
        <v>#DIV/0!</v>
      </c>
      <c r="I61" s="30" t="e">
        <f t="shared" si="0"/>
        <v>#DIV/0!</v>
      </c>
      <c r="J61" s="39">
        <f>VLOOKUP($B61,'Ub5 and Ub6 values'!$A$3:$F$7000,3,FALSE)</f>
        <v>9</v>
      </c>
      <c r="K61" s="39">
        <f>VLOOKUP($B61,'Ub5 and Ub6 values'!$A$3:$F$7000,4,FALSE)</f>
        <v>9</v>
      </c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.75">
      <c r="A62" s="16" t="s">
        <v>7982</v>
      </c>
      <c r="B62" t="s">
        <v>1428</v>
      </c>
      <c r="D62">
        <v>7.3</v>
      </c>
      <c r="H62" t="e">
        <f t="shared" si="2"/>
        <v>#DIV/0!</v>
      </c>
      <c r="I62" s="30" t="e">
        <f t="shared" si="0"/>
        <v>#DIV/0!</v>
      </c>
      <c r="J62" s="39">
        <f>VLOOKUP($B62,'Ub5 and Ub6 values'!$A$3:$F$7000,3,FALSE)</f>
        <v>8</v>
      </c>
      <c r="K62" s="39">
        <f>VLOOKUP($B62,'Ub5 and Ub6 values'!$A$3:$F$7000,4,FALSE)</f>
        <v>9</v>
      </c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5.75">
      <c r="A63" s="16" t="s">
        <v>559</v>
      </c>
      <c r="B63" t="s">
        <v>981</v>
      </c>
      <c r="D63">
        <v>0.47599999999999998</v>
      </c>
      <c r="H63" t="e">
        <f t="shared" si="2"/>
        <v>#DIV/0!</v>
      </c>
      <c r="I63" s="30" t="e">
        <f t="shared" si="0"/>
        <v>#DIV/0!</v>
      </c>
      <c r="J63" s="39">
        <f>VLOOKUP($B63,'Ub5 and Ub6 values'!$A$3:$F$7000,3,FALSE)</f>
        <v>8</v>
      </c>
      <c r="K63" s="39">
        <f>VLOOKUP($B63,'Ub5 and Ub6 values'!$A$3:$F$7000,4,FALSE)</f>
        <v>10</v>
      </c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.75">
      <c r="A64" s="16" t="s">
        <v>559</v>
      </c>
      <c r="B64" t="s">
        <v>989</v>
      </c>
      <c r="D64">
        <v>5.0000000000000001E-3</v>
      </c>
      <c r="H64" t="e">
        <f t="shared" si="2"/>
        <v>#DIV/0!</v>
      </c>
      <c r="I64" s="30" t="e">
        <f t="shared" si="0"/>
        <v>#DIV/0!</v>
      </c>
      <c r="J64" s="39">
        <f>VLOOKUP($B64,'Ub5 and Ub6 values'!$A$3:$F$7000,3,FALSE)</f>
        <v>8</v>
      </c>
      <c r="K64" s="39">
        <f>VLOOKUP($B64,'Ub5 and Ub6 values'!$A$3:$F$7000,4,FALSE)</f>
        <v>10</v>
      </c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.75">
      <c r="A65" s="16"/>
      <c r="B65" t="s">
        <v>2605</v>
      </c>
      <c r="D65">
        <v>100</v>
      </c>
      <c r="H65" t="e">
        <f t="shared" si="2"/>
        <v>#DIV/0!</v>
      </c>
      <c r="I65" s="30" t="e">
        <f t="shared" si="0"/>
        <v>#DIV/0!</v>
      </c>
      <c r="J65" s="39">
        <f>VLOOKUP($B65,'Ub5 and Ub6 values'!$A$3:$F$7000,3,FALSE)</f>
        <v>6</v>
      </c>
      <c r="K65" s="39">
        <f>VLOOKUP($B65,'Ub5 and Ub6 values'!$A$3:$F$7000,4,FALSE)</f>
        <v>9</v>
      </c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5.75">
      <c r="A66" s="16"/>
      <c r="B66" t="s">
        <v>560</v>
      </c>
      <c r="D66">
        <v>8.0000000000000002E-3</v>
      </c>
      <c r="H66" t="e">
        <f t="shared" si="2"/>
        <v>#DIV/0!</v>
      </c>
      <c r="I66" s="30" t="e">
        <f>H66-3</f>
        <v>#DIV/0!</v>
      </c>
      <c r="J66" s="39">
        <f>VLOOKUP($B66,'Ub5 and Ub6 values'!$A$3:$F$7000,3,FALSE)</f>
        <v>6</v>
      </c>
      <c r="K66" s="39">
        <f>VLOOKUP($B66,'Ub5 and Ub6 values'!$A$3:$F$7000,4,FALSE)</f>
        <v>9</v>
      </c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5.75">
      <c r="A67" s="16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.75">
      <c r="A68" s="16"/>
      <c r="C68" s="16"/>
      <c r="E68" s="16"/>
      <c r="F68" s="16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5.75">
      <c r="A69" s="16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.75">
      <c r="A70" s="16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5.75">
      <c r="A71" s="16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5.75">
      <c r="A72" s="16"/>
      <c r="C72" s="16"/>
      <c r="E72" s="16"/>
      <c r="F72" s="16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.75">
      <c r="A73" s="16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5.75">
      <c r="A74" s="16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5.75">
      <c r="A75" s="16"/>
      <c r="C75" s="16"/>
      <c r="E75" s="16"/>
      <c r="F75" s="16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.75">
      <c r="A76" s="16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5.75">
      <c r="A77" s="16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.75">
      <c r="A78" s="16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5.75">
      <c r="A79" s="16"/>
      <c r="C79" s="16"/>
      <c r="E79" s="16"/>
      <c r="F79" s="16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5.75">
      <c r="A80" s="16"/>
      <c r="C80" s="16"/>
      <c r="E80" s="16"/>
      <c r="F80" s="16"/>
    </row>
    <row r="81" spans="1:1" ht="15.75">
      <c r="A81" s="16"/>
    </row>
    <row r="82" spans="1:1" ht="15.75">
      <c r="A82" s="16"/>
    </row>
    <row r="83" spans="1:1" ht="15.75">
      <c r="A83" s="16"/>
    </row>
    <row r="84" spans="1:1" ht="15.75">
      <c r="A84" s="16"/>
    </row>
    <row r="85" spans="1:1" ht="15.75">
      <c r="A85" s="16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V256"/>
  <sheetViews>
    <sheetView topLeftCell="R2" workbookViewId="0">
      <selection activeCell="Y3" sqref="Y3:Z3"/>
    </sheetView>
  </sheetViews>
  <sheetFormatPr defaultRowHeight="12.75"/>
  <cols>
    <col min="24" max="24" width="9.140625" style="30"/>
    <col min="25" max="26" width="9.140625" style="39"/>
  </cols>
  <sheetData>
    <row r="1" spans="1:48">
      <c r="A1" s="4" t="s">
        <v>14827</v>
      </c>
      <c r="F1" s="4" t="s">
        <v>14831</v>
      </c>
    </row>
    <row r="3" spans="1:48">
      <c r="A3" t="s">
        <v>14573</v>
      </c>
      <c r="B3" s="21" t="s">
        <v>14574</v>
      </c>
      <c r="C3" t="s">
        <v>14575</v>
      </c>
      <c r="D3" t="s">
        <v>14576</v>
      </c>
      <c r="E3" t="s">
        <v>7780</v>
      </c>
      <c r="F3" t="s">
        <v>14577</v>
      </c>
      <c r="G3" t="s">
        <v>14578</v>
      </c>
      <c r="H3" t="s">
        <v>14579</v>
      </c>
      <c r="I3" t="s">
        <v>14580</v>
      </c>
      <c r="J3" t="s">
        <v>14581</v>
      </c>
      <c r="K3" t="s">
        <v>14582</v>
      </c>
      <c r="L3" t="s">
        <v>14583</v>
      </c>
      <c r="M3" t="s">
        <v>14584</v>
      </c>
      <c r="N3" t="s">
        <v>14585</v>
      </c>
      <c r="O3" t="s">
        <v>14586</v>
      </c>
      <c r="P3" t="s">
        <v>14587</v>
      </c>
      <c r="Q3" t="s">
        <v>14588</v>
      </c>
      <c r="R3" t="s">
        <v>14589</v>
      </c>
      <c r="T3" t="s">
        <v>14590</v>
      </c>
      <c r="U3" t="s">
        <v>14591</v>
      </c>
      <c r="V3" t="s">
        <v>14592</v>
      </c>
      <c r="W3" t="s">
        <v>14593</v>
      </c>
      <c r="X3" s="35" t="s">
        <v>14852</v>
      </c>
      <c r="Y3" s="39" t="s">
        <v>7937</v>
      </c>
      <c r="Z3" s="39" t="s">
        <v>7938</v>
      </c>
      <c r="AE3" t="s">
        <v>14838</v>
      </c>
      <c r="AK3" t="s">
        <v>14839</v>
      </c>
      <c r="AQ3" t="s">
        <v>14840</v>
      </c>
    </row>
    <row r="4" spans="1:48" ht="14.25">
      <c r="A4">
        <v>663304</v>
      </c>
      <c r="B4" t="s">
        <v>14529</v>
      </c>
      <c r="C4" t="str">
        <f t="shared" ref="C4:C67" si="0">CONCATENATE("NSC",A4)</f>
        <v>NSC663304</v>
      </c>
      <c r="D4" s="22" t="s">
        <v>14594</v>
      </c>
      <c r="E4" t="str">
        <f t="shared" ref="E4:E67" si="1">IF(B4&lt;&gt;0,CONCATENATE(B4,".mol"),"")</f>
        <v>NSC663304.mol</v>
      </c>
      <c r="F4">
        <v>8.7958524455600351</v>
      </c>
      <c r="G4">
        <v>12.232302189611907</v>
      </c>
      <c r="H4">
        <v>10.401878335980033</v>
      </c>
      <c r="I4">
        <v>10.598775638662261</v>
      </c>
      <c r="J4">
        <v>11.722261756231125</v>
      </c>
      <c r="K4">
        <v>10.471833972967412</v>
      </c>
      <c r="L4">
        <v>9.584328841710354</v>
      </c>
      <c r="M4">
        <v>11.039956695143408</v>
      </c>
      <c r="N4">
        <v>10.777712923001856</v>
      </c>
      <c r="O4" t="s">
        <v>1489</v>
      </c>
      <c r="P4">
        <v>8.7883419647121279</v>
      </c>
      <c r="Q4">
        <v>10.069961061498516</v>
      </c>
      <c r="R4">
        <v>11.164058815458212</v>
      </c>
      <c r="T4">
        <f>AVERAGE(F4:R4)</f>
        <v>10.470605386711439</v>
      </c>
      <c r="U4">
        <f t="shared" ref="U4" si="2">(MAX(F4:R4)-MIN(F4:R4))/AVERAGE(F4:R4)</f>
        <v>0.32891701078436336</v>
      </c>
      <c r="V4">
        <v>10</v>
      </c>
      <c r="W4">
        <f>LOG(T4)-3</f>
        <v>-1.9800282076709723</v>
      </c>
      <c r="X4" s="30">
        <f t="shared" ref="X4:X67" si="3">W4-3</f>
        <v>-4.9800282076709728</v>
      </c>
      <c r="Y4" s="39">
        <f>VLOOKUP($E4,'Ub5 and Ub6 values'!$B$3:$F$7000,2,FALSE)</f>
        <v>8</v>
      </c>
      <c r="Z4" s="39">
        <f>VLOOKUP($E4,'Ub5 and Ub6 values'!$B$3:$F$7000,3,FALSE)</f>
        <v>10</v>
      </c>
      <c r="AE4" s="26" t="s">
        <v>14841</v>
      </c>
      <c r="AF4" s="26" t="s">
        <v>14842</v>
      </c>
      <c r="AG4" s="26" t="s">
        <v>14843</v>
      </c>
      <c r="AH4" s="26" t="s">
        <v>14844</v>
      </c>
      <c r="AI4" s="26" t="s">
        <v>14845</v>
      </c>
      <c r="AJ4" s="26" t="s">
        <v>14846</v>
      </c>
      <c r="AK4" s="26" t="s">
        <v>14841</v>
      </c>
      <c r="AL4" s="26" t="s">
        <v>14842</v>
      </c>
      <c r="AM4" s="26" t="s">
        <v>14843</v>
      </c>
      <c r="AN4" s="26" t="s">
        <v>14844</v>
      </c>
      <c r="AO4" s="26" t="s">
        <v>14845</v>
      </c>
      <c r="AP4" s="26" t="s">
        <v>14846</v>
      </c>
      <c r="AQ4" s="26" t="s">
        <v>14841</v>
      </c>
      <c r="AR4" s="26" t="s">
        <v>14842</v>
      </c>
      <c r="AS4" s="26" t="s">
        <v>14843</v>
      </c>
      <c r="AT4" s="26" t="s">
        <v>14844</v>
      </c>
      <c r="AU4" s="26" t="s">
        <v>14845</v>
      </c>
      <c r="AV4" s="26" t="s">
        <v>14846</v>
      </c>
    </row>
    <row r="5" spans="1:48">
      <c r="A5">
        <v>62088</v>
      </c>
      <c r="B5" t="s">
        <v>14483</v>
      </c>
      <c r="C5" t="str">
        <f t="shared" si="0"/>
        <v>NSC62088</v>
      </c>
      <c r="D5" t="s">
        <v>14595</v>
      </c>
      <c r="E5" t="str">
        <f t="shared" si="1"/>
        <v>NSC62088.mol</v>
      </c>
      <c r="F5">
        <v>38.827786683518156</v>
      </c>
      <c r="G5">
        <v>30.502906897576409</v>
      </c>
      <c r="H5">
        <v>26.349557842631608</v>
      </c>
      <c r="I5">
        <v>26.349557842631608</v>
      </c>
      <c r="J5">
        <v>40.637471722880136</v>
      </c>
      <c r="K5">
        <v>37.223421096440056</v>
      </c>
      <c r="L5">
        <v>30.502906897576409</v>
      </c>
      <c r="M5">
        <v>32.028052242455239</v>
      </c>
      <c r="N5">
        <v>34.759201341335739</v>
      </c>
      <c r="O5" t="s">
        <v>1489</v>
      </c>
      <c r="P5">
        <v>29.050387521501346</v>
      </c>
      <c r="Q5">
        <v>29.763020077224894</v>
      </c>
      <c r="R5">
        <v>40.637471722880136</v>
      </c>
      <c r="T5">
        <f t="shared" ref="T5:T68" si="4">AVERAGE(F5:R5)</f>
        <v>33.052645157387651</v>
      </c>
      <c r="U5">
        <f t="shared" ref="U5:U68" si="5">(MAX(F5:R5)-MIN(F5:R5))/AVERAGE(F5:R5)</f>
        <v>0.43227747165811969</v>
      </c>
      <c r="V5">
        <v>10</v>
      </c>
      <c r="W5">
        <f t="shared" ref="W5:W68" si="6">LOG(T5)-3</f>
        <v>-1.4807937788019878</v>
      </c>
      <c r="X5" s="30">
        <f t="shared" si="3"/>
        <v>-4.4807937788019876</v>
      </c>
      <c r="Y5" s="39">
        <f>VLOOKUP($E5,'Ub5 and Ub6 values'!$B$3:$F$7000,2,FALSE)</f>
        <v>7</v>
      </c>
      <c r="Z5" s="39">
        <f>VLOOKUP($E5,'Ub5 and Ub6 values'!$B$3:$F$7000,3,FALSE)</f>
        <v>8</v>
      </c>
      <c r="AE5">
        <f>AVERAGE(X4:X3744)</f>
        <v>-4.6946431147766567</v>
      </c>
      <c r="AF5">
        <f>MEDIAN(X4:X3744)</f>
        <v>-4.5569968693581577</v>
      </c>
      <c r="AG5">
        <f>STDEV(X4:X3744)</f>
        <v>0.44044095661345178</v>
      </c>
      <c r="AH5">
        <f>SKEW(X4:X3744)</f>
        <v>-0.60735963431569029</v>
      </c>
      <c r="AI5">
        <f>MAX(X4:X3744)</f>
        <v>-4.0140358454702723</v>
      </c>
      <c r="AJ5">
        <f>MIN(X4:X3744)</f>
        <v>-5.7665054519402812</v>
      </c>
      <c r="AK5">
        <f>AVERAGE(Y4:Y5442)</f>
        <v>6.7588932806324111</v>
      </c>
      <c r="AL5">
        <f>MEDIAN(Y4:Y544)</f>
        <v>7</v>
      </c>
      <c r="AM5">
        <f>STDEV(Y4:Y544)</f>
        <v>1.0240994691399705</v>
      </c>
      <c r="AN5">
        <f>SKEW(Y4:Y544)</f>
        <v>6.3837005806404428E-3</v>
      </c>
      <c r="AO5">
        <f>MAX(Y4:Y544)</f>
        <v>10</v>
      </c>
      <c r="AP5">
        <f>MIN(Y4:Y544)</f>
        <v>4</v>
      </c>
      <c r="AQ5">
        <f>AVERAGE(Z4:Z5408)</f>
        <v>8.9604743083003946</v>
      </c>
      <c r="AR5">
        <f>MEDIAN(Z4:Z5408)</f>
        <v>9</v>
      </c>
      <c r="AS5">
        <f>STDEV(Z4:Z5408)</f>
        <v>1.4192619687864769</v>
      </c>
      <c r="AT5">
        <f>SKEW(Z4:Z5408)</f>
        <v>-5.3084332172971599E-3</v>
      </c>
      <c r="AU5">
        <f>MAX(Z4:Z5408)</f>
        <v>12</v>
      </c>
      <c r="AV5">
        <f>MIN(Z4:Z5408)</f>
        <v>5</v>
      </c>
    </row>
    <row r="6" spans="1:48" ht="14.25">
      <c r="A6">
        <v>407638</v>
      </c>
      <c r="B6" t="s">
        <v>14459</v>
      </c>
      <c r="C6" t="str">
        <f t="shared" si="0"/>
        <v>NSC407638</v>
      </c>
      <c r="D6" s="22" t="s">
        <v>14596</v>
      </c>
      <c r="E6" t="str">
        <f t="shared" si="1"/>
        <v>NSC407638.mol</v>
      </c>
      <c r="F6">
        <v>9.3789007024444935</v>
      </c>
      <c r="G6">
        <v>10.414301673030185</v>
      </c>
      <c r="H6">
        <v>14.315283004602293</v>
      </c>
      <c r="I6">
        <v>9.7757033315209583</v>
      </c>
      <c r="J6">
        <v>14.459440849191974</v>
      </c>
      <c r="K6">
        <v>11.8098459117</v>
      </c>
      <c r="L6">
        <v>11.083513130749548</v>
      </c>
      <c r="M6">
        <v>10.682284585244874</v>
      </c>
      <c r="N6">
        <v>9.0825996946896872</v>
      </c>
      <c r="O6" t="s">
        <v>1489</v>
      </c>
      <c r="P6">
        <v>10.857249925667309</v>
      </c>
      <c r="Q6">
        <v>9.2012615234078599</v>
      </c>
      <c r="R6">
        <v>12.22389608792129</v>
      </c>
      <c r="T6">
        <f t="shared" si="4"/>
        <v>11.107023368347541</v>
      </c>
      <c r="U6">
        <f t="shared" si="5"/>
        <v>0.48409380048889122</v>
      </c>
      <c r="V6">
        <v>10</v>
      </c>
      <c r="W6">
        <f t="shared" si="6"/>
        <v>-1.9544023144083091</v>
      </c>
      <c r="X6" s="30">
        <f t="shared" si="3"/>
        <v>-4.9544023144083091</v>
      </c>
      <c r="Y6" s="39">
        <f>VLOOKUP($E6,'Ub5 and Ub6 values'!$B$3:$F$7000,2,FALSE)</f>
        <v>7</v>
      </c>
      <c r="Z6" s="39">
        <f>VLOOKUP($E6,'Ub5 and Ub6 values'!$B$3:$F$7000,3,FALSE)</f>
        <v>9</v>
      </c>
    </row>
    <row r="7" spans="1:48">
      <c r="A7">
        <v>650768</v>
      </c>
      <c r="B7" t="s">
        <v>14328</v>
      </c>
      <c r="C7" t="str">
        <f t="shared" si="0"/>
        <v>NSC650768</v>
      </c>
      <c r="D7">
        <v>0</v>
      </c>
      <c r="E7" t="str">
        <f t="shared" si="1"/>
        <v>4-i-Propyl-N-(3_4_5-trimethoxybenzyl)aniline.mol</v>
      </c>
      <c r="F7" t="s">
        <v>1489</v>
      </c>
      <c r="G7">
        <v>68.974965967106399</v>
      </c>
      <c r="H7">
        <v>65.690443778196567</v>
      </c>
      <c r="I7">
        <v>83.839502226555112</v>
      </c>
      <c r="J7">
        <v>59.583168959815467</v>
      </c>
      <c r="K7">
        <v>56.745875199824248</v>
      </c>
      <c r="L7">
        <v>62.562327407806244</v>
      </c>
      <c r="M7">
        <v>92.25162646867841</v>
      </c>
      <c r="N7">
        <v>62.562327407806244</v>
      </c>
      <c r="O7" t="s">
        <v>1489</v>
      </c>
      <c r="P7">
        <v>71.636323028704524</v>
      </c>
      <c r="Q7">
        <v>71.418400688346964</v>
      </c>
      <c r="R7">
        <v>92.433051204777001</v>
      </c>
      <c r="T7">
        <f t="shared" si="4"/>
        <v>71.608910212510651</v>
      </c>
      <c r="U7">
        <f t="shared" si="5"/>
        <v>0.49836222753628667</v>
      </c>
      <c r="V7">
        <v>10</v>
      </c>
      <c r="W7">
        <f t="shared" si="6"/>
        <v>-1.145032935578072</v>
      </c>
      <c r="X7" s="30">
        <f t="shared" si="3"/>
        <v>-4.1450329355780724</v>
      </c>
      <c r="Y7" s="39">
        <f>VLOOKUP($E7,'Ub5 and Ub6 values'!$B$3:$F$7000,2,FALSE)</f>
        <v>7</v>
      </c>
      <c r="Z7" s="39">
        <f>VLOOKUP($E7,'Ub5 and Ub6 values'!$B$3:$F$7000,3,FALSE)</f>
        <v>8</v>
      </c>
    </row>
    <row r="8" spans="1:48">
      <c r="A8">
        <v>603173</v>
      </c>
      <c r="B8" t="s">
        <v>14479</v>
      </c>
      <c r="C8" t="str">
        <f t="shared" si="0"/>
        <v>NSC603173</v>
      </c>
      <c r="D8" t="s">
        <v>14597</v>
      </c>
      <c r="E8" t="str">
        <f t="shared" si="1"/>
        <v>NSC603173.mol</v>
      </c>
      <c r="F8">
        <v>24.184726591000498</v>
      </c>
      <c r="G8">
        <v>19.571023616804936</v>
      </c>
      <c r="H8">
        <v>16.398074074232991</v>
      </c>
      <c r="I8">
        <v>16.783225092912286</v>
      </c>
      <c r="J8">
        <v>18.08420327508863</v>
      </c>
      <c r="K8">
        <v>16.101129563755787</v>
      </c>
      <c r="L8">
        <v>22.207702444757246</v>
      </c>
      <c r="M8">
        <v>18.153782932476787</v>
      </c>
      <c r="N8">
        <v>21.597883145170314</v>
      </c>
      <c r="O8">
        <v>16.874183715840207</v>
      </c>
      <c r="P8">
        <v>18.153782932476787</v>
      </c>
      <c r="Q8">
        <v>16.398074074232991</v>
      </c>
      <c r="R8">
        <v>25.710415788554059</v>
      </c>
      <c r="T8">
        <f t="shared" si="4"/>
        <v>19.247554403638734</v>
      </c>
      <c r="U8">
        <f t="shared" si="5"/>
        <v>0.49924712632487189</v>
      </c>
      <c r="V8">
        <v>10</v>
      </c>
      <c r="W8">
        <f t="shared" si="6"/>
        <v>-1.7156244441543194</v>
      </c>
      <c r="X8" s="30">
        <f t="shared" si="3"/>
        <v>-4.7156244441543196</v>
      </c>
      <c r="Y8" s="39">
        <f>VLOOKUP($E8,'Ub5 and Ub6 values'!$B$3:$F$7000,2,FALSE)</f>
        <v>6</v>
      </c>
      <c r="Z8" s="39">
        <f>VLOOKUP($E8,'Ub5 and Ub6 values'!$B$3:$F$7000,3,FALSE)</f>
        <v>10</v>
      </c>
    </row>
    <row r="9" spans="1:48">
      <c r="A9">
        <v>400983</v>
      </c>
      <c r="B9" t="s">
        <v>14443</v>
      </c>
      <c r="C9" t="str">
        <f t="shared" si="0"/>
        <v>NSC400983</v>
      </c>
      <c r="D9">
        <v>0</v>
      </c>
      <c r="E9" t="str">
        <f t="shared" si="1"/>
        <v>NSC400983.mol</v>
      </c>
      <c r="F9">
        <v>17.595074940369564</v>
      </c>
      <c r="G9">
        <v>14.475511697590662</v>
      </c>
      <c r="H9">
        <v>14.475511697590662</v>
      </c>
      <c r="I9">
        <v>14.475511697590662</v>
      </c>
      <c r="J9">
        <v>14.475511697590662</v>
      </c>
      <c r="K9">
        <v>14.475511697590662</v>
      </c>
      <c r="L9">
        <v>10.287475907557861</v>
      </c>
      <c r="M9">
        <v>14.475511697590662</v>
      </c>
      <c r="N9">
        <v>14.475511697590662</v>
      </c>
      <c r="O9" t="s">
        <v>1489</v>
      </c>
      <c r="P9">
        <v>10.287475907557861</v>
      </c>
      <c r="Q9">
        <v>14.475511697590662</v>
      </c>
      <c r="R9">
        <v>17.595074940369564</v>
      </c>
      <c r="T9">
        <f t="shared" si="4"/>
        <v>14.297432939715009</v>
      </c>
      <c r="U9">
        <f t="shared" si="5"/>
        <v>0.51111266362459096</v>
      </c>
      <c r="V9">
        <v>10</v>
      </c>
      <c r="W9">
        <f t="shared" si="6"/>
        <v>-1.8447419317793685</v>
      </c>
      <c r="X9" s="30">
        <f t="shared" si="3"/>
        <v>-4.8447419317793683</v>
      </c>
      <c r="Y9" s="39">
        <f>VLOOKUP($E9,'Ub5 and Ub6 values'!$B$3:$F$7000,2,FALSE)</f>
        <v>5</v>
      </c>
      <c r="Z9" s="39">
        <f>VLOOKUP($E9,'Ub5 and Ub6 values'!$B$3:$F$7000,3,FALSE)</f>
        <v>9</v>
      </c>
    </row>
    <row r="10" spans="1:48" ht="14.25">
      <c r="A10">
        <v>648766</v>
      </c>
      <c r="B10" t="s">
        <v>14336</v>
      </c>
      <c r="C10" t="str">
        <f t="shared" si="0"/>
        <v>NSC648766</v>
      </c>
      <c r="D10" s="22" t="s">
        <v>14598</v>
      </c>
      <c r="E10" t="str">
        <f t="shared" si="1"/>
        <v>ecteinascidin_743.mol</v>
      </c>
      <c r="F10">
        <v>3.358736877596161</v>
      </c>
      <c r="G10">
        <v>3.4489421511922016</v>
      </c>
      <c r="H10">
        <v>3.2593080076503247</v>
      </c>
      <c r="I10">
        <v>2.241562533493902</v>
      </c>
      <c r="J10">
        <v>3.4678596816880658</v>
      </c>
      <c r="K10">
        <v>3.5824386259845662</v>
      </c>
      <c r="L10" t="s">
        <v>1489</v>
      </c>
      <c r="M10">
        <v>3.7213555449289029</v>
      </c>
      <c r="N10" t="s">
        <v>1489</v>
      </c>
      <c r="O10">
        <v>2.8118791352359396</v>
      </c>
      <c r="P10" t="s">
        <v>1489</v>
      </c>
      <c r="Q10">
        <v>2.0978749908078647</v>
      </c>
      <c r="R10">
        <v>3.358736877596161</v>
      </c>
      <c r="T10">
        <f t="shared" si="4"/>
        <v>3.1348694426174086</v>
      </c>
      <c r="U10">
        <f t="shared" si="5"/>
        <v>0.51787820317184863</v>
      </c>
      <c r="V10">
        <v>10</v>
      </c>
      <c r="W10">
        <f t="shared" si="6"/>
        <v>-2.5037805414461864</v>
      </c>
      <c r="X10" s="30">
        <f t="shared" si="3"/>
        <v>-5.5037805414461864</v>
      </c>
      <c r="Y10" s="39">
        <f>VLOOKUP($E10,'Ub5 and Ub6 values'!$B$3:$F$7000,2,FALSE)</f>
        <v>8</v>
      </c>
      <c r="Z10" s="39">
        <f>VLOOKUP($E10,'Ub5 and Ub6 values'!$B$3:$F$7000,3,FALSE)</f>
        <v>12</v>
      </c>
    </row>
    <row r="11" spans="1:48" ht="15">
      <c r="A11">
        <v>671401</v>
      </c>
      <c r="B11" t="s">
        <v>14540</v>
      </c>
      <c r="C11" t="str">
        <f t="shared" si="0"/>
        <v>NSC671401</v>
      </c>
      <c r="D11" s="23" t="s">
        <v>14828</v>
      </c>
      <c r="E11" t="str">
        <f t="shared" si="1"/>
        <v>NSC671401.mol</v>
      </c>
      <c r="F11">
        <v>9.2085478326162526</v>
      </c>
      <c r="G11">
        <v>10.827239910426492</v>
      </c>
      <c r="H11">
        <v>9.9784370491728467</v>
      </c>
      <c r="I11">
        <v>10.827239910426492</v>
      </c>
      <c r="J11">
        <v>9.2085478326162526</v>
      </c>
      <c r="K11">
        <v>9.2085478326162526</v>
      </c>
      <c r="L11">
        <v>9.2085478326162526</v>
      </c>
      <c r="M11">
        <v>9.6834625071671141</v>
      </c>
      <c r="N11">
        <v>8.5678717596311671</v>
      </c>
      <c r="O11" t="s">
        <v>1489</v>
      </c>
      <c r="P11">
        <v>8.1858164707521901</v>
      </c>
      <c r="Q11">
        <v>13.415753706601746</v>
      </c>
      <c r="R11">
        <v>13.485796153185737</v>
      </c>
      <c r="T11">
        <f t="shared" si="4"/>
        <v>10.150484066485733</v>
      </c>
      <c r="U11">
        <f t="shared" si="5"/>
        <v>0.52214058440155631</v>
      </c>
      <c r="V11">
        <v>10</v>
      </c>
      <c r="W11">
        <f t="shared" si="6"/>
        <v>-1.9935132461851741</v>
      </c>
      <c r="X11" s="30">
        <f t="shared" si="3"/>
        <v>-4.9935132461851737</v>
      </c>
      <c r="Y11" s="39">
        <f>VLOOKUP($E11,'Ub5 and Ub6 values'!$B$3:$F$7000,2,FALSE)</f>
        <v>8</v>
      </c>
      <c r="Z11" s="39">
        <f>VLOOKUP($E11,'Ub5 and Ub6 values'!$B$3:$F$7000,3,FALSE)</f>
        <v>10</v>
      </c>
    </row>
    <row r="12" spans="1:48" ht="14.25">
      <c r="A12">
        <v>406433</v>
      </c>
      <c r="B12" t="s">
        <v>14454</v>
      </c>
      <c r="C12" t="str">
        <f t="shared" si="0"/>
        <v>NSC406433</v>
      </c>
      <c r="D12" s="22" t="s">
        <v>14599</v>
      </c>
      <c r="E12" t="str">
        <f t="shared" si="1"/>
        <v>NSC406433.mol</v>
      </c>
      <c r="F12">
        <v>3.2023109735939856</v>
      </c>
      <c r="G12">
        <v>2.7757051450346912</v>
      </c>
      <c r="H12">
        <v>3.5477407385697077</v>
      </c>
      <c r="I12">
        <v>2.97860922520558</v>
      </c>
      <c r="J12">
        <v>2.7757051450346912</v>
      </c>
      <c r="K12">
        <v>2.97860922520558</v>
      </c>
      <c r="L12">
        <v>2.97860922520558</v>
      </c>
      <c r="M12">
        <v>2.4369955789056021</v>
      </c>
      <c r="N12">
        <v>2.241562533493902</v>
      </c>
      <c r="O12">
        <v>3.780580003771159</v>
      </c>
      <c r="P12">
        <v>2.3680216086535006</v>
      </c>
      <c r="Q12">
        <v>2.4519457169840155</v>
      </c>
      <c r="R12">
        <v>3.4489421511922016</v>
      </c>
      <c r="T12">
        <f t="shared" si="4"/>
        <v>2.9204105592961693</v>
      </c>
      <c r="U12">
        <f t="shared" si="5"/>
        <v>0.52698668184796815</v>
      </c>
      <c r="V12">
        <v>10</v>
      </c>
      <c r="W12">
        <f t="shared" si="6"/>
        <v>-2.5345560899546546</v>
      </c>
      <c r="X12" s="30">
        <f t="shared" si="3"/>
        <v>-5.5345560899546546</v>
      </c>
      <c r="Y12" s="39">
        <f>VLOOKUP($E12,'Ub5 and Ub6 values'!$B$3:$F$7000,2,FALSE)</f>
        <v>8</v>
      </c>
      <c r="Z12" s="39">
        <f>VLOOKUP($E12,'Ub5 and Ub6 values'!$B$3:$F$7000,3,FALSE)</f>
        <v>10</v>
      </c>
    </row>
    <row r="13" spans="1:48" ht="14.25">
      <c r="A13">
        <v>67690</v>
      </c>
      <c r="B13" t="s">
        <v>14544</v>
      </c>
      <c r="C13" t="str">
        <f t="shared" si="0"/>
        <v>NSC67690</v>
      </c>
      <c r="D13" s="22" t="s">
        <v>14600</v>
      </c>
      <c r="E13" t="str">
        <f t="shared" si="1"/>
        <v>NSC67690.mol</v>
      </c>
      <c r="F13">
        <v>23.644745219574517</v>
      </c>
      <c r="G13">
        <v>26.680072291440872</v>
      </c>
      <c r="H13">
        <v>21.079719239480625</v>
      </c>
      <c r="I13">
        <v>23.11630061371341</v>
      </c>
      <c r="J13">
        <v>24.199612055728686</v>
      </c>
      <c r="K13">
        <v>27.38361954451117</v>
      </c>
      <c r="L13">
        <v>21.936259946485709</v>
      </c>
      <c r="M13">
        <v>35.073986233124444</v>
      </c>
      <c r="N13">
        <v>36.85938478265772</v>
      </c>
      <c r="O13" t="s">
        <v>1489</v>
      </c>
      <c r="P13">
        <v>32.42979462069821</v>
      </c>
      <c r="Q13">
        <v>26.068331604580909</v>
      </c>
      <c r="R13">
        <v>35.073986233124444</v>
      </c>
      <c r="T13">
        <f t="shared" si="4"/>
        <v>27.795484365426731</v>
      </c>
      <c r="U13">
        <f t="shared" si="5"/>
        <v>0.56770608260399846</v>
      </c>
      <c r="V13">
        <v>10</v>
      </c>
      <c r="W13">
        <f t="shared" si="6"/>
        <v>-1.5560257535232735</v>
      </c>
      <c r="X13" s="30">
        <f t="shared" si="3"/>
        <v>-4.556025753523274</v>
      </c>
      <c r="Y13" s="39">
        <f>VLOOKUP($E13,'Ub5 and Ub6 values'!$B$3:$F$7000,2,FALSE)</f>
        <v>7</v>
      </c>
      <c r="Z13" s="39">
        <f>VLOOKUP($E13,'Ub5 and Ub6 values'!$B$3:$F$7000,3,FALSE)</f>
        <v>10</v>
      </c>
    </row>
    <row r="14" spans="1:48">
      <c r="A14">
        <v>66468</v>
      </c>
      <c r="B14" t="s">
        <v>14345</v>
      </c>
      <c r="C14" t="str">
        <f t="shared" si="0"/>
        <v>NSC66468</v>
      </c>
      <c r="D14">
        <v>0</v>
      </c>
      <c r="E14" t="str">
        <f t="shared" si="1"/>
        <v>N-Methylstearylamine.mol</v>
      </c>
      <c r="F14">
        <v>56.745875199824248</v>
      </c>
      <c r="G14">
        <v>49.019220559183012</v>
      </c>
      <c r="H14">
        <v>46.289979796512597</v>
      </c>
      <c r="I14">
        <v>47.397902991216739</v>
      </c>
      <c r="J14">
        <v>39.452351894509043</v>
      </c>
      <c r="K14">
        <v>65.690443778196567</v>
      </c>
      <c r="L14">
        <v>59.583168959815467</v>
      </c>
      <c r="M14">
        <v>55.908362195602216</v>
      </c>
      <c r="N14">
        <v>56.868558244802429</v>
      </c>
      <c r="O14">
        <v>35.944912354847986</v>
      </c>
      <c r="P14">
        <v>54.279520369605791</v>
      </c>
      <c r="Q14">
        <v>40.32823406640896</v>
      </c>
      <c r="R14">
        <v>61.638969320651441</v>
      </c>
      <c r="T14">
        <f t="shared" si="4"/>
        <v>51.472884594705874</v>
      </c>
      <c r="U14">
        <f t="shared" si="5"/>
        <v>0.57788739950292178</v>
      </c>
      <c r="V14">
        <v>10</v>
      </c>
      <c r="W14">
        <f t="shared" si="6"/>
        <v>-1.2884214927473137</v>
      </c>
      <c r="X14" s="30">
        <f t="shared" si="3"/>
        <v>-4.2884214927473137</v>
      </c>
      <c r="Y14" s="39">
        <f>VLOOKUP($E14,'Ub5 and Ub6 values'!$B$3:$F$7000,2,FALSE)</f>
        <v>4</v>
      </c>
      <c r="Z14" s="39">
        <f>VLOOKUP($E14,'Ub5 and Ub6 values'!$B$3:$F$7000,3,FALSE)</f>
        <v>5</v>
      </c>
    </row>
    <row r="15" spans="1:48">
      <c r="A15">
        <v>201685</v>
      </c>
      <c r="B15" t="s">
        <v>14389</v>
      </c>
      <c r="C15" t="str">
        <f t="shared" si="0"/>
        <v>NSC201685</v>
      </c>
      <c r="D15" t="s">
        <v>14601</v>
      </c>
      <c r="E15" t="str">
        <f t="shared" si="1"/>
        <v>NSC201685.mol</v>
      </c>
      <c r="F15" t="s">
        <v>1489</v>
      </c>
      <c r="G15">
        <v>64.74819515762006</v>
      </c>
      <c r="H15">
        <v>57.366324805844386</v>
      </c>
      <c r="I15">
        <v>68.225069551147158</v>
      </c>
      <c r="J15">
        <v>40.642123892525461</v>
      </c>
      <c r="K15">
        <v>57.181003636946066</v>
      </c>
      <c r="L15">
        <v>56.745875199824248</v>
      </c>
      <c r="M15" t="s">
        <v>1489</v>
      </c>
      <c r="N15">
        <v>52.324927403515346</v>
      </c>
      <c r="O15">
        <v>75.335200646674366</v>
      </c>
      <c r="P15">
        <v>49.555188256857257</v>
      </c>
      <c r="Q15">
        <v>58.745200056338476</v>
      </c>
      <c r="R15">
        <v>62.865460562644792</v>
      </c>
      <c r="T15">
        <f t="shared" si="4"/>
        <v>58.521324469994326</v>
      </c>
      <c r="U15">
        <f t="shared" si="5"/>
        <v>0.59282794892889179</v>
      </c>
      <c r="V15">
        <v>10</v>
      </c>
      <c r="W15">
        <f t="shared" si="6"/>
        <v>-1.2326858533686547</v>
      </c>
      <c r="X15" s="30">
        <f t="shared" si="3"/>
        <v>-4.2326858533686549</v>
      </c>
      <c r="Y15" s="39">
        <f>VLOOKUP($E15,'Ub5 and Ub6 values'!$B$3:$F$7000,2,FALSE)</f>
        <v>5</v>
      </c>
      <c r="Z15" s="39">
        <f>VLOOKUP($E15,'Ub5 and Ub6 values'!$B$3:$F$7000,3,FALSE)</f>
        <v>7</v>
      </c>
    </row>
    <row r="16" spans="1:48" ht="14.25">
      <c r="A16">
        <v>118430</v>
      </c>
      <c r="B16" t="s">
        <v>14351</v>
      </c>
      <c r="C16" t="str">
        <f t="shared" si="0"/>
        <v>NSC118430</v>
      </c>
      <c r="D16" s="22" t="s">
        <v>14602</v>
      </c>
      <c r="E16" t="str">
        <f t="shared" si="1"/>
        <v>NSC118430.mol</v>
      </c>
      <c r="F16">
        <v>24.978136601380207</v>
      </c>
      <c r="G16">
        <v>23.644745219574517</v>
      </c>
      <c r="H16">
        <v>19.417519583332968</v>
      </c>
      <c r="I16">
        <v>14.515822466891303</v>
      </c>
      <c r="J16">
        <v>19.417519583332968</v>
      </c>
      <c r="K16">
        <v>14.856462571556573</v>
      </c>
      <c r="L16">
        <v>18.350037531271639</v>
      </c>
      <c r="M16">
        <v>16.516511605941673</v>
      </c>
      <c r="N16">
        <v>14.191403319591045</v>
      </c>
      <c r="O16" t="s">
        <v>1489</v>
      </c>
      <c r="P16">
        <v>17.612262660619471</v>
      </c>
      <c r="Q16">
        <v>15.405591905977523</v>
      </c>
      <c r="R16">
        <v>25.485721426619037</v>
      </c>
      <c r="T16">
        <f t="shared" si="4"/>
        <v>18.699311206340749</v>
      </c>
      <c r="U16">
        <f t="shared" si="5"/>
        <v>0.60399647785947341</v>
      </c>
      <c r="V16">
        <v>10</v>
      </c>
      <c r="W16">
        <f t="shared" si="6"/>
        <v>-1.7281743905113487</v>
      </c>
      <c r="X16" s="30">
        <f t="shared" si="3"/>
        <v>-4.7281743905113487</v>
      </c>
      <c r="Y16" s="39">
        <f>VLOOKUP($E16,'Ub5 and Ub6 values'!$B$3:$F$7000,2,FALSE)</f>
        <v>6</v>
      </c>
      <c r="Z16" s="39">
        <f>VLOOKUP($E16,'Ub5 and Ub6 values'!$B$3:$F$7000,3,FALSE)</f>
        <v>11</v>
      </c>
    </row>
    <row r="17" spans="1:26" ht="14.25">
      <c r="A17">
        <v>240755</v>
      </c>
      <c r="B17" t="s">
        <v>14397</v>
      </c>
      <c r="C17" t="str">
        <f t="shared" si="0"/>
        <v>NSC240755</v>
      </c>
      <c r="D17" s="22" t="s">
        <v>14603</v>
      </c>
      <c r="E17" t="str">
        <f t="shared" si="1"/>
        <v>NSC240755.mol</v>
      </c>
      <c r="F17">
        <v>22.411863784013338</v>
      </c>
      <c r="G17">
        <v>28.343281175729857</v>
      </c>
      <c r="H17">
        <v>27.667035734763186</v>
      </c>
      <c r="I17">
        <v>18.726138815942001</v>
      </c>
      <c r="J17">
        <v>21.677846446804864</v>
      </c>
      <c r="K17">
        <v>23.899825707602364</v>
      </c>
      <c r="L17">
        <v>28.054534804136086</v>
      </c>
      <c r="M17">
        <v>17.612262660619471</v>
      </c>
      <c r="N17">
        <v>26.349557842631608</v>
      </c>
      <c r="O17">
        <v>33.454577117901515</v>
      </c>
      <c r="P17">
        <v>22.761738769145108</v>
      </c>
      <c r="Q17">
        <v>31.049129448115245</v>
      </c>
      <c r="R17">
        <v>32.028052242455239</v>
      </c>
      <c r="T17">
        <f t="shared" si="4"/>
        <v>25.695064965373838</v>
      </c>
      <c r="U17">
        <f t="shared" si="5"/>
        <v>0.61655086214535104</v>
      </c>
      <c r="V17">
        <v>10</v>
      </c>
      <c r="W17">
        <f t="shared" si="6"/>
        <v>-1.5901502799415361</v>
      </c>
      <c r="X17" s="30">
        <f t="shared" si="3"/>
        <v>-4.5901502799415361</v>
      </c>
      <c r="Y17" s="39">
        <f>VLOOKUP($E17,'Ub5 and Ub6 values'!$B$3:$F$7000,2,FALSE)</f>
        <v>7</v>
      </c>
      <c r="Z17" s="39">
        <f>VLOOKUP($E17,'Ub5 and Ub6 values'!$B$3:$F$7000,3,FALSE)</f>
        <v>9</v>
      </c>
    </row>
    <row r="18" spans="1:26" ht="14.25">
      <c r="A18">
        <v>668341</v>
      </c>
      <c r="B18" t="s">
        <v>14536</v>
      </c>
      <c r="C18" t="str">
        <f t="shared" si="0"/>
        <v>NSC668341</v>
      </c>
      <c r="D18" s="22" t="s">
        <v>14604</v>
      </c>
      <c r="E18" t="str">
        <f t="shared" si="1"/>
        <v>NSC668341.mol</v>
      </c>
      <c r="F18">
        <v>33.454577117901515</v>
      </c>
      <c r="G18">
        <v>29.763020077224894</v>
      </c>
      <c r="H18">
        <v>28.098007872847486</v>
      </c>
      <c r="I18">
        <v>32.028052242455239</v>
      </c>
      <c r="J18">
        <v>27.667035734763186</v>
      </c>
      <c r="K18">
        <v>34.090418280997959</v>
      </c>
      <c r="L18">
        <v>33.585011578346183</v>
      </c>
      <c r="M18">
        <v>23.899129407593179</v>
      </c>
      <c r="N18">
        <v>37.987050312153713</v>
      </c>
      <c r="O18">
        <v>44.677309131903087</v>
      </c>
      <c r="P18">
        <v>36.883671272486424</v>
      </c>
      <c r="Q18">
        <v>40.664247577916285</v>
      </c>
      <c r="R18">
        <v>30.229338420461261</v>
      </c>
      <c r="T18">
        <f t="shared" si="4"/>
        <v>33.309759155926955</v>
      </c>
      <c r="U18">
        <f t="shared" si="5"/>
        <v>0.62378654937265599</v>
      </c>
      <c r="V18">
        <v>10</v>
      </c>
      <c r="W18">
        <f t="shared" si="6"/>
        <v>-1.477428507435814</v>
      </c>
      <c r="X18" s="30">
        <f t="shared" si="3"/>
        <v>-4.477428507435814</v>
      </c>
      <c r="Y18" s="39">
        <f>VLOOKUP($E18,'Ub5 and Ub6 values'!$B$3:$F$7000,2,FALSE)</f>
        <v>7</v>
      </c>
      <c r="Z18" s="39">
        <f>VLOOKUP($E18,'Ub5 and Ub6 values'!$B$3:$F$7000,3,FALSE)</f>
        <v>8</v>
      </c>
    </row>
    <row r="19" spans="1:26" ht="14.25">
      <c r="A19">
        <v>402209</v>
      </c>
      <c r="B19" t="s">
        <v>14448</v>
      </c>
      <c r="C19" t="str">
        <f t="shared" si="0"/>
        <v>NSC402209</v>
      </c>
      <c r="D19" s="22" t="s">
        <v>14605</v>
      </c>
      <c r="E19" t="str">
        <f t="shared" si="1"/>
        <v>NSC402209.mol</v>
      </c>
      <c r="F19">
        <v>6.5785580839154756</v>
      </c>
      <c r="G19">
        <v>9.3938222911411184</v>
      </c>
      <c r="H19">
        <v>7.8142437416507882</v>
      </c>
      <c r="I19">
        <v>6.8537636701183455</v>
      </c>
      <c r="J19">
        <v>10.852966529475399</v>
      </c>
      <c r="K19">
        <v>8.443157324798527</v>
      </c>
      <c r="L19">
        <v>10.36893706373365</v>
      </c>
      <c r="M19">
        <v>6.6627799926792033</v>
      </c>
      <c r="N19">
        <v>7.3486141130746718</v>
      </c>
      <c r="O19" t="s">
        <v>1489</v>
      </c>
      <c r="P19">
        <v>5.7669920059381514</v>
      </c>
      <c r="Q19">
        <v>6.5067288358796862</v>
      </c>
      <c r="R19">
        <v>9.2085478326162526</v>
      </c>
      <c r="T19">
        <f t="shared" si="4"/>
        <v>7.9832592904184381</v>
      </c>
      <c r="U19">
        <f t="shared" si="5"/>
        <v>0.63707996176968329</v>
      </c>
      <c r="V19">
        <v>10</v>
      </c>
      <c r="W19">
        <f t="shared" si="6"/>
        <v>-2.0978197649329822</v>
      </c>
      <c r="X19" s="30">
        <f t="shared" si="3"/>
        <v>-5.0978197649329822</v>
      </c>
      <c r="Y19" s="39">
        <f>VLOOKUP($E19,'Ub5 and Ub6 values'!$B$3:$F$7000,2,FALSE)</f>
        <v>6</v>
      </c>
      <c r="Z19" s="39">
        <f>VLOOKUP($E19,'Ub5 and Ub6 values'!$B$3:$F$7000,3,FALSE)</f>
        <v>9</v>
      </c>
    </row>
    <row r="20" spans="1:26">
      <c r="A20">
        <v>203545</v>
      </c>
      <c r="B20" t="s">
        <v>14326</v>
      </c>
      <c r="C20" t="str">
        <f t="shared" si="0"/>
        <v>NSC203545</v>
      </c>
      <c r="D20">
        <v>0</v>
      </c>
      <c r="E20" t="str">
        <f t="shared" si="1"/>
        <v>4_5-Diazaphenanthrene.mol</v>
      </c>
      <c r="F20">
        <v>4.0206347623097267</v>
      </c>
      <c r="G20">
        <v>3.8924290028470745</v>
      </c>
      <c r="H20">
        <v>3.2593080076503247</v>
      </c>
      <c r="I20">
        <v>3.0922768966535061</v>
      </c>
      <c r="J20">
        <v>3.8670880185505725</v>
      </c>
      <c r="K20">
        <v>3.4941948434581498</v>
      </c>
      <c r="L20">
        <v>4.7155307042018988</v>
      </c>
      <c r="M20">
        <v>2.6107438235404845</v>
      </c>
      <c r="N20">
        <v>2.7757051450346912</v>
      </c>
      <c r="O20">
        <v>3.8233152990610928</v>
      </c>
      <c r="P20">
        <v>4.9482055454371832</v>
      </c>
      <c r="Q20">
        <v>2.6585627600862387</v>
      </c>
      <c r="R20">
        <v>3.7208530244942351</v>
      </c>
      <c r="T20">
        <f t="shared" si="4"/>
        <v>3.6060652179480903</v>
      </c>
      <c r="U20">
        <f t="shared" si="5"/>
        <v>0.64820284177410203</v>
      </c>
      <c r="V20">
        <v>10</v>
      </c>
      <c r="W20">
        <f t="shared" si="6"/>
        <v>-2.4429664230548678</v>
      </c>
      <c r="X20" s="30">
        <f t="shared" si="3"/>
        <v>-5.4429664230548678</v>
      </c>
      <c r="Y20" s="39">
        <f>VLOOKUP($E20,'Ub5 and Ub6 values'!$B$3:$F$7000,2,FALSE)</f>
        <v>6</v>
      </c>
      <c r="Z20" s="39">
        <f>VLOOKUP($E20,'Ub5 and Ub6 values'!$B$3:$F$7000,3,FALSE)</f>
        <v>11</v>
      </c>
    </row>
    <row r="21" spans="1:26" ht="14.25">
      <c r="A21">
        <v>638156</v>
      </c>
      <c r="B21" t="s">
        <v>14490</v>
      </c>
      <c r="C21" t="str">
        <f t="shared" si="0"/>
        <v>NSC638156</v>
      </c>
      <c r="D21" s="22" t="s">
        <v>14606</v>
      </c>
      <c r="E21" t="str">
        <f t="shared" si="1"/>
        <v>NSC638156.mol</v>
      </c>
      <c r="F21">
        <v>25.820345566010374</v>
      </c>
      <c r="G21">
        <v>26.068331604580909</v>
      </c>
      <c r="H21">
        <v>20.388395562499618</v>
      </c>
      <c r="I21">
        <v>22.528571568028681</v>
      </c>
      <c r="J21">
        <v>25.094085877972841</v>
      </c>
      <c r="K21">
        <v>21.44648092478414</v>
      </c>
      <c r="L21">
        <v>35.956759423057115</v>
      </c>
      <c r="M21">
        <v>21.936259946485709</v>
      </c>
      <c r="N21">
        <v>31.647274001867874</v>
      </c>
      <c r="O21" t="s">
        <v>1489</v>
      </c>
      <c r="P21">
        <v>36.978844460493477</v>
      </c>
      <c r="Q21">
        <v>19.90908072725145</v>
      </c>
      <c r="R21">
        <v>28.098007872847486</v>
      </c>
      <c r="T21">
        <f t="shared" si="4"/>
        <v>26.322703127989968</v>
      </c>
      <c r="U21">
        <f t="shared" si="5"/>
        <v>0.64848065376276176</v>
      </c>
      <c r="V21">
        <v>10</v>
      </c>
      <c r="W21">
        <f t="shared" si="6"/>
        <v>-1.5796695142491874</v>
      </c>
      <c r="X21" s="30">
        <f t="shared" si="3"/>
        <v>-4.5796695142491872</v>
      </c>
      <c r="Y21" s="39">
        <f>VLOOKUP($E21,'Ub5 and Ub6 values'!$B$3:$F$7000,2,FALSE)</f>
        <v>6</v>
      </c>
      <c r="Z21" s="39">
        <f>VLOOKUP($E21,'Ub5 and Ub6 values'!$B$3:$F$7000,3,FALSE)</f>
        <v>10</v>
      </c>
    </row>
    <row r="22" spans="1:26">
      <c r="A22">
        <v>407637</v>
      </c>
      <c r="B22" t="s">
        <v>14458</v>
      </c>
      <c r="C22" t="str">
        <f t="shared" si="0"/>
        <v>NSC407637</v>
      </c>
      <c r="D22">
        <v>0</v>
      </c>
      <c r="E22" t="str">
        <f t="shared" si="1"/>
        <v>NSC407637.mol</v>
      </c>
      <c r="F22">
        <v>4.5619864956474192</v>
      </c>
      <c r="G22">
        <v>5.9403087170620505</v>
      </c>
      <c r="H22">
        <v>6.5785580839154756</v>
      </c>
      <c r="I22">
        <v>4.3677844525063545</v>
      </c>
      <c r="J22">
        <v>7.168378251029452</v>
      </c>
      <c r="K22">
        <v>4.9090213298860785</v>
      </c>
      <c r="L22">
        <v>5.0956583565924802</v>
      </c>
      <c r="M22">
        <v>4.0386639969034119</v>
      </c>
      <c r="N22">
        <v>3.8924290028470745</v>
      </c>
      <c r="O22" t="s">
        <v>1489</v>
      </c>
      <c r="P22">
        <v>3.8924290028470745</v>
      </c>
      <c r="Q22">
        <v>4.3534348216096781</v>
      </c>
      <c r="R22">
        <v>4.7004696558483374</v>
      </c>
      <c r="T22">
        <f t="shared" si="4"/>
        <v>4.9582601805579074</v>
      </c>
      <c r="U22">
        <f t="shared" si="5"/>
        <v>0.66070539440989262</v>
      </c>
      <c r="V22">
        <v>10</v>
      </c>
      <c r="W22">
        <f t="shared" si="6"/>
        <v>-2.3046706877303822</v>
      </c>
      <c r="X22" s="30">
        <f t="shared" si="3"/>
        <v>-5.3046706877303826</v>
      </c>
      <c r="Y22" s="39">
        <f>VLOOKUP($E22,'Ub5 and Ub6 values'!$B$3:$F$7000,2,FALSE)</f>
        <v>7</v>
      </c>
      <c r="Z22" s="39">
        <f>VLOOKUP($E22,'Ub5 and Ub6 values'!$B$3:$F$7000,3,FALSE)</f>
        <v>9</v>
      </c>
    </row>
    <row r="23" spans="1:26" ht="14.25">
      <c r="A23">
        <v>59304</v>
      </c>
      <c r="B23" t="s">
        <v>14475</v>
      </c>
      <c r="C23" t="str">
        <f t="shared" si="0"/>
        <v>NSC59304</v>
      </c>
      <c r="D23" s="22" t="s">
        <v>14607</v>
      </c>
      <c r="E23" t="str">
        <f t="shared" si="1"/>
        <v>NSC59304.mol</v>
      </c>
      <c r="F23">
        <v>15.877341575364705</v>
      </c>
      <c r="G23">
        <v>9.2085478326162526</v>
      </c>
      <c r="H23">
        <v>9.7159894584663782</v>
      </c>
      <c r="I23">
        <v>14.626179110357478</v>
      </c>
      <c r="J23">
        <v>13.932247261946364</v>
      </c>
      <c r="K23">
        <v>10.182298687291436</v>
      </c>
      <c r="L23">
        <v>12.968798905372566</v>
      </c>
      <c r="M23">
        <v>10.852966529475399</v>
      </c>
      <c r="N23">
        <v>10.086047133631919</v>
      </c>
      <c r="O23">
        <v>8.1234371652918238</v>
      </c>
      <c r="P23">
        <v>10.614140899190026</v>
      </c>
      <c r="Q23">
        <v>9.6057591748875417</v>
      </c>
      <c r="R23">
        <v>15.386666700079989</v>
      </c>
      <c r="T23">
        <f t="shared" si="4"/>
        <v>11.629263110305528</v>
      </c>
      <c r="U23">
        <f t="shared" si="5"/>
        <v>0.66675801695479631</v>
      </c>
      <c r="V23">
        <v>10</v>
      </c>
      <c r="W23">
        <f t="shared" si="6"/>
        <v>-1.9344478035232409</v>
      </c>
      <c r="X23" s="30">
        <f t="shared" si="3"/>
        <v>-4.9344478035232413</v>
      </c>
      <c r="Y23" s="39">
        <f>VLOOKUP($E23,'Ub5 and Ub6 values'!$B$3:$F$7000,2,FALSE)</f>
        <v>7</v>
      </c>
      <c r="Z23" s="39">
        <f>VLOOKUP($E23,'Ub5 and Ub6 values'!$B$3:$F$7000,3,FALSE)</f>
        <v>9</v>
      </c>
    </row>
    <row r="24" spans="1:26">
      <c r="A24">
        <v>108308</v>
      </c>
      <c r="B24" t="s">
        <v>14347</v>
      </c>
      <c r="C24" t="str">
        <f t="shared" si="0"/>
        <v>NSC108308</v>
      </c>
      <c r="D24" t="s">
        <v>14608</v>
      </c>
      <c r="E24" t="str">
        <f t="shared" si="1"/>
        <v>NSC108308.mol</v>
      </c>
      <c r="F24" t="s">
        <v>1489</v>
      </c>
      <c r="G24">
        <v>74.393293512515498</v>
      </c>
      <c r="H24">
        <v>57.13182771480237</v>
      </c>
      <c r="I24">
        <v>57.187549706820271</v>
      </c>
      <c r="J24" t="s">
        <v>1489</v>
      </c>
      <c r="K24">
        <v>51.899029436629839</v>
      </c>
      <c r="L24">
        <v>76.04489997873479</v>
      </c>
      <c r="M24">
        <v>90.425513222547067</v>
      </c>
      <c r="N24">
        <v>56.745875199824248</v>
      </c>
      <c r="O24">
        <v>64.107611091308655</v>
      </c>
      <c r="P24">
        <v>72.819157627065664</v>
      </c>
      <c r="Q24">
        <v>46.593340141042603</v>
      </c>
      <c r="R24">
        <v>68.974965967106399</v>
      </c>
      <c r="T24">
        <f t="shared" si="4"/>
        <v>65.120278508945219</v>
      </c>
      <c r="U24">
        <f t="shared" si="5"/>
        <v>0.67309560224751619</v>
      </c>
      <c r="V24">
        <v>10</v>
      </c>
      <c r="W24">
        <f t="shared" si="6"/>
        <v>-1.1862837507073163</v>
      </c>
      <c r="X24" s="30">
        <f t="shared" si="3"/>
        <v>-4.1862837507073163</v>
      </c>
      <c r="Y24" s="39">
        <f>VLOOKUP($E24,'Ub5 and Ub6 values'!$B$3:$F$7000,2,FALSE)</f>
        <v>8</v>
      </c>
      <c r="Z24" s="39">
        <f>VLOOKUP($E24,'Ub5 and Ub6 values'!$B$3:$F$7000,3,FALSE)</f>
        <v>10</v>
      </c>
    </row>
    <row r="25" spans="1:26" ht="14.25">
      <c r="A25">
        <v>661053</v>
      </c>
      <c r="B25" t="s">
        <v>14526</v>
      </c>
      <c r="C25" t="str">
        <f t="shared" si="0"/>
        <v>NSC661053</v>
      </c>
      <c r="D25" s="22" t="s">
        <v>14609</v>
      </c>
      <c r="E25" t="str">
        <f t="shared" si="1"/>
        <v>NSC660977.mol</v>
      </c>
      <c r="F25">
        <v>53.451594549695727</v>
      </c>
      <c r="G25">
        <v>36.632552185307119</v>
      </c>
      <c r="H25">
        <v>41.884274421189332</v>
      </c>
      <c r="I25">
        <v>47.00249605035134</v>
      </c>
      <c r="J25">
        <v>34.353471849406787</v>
      </c>
      <c r="K25">
        <v>32.153788373530809</v>
      </c>
      <c r="L25">
        <v>38.706784659548056</v>
      </c>
      <c r="M25">
        <v>31.985725312710649</v>
      </c>
      <c r="N25">
        <v>49.427647082504606</v>
      </c>
      <c r="O25" t="s">
        <v>1489</v>
      </c>
      <c r="P25">
        <v>47.615357055105754</v>
      </c>
      <c r="Q25">
        <v>26.453990416811642</v>
      </c>
      <c r="R25" t="s">
        <v>1489</v>
      </c>
      <c r="T25">
        <f t="shared" si="4"/>
        <v>39.969789268741984</v>
      </c>
      <c r="U25">
        <f t="shared" si="5"/>
        <v>0.67545024947122545</v>
      </c>
      <c r="V25">
        <v>10</v>
      </c>
      <c r="W25">
        <f t="shared" si="6"/>
        <v>-1.3982681414487712</v>
      </c>
      <c r="X25" s="30">
        <f t="shared" si="3"/>
        <v>-4.3982681414487708</v>
      </c>
      <c r="Y25" s="39">
        <f>VLOOKUP($E25,'Ub5 and Ub6 values'!$B$3:$F$7000,2,FALSE)</f>
        <v>6</v>
      </c>
      <c r="Z25" s="39">
        <f>VLOOKUP($E25,'Ub5 and Ub6 values'!$B$3:$F$7000,3,FALSE)</f>
        <v>9</v>
      </c>
    </row>
    <row r="26" spans="1:26" ht="14.25">
      <c r="A26">
        <v>83436</v>
      </c>
      <c r="B26" t="s">
        <v>14553</v>
      </c>
      <c r="C26" t="str">
        <f t="shared" si="0"/>
        <v>NSC83436</v>
      </c>
      <c r="D26" s="22" t="s">
        <v>14610</v>
      </c>
      <c r="E26" t="str">
        <f t="shared" si="1"/>
        <v>NSC83436.mol</v>
      </c>
      <c r="F26">
        <v>17.622386347557899</v>
      </c>
      <c r="G26">
        <v>27.486267185987522</v>
      </c>
      <c r="H26">
        <v>36.497161408402526</v>
      </c>
      <c r="I26">
        <v>24.930854590464868</v>
      </c>
      <c r="J26">
        <v>27.32240001264384</v>
      </c>
      <c r="K26">
        <v>26.604064547690946</v>
      </c>
      <c r="L26">
        <v>32.409846674307289</v>
      </c>
      <c r="M26">
        <v>27.38361954451117</v>
      </c>
      <c r="N26">
        <v>26.903657008025647</v>
      </c>
      <c r="O26" t="s">
        <v>1489</v>
      </c>
      <c r="P26">
        <v>30.390390502049456</v>
      </c>
      <c r="Q26">
        <v>24.930854590464868</v>
      </c>
      <c r="R26">
        <v>26.453001268838232</v>
      </c>
      <c r="T26">
        <f t="shared" si="4"/>
        <v>27.411208640078694</v>
      </c>
      <c r="U26">
        <f t="shared" si="5"/>
        <v>0.68857872371403905</v>
      </c>
      <c r="V26">
        <v>10</v>
      </c>
      <c r="W26">
        <f t="shared" si="6"/>
        <v>-1.5620718147288597</v>
      </c>
      <c r="X26" s="30">
        <f t="shared" si="3"/>
        <v>-4.5620718147288599</v>
      </c>
      <c r="Y26" s="39">
        <f>VLOOKUP($E26,'Ub5 and Ub6 values'!$B$3:$F$7000,2,FALSE)</f>
        <v>7</v>
      </c>
      <c r="Z26" s="39">
        <f>VLOOKUP($E26,'Ub5 and Ub6 values'!$B$3:$F$7000,3,FALSE)</f>
        <v>9</v>
      </c>
    </row>
    <row r="27" spans="1:26" ht="14.25">
      <c r="A27">
        <v>330507</v>
      </c>
      <c r="B27" s="24" t="s">
        <v>14568</v>
      </c>
      <c r="C27" t="str">
        <f t="shared" si="0"/>
        <v>NSC330507</v>
      </c>
      <c r="D27" s="22" t="s">
        <v>14611</v>
      </c>
      <c r="E27" t="str">
        <f t="shared" si="1"/>
        <v>Tanespimycin.mol</v>
      </c>
      <c r="F27" t="s">
        <v>1489</v>
      </c>
      <c r="G27">
        <v>12.615656322901541</v>
      </c>
      <c r="H27">
        <v>6.5541485855797017</v>
      </c>
      <c r="I27">
        <v>6.2420462719806675</v>
      </c>
      <c r="J27">
        <v>9.6834625071671141</v>
      </c>
      <c r="K27">
        <v>9.8942391194263788</v>
      </c>
      <c r="L27">
        <v>10.167635632525471</v>
      </c>
      <c r="M27">
        <v>7.5872462563817029</v>
      </c>
      <c r="N27">
        <v>8.3649389976608273</v>
      </c>
      <c r="O27" t="s">
        <v>1489</v>
      </c>
      <c r="P27">
        <v>9.0825996946896872</v>
      </c>
      <c r="Q27">
        <v>10.167635632525471</v>
      </c>
      <c r="R27">
        <v>10.703350825275209</v>
      </c>
      <c r="T27">
        <f t="shared" si="4"/>
        <v>9.187541804192163</v>
      </c>
      <c r="U27">
        <f t="shared" si="5"/>
        <v>0.69372310752509159</v>
      </c>
      <c r="V27">
        <v>10</v>
      </c>
      <c r="W27">
        <f t="shared" si="6"/>
        <v>-2.0368006718219069</v>
      </c>
      <c r="X27" s="30">
        <f t="shared" si="3"/>
        <v>-5.0368006718219069</v>
      </c>
      <c r="Y27" s="39">
        <f>VLOOKUP($E27,'Ub5 and Ub6 values'!$B$3:$F$7000,2,FALSE)</f>
        <v>7</v>
      </c>
      <c r="Z27" s="39">
        <f>VLOOKUP($E27,'Ub5 and Ub6 values'!$B$3:$F$7000,3,FALSE)</f>
        <v>8</v>
      </c>
    </row>
    <row r="28" spans="1:26" ht="14.25">
      <c r="A28">
        <v>143974</v>
      </c>
      <c r="B28" t="s">
        <v>14380</v>
      </c>
      <c r="C28" t="str">
        <f t="shared" si="0"/>
        <v>NSC143974</v>
      </c>
      <c r="D28" s="22" t="s">
        <v>14612</v>
      </c>
      <c r="E28" t="str">
        <f t="shared" si="1"/>
        <v>NSC143974.mol</v>
      </c>
      <c r="F28">
        <v>27.996844119906953</v>
      </c>
      <c r="G28">
        <v>39.173272087334595</v>
      </c>
      <c r="H28">
        <v>39.459123389036058</v>
      </c>
      <c r="I28">
        <v>31.144988941346199</v>
      </c>
      <c r="J28">
        <v>33.43637590717897</v>
      </c>
      <c r="K28">
        <v>39.459123389036058</v>
      </c>
      <c r="L28">
        <v>27.667035734763186</v>
      </c>
      <c r="M28">
        <v>21.677846446804864</v>
      </c>
      <c r="N28">
        <v>44.412516065581585</v>
      </c>
      <c r="O28" t="s">
        <v>1489</v>
      </c>
      <c r="P28">
        <v>24.930854590464868</v>
      </c>
      <c r="Q28">
        <v>29.448585060790801</v>
      </c>
      <c r="R28">
        <v>34.322884535637336</v>
      </c>
      <c r="T28">
        <f t="shared" si="4"/>
        <v>32.760787522323454</v>
      </c>
      <c r="U28">
        <f t="shared" si="5"/>
        <v>0.69395980189075557</v>
      </c>
      <c r="V28">
        <v>10</v>
      </c>
      <c r="W28">
        <f t="shared" si="6"/>
        <v>-1.4846456669699639</v>
      </c>
      <c r="X28" s="30">
        <f t="shared" si="3"/>
        <v>-4.4846456669699641</v>
      </c>
      <c r="Y28" s="39">
        <f>VLOOKUP($E28,'Ub5 and Ub6 values'!$B$3:$F$7000,2,FALSE)</f>
        <v>8</v>
      </c>
      <c r="Z28" s="39">
        <f>VLOOKUP($E28,'Ub5 and Ub6 values'!$B$3:$F$7000,3,FALSE)</f>
        <v>8</v>
      </c>
    </row>
    <row r="29" spans="1:26" ht="14.25">
      <c r="A29">
        <v>378135</v>
      </c>
      <c r="B29" t="s">
        <v>14437</v>
      </c>
      <c r="C29" t="str">
        <f t="shared" si="0"/>
        <v>NSC378135</v>
      </c>
      <c r="D29" s="22" t="s">
        <v>14613</v>
      </c>
      <c r="E29" t="str">
        <f t="shared" si="1"/>
        <v>NSC378135.mol</v>
      </c>
      <c r="F29">
        <v>11.003545343829161</v>
      </c>
      <c r="G29">
        <v>4.9090213298860785</v>
      </c>
      <c r="H29">
        <v>5.9448059733149208</v>
      </c>
      <c r="I29">
        <v>10.221430923321169</v>
      </c>
      <c r="J29">
        <v>11.083513130749548</v>
      </c>
      <c r="K29">
        <v>9.8995737379716644</v>
      </c>
      <c r="L29">
        <v>8.3649389976608273</v>
      </c>
      <c r="M29">
        <v>8.3733639192279767</v>
      </c>
      <c r="N29">
        <v>9.5052761851455863</v>
      </c>
      <c r="O29" t="s">
        <v>1489</v>
      </c>
      <c r="P29">
        <v>5.9448059733149208</v>
      </c>
      <c r="Q29">
        <v>10.414301673030185</v>
      </c>
      <c r="R29">
        <v>11.083513130749548</v>
      </c>
      <c r="T29">
        <f t="shared" si="4"/>
        <v>8.8956741931834653</v>
      </c>
      <c r="U29">
        <f t="shared" si="5"/>
        <v>0.69410048825695858</v>
      </c>
      <c r="V29">
        <v>10</v>
      </c>
      <c r="W29">
        <f t="shared" si="6"/>
        <v>-2.0508211316403591</v>
      </c>
      <c r="X29" s="30">
        <f t="shared" si="3"/>
        <v>-5.0508211316403591</v>
      </c>
      <c r="Y29" s="39">
        <f>VLOOKUP($E29,'Ub5 and Ub6 values'!$B$3:$F$7000,2,FALSE)</f>
        <v>7</v>
      </c>
      <c r="Z29" s="39">
        <f>VLOOKUP($E29,'Ub5 and Ub6 values'!$B$3:$F$7000,3,FALSE)</f>
        <v>12</v>
      </c>
    </row>
    <row r="30" spans="1:26" ht="14.25">
      <c r="A30">
        <v>380881</v>
      </c>
      <c r="B30" t="s">
        <v>14439</v>
      </c>
      <c r="C30" t="str">
        <f t="shared" si="0"/>
        <v>NSC380881</v>
      </c>
      <c r="D30" s="22" t="s">
        <v>14614</v>
      </c>
      <c r="E30" t="str">
        <f t="shared" si="1"/>
        <v>NSC380881.mol</v>
      </c>
      <c r="F30">
        <v>15.621814728507616</v>
      </c>
      <c r="G30">
        <v>18.153782932476787</v>
      </c>
      <c r="H30">
        <v>20.475748697267598</v>
      </c>
      <c r="I30">
        <v>16.116672937684797</v>
      </c>
      <c r="J30">
        <v>22.209623832030282</v>
      </c>
      <c r="K30">
        <v>20.425219928365848</v>
      </c>
      <c r="L30">
        <v>21.597883145170314</v>
      </c>
      <c r="M30">
        <v>10.340238024445057</v>
      </c>
      <c r="N30">
        <v>10.614140899190026</v>
      </c>
      <c r="O30" t="s">
        <v>1489</v>
      </c>
      <c r="P30">
        <v>11.217369245644019</v>
      </c>
      <c r="Q30">
        <v>19.571023616804936</v>
      </c>
      <c r="R30">
        <v>22.431338576623869</v>
      </c>
      <c r="T30">
        <f t="shared" si="4"/>
        <v>17.397904713684262</v>
      </c>
      <c r="U30">
        <f t="shared" si="5"/>
        <v>0.69497452429823914</v>
      </c>
      <c r="V30">
        <v>10</v>
      </c>
      <c r="W30">
        <f t="shared" si="6"/>
        <v>-1.7595030520667183</v>
      </c>
      <c r="X30" s="30">
        <f t="shared" si="3"/>
        <v>-4.7595030520667185</v>
      </c>
      <c r="Y30" s="39">
        <f>VLOOKUP($E30,'Ub5 and Ub6 values'!$B$3:$F$7000,2,FALSE)</f>
        <v>9</v>
      </c>
      <c r="Z30" s="39">
        <f>VLOOKUP($E30,'Ub5 and Ub6 values'!$B$3:$F$7000,3,FALSE)</f>
        <v>9</v>
      </c>
    </row>
    <row r="31" spans="1:26" ht="14.25">
      <c r="A31">
        <v>122701</v>
      </c>
      <c r="B31" t="s">
        <v>14361</v>
      </c>
      <c r="C31" t="str">
        <f t="shared" si="0"/>
        <v>NSC122701</v>
      </c>
      <c r="D31" s="22" t="s">
        <v>14615</v>
      </c>
      <c r="E31" t="str">
        <f t="shared" si="1"/>
        <v>NSC122701.mol</v>
      </c>
      <c r="F31">
        <v>30.093549179520117</v>
      </c>
      <c r="G31">
        <v>48.338784759009883</v>
      </c>
      <c r="H31">
        <v>28.16247568990045</v>
      </c>
      <c r="I31">
        <v>41.756859742153011</v>
      </c>
      <c r="J31">
        <v>55.513421025546791</v>
      </c>
      <c r="K31">
        <v>41.756859742153011</v>
      </c>
      <c r="L31">
        <v>58.634743192257346</v>
      </c>
      <c r="M31">
        <v>35.485180869676263</v>
      </c>
      <c r="N31">
        <v>46.177412549361236</v>
      </c>
      <c r="O31" t="s">
        <v>1489</v>
      </c>
      <c r="P31">
        <v>38.332456242855677</v>
      </c>
      <c r="Q31">
        <v>31.53620661584889</v>
      </c>
      <c r="R31">
        <v>54.796907949843934</v>
      </c>
      <c r="T31">
        <f t="shared" si="4"/>
        <v>42.548738129843883</v>
      </c>
      <c r="U31">
        <f t="shared" si="5"/>
        <v>0.71617323666253463</v>
      </c>
      <c r="V31">
        <v>10</v>
      </c>
      <c r="W31">
        <f t="shared" si="6"/>
        <v>-1.3711133152826125</v>
      </c>
      <c r="X31" s="30">
        <f t="shared" si="3"/>
        <v>-4.3711133152826127</v>
      </c>
      <c r="Y31" s="39">
        <f>VLOOKUP($E31,'Ub5 and Ub6 values'!$B$3:$F$7000,2,FALSE)</f>
        <v>7</v>
      </c>
      <c r="Z31" s="39">
        <f>VLOOKUP($E31,'Ub5 and Ub6 values'!$B$3:$F$7000,3,FALSE)</f>
        <v>9</v>
      </c>
    </row>
    <row r="32" spans="1:26" ht="14.25">
      <c r="A32">
        <v>143354</v>
      </c>
      <c r="B32" t="s">
        <v>14379</v>
      </c>
      <c r="C32" t="str">
        <f t="shared" si="0"/>
        <v>NSC143354</v>
      </c>
      <c r="D32" s="22" t="s">
        <v>14616</v>
      </c>
      <c r="E32" t="str">
        <f t="shared" si="1"/>
        <v>NSC143354.mol</v>
      </c>
      <c r="F32">
        <v>22.404895646758877</v>
      </c>
      <c r="G32">
        <v>28.348925578272244</v>
      </c>
      <c r="H32">
        <v>41.217196121860368</v>
      </c>
      <c r="I32">
        <v>33.629454854578</v>
      </c>
      <c r="J32">
        <v>26.903657008025647</v>
      </c>
      <c r="K32">
        <v>34.768667793973407</v>
      </c>
      <c r="L32">
        <v>33.229637701961273</v>
      </c>
      <c r="M32">
        <v>31.144988941346199</v>
      </c>
      <c r="N32">
        <v>33.454577117901515</v>
      </c>
      <c r="O32" t="s">
        <v>1489</v>
      </c>
      <c r="P32">
        <v>33.795410352072629</v>
      </c>
      <c r="Q32">
        <v>19.103355051771853</v>
      </c>
      <c r="R32">
        <v>32.227947891945924</v>
      </c>
      <c r="T32">
        <f t="shared" si="4"/>
        <v>30.852392838372328</v>
      </c>
      <c r="U32">
        <f t="shared" si="5"/>
        <v>0.71676259231940886</v>
      </c>
      <c r="V32">
        <v>10</v>
      </c>
      <c r="W32">
        <f t="shared" si="6"/>
        <v>-1.5107111474751045</v>
      </c>
      <c r="X32" s="30">
        <f t="shared" si="3"/>
        <v>-4.5107111474751047</v>
      </c>
      <c r="Y32" s="39">
        <f>VLOOKUP($E32,'Ub5 and Ub6 values'!$B$3:$F$7000,2,FALSE)</f>
        <v>6</v>
      </c>
      <c r="Z32" s="39">
        <f>VLOOKUP($E32,'Ub5 and Ub6 values'!$B$3:$F$7000,3,FALSE)</f>
        <v>9</v>
      </c>
    </row>
    <row r="33" spans="1:26" ht="14.25">
      <c r="A33">
        <v>140399</v>
      </c>
      <c r="B33" t="s">
        <v>14374</v>
      </c>
      <c r="C33" t="str">
        <f t="shared" si="0"/>
        <v>NSC140399</v>
      </c>
      <c r="D33" s="22" t="s">
        <v>14617</v>
      </c>
      <c r="E33" t="str">
        <f t="shared" si="1"/>
        <v>NSC140399.mol</v>
      </c>
      <c r="F33">
        <v>100.17418662470888</v>
      </c>
      <c r="G33">
        <v>118.61473458518688</v>
      </c>
      <c r="H33">
        <v>83.057058712958479</v>
      </c>
      <c r="I33">
        <v>76.977461741129275</v>
      </c>
      <c r="J33">
        <v>80.019772342113086</v>
      </c>
      <c r="K33" t="s">
        <v>1489</v>
      </c>
      <c r="L33">
        <v>91.428118286829772</v>
      </c>
      <c r="M33">
        <v>62.439532005169028</v>
      </c>
      <c r="N33">
        <v>95.372553462735553</v>
      </c>
      <c r="O33" t="s">
        <v>1489</v>
      </c>
      <c r="P33" t="s">
        <v>1489</v>
      </c>
      <c r="Q33">
        <v>55.958185706648834</v>
      </c>
      <c r="R33">
        <v>101.90743895326666</v>
      </c>
      <c r="T33">
        <f t="shared" si="4"/>
        <v>86.594904242074648</v>
      </c>
      <c r="U33">
        <f t="shared" si="5"/>
        <v>0.7235593067160474</v>
      </c>
      <c r="V33">
        <v>10</v>
      </c>
      <c r="W33">
        <f t="shared" si="6"/>
        <v>-1.0625076636946811</v>
      </c>
      <c r="X33" s="30">
        <f t="shared" si="3"/>
        <v>-4.0625076636946815</v>
      </c>
      <c r="Y33" s="39">
        <f>VLOOKUP($E33,'Ub5 and Ub6 values'!$B$3:$F$7000,2,FALSE)</f>
        <v>7</v>
      </c>
      <c r="Z33" s="39">
        <f>VLOOKUP($E33,'Ub5 and Ub6 values'!$B$3:$F$7000,3,FALSE)</f>
        <v>8</v>
      </c>
    </row>
    <row r="34" spans="1:26" ht="14.25">
      <c r="A34">
        <v>377825</v>
      </c>
      <c r="B34" t="s">
        <v>14434</v>
      </c>
      <c r="C34" t="str">
        <f t="shared" si="0"/>
        <v>NSC377825</v>
      </c>
      <c r="D34" s="22" t="s">
        <v>14618</v>
      </c>
      <c r="E34" t="str">
        <f t="shared" si="1"/>
        <v>NSC377825.mol</v>
      </c>
      <c r="F34">
        <v>58.461809477421895</v>
      </c>
      <c r="G34">
        <v>53.814506627510738</v>
      </c>
      <c r="H34" t="s">
        <v>1489</v>
      </c>
      <c r="I34">
        <v>57.672183726642871</v>
      </c>
      <c r="J34">
        <v>55.947809577465215</v>
      </c>
      <c r="K34">
        <v>77.038880578574606</v>
      </c>
      <c r="L34">
        <v>58.147493053341194</v>
      </c>
      <c r="M34">
        <v>66.549081592549044</v>
      </c>
      <c r="N34">
        <v>73.370362455785326</v>
      </c>
      <c r="O34" t="s">
        <v>1489</v>
      </c>
      <c r="P34">
        <v>74.97541571727875</v>
      </c>
      <c r="Q34">
        <v>34.030339008022651</v>
      </c>
      <c r="R34">
        <v>79.508535771638321</v>
      </c>
      <c r="T34">
        <f t="shared" si="4"/>
        <v>62.683310689657333</v>
      </c>
      <c r="U34">
        <f t="shared" si="5"/>
        <v>0.72552320965905071</v>
      </c>
      <c r="V34">
        <v>10</v>
      </c>
      <c r="W34">
        <f t="shared" si="6"/>
        <v>-1.2028480738454559</v>
      </c>
      <c r="X34" s="30">
        <f t="shared" si="3"/>
        <v>-4.2028480738454554</v>
      </c>
      <c r="Y34" s="39">
        <f>VLOOKUP($E34,'Ub5 and Ub6 values'!$B$3:$F$7000,2,FALSE)</f>
        <v>7</v>
      </c>
      <c r="Z34" s="39">
        <f>VLOOKUP($E34,'Ub5 and Ub6 values'!$B$3:$F$7000,3,FALSE)</f>
        <v>8</v>
      </c>
    </row>
    <row r="35" spans="1:26" ht="14.25">
      <c r="A35">
        <v>121164</v>
      </c>
      <c r="B35" t="s">
        <v>14356</v>
      </c>
      <c r="C35" t="str">
        <f t="shared" si="0"/>
        <v>NSC121164</v>
      </c>
      <c r="D35" s="22" t="s">
        <v>14619</v>
      </c>
      <c r="E35" t="str">
        <f t="shared" si="1"/>
        <v>NSC121164.mol</v>
      </c>
      <c r="F35">
        <v>9.7082547168029105</v>
      </c>
      <c r="G35">
        <v>11.401663039839013</v>
      </c>
      <c r="H35">
        <v>11.782163909800285</v>
      </c>
      <c r="I35">
        <v>9.7082547168029105</v>
      </c>
      <c r="J35">
        <v>12.22389608792129</v>
      </c>
      <c r="K35">
        <v>11.415512410536868</v>
      </c>
      <c r="L35">
        <v>13.594453927485789</v>
      </c>
      <c r="M35">
        <v>12.759277079431788</v>
      </c>
      <c r="N35">
        <v>13.020355117649252</v>
      </c>
      <c r="O35">
        <v>17.869252330577698</v>
      </c>
      <c r="P35">
        <v>13.115139092237618</v>
      </c>
      <c r="Q35">
        <v>13.231922273233993</v>
      </c>
      <c r="R35">
        <v>19.14390958068341</v>
      </c>
      <c r="T35">
        <f t="shared" si="4"/>
        <v>12.998004175615602</v>
      </c>
      <c r="U35">
        <f t="shared" si="5"/>
        <v>0.72593105344448883</v>
      </c>
      <c r="V35">
        <v>10</v>
      </c>
      <c r="W35">
        <f t="shared" si="6"/>
        <v>-1.886123327851597</v>
      </c>
      <c r="X35" s="30">
        <f t="shared" si="3"/>
        <v>-4.886123327851597</v>
      </c>
      <c r="Y35" s="39">
        <f>VLOOKUP($E35,'Ub5 and Ub6 values'!$B$3:$F$7000,2,FALSE)</f>
        <v>8</v>
      </c>
      <c r="Z35" s="39">
        <f>VLOOKUP($E35,'Ub5 and Ub6 values'!$B$3:$F$7000,3,FALSE)</f>
        <v>11</v>
      </c>
    </row>
    <row r="36" spans="1:26">
      <c r="A36">
        <v>382830</v>
      </c>
      <c r="B36" t="s">
        <v>14441</v>
      </c>
      <c r="C36" t="str">
        <f t="shared" si="0"/>
        <v>NSC382830</v>
      </c>
      <c r="D36" t="s">
        <v>14620</v>
      </c>
      <c r="E36" t="str">
        <f t="shared" si="1"/>
        <v>NSC382830.mol</v>
      </c>
      <c r="F36">
        <v>61.882149252741179</v>
      </c>
      <c r="G36">
        <v>53.586437861937895</v>
      </c>
      <c r="H36">
        <v>62.697585464894679</v>
      </c>
      <c r="I36">
        <v>52.495931153254098</v>
      </c>
      <c r="J36">
        <v>50.329204884207556</v>
      </c>
      <c r="K36">
        <v>78.701835890306938</v>
      </c>
      <c r="L36">
        <v>45.081551781279543</v>
      </c>
      <c r="M36">
        <v>90.441033612041878</v>
      </c>
      <c r="N36">
        <v>78.668680075450595</v>
      </c>
      <c r="O36" t="s">
        <v>1489</v>
      </c>
      <c r="P36">
        <v>55.12072771091681</v>
      </c>
      <c r="Q36">
        <v>54.122963646068939</v>
      </c>
      <c r="R36">
        <v>66.137232058348104</v>
      </c>
      <c r="T36">
        <f t="shared" si="4"/>
        <v>62.438777782620669</v>
      </c>
      <c r="U36">
        <f t="shared" si="5"/>
        <v>0.72646332041732853</v>
      </c>
      <c r="V36">
        <v>10</v>
      </c>
      <c r="W36">
        <f t="shared" si="6"/>
        <v>-1.2045456066899953</v>
      </c>
      <c r="X36" s="30">
        <f t="shared" si="3"/>
        <v>-4.2045456066899956</v>
      </c>
      <c r="Y36" s="39">
        <f>VLOOKUP($E36,'Ub5 and Ub6 values'!$B$3:$F$7000,2,FALSE)</f>
        <v>6</v>
      </c>
      <c r="Z36" s="39">
        <f>VLOOKUP($E36,'Ub5 and Ub6 values'!$B$3:$F$7000,3,FALSE)</f>
        <v>9</v>
      </c>
    </row>
    <row r="37" spans="1:26" ht="14.25">
      <c r="A37">
        <v>295729</v>
      </c>
      <c r="B37" t="s">
        <v>14418</v>
      </c>
      <c r="C37" t="str">
        <f t="shared" si="0"/>
        <v>NSC295729</v>
      </c>
      <c r="D37" s="22" t="s">
        <v>14621</v>
      </c>
      <c r="E37" t="str">
        <f t="shared" si="1"/>
        <v>NSC295729.mol</v>
      </c>
      <c r="F37" t="s">
        <v>1489</v>
      </c>
      <c r="G37">
        <v>102.12776007568641</v>
      </c>
      <c r="H37">
        <v>79.847144977671533</v>
      </c>
      <c r="I37">
        <v>98.457513115690887</v>
      </c>
      <c r="J37">
        <v>49.996124907861045</v>
      </c>
      <c r="K37">
        <v>62.654095790780559</v>
      </c>
      <c r="L37" t="s">
        <v>1489</v>
      </c>
      <c r="M37">
        <v>74.406062175362621</v>
      </c>
      <c r="N37">
        <v>59.583168959815467</v>
      </c>
      <c r="O37">
        <v>70.100899770882705</v>
      </c>
      <c r="P37">
        <v>90.860940249169062</v>
      </c>
      <c r="Q37">
        <v>48.561742041903045</v>
      </c>
      <c r="R37" t="s">
        <v>1489</v>
      </c>
      <c r="T37">
        <f t="shared" si="4"/>
        <v>73.659545206482321</v>
      </c>
      <c r="U37">
        <f t="shared" si="5"/>
        <v>0.72721081678724986</v>
      </c>
      <c r="V37">
        <v>10</v>
      </c>
      <c r="W37">
        <f t="shared" si="6"/>
        <v>-1.1327709669218455</v>
      </c>
      <c r="X37" s="30">
        <f t="shared" si="3"/>
        <v>-4.1327709669218455</v>
      </c>
      <c r="Y37" s="39">
        <f>VLOOKUP($E37,'Ub5 and Ub6 values'!$B$3:$F$7000,2,FALSE)</f>
        <v>8</v>
      </c>
      <c r="Z37" s="39">
        <f>VLOOKUP($E37,'Ub5 and Ub6 values'!$B$3:$F$7000,3,FALSE)</f>
        <v>9</v>
      </c>
    </row>
    <row r="38" spans="1:26" ht="14.25">
      <c r="A38">
        <v>54776</v>
      </c>
      <c r="B38" t="s">
        <v>14469</v>
      </c>
      <c r="C38" t="str">
        <f t="shared" si="0"/>
        <v>NSC54776</v>
      </c>
      <c r="D38" s="22" t="s">
        <v>14622</v>
      </c>
      <c r="E38" t="str">
        <f t="shared" si="1"/>
        <v>NSC54776.mol</v>
      </c>
      <c r="F38">
        <v>65.690443778196567</v>
      </c>
      <c r="G38">
        <v>96.864207792112339</v>
      </c>
      <c r="H38">
        <v>75.335200646674366</v>
      </c>
      <c r="I38">
        <v>116.86962241958889</v>
      </c>
      <c r="J38">
        <v>78.112958188141278</v>
      </c>
      <c r="K38">
        <v>71.354811859819137</v>
      </c>
      <c r="L38">
        <v>69.503867301980677</v>
      </c>
      <c r="M38">
        <v>56.829111828372376</v>
      </c>
      <c r="N38">
        <v>83.839502226555112</v>
      </c>
      <c r="O38" t="s">
        <v>1489</v>
      </c>
      <c r="P38">
        <v>79.847144977671533</v>
      </c>
      <c r="Q38">
        <v>98.761124832053838</v>
      </c>
      <c r="R38" t="s">
        <v>1489</v>
      </c>
      <c r="T38">
        <f t="shared" si="4"/>
        <v>81.182545077378734</v>
      </c>
      <c r="U38">
        <f t="shared" si="5"/>
        <v>0.7395741354744324</v>
      </c>
      <c r="V38">
        <v>10</v>
      </c>
      <c r="W38">
        <f t="shared" si="6"/>
        <v>-1.0905373376487457</v>
      </c>
      <c r="X38" s="30">
        <f t="shared" si="3"/>
        <v>-4.0905373376487457</v>
      </c>
      <c r="Y38" s="39">
        <f>VLOOKUP($E38,'Ub5 and Ub6 values'!$B$3:$F$7000,2,FALSE)</f>
        <v>8</v>
      </c>
      <c r="Z38" s="39">
        <f>VLOOKUP($E38,'Ub5 and Ub6 values'!$B$3:$F$7000,3,FALSE)</f>
        <v>10</v>
      </c>
    </row>
    <row r="39" spans="1:26" ht="14.25">
      <c r="A39">
        <v>657577</v>
      </c>
      <c r="B39" t="s">
        <v>14518</v>
      </c>
      <c r="C39" t="str">
        <f t="shared" si="0"/>
        <v>NSC657577</v>
      </c>
      <c r="D39" s="22" t="s">
        <v>14623</v>
      </c>
      <c r="E39" t="str">
        <f t="shared" si="1"/>
        <v>NSC657577.mol</v>
      </c>
      <c r="F39">
        <v>13.009989824064675</v>
      </c>
      <c r="G39">
        <v>13.424040000285963</v>
      </c>
      <c r="H39">
        <v>13.594453927485789</v>
      </c>
      <c r="I39">
        <v>11.039956695143408</v>
      </c>
      <c r="J39">
        <v>11.039956695143408</v>
      </c>
      <c r="K39">
        <v>12.22389608792129</v>
      </c>
      <c r="L39">
        <v>11.401663039839013</v>
      </c>
      <c r="M39">
        <v>11.039956695143408</v>
      </c>
      <c r="N39">
        <v>10.174484576547862</v>
      </c>
      <c r="O39">
        <v>9.7202555813057998</v>
      </c>
      <c r="P39">
        <v>9.0707492412038846</v>
      </c>
      <c r="Q39">
        <v>8.7883419647121279</v>
      </c>
      <c r="R39">
        <v>17.448521132551178</v>
      </c>
      <c r="T39">
        <f t="shared" si="4"/>
        <v>11.690481958565215</v>
      </c>
      <c r="U39">
        <f t="shared" si="5"/>
        <v>0.74078889121367952</v>
      </c>
      <c r="V39">
        <v>10</v>
      </c>
      <c r="W39">
        <f t="shared" si="6"/>
        <v>-1.9321675839937875</v>
      </c>
      <c r="X39" s="30">
        <f t="shared" si="3"/>
        <v>-4.9321675839937873</v>
      </c>
      <c r="Y39" s="39">
        <f>VLOOKUP($E39,'Ub5 and Ub6 values'!$B$3:$F$7000,2,FALSE)</f>
        <v>7</v>
      </c>
      <c r="Z39" s="39">
        <f>VLOOKUP($E39,'Ub5 and Ub6 values'!$B$3:$F$7000,3,FALSE)</f>
        <v>9</v>
      </c>
    </row>
    <row r="40" spans="1:26" ht="14.25">
      <c r="A40">
        <v>173905</v>
      </c>
      <c r="B40" t="s">
        <v>14384</v>
      </c>
      <c r="C40" t="str">
        <f t="shared" si="0"/>
        <v>NSC173905</v>
      </c>
      <c r="D40" s="22" t="s">
        <v>14624</v>
      </c>
      <c r="E40" t="str">
        <f t="shared" si="1"/>
        <v>NSC173905.mol</v>
      </c>
      <c r="F40">
        <v>101.90743895326666</v>
      </c>
      <c r="G40">
        <v>65.690443778196567</v>
      </c>
      <c r="H40">
        <v>88.146841972063498</v>
      </c>
      <c r="I40">
        <v>54.464333054114533</v>
      </c>
      <c r="J40">
        <v>46.684971961126678</v>
      </c>
      <c r="K40">
        <v>101.04522059452063</v>
      </c>
      <c r="L40" t="s">
        <v>1489</v>
      </c>
      <c r="M40">
        <v>85.51034018321414</v>
      </c>
      <c r="N40">
        <v>57.13182771480237</v>
      </c>
      <c r="O40">
        <v>102.75652836181894</v>
      </c>
      <c r="P40">
        <v>57.181003636946066</v>
      </c>
      <c r="Q40">
        <v>70.258230915694469</v>
      </c>
      <c r="R40" t="s">
        <v>1489</v>
      </c>
      <c r="T40">
        <f t="shared" si="4"/>
        <v>75.525198284160425</v>
      </c>
      <c r="U40">
        <f t="shared" si="5"/>
        <v>0.74242183634825232</v>
      </c>
      <c r="V40">
        <v>10</v>
      </c>
      <c r="W40">
        <f t="shared" si="6"/>
        <v>-1.1219081258546995</v>
      </c>
      <c r="X40" s="30">
        <f t="shared" si="3"/>
        <v>-4.1219081258546995</v>
      </c>
      <c r="Y40" s="39">
        <f>VLOOKUP($E40,'Ub5 and Ub6 values'!$B$3:$F$7000,2,FALSE)</f>
        <v>5</v>
      </c>
      <c r="Z40" s="39">
        <f>VLOOKUP($E40,'Ub5 and Ub6 values'!$B$3:$F$7000,3,FALSE)</f>
        <v>9</v>
      </c>
    </row>
    <row r="41" spans="1:26" ht="14.25">
      <c r="A41">
        <v>158391</v>
      </c>
      <c r="B41" t="s">
        <v>14382</v>
      </c>
      <c r="C41" t="str">
        <f t="shared" si="0"/>
        <v>NSC158391</v>
      </c>
      <c r="D41" s="22" t="s">
        <v>14625</v>
      </c>
      <c r="E41" t="str">
        <f t="shared" si="1"/>
        <v>NSC158391.mol</v>
      </c>
      <c r="F41">
        <v>30.502906897576409</v>
      </c>
      <c r="G41">
        <v>39.749775150106558</v>
      </c>
      <c r="H41">
        <v>21.763763384031662</v>
      </c>
      <c r="I41">
        <v>26.349557842631608</v>
      </c>
      <c r="J41">
        <v>37.398873252851971</v>
      </c>
      <c r="K41">
        <v>42.697459956812096</v>
      </c>
      <c r="L41">
        <v>29.050387521501346</v>
      </c>
      <c r="M41">
        <v>19.662445756739103</v>
      </c>
      <c r="N41">
        <v>27.538395603021684</v>
      </c>
      <c r="O41" t="s">
        <v>1489</v>
      </c>
      <c r="P41">
        <v>25.446290071778762</v>
      </c>
      <c r="Q41">
        <v>39.642327263920478</v>
      </c>
      <c r="R41">
        <v>32.028052242455239</v>
      </c>
      <c r="T41">
        <f t="shared" si="4"/>
        <v>30.98585291195225</v>
      </c>
      <c r="U41">
        <f t="shared" si="5"/>
        <v>0.74340423242594167</v>
      </c>
      <c r="V41">
        <v>10</v>
      </c>
      <c r="W41">
        <f t="shared" si="6"/>
        <v>-1.5088365450248278</v>
      </c>
      <c r="X41" s="30">
        <f t="shared" si="3"/>
        <v>-4.5088365450248276</v>
      </c>
      <c r="Y41" s="39">
        <f>VLOOKUP($E41,'Ub5 and Ub6 values'!$B$3:$F$7000,2,FALSE)</f>
        <v>6</v>
      </c>
      <c r="Z41" s="39">
        <f>VLOOKUP($E41,'Ub5 and Ub6 values'!$B$3:$F$7000,3,FALSE)</f>
        <v>9</v>
      </c>
    </row>
    <row r="42" spans="1:26" ht="14.25">
      <c r="A42">
        <v>37641</v>
      </c>
      <c r="B42" t="s">
        <v>14433</v>
      </c>
      <c r="C42" t="str">
        <f t="shared" si="0"/>
        <v>NSC37641</v>
      </c>
      <c r="D42" s="22" t="s">
        <v>14626</v>
      </c>
      <c r="E42" t="str">
        <f t="shared" si="1"/>
        <v>NSC37641.mol</v>
      </c>
      <c r="F42">
        <v>32.028052242455239</v>
      </c>
      <c r="G42">
        <v>27.667035734763186</v>
      </c>
      <c r="H42">
        <v>45.081551781279543</v>
      </c>
      <c r="I42">
        <v>27.676162128711535</v>
      </c>
      <c r="J42">
        <v>32.028052242455239</v>
      </c>
      <c r="K42">
        <v>36.174007185337352</v>
      </c>
      <c r="L42">
        <v>26.227043431449221</v>
      </c>
      <c r="M42">
        <v>20.460406131054278</v>
      </c>
      <c r="N42">
        <v>38.786695074940852</v>
      </c>
      <c r="O42" t="s">
        <v>1489</v>
      </c>
      <c r="P42">
        <v>35.146746568967657</v>
      </c>
      <c r="Q42">
        <v>30.390390502049456</v>
      </c>
      <c r="R42">
        <v>43.19480424789753</v>
      </c>
      <c r="T42">
        <f t="shared" si="4"/>
        <v>32.905078939280095</v>
      </c>
      <c r="U42">
        <f t="shared" si="5"/>
        <v>0.74824757891202109</v>
      </c>
      <c r="V42">
        <v>10</v>
      </c>
      <c r="W42">
        <f t="shared" si="6"/>
        <v>-1.48273706299033</v>
      </c>
      <c r="X42" s="30">
        <f t="shared" si="3"/>
        <v>-4.4827370629903296</v>
      </c>
      <c r="Y42" s="39">
        <f>VLOOKUP($E42,'Ub5 and Ub6 values'!$B$3:$F$7000,2,FALSE)</f>
        <v>8</v>
      </c>
      <c r="Z42" s="39">
        <f>VLOOKUP($E42,'Ub5 and Ub6 values'!$B$3:$F$7000,3,FALSE)</f>
        <v>9</v>
      </c>
    </row>
    <row r="43" spans="1:26" ht="14.25">
      <c r="A43">
        <v>656980</v>
      </c>
      <c r="B43" t="s">
        <v>14513</v>
      </c>
      <c r="C43" t="str">
        <f t="shared" si="0"/>
        <v>NSC656980</v>
      </c>
      <c r="D43" s="22" t="s">
        <v>14627</v>
      </c>
      <c r="E43" t="str">
        <f t="shared" si="1"/>
        <v>NSC656980.mol</v>
      </c>
      <c r="F43">
        <v>3.4093286606661088</v>
      </c>
      <c r="G43">
        <v>2.6285023944505683</v>
      </c>
      <c r="H43" t="s">
        <v>1489</v>
      </c>
      <c r="I43">
        <v>3.8359344892254033</v>
      </c>
      <c r="J43">
        <v>4.7260800800566924</v>
      </c>
      <c r="K43">
        <v>2.3717971045659674</v>
      </c>
      <c r="L43">
        <v>2.2883900267089059</v>
      </c>
      <c r="M43">
        <v>4.1027944882841156</v>
      </c>
      <c r="N43">
        <v>3.7587848483843853</v>
      </c>
      <c r="O43">
        <v>4.6579110346702359</v>
      </c>
      <c r="P43">
        <v>2.5294057354195605</v>
      </c>
      <c r="Q43">
        <v>2.2588543853009213</v>
      </c>
      <c r="R43">
        <v>2.8338389334332978</v>
      </c>
      <c r="T43">
        <f t="shared" si="4"/>
        <v>3.2834685150971801</v>
      </c>
      <c r="U43">
        <f t="shared" si="5"/>
        <v>0.75140836082685847</v>
      </c>
      <c r="V43">
        <v>10</v>
      </c>
      <c r="W43">
        <f t="shared" si="6"/>
        <v>-2.4836671437696003</v>
      </c>
      <c r="X43" s="30">
        <f t="shared" si="3"/>
        <v>-5.4836671437696003</v>
      </c>
      <c r="Y43" s="39">
        <f>VLOOKUP($E43,'Ub5 and Ub6 values'!$B$3:$F$7000,2,FALSE)</f>
        <v>7</v>
      </c>
      <c r="Z43" s="39">
        <f>VLOOKUP($E43,'Ub5 and Ub6 values'!$B$3:$F$7000,3,FALSE)</f>
        <v>9</v>
      </c>
    </row>
    <row r="44" spans="1:26" ht="14.25">
      <c r="A44">
        <v>672041</v>
      </c>
      <c r="B44" t="s">
        <v>14541</v>
      </c>
      <c r="C44" t="str">
        <f t="shared" si="0"/>
        <v>NSC672041</v>
      </c>
      <c r="D44" s="22" t="s">
        <v>14628</v>
      </c>
      <c r="E44" t="str">
        <f t="shared" si="1"/>
        <v>NSC672041.mol</v>
      </c>
      <c r="F44">
        <v>6.9825727420628105</v>
      </c>
      <c r="G44">
        <v>4.5688264756165236</v>
      </c>
      <c r="H44">
        <v>8.5069394126480677</v>
      </c>
      <c r="I44">
        <v>6.1919580111734192</v>
      </c>
      <c r="J44">
        <v>7.017170891575006</v>
      </c>
      <c r="K44">
        <v>7.0404006968247463</v>
      </c>
      <c r="L44">
        <v>4.5688264756165236</v>
      </c>
      <c r="M44" t="s">
        <v>1489</v>
      </c>
      <c r="N44">
        <v>4.6205344032651166</v>
      </c>
      <c r="O44">
        <v>7.8692462744786855</v>
      </c>
      <c r="P44" t="s">
        <v>1489</v>
      </c>
      <c r="Q44" t="s">
        <v>1489</v>
      </c>
      <c r="R44">
        <v>9.6057591748875417</v>
      </c>
      <c r="T44">
        <f t="shared" si="4"/>
        <v>6.6972234558148447</v>
      </c>
      <c r="U44">
        <f t="shared" si="5"/>
        <v>0.75209267430037985</v>
      </c>
      <c r="V44">
        <v>10</v>
      </c>
      <c r="W44">
        <f t="shared" si="6"/>
        <v>-2.1741052103951133</v>
      </c>
      <c r="X44" s="30">
        <f t="shared" si="3"/>
        <v>-5.1741052103951137</v>
      </c>
      <c r="Y44" s="39">
        <f>VLOOKUP($E44,'Ub5 and Ub6 values'!$B$3:$F$7000,2,FALSE)</f>
        <v>7</v>
      </c>
      <c r="Z44" s="39">
        <f>VLOOKUP($E44,'Ub5 and Ub6 values'!$B$3:$F$7000,3,FALSE)</f>
        <v>9</v>
      </c>
    </row>
    <row r="45" spans="1:26" ht="14.25">
      <c r="A45">
        <v>290980</v>
      </c>
      <c r="B45" t="s">
        <v>14412</v>
      </c>
      <c r="C45" t="str">
        <f t="shared" si="0"/>
        <v>NSC290980</v>
      </c>
      <c r="D45" s="22" t="s">
        <v>14629</v>
      </c>
      <c r="E45" t="str">
        <f t="shared" si="1"/>
        <v>NSC290980.mol</v>
      </c>
      <c r="F45">
        <v>3.7902927938579225</v>
      </c>
      <c r="G45">
        <v>3.2186001827403974</v>
      </c>
      <c r="H45">
        <v>2.857390060845681</v>
      </c>
      <c r="I45">
        <v>3.0462587234708915</v>
      </c>
      <c r="J45">
        <v>2.4369955789056021</v>
      </c>
      <c r="K45">
        <v>3.4260044192712127</v>
      </c>
      <c r="L45">
        <v>2.9719690051421814</v>
      </c>
      <c r="M45">
        <v>3.4773992060893786</v>
      </c>
      <c r="N45">
        <v>3.6729787955898523</v>
      </c>
      <c r="O45">
        <v>3.102061582382539</v>
      </c>
      <c r="P45">
        <v>2.4510987955511156</v>
      </c>
      <c r="Q45">
        <v>3.0742586795497138</v>
      </c>
      <c r="R45">
        <v>4.9114995822436196</v>
      </c>
      <c r="T45">
        <f t="shared" si="4"/>
        <v>3.2643698004338546</v>
      </c>
      <c r="U45">
        <f t="shared" si="5"/>
        <v>0.75803421628552647</v>
      </c>
      <c r="V45">
        <v>10</v>
      </c>
      <c r="W45">
        <f t="shared" si="6"/>
        <v>-2.4862006485729986</v>
      </c>
      <c r="X45" s="30">
        <f t="shared" si="3"/>
        <v>-5.4862006485729982</v>
      </c>
      <c r="Y45" s="39">
        <f>VLOOKUP($E45,'Ub5 and Ub6 values'!$B$3:$F$7000,2,FALSE)</f>
        <v>7</v>
      </c>
      <c r="Z45" s="39">
        <f>VLOOKUP($E45,'Ub5 and Ub6 values'!$B$3:$F$7000,3,FALSE)</f>
        <v>9</v>
      </c>
    </row>
    <row r="46" spans="1:26" ht="14.25">
      <c r="A46">
        <v>289473</v>
      </c>
      <c r="B46" t="s">
        <v>14407</v>
      </c>
      <c r="C46" t="str">
        <f t="shared" si="0"/>
        <v>NSC289473</v>
      </c>
      <c r="D46" s="22" t="s">
        <v>14630</v>
      </c>
      <c r="E46" t="str">
        <f t="shared" si="1"/>
        <v>NSC289473.mol</v>
      </c>
      <c r="F46">
        <v>42.293826090149956</v>
      </c>
      <c r="G46">
        <v>21.677846446804864</v>
      </c>
      <c r="H46">
        <v>28.343281175729857</v>
      </c>
      <c r="I46">
        <v>34.055317209905724</v>
      </c>
      <c r="J46">
        <v>28.16247568990045</v>
      </c>
      <c r="K46">
        <v>31.335037055622852</v>
      </c>
      <c r="L46">
        <v>31.25469045004515</v>
      </c>
      <c r="M46">
        <v>28.811434646128408</v>
      </c>
      <c r="N46">
        <v>33.473091970445388</v>
      </c>
      <c r="O46" t="s">
        <v>1489</v>
      </c>
      <c r="P46">
        <v>33.587163739507169</v>
      </c>
      <c r="Q46">
        <v>19.22168028920467</v>
      </c>
      <c r="R46">
        <v>30.502906897576409</v>
      </c>
      <c r="T46">
        <f t="shared" si="4"/>
        <v>30.226562638418404</v>
      </c>
      <c r="U46">
        <f t="shared" si="5"/>
        <v>0.76330696536496845</v>
      </c>
      <c r="V46">
        <v>10</v>
      </c>
      <c r="W46">
        <f t="shared" si="6"/>
        <v>-1.5196112379378313</v>
      </c>
      <c r="X46" s="30">
        <f t="shared" si="3"/>
        <v>-4.5196112379378315</v>
      </c>
      <c r="Y46" s="39">
        <f>VLOOKUP($E46,'Ub5 and Ub6 values'!$B$3:$F$7000,2,FALSE)</f>
        <v>6</v>
      </c>
      <c r="Z46" s="39">
        <f>VLOOKUP($E46,'Ub5 and Ub6 values'!$B$3:$F$7000,3,FALSE)</f>
        <v>9</v>
      </c>
    </row>
    <row r="47" spans="1:26" ht="14.25">
      <c r="A47">
        <v>373814</v>
      </c>
      <c r="B47" t="s">
        <v>14431</v>
      </c>
      <c r="C47" t="str">
        <f t="shared" si="0"/>
        <v>NSC373814</v>
      </c>
      <c r="D47" s="22" t="s">
        <v>14631</v>
      </c>
      <c r="E47" t="str">
        <f t="shared" si="1"/>
        <v>NSC373814.mol</v>
      </c>
      <c r="F47">
        <v>2.6301422312384326</v>
      </c>
      <c r="G47">
        <v>2.4731510605246809</v>
      </c>
      <c r="H47">
        <v>1.6872310928507772</v>
      </c>
      <c r="I47" t="s">
        <v>1489</v>
      </c>
      <c r="J47">
        <v>3.5076322641065198</v>
      </c>
      <c r="K47" t="s">
        <v>1489</v>
      </c>
      <c r="L47">
        <v>3.0666614988423326</v>
      </c>
      <c r="M47">
        <v>1.7930134650118834</v>
      </c>
      <c r="N47">
        <v>2.10595436984228</v>
      </c>
      <c r="O47" t="s">
        <v>1489</v>
      </c>
      <c r="P47">
        <v>2.0564123828973599</v>
      </c>
      <c r="Q47">
        <v>1.7430230511453715</v>
      </c>
      <c r="R47">
        <v>2.6443407766662479</v>
      </c>
      <c r="T47">
        <f t="shared" si="4"/>
        <v>2.3707562193125886</v>
      </c>
      <c r="U47">
        <f t="shared" si="5"/>
        <v>0.7678567523840879</v>
      </c>
      <c r="V47">
        <v>10</v>
      </c>
      <c r="W47">
        <f t="shared" si="6"/>
        <v>-2.6251131014627642</v>
      </c>
      <c r="X47" s="30">
        <f t="shared" si="3"/>
        <v>-5.6251131014627642</v>
      </c>
      <c r="Y47" s="39">
        <f>VLOOKUP($E47,'Ub5 and Ub6 values'!$B$3:$F$7000,2,FALSE)</f>
        <v>6</v>
      </c>
      <c r="Z47" s="39">
        <f>VLOOKUP($E47,'Ub5 and Ub6 values'!$B$3:$F$7000,3,FALSE)</f>
        <v>10</v>
      </c>
    </row>
    <row r="48" spans="1:26" ht="14.25">
      <c r="A48">
        <v>142480</v>
      </c>
      <c r="B48" t="s">
        <v>14376</v>
      </c>
      <c r="C48" t="str">
        <f t="shared" si="0"/>
        <v>NSC142480</v>
      </c>
      <c r="D48" s="22" t="s">
        <v>14632</v>
      </c>
      <c r="E48" t="str">
        <f t="shared" si="1"/>
        <v>NSC142480.mol</v>
      </c>
      <c r="F48">
        <v>8.7883419647121279</v>
      </c>
      <c r="G48">
        <v>13.594453927485789</v>
      </c>
      <c r="H48">
        <v>13.415753706601746</v>
      </c>
      <c r="I48">
        <v>8.2736140296536096</v>
      </c>
      <c r="J48">
        <v>7.5095724355183977</v>
      </c>
      <c r="K48">
        <v>6.8320652776736708</v>
      </c>
      <c r="L48">
        <v>7.3023426671767133</v>
      </c>
      <c r="M48">
        <v>9.3915703111661202</v>
      </c>
      <c r="N48">
        <v>9.2223452449210619</v>
      </c>
      <c r="O48">
        <v>6.4287976648830778</v>
      </c>
      <c r="P48">
        <v>9.0825996946896872</v>
      </c>
      <c r="Q48">
        <v>10.874523529782238</v>
      </c>
      <c r="R48">
        <v>10.275129453365125</v>
      </c>
      <c r="T48">
        <f t="shared" si="4"/>
        <v>9.3070084544330278</v>
      </c>
      <c r="U48">
        <f t="shared" si="5"/>
        <v>0.76992046345349907</v>
      </c>
      <c r="V48">
        <v>10</v>
      </c>
      <c r="W48">
        <f t="shared" si="6"/>
        <v>-2.0311898915763495</v>
      </c>
      <c r="X48" s="30">
        <f t="shared" si="3"/>
        <v>-5.03118989157635</v>
      </c>
      <c r="Y48" s="39">
        <f>VLOOKUP($E48,'Ub5 and Ub6 values'!$B$3:$F$7000,2,FALSE)</f>
        <v>6</v>
      </c>
      <c r="Z48" s="39">
        <f>VLOOKUP($E48,'Ub5 and Ub6 values'!$B$3:$F$7000,3,FALSE)</f>
        <v>9</v>
      </c>
    </row>
    <row r="49" spans="1:26" ht="14.25">
      <c r="A49">
        <v>328085</v>
      </c>
      <c r="B49" t="s">
        <v>14425</v>
      </c>
      <c r="C49" t="str">
        <f t="shared" si="0"/>
        <v>NSC328085</v>
      </c>
      <c r="D49" s="22" t="s">
        <v>14633</v>
      </c>
      <c r="E49" t="str">
        <f t="shared" si="1"/>
        <v>NSC328085.mol</v>
      </c>
      <c r="F49">
        <v>13.485796153185737</v>
      </c>
      <c r="G49">
        <v>9.8995737379716644</v>
      </c>
      <c r="H49">
        <v>11.974756135065876</v>
      </c>
      <c r="I49">
        <v>13.858792685318321</v>
      </c>
      <c r="J49">
        <v>7.3924207316659842</v>
      </c>
      <c r="K49">
        <v>8.3439131565885418</v>
      </c>
      <c r="L49">
        <v>7.0877494255335938</v>
      </c>
      <c r="M49">
        <v>9.4049315770826745</v>
      </c>
      <c r="N49">
        <v>9.5419016280731306</v>
      </c>
      <c r="O49" t="s">
        <v>1489</v>
      </c>
      <c r="P49">
        <v>10.414301673030185</v>
      </c>
      <c r="Q49">
        <v>6.6839092829838966</v>
      </c>
      <c r="R49">
        <v>14.55539092439842</v>
      </c>
      <c r="T49">
        <f t="shared" si="4"/>
        <v>10.220286425908169</v>
      </c>
      <c r="U49">
        <f t="shared" si="5"/>
        <v>0.77018209797530879</v>
      </c>
      <c r="V49">
        <v>10</v>
      </c>
      <c r="W49">
        <f t="shared" si="6"/>
        <v>-1.9905369328267168</v>
      </c>
      <c r="X49" s="30">
        <f t="shared" si="3"/>
        <v>-4.9905369328267168</v>
      </c>
      <c r="Y49" s="39">
        <f>VLOOKUP($E49,'Ub5 and Ub6 values'!$B$3:$F$7000,2,FALSE)</f>
        <v>7</v>
      </c>
      <c r="Z49" s="39">
        <f>VLOOKUP($E49,'Ub5 and Ub6 values'!$B$3:$F$7000,3,FALSE)</f>
        <v>9</v>
      </c>
    </row>
    <row r="50" spans="1:26">
      <c r="A50">
        <v>73728</v>
      </c>
      <c r="B50" t="s">
        <v>14551</v>
      </c>
      <c r="C50" t="str">
        <f t="shared" si="0"/>
        <v>NSC73728</v>
      </c>
      <c r="D50" t="s">
        <v>14634</v>
      </c>
      <c r="E50" t="str">
        <f t="shared" si="1"/>
        <v>NSC73728.mol</v>
      </c>
      <c r="F50">
        <v>9.0825996946896872</v>
      </c>
      <c r="G50">
        <v>8.5678717596311671</v>
      </c>
      <c r="H50">
        <v>8.7883419647121279</v>
      </c>
      <c r="I50">
        <v>8.8768423761076019</v>
      </c>
      <c r="J50">
        <v>17.066513617686336</v>
      </c>
      <c r="K50">
        <v>11.702090341357003</v>
      </c>
      <c r="L50">
        <v>15.877341575364705</v>
      </c>
      <c r="M50">
        <v>11.598241065808066</v>
      </c>
      <c r="N50">
        <v>10.676017414151746</v>
      </c>
      <c r="O50" t="s">
        <v>1489</v>
      </c>
      <c r="P50">
        <v>8.8768423761076019</v>
      </c>
      <c r="Q50">
        <v>10.056629563131651</v>
      </c>
      <c r="R50">
        <v>11.083513130749548</v>
      </c>
      <c r="T50">
        <f t="shared" si="4"/>
        <v>11.021070406624771</v>
      </c>
      <c r="U50">
        <f t="shared" si="5"/>
        <v>0.77112671859410598</v>
      </c>
      <c r="V50">
        <v>10</v>
      </c>
      <c r="W50">
        <f t="shared" si="6"/>
        <v>-1.9577762231689178</v>
      </c>
      <c r="X50" s="30">
        <f t="shared" si="3"/>
        <v>-4.957776223168918</v>
      </c>
      <c r="Y50" s="39">
        <f>VLOOKUP($E50,'Ub5 and Ub6 values'!$B$3:$F$7000,2,FALSE)</f>
        <v>7</v>
      </c>
      <c r="Z50" s="39">
        <f>VLOOKUP($E50,'Ub5 and Ub6 values'!$B$3:$F$7000,3,FALSE)</f>
        <v>9</v>
      </c>
    </row>
    <row r="51" spans="1:26" ht="14.25">
      <c r="A51">
        <v>686574</v>
      </c>
      <c r="B51" t="s">
        <v>14549</v>
      </c>
      <c r="C51" t="str">
        <f t="shared" si="0"/>
        <v>NSC686574</v>
      </c>
      <c r="D51" s="22" t="s">
        <v>14635</v>
      </c>
      <c r="E51" t="str">
        <f t="shared" si="1"/>
        <v>NSC686574.mol</v>
      </c>
      <c r="F51">
        <v>74.212573289576198</v>
      </c>
      <c r="G51">
        <v>72.916298344328794</v>
      </c>
      <c r="H51">
        <v>36.578897112389079</v>
      </c>
      <c r="I51">
        <v>67.956963676018219</v>
      </c>
      <c r="J51">
        <v>42.807634818578769</v>
      </c>
      <c r="K51">
        <v>64.684317604187967</v>
      </c>
      <c r="L51">
        <v>83.839502226555112</v>
      </c>
      <c r="M51">
        <v>38.878849028383001</v>
      </c>
      <c r="N51">
        <v>55.780735448139893</v>
      </c>
      <c r="O51">
        <v>68.219284610002163</v>
      </c>
      <c r="P51">
        <v>57.13182771480237</v>
      </c>
      <c r="Q51" t="s">
        <v>1489</v>
      </c>
      <c r="R51">
        <v>72.423714265461712</v>
      </c>
      <c r="T51">
        <f t="shared" si="4"/>
        <v>61.285883178201949</v>
      </c>
      <c r="U51">
        <f t="shared" si="5"/>
        <v>0.77114993964834622</v>
      </c>
      <c r="V51">
        <v>10</v>
      </c>
      <c r="W51">
        <f t="shared" si="6"/>
        <v>-1.2126395509931212</v>
      </c>
      <c r="X51" s="30">
        <f t="shared" si="3"/>
        <v>-4.2126395509931207</v>
      </c>
      <c r="Y51" s="39">
        <f>VLOOKUP($E51,'Ub5 and Ub6 values'!$B$3:$F$7000,2,FALSE)</f>
        <v>5</v>
      </c>
      <c r="Z51" s="39">
        <f>VLOOKUP($E51,'Ub5 and Ub6 values'!$B$3:$F$7000,3,FALSE)</f>
        <v>8</v>
      </c>
    </row>
    <row r="52" spans="1:26" ht="14.25">
      <c r="A52">
        <v>677450</v>
      </c>
      <c r="B52" s="24" t="s">
        <v>14339</v>
      </c>
      <c r="C52" t="str">
        <f t="shared" si="0"/>
        <v>NSC677450</v>
      </c>
      <c r="D52" s="22" t="s">
        <v>14636</v>
      </c>
      <c r="E52" t="str">
        <f t="shared" si="1"/>
        <v>Intramine.mol</v>
      </c>
      <c r="F52">
        <v>7.8768458542757553</v>
      </c>
      <c r="G52">
        <v>7.3333645078959604</v>
      </c>
      <c r="H52">
        <v>7.4476326105710573</v>
      </c>
      <c r="I52">
        <v>7.3924207316659842</v>
      </c>
      <c r="J52">
        <v>10.159662122684001</v>
      </c>
      <c r="K52">
        <v>7.5562744463054763</v>
      </c>
      <c r="L52">
        <v>7.6910366177944942</v>
      </c>
      <c r="M52">
        <v>7.8768458542757553</v>
      </c>
      <c r="N52">
        <v>10.827239910426492</v>
      </c>
      <c r="O52">
        <v>4.9114995822436196</v>
      </c>
      <c r="P52">
        <v>9.9731752123499149</v>
      </c>
      <c r="Q52">
        <v>5.8311089930912257</v>
      </c>
      <c r="R52">
        <v>11.225984302738809</v>
      </c>
      <c r="T52">
        <f t="shared" si="4"/>
        <v>8.1617762112552743</v>
      </c>
      <c r="U52">
        <f t="shared" si="5"/>
        <v>0.77366550577402149</v>
      </c>
      <c r="V52">
        <v>10</v>
      </c>
      <c r="W52">
        <f t="shared" si="6"/>
        <v>-2.0882153173732565</v>
      </c>
      <c r="X52" s="30">
        <f t="shared" si="3"/>
        <v>-5.0882153173732565</v>
      </c>
      <c r="Y52" s="39">
        <f>VLOOKUP($E52,'Ub5 and Ub6 values'!$B$3:$F$7000,2,FALSE)</f>
        <v>6</v>
      </c>
      <c r="Z52" s="39">
        <f>VLOOKUP($E52,'Ub5 and Ub6 values'!$B$3:$F$7000,3,FALSE)</f>
        <v>9</v>
      </c>
    </row>
    <row r="53" spans="1:26">
      <c r="A53">
        <v>59954</v>
      </c>
      <c r="B53" t="s">
        <v>14637</v>
      </c>
      <c r="C53" t="str">
        <f t="shared" si="0"/>
        <v>NSC59954</v>
      </c>
      <c r="D53" t="s">
        <v>14638</v>
      </c>
      <c r="E53" t="str">
        <f t="shared" si="1"/>
        <v>dehydroabietic_acid.mol</v>
      </c>
      <c r="F53">
        <v>4.4361057473049863</v>
      </c>
      <c r="G53">
        <v>5.9448059733149208</v>
      </c>
      <c r="H53">
        <v>5.6617199745856386</v>
      </c>
      <c r="I53">
        <v>5.1353469157239342</v>
      </c>
      <c r="J53">
        <v>7.9666085692007877</v>
      </c>
      <c r="K53">
        <v>8.7831859475438687</v>
      </c>
      <c r="L53">
        <v>10.167635632525471</v>
      </c>
      <c r="M53">
        <v>9.2223452449210619</v>
      </c>
      <c r="N53">
        <v>6.8818560148586867</v>
      </c>
      <c r="O53" t="s">
        <v>1489</v>
      </c>
      <c r="P53">
        <v>7.2259488156016216</v>
      </c>
      <c r="Q53">
        <v>7.9666085692007877</v>
      </c>
      <c r="R53">
        <v>9.2223452449210619</v>
      </c>
      <c r="T53">
        <f t="shared" si="4"/>
        <v>7.3845427208085681</v>
      </c>
      <c r="U53">
        <f t="shared" si="5"/>
        <v>0.77615230921067957</v>
      </c>
      <c r="V53">
        <v>10</v>
      </c>
      <c r="W53">
        <f t="shared" si="6"/>
        <v>-2.1316763926984428</v>
      </c>
      <c r="X53" s="30">
        <f t="shared" si="3"/>
        <v>-5.1316763926984432</v>
      </c>
      <c r="Y53" s="39">
        <f>VLOOKUP($E53,'Ub5 and Ub6 values'!$B$3:$F$7000,2,FALSE)</f>
        <v>6</v>
      </c>
      <c r="Z53" s="39">
        <f>VLOOKUP($E53,'Ub5 and Ub6 values'!$B$3:$F$7000,3,FALSE)</f>
        <v>9</v>
      </c>
    </row>
    <row r="54" spans="1:26" ht="14.25">
      <c r="A54">
        <v>177377</v>
      </c>
      <c r="B54" t="s">
        <v>14386</v>
      </c>
      <c r="C54" t="str">
        <f t="shared" si="0"/>
        <v>NSC177377</v>
      </c>
      <c r="D54" s="22" t="s">
        <v>14639</v>
      </c>
      <c r="E54" t="str">
        <f t="shared" si="1"/>
        <v>NSC177377.mol</v>
      </c>
      <c r="F54" t="s">
        <v>1489</v>
      </c>
      <c r="G54">
        <v>36.978844460493477</v>
      </c>
      <c r="H54">
        <v>54.493980908461332</v>
      </c>
      <c r="I54">
        <v>42.165074078244956</v>
      </c>
      <c r="J54">
        <v>60.234641046136616</v>
      </c>
      <c r="K54">
        <v>45.200239631586513</v>
      </c>
      <c r="L54">
        <v>83.674944642792212</v>
      </c>
      <c r="M54">
        <v>54.63459505318513</v>
      </c>
      <c r="N54">
        <v>78.701835890306938</v>
      </c>
      <c r="O54" t="s">
        <v>1489</v>
      </c>
      <c r="P54">
        <v>76.413360223023261</v>
      </c>
      <c r="Q54">
        <v>56.650263412647064</v>
      </c>
      <c r="R54">
        <v>71.16846781044319</v>
      </c>
      <c r="T54">
        <f t="shared" si="4"/>
        <v>60.028749741574615</v>
      </c>
      <c r="U54">
        <f t="shared" si="5"/>
        <v>0.77789559808136444</v>
      </c>
      <c r="V54">
        <v>10</v>
      </c>
      <c r="W54">
        <f t="shared" si="6"/>
        <v>-1.2216407018879969</v>
      </c>
      <c r="X54" s="30">
        <f t="shared" si="3"/>
        <v>-4.2216407018879973</v>
      </c>
      <c r="Y54" s="39">
        <f>VLOOKUP($E54,'Ub5 and Ub6 values'!$B$3:$F$7000,2,FALSE)</f>
        <v>6</v>
      </c>
      <c r="Z54" s="39">
        <f>VLOOKUP($E54,'Ub5 and Ub6 values'!$B$3:$F$7000,3,FALSE)</f>
        <v>7</v>
      </c>
    </row>
    <row r="55" spans="1:26" ht="14.25">
      <c r="A55">
        <v>642939</v>
      </c>
      <c r="B55" t="s">
        <v>14496</v>
      </c>
      <c r="C55" t="str">
        <f t="shared" si="0"/>
        <v>NSC642939</v>
      </c>
      <c r="D55" s="22" t="s">
        <v>14640</v>
      </c>
      <c r="E55" t="str">
        <f t="shared" si="1"/>
        <v>NSC642939.mol</v>
      </c>
      <c r="F55">
        <v>39.749775150106558</v>
      </c>
      <c r="G55">
        <v>30.502906897576409</v>
      </c>
      <c r="H55">
        <v>33.629454854578</v>
      </c>
      <c r="I55">
        <v>45.289082085945537</v>
      </c>
      <c r="J55">
        <v>50.731905137601672</v>
      </c>
      <c r="K55">
        <v>39.710559873450833</v>
      </c>
      <c r="L55">
        <v>49.019220559183012</v>
      </c>
      <c r="M55">
        <v>47.714056660568609</v>
      </c>
      <c r="N55">
        <v>39.459123389036058</v>
      </c>
      <c r="O55" t="s">
        <v>1489</v>
      </c>
      <c r="P55">
        <v>29.050387521501346</v>
      </c>
      <c r="Q55">
        <v>20.90453476361402</v>
      </c>
      <c r="R55">
        <v>34.233249861759987</v>
      </c>
      <c r="T55">
        <f t="shared" si="4"/>
        <v>38.332854729576837</v>
      </c>
      <c r="U55">
        <f t="shared" si="5"/>
        <v>0.7781150291155714</v>
      </c>
      <c r="V55">
        <v>10</v>
      </c>
      <c r="W55">
        <f t="shared" si="6"/>
        <v>-1.4164288367034779</v>
      </c>
      <c r="X55" s="30">
        <f t="shared" si="3"/>
        <v>-4.4164288367034779</v>
      </c>
      <c r="Y55" s="39">
        <f>VLOOKUP($E55,'Ub5 and Ub6 values'!$B$3:$F$7000,2,FALSE)</f>
        <v>7</v>
      </c>
      <c r="Z55" s="39">
        <f>VLOOKUP($E55,'Ub5 and Ub6 values'!$B$3:$F$7000,3,FALSE)</f>
        <v>9</v>
      </c>
    </row>
    <row r="56" spans="1:26" ht="14.25">
      <c r="A56">
        <v>645634</v>
      </c>
      <c r="B56" t="s">
        <v>14503</v>
      </c>
      <c r="C56" t="str">
        <f t="shared" si="0"/>
        <v>NSC645634</v>
      </c>
      <c r="D56" s="22" t="s">
        <v>14641</v>
      </c>
      <c r="E56" t="str">
        <f t="shared" si="1"/>
        <v>NSC645634.mol</v>
      </c>
      <c r="F56">
        <v>57.801620448841334</v>
      </c>
      <c r="G56">
        <v>58.550474594797983</v>
      </c>
      <c r="H56">
        <v>26.880338967500588</v>
      </c>
      <c r="I56">
        <v>57.181003636946066</v>
      </c>
      <c r="J56">
        <v>24.70907982187471</v>
      </c>
      <c r="K56">
        <v>43.390554592224532</v>
      </c>
      <c r="L56">
        <v>40.769176017694065</v>
      </c>
      <c r="M56">
        <v>49.352620852868903</v>
      </c>
      <c r="N56">
        <v>39.710559873450833</v>
      </c>
      <c r="O56" t="s">
        <v>1489</v>
      </c>
      <c r="P56">
        <v>61.664947769161955</v>
      </c>
      <c r="Q56">
        <v>46.173497073487283</v>
      </c>
      <c r="R56">
        <v>61.876902140591532</v>
      </c>
      <c r="T56">
        <f t="shared" si="4"/>
        <v>47.338397982453309</v>
      </c>
      <c r="U56">
        <f t="shared" si="5"/>
        <v>0.78515167185196333</v>
      </c>
      <c r="V56">
        <v>10</v>
      </c>
      <c r="W56">
        <f t="shared" si="6"/>
        <v>-1.3247864434739616</v>
      </c>
      <c r="X56" s="30">
        <f t="shared" si="3"/>
        <v>-4.3247864434739611</v>
      </c>
      <c r="Y56" s="39">
        <f>VLOOKUP($E56,'Ub5 and Ub6 values'!$B$3:$F$7000,2,FALSE)</f>
        <v>7</v>
      </c>
      <c r="Z56" s="39">
        <f>VLOOKUP($E56,'Ub5 and Ub6 values'!$B$3:$F$7000,3,FALSE)</f>
        <v>7</v>
      </c>
    </row>
    <row r="57" spans="1:26" ht="14.25">
      <c r="A57">
        <v>290979</v>
      </c>
      <c r="B57" t="s">
        <v>14411</v>
      </c>
      <c r="C57" t="str">
        <f t="shared" si="0"/>
        <v>NSC290979</v>
      </c>
      <c r="D57" s="22" t="s">
        <v>14642</v>
      </c>
      <c r="E57" t="str">
        <f t="shared" si="1"/>
        <v>NSC290979.mol</v>
      </c>
      <c r="F57">
        <v>5.083075560596459</v>
      </c>
      <c r="G57">
        <v>3.0922768966535061</v>
      </c>
      <c r="H57">
        <v>2.9543443641738469</v>
      </c>
      <c r="I57">
        <v>4.1924539448511773</v>
      </c>
      <c r="J57">
        <v>2.7472781530619823</v>
      </c>
      <c r="K57">
        <v>2.4991800458350308</v>
      </c>
      <c r="L57">
        <v>2.7482672567537763</v>
      </c>
      <c r="M57">
        <v>3.2658071515137967</v>
      </c>
      <c r="N57">
        <v>2.5448984139693667</v>
      </c>
      <c r="O57">
        <v>2.4921100101934317</v>
      </c>
      <c r="P57">
        <v>3.4290975090894862</v>
      </c>
      <c r="Q57">
        <v>2.6523069507077164</v>
      </c>
      <c r="R57">
        <v>4.6811576137918154</v>
      </c>
      <c r="T57">
        <f t="shared" si="4"/>
        <v>3.2601733747070307</v>
      </c>
      <c r="U57">
        <f t="shared" si="5"/>
        <v>0.79473244291367162</v>
      </c>
      <c r="V57">
        <v>10</v>
      </c>
      <c r="W57">
        <f t="shared" si="6"/>
        <v>-2.4867593037122964</v>
      </c>
      <c r="X57" s="30">
        <f t="shared" si="3"/>
        <v>-5.4867593037122964</v>
      </c>
      <c r="Y57" s="39">
        <f>VLOOKUP($E57,'Ub5 and Ub6 values'!$B$3:$F$7000,2,FALSE)</f>
        <v>7</v>
      </c>
      <c r="Z57" s="39">
        <f>VLOOKUP($E57,'Ub5 and Ub6 values'!$B$3:$F$7000,3,FALSE)</f>
        <v>9</v>
      </c>
    </row>
    <row r="58" spans="1:26">
      <c r="A58">
        <v>372400</v>
      </c>
      <c r="B58" t="s">
        <v>14430</v>
      </c>
      <c r="C58" t="str">
        <f t="shared" si="0"/>
        <v>NSC372400</v>
      </c>
      <c r="D58" t="s">
        <v>14643</v>
      </c>
      <c r="E58" t="str">
        <f t="shared" si="1"/>
        <v>NSC372400.mol</v>
      </c>
      <c r="F58">
        <v>63.083594649157561</v>
      </c>
      <c r="G58">
        <v>43.19480424789753</v>
      </c>
      <c r="H58">
        <v>54.993889767792481</v>
      </c>
      <c r="I58">
        <v>67.956963676018219</v>
      </c>
      <c r="J58">
        <v>82.675726096847654</v>
      </c>
      <c r="K58">
        <v>55.307939475073674</v>
      </c>
      <c r="L58">
        <v>48.561742041903045</v>
      </c>
      <c r="M58">
        <v>59.908501192047069</v>
      </c>
      <c r="N58">
        <v>41.949458625982537</v>
      </c>
      <c r="O58" t="s">
        <v>1489</v>
      </c>
      <c r="P58">
        <v>49.091123488497892</v>
      </c>
      <c r="Q58">
        <v>47.505789670914567</v>
      </c>
      <c r="R58">
        <v>88.512141215433502</v>
      </c>
      <c r="T58">
        <f t="shared" si="4"/>
        <v>58.56180617896382</v>
      </c>
      <c r="U58">
        <f t="shared" si="5"/>
        <v>0.7951032529146429</v>
      </c>
      <c r="V58">
        <v>10</v>
      </c>
      <c r="W58">
        <f t="shared" si="6"/>
        <v>-1.2323855371159786</v>
      </c>
      <c r="X58" s="30">
        <f t="shared" si="3"/>
        <v>-4.2323855371159791</v>
      </c>
      <c r="Y58" s="39">
        <f>VLOOKUP($E58,'Ub5 and Ub6 values'!$B$3:$F$7000,2,FALSE)</f>
        <v>6</v>
      </c>
      <c r="Z58" s="39">
        <f>VLOOKUP($E58,'Ub5 and Ub6 values'!$B$3:$F$7000,3,FALSE)</f>
        <v>7</v>
      </c>
    </row>
    <row r="59" spans="1:26" ht="14.25">
      <c r="A59">
        <v>381412</v>
      </c>
      <c r="B59" t="s">
        <v>14440</v>
      </c>
      <c r="C59" t="str">
        <f t="shared" si="0"/>
        <v>NSC381412</v>
      </c>
      <c r="D59" s="22" t="s">
        <v>14644</v>
      </c>
      <c r="E59" t="str">
        <f t="shared" si="1"/>
        <v>NSC381412.mol</v>
      </c>
      <c r="F59">
        <v>58.299096658275666</v>
      </c>
      <c r="G59">
        <v>71.987409893036627</v>
      </c>
      <c r="H59">
        <v>62.562327407806244</v>
      </c>
      <c r="I59">
        <v>76.04489997873479</v>
      </c>
      <c r="J59">
        <v>38.40784196800854</v>
      </c>
      <c r="K59">
        <v>62.644314899475688</v>
      </c>
      <c r="L59">
        <v>43.942197060393276</v>
      </c>
      <c r="M59">
        <v>31.598226638496126</v>
      </c>
      <c r="N59">
        <v>46.593340141042603</v>
      </c>
      <c r="O59" t="s">
        <v>1489</v>
      </c>
      <c r="P59">
        <v>68.391382643243276</v>
      </c>
      <c r="Q59">
        <v>53.464616063049505</v>
      </c>
      <c r="R59" t="s">
        <v>1489</v>
      </c>
      <c r="T59">
        <f t="shared" si="4"/>
        <v>55.812332122869293</v>
      </c>
      <c r="U59">
        <f t="shared" si="5"/>
        <v>0.79635936449296818</v>
      </c>
      <c r="V59">
        <v>10</v>
      </c>
      <c r="W59">
        <f t="shared" si="6"/>
        <v>-1.2532698300736924</v>
      </c>
      <c r="X59" s="30">
        <f t="shared" si="3"/>
        <v>-4.2532698300736929</v>
      </c>
      <c r="Y59" s="39">
        <f>VLOOKUP($E59,'Ub5 and Ub6 values'!$B$3:$F$7000,2,FALSE)</f>
        <v>7</v>
      </c>
      <c r="Z59" s="39">
        <f>VLOOKUP($E59,'Ub5 and Ub6 values'!$B$3:$F$7000,3,FALSE)</f>
        <v>12</v>
      </c>
    </row>
    <row r="60" spans="1:26">
      <c r="A60">
        <v>87890</v>
      </c>
      <c r="B60" t="s">
        <v>14571</v>
      </c>
      <c r="C60" t="str">
        <f t="shared" si="0"/>
        <v>NSC87890</v>
      </c>
      <c r="D60" t="s">
        <v>14645</v>
      </c>
      <c r="E60" t="str">
        <f t="shared" si="1"/>
        <v>Triphenylmethyl_azide.mol</v>
      </c>
      <c r="F60">
        <v>55.780735448139893</v>
      </c>
      <c r="G60">
        <v>56.829111828372376</v>
      </c>
      <c r="H60">
        <v>48.561742041903045</v>
      </c>
      <c r="I60">
        <v>36.632552185307119</v>
      </c>
      <c r="J60">
        <v>33.585011578346183</v>
      </c>
      <c r="K60">
        <v>35.264262157263495</v>
      </c>
      <c r="L60">
        <v>43.19480424789753</v>
      </c>
      <c r="M60">
        <v>42.697459956812096</v>
      </c>
      <c r="N60">
        <v>35.485180869676263</v>
      </c>
      <c r="O60" t="s">
        <v>1489</v>
      </c>
      <c r="P60">
        <v>39.083130729204029</v>
      </c>
      <c r="Q60">
        <v>23.899825707602364</v>
      </c>
      <c r="R60">
        <v>44.046931557281667</v>
      </c>
      <c r="T60">
        <f t="shared" si="4"/>
        <v>41.255062358983842</v>
      </c>
      <c r="U60">
        <f t="shared" si="5"/>
        <v>0.79818776746071796</v>
      </c>
      <c r="V60">
        <v>10</v>
      </c>
      <c r="W60">
        <f t="shared" si="6"/>
        <v>-1.3845227520916177</v>
      </c>
      <c r="X60" s="30">
        <f t="shared" si="3"/>
        <v>-4.3845227520916179</v>
      </c>
      <c r="Y60" s="39">
        <f>VLOOKUP($E60,'Ub5 and Ub6 values'!$B$3:$F$7000,2,FALSE)</f>
        <v>7</v>
      </c>
      <c r="Z60" s="39">
        <f>VLOOKUP($E60,'Ub5 and Ub6 values'!$B$3:$F$7000,3,FALSE)</f>
        <v>8</v>
      </c>
    </row>
    <row r="61" spans="1:26" ht="14.25">
      <c r="A61">
        <v>139240</v>
      </c>
      <c r="B61" t="s">
        <v>14373</v>
      </c>
      <c r="C61" t="str">
        <f t="shared" si="0"/>
        <v>NSC139240</v>
      </c>
      <c r="D61" s="22" t="s">
        <v>14646</v>
      </c>
      <c r="E61" t="str">
        <f t="shared" si="1"/>
        <v>NSC139240.mol</v>
      </c>
      <c r="F61">
        <v>92.433051204777001</v>
      </c>
      <c r="G61">
        <v>100.17418662470888</v>
      </c>
      <c r="H61">
        <v>48.268433717178695</v>
      </c>
      <c r="I61" t="s">
        <v>1489</v>
      </c>
      <c r="J61" t="s">
        <v>1489</v>
      </c>
      <c r="K61">
        <v>118.88880859699701</v>
      </c>
      <c r="L61">
        <v>109.93164161189699</v>
      </c>
      <c r="M61">
        <v>76.876361790989876</v>
      </c>
      <c r="N61">
        <v>114.59203410788606</v>
      </c>
      <c r="O61">
        <v>75.72241502060794</v>
      </c>
      <c r="P61">
        <v>83.839502226555112</v>
      </c>
      <c r="Q61">
        <v>61.876902140591532</v>
      </c>
      <c r="R61" t="s">
        <v>1489</v>
      </c>
      <c r="T61">
        <f t="shared" si="4"/>
        <v>88.260333704218922</v>
      </c>
      <c r="U61">
        <f t="shared" si="5"/>
        <v>0.80013718412264057</v>
      </c>
      <c r="V61">
        <v>10</v>
      </c>
      <c r="W61">
        <f t="shared" si="6"/>
        <v>-1.0542344348581567</v>
      </c>
      <c r="X61" s="30">
        <f t="shared" si="3"/>
        <v>-4.0542344348581567</v>
      </c>
      <c r="Y61" s="39">
        <f>VLOOKUP($E61,'Ub5 and Ub6 values'!$B$3:$F$7000,2,FALSE)</f>
        <v>7</v>
      </c>
      <c r="Z61" s="39">
        <f>VLOOKUP($E61,'Ub5 and Ub6 values'!$B$3:$F$7000,3,FALSE)</f>
        <v>9</v>
      </c>
    </row>
    <row r="62" spans="1:26" ht="14.25">
      <c r="A62">
        <v>59813</v>
      </c>
      <c r="B62" s="24" t="s">
        <v>14647</v>
      </c>
      <c r="C62" t="str">
        <f t="shared" si="0"/>
        <v>NSC59813</v>
      </c>
      <c r="D62" s="22" t="s">
        <v>14648</v>
      </c>
      <c r="E62" t="str">
        <f t="shared" si="1"/>
        <v>Warfarin.mol</v>
      </c>
      <c r="F62">
        <v>54.305548483010298</v>
      </c>
      <c r="G62">
        <v>77.56039925915114</v>
      </c>
      <c r="H62">
        <v>45.560082321835765</v>
      </c>
      <c r="I62">
        <v>83.057058712958479</v>
      </c>
      <c r="J62">
        <v>42.807634818578769</v>
      </c>
      <c r="K62">
        <v>40.637471722880136</v>
      </c>
      <c r="L62">
        <v>69.444093661265526</v>
      </c>
      <c r="M62">
        <v>54.411264490287977</v>
      </c>
      <c r="N62">
        <v>61.664947769161955</v>
      </c>
      <c r="O62" t="s">
        <v>1489</v>
      </c>
      <c r="P62">
        <v>68.331247752085574</v>
      </c>
      <c r="Q62">
        <v>41.696087867123374</v>
      </c>
      <c r="R62">
        <v>89.669284731568354</v>
      </c>
      <c r="T62">
        <f t="shared" si="4"/>
        <v>60.762093465825622</v>
      </c>
      <c r="U62">
        <f t="shared" si="5"/>
        <v>0.80694739453414555</v>
      </c>
      <c r="V62">
        <v>10</v>
      </c>
      <c r="W62">
        <f t="shared" si="6"/>
        <v>-1.2163672715934231</v>
      </c>
      <c r="X62" s="30">
        <f t="shared" si="3"/>
        <v>-4.2163672715934233</v>
      </c>
      <c r="Y62" s="39">
        <f>VLOOKUP($E62,'Ub5 and Ub6 values'!$B$3:$F$7000,2,FALSE)</f>
        <v>8</v>
      </c>
      <c r="Z62" s="39">
        <f>VLOOKUP($E62,'Ub5 and Ub6 values'!$B$3:$F$7000,3,FALSE)</f>
        <v>10</v>
      </c>
    </row>
    <row r="63" spans="1:26" ht="14.25">
      <c r="A63">
        <v>602409</v>
      </c>
      <c r="B63" t="s">
        <v>14477</v>
      </c>
      <c r="C63" t="str">
        <f t="shared" si="0"/>
        <v>NSC602409</v>
      </c>
      <c r="D63" s="22" t="s">
        <v>14649</v>
      </c>
      <c r="E63" t="str">
        <f t="shared" si="1"/>
        <v>NSC602409.mol</v>
      </c>
      <c r="F63">
        <v>62.562327407806244</v>
      </c>
      <c r="G63">
        <v>72.423714265461712</v>
      </c>
      <c r="H63">
        <v>39.749775150106558</v>
      </c>
      <c r="I63">
        <v>92.433051204777001</v>
      </c>
      <c r="J63" t="s">
        <v>1489</v>
      </c>
      <c r="K63">
        <v>68.974965967106399</v>
      </c>
      <c r="L63">
        <v>97.054703765015859</v>
      </c>
      <c r="M63">
        <v>93.844605879473221</v>
      </c>
      <c r="N63">
        <v>56.745875199824248</v>
      </c>
      <c r="O63" t="s">
        <v>1489</v>
      </c>
      <c r="P63">
        <v>49.019220559183012</v>
      </c>
      <c r="Q63">
        <v>54.04369066649928</v>
      </c>
      <c r="R63">
        <v>92.433051204777001</v>
      </c>
      <c r="T63">
        <f t="shared" si="4"/>
        <v>70.844089206366419</v>
      </c>
      <c r="U63">
        <f t="shared" si="5"/>
        <v>0.80888792921004316</v>
      </c>
      <c r="V63">
        <v>10</v>
      </c>
      <c r="W63">
        <f t="shared" si="6"/>
        <v>-1.149696378756593</v>
      </c>
      <c r="X63" s="30">
        <f t="shared" si="3"/>
        <v>-4.1496963787565928</v>
      </c>
      <c r="Y63" s="39">
        <f>VLOOKUP($E63,'Ub5 and Ub6 values'!$B$3:$F$7000,2,FALSE)</f>
        <v>9</v>
      </c>
      <c r="Z63" s="39">
        <f>VLOOKUP($E63,'Ub5 and Ub6 values'!$B$3:$F$7000,3,FALSE)</f>
        <v>9</v>
      </c>
    </row>
    <row r="64" spans="1:26" ht="14.25">
      <c r="A64">
        <v>60064</v>
      </c>
      <c r="B64" t="s">
        <v>14476</v>
      </c>
      <c r="C64" t="str">
        <f t="shared" si="0"/>
        <v>NSC60064</v>
      </c>
      <c r="D64" s="22" t="s">
        <v>14650</v>
      </c>
      <c r="E64" t="str">
        <f t="shared" si="1"/>
        <v>NSC60064.mol</v>
      </c>
      <c r="F64">
        <v>54.925889263469401</v>
      </c>
      <c r="G64">
        <v>30.885518686379246</v>
      </c>
      <c r="H64">
        <v>23.419814572345011</v>
      </c>
      <c r="I64">
        <v>42.549818220860082</v>
      </c>
      <c r="J64">
        <v>41.696087867123374</v>
      </c>
      <c r="K64">
        <v>35.944912354847986</v>
      </c>
      <c r="L64">
        <v>58.147493053341194</v>
      </c>
      <c r="M64">
        <v>37.754597394209966</v>
      </c>
      <c r="N64">
        <v>59.330493556830596</v>
      </c>
      <c r="O64" t="s">
        <v>1489</v>
      </c>
      <c r="P64">
        <v>60.361978768751968</v>
      </c>
      <c r="Q64">
        <v>36.978844460493477</v>
      </c>
      <c r="R64">
        <v>57.020825907160813</v>
      </c>
      <c r="T64">
        <f t="shared" si="4"/>
        <v>44.918022842151089</v>
      </c>
      <c r="U64">
        <f t="shared" si="5"/>
        <v>0.8224352244137606</v>
      </c>
      <c r="V64">
        <v>10</v>
      </c>
      <c r="W64">
        <f t="shared" si="6"/>
        <v>-1.3475793683420443</v>
      </c>
      <c r="X64" s="30">
        <f t="shared" si="3"/>
        <v>-4.3475793683420445</v>
      </c>
      <c r="Y64" s="39">
        <f>VLOOKUP($E64,'Ub5 and Ub6 values'!$B$3:$F$7000,2,FALSE)</f>
        <v>6</v>
      </c>
      <c r="Z64" s="39">
        <f>VLOOKUP($E64,'Ub5 and Ub6 values'!$B$3:$F$7000,3,FALSE)</f>
        <v>9</v>
      </c>
    </row>
    <row r="65" spans="1:26" ht="14.25">
      <c r="A65">
        <v>201470</v>
      </c>
      <c r="B65" t="s">
        <v>14388</v>
      </c>
      <c r="C65" t="str">
        <f t="shared" si="0"/>
        <v>NSC201470</v>
      </c>
      <c r="D65" s="22" t="s">
        <v>14651</v>
      </c>
      <c r="E65" t="str">
        <f t="shared" si="1"/>
        <v>NSC201470.mol</v>
      </c>
      <c r="F65">
        <v>66.194159335219695</v>
      </c>
      <c r="G65">
        <v>50.90628052351974</v>
      </c>
      <c r="H65">
        <v>62.297018234672123</v>
      </c>
      <c r="I65">
        <v>64.684317604187967</v>
      </c>
      <c r="J65">
        <v>61.604112003988533</v>
      </c>
      <c r="K65">
        <v>78.489096425154131</v>
      </c>
      <c r="L65" t="s">
        <v>1489</v>
      </c>
      <c r="M65">
        <v>97.054703765015859</v>
      </c>
      <c r="N65">
        <v>56.505231958886284</v>
      </c>
      <c r="O65" t="s">
        <v>1489</v>
      </c>
      <c r="P65">
        <v>69.876535672176502</v>
      </c>
      <c r="Q65">
        <v>55.677005970746286</v>
      </c>
      <c r="R65">
        <v>43.974759117606936</v>
      </c>
      <c r="T65">
        <f t="shared" si="4"/>
        <v>64.296656419197646</v>
      </c>
      <c r="U65">
        <f t="shared" si="5"/>
        <v>0.82554751060990406</v>
      </c>
      <c r="V65">
        <v>10</v>
      </c>
      <c r="W65">
        <f t="shared" si="6"/>
        <v>-1.1918116108463521</v>
      </c>
      <c r="X65" s="30">
        <f t="shared" si="3"/>
        <v>-4.1918116108463526</v>
      </c>
      <c r="Y65" s="39">
        <f>VLOOKUP($E65,'Ub5 and Ub6 values'!$B$3:$F$7000,2,FALSE)</f>
        <v>6</v>
      </c>
      <c r="Z65" s="39">
        <f>VLOOKUP($E65,'Ub5 and Ub6 values'!$B$3:$F$7000,3,FALSE)</f>
        <v>8</v>
      </c>
    </row>
    <row r="66" spans="1:26" ht="14.25">
      <c r="A66">
        <v>407890</v>
      </c>
      <c r="B66" t="s">
        <v>14461</v>
      </c>
      <c r="C66" t="str">
        <f t="shared" si="0"/>
        <v>NSC407890</v>
      </c>
      <c r="D66" s="22" t="s">
        <v>14652</v>
      </c>
      <c r="E66" t="str">
        <f t="shared" si="1"/>
        <v>NSC407890.mol</v>
      </c>
      <c r="F66">
        <v>25.582144233695136</v>
      </c>
      <c r="G66">
        <v>19.662445756739103</v>
      </c>
      <c r="H66">
        <v>33.902628068669181</v>
      </c>
      <c r="I66">
        <v>16.176342784530394</v>
      </c>
      <c r="J66">
        <v>40.529766018045159</v>
      </c>
      <c r="K66">
        <v>28.698082442707346</v>
      </c>
      <c r="L66">
        <v>29.986748527056328</v>
      </c>
      <c r="M66">
        <v>36.174007185337352</v>
      </c>
      <c r="N66">
        <v>28.958834199657204</v>
      </c>
      <c r="O66" t="s">
        <v>1489</v>
      </c>
      <c r="P66">
        <v>30.060139039917047</v>
      </c>
      <c r="Q66">
        <v>37.398873252851971</v>
      </c>
      <c r="R66">
        <v>26.349557842631608</v>
      </c>
      <c r="T66">
        <f t="shared" si="4"/>
        <v>29.45663077931982</v>
      </c>
      <c r="U66">
        <f t="shared" si="5"/>
        <v>0.82675521908677385</v>
      </c>
      <c r="V66">
        <v>10</v>
      </c>
      <c r="W66">
        <f t="shared" si="6"/>
        <v>-1.5308169288317506</v>
      </c>
      <c r="X66" s="30">
        <f t="shared" si="3"/>
        <v>-4.5308169288317508</v>
      </c>
      <c r="Y66" s="39">
        <f>VLOOKUP($E66,'Ub5 and Ub6 values'!$B$3:$F$7000,2,FALSE)</f>
        <v>6</v>
      </c>
      <c r="Z66" s="39">
        <f>VLOOKUP($E66,'Ub5 and Ub6 values'!$B$3:$F$7000,3,FALSE)</f>
        <v>9</v>
      </c>
    </row>
    <row r="67" spans="1:26">
      <c r="A67">
        <v>88135</v>
      </c>
      <c r="B67" t="s">
        <v>14332</v>
      </c>
      <c r="C67" t="str">
        <f t="shared" si="0"/>
        <v>NSC88135</v>
      </c>
      <c r="D67" t="s">
        <v>14653</v>
      </c>
      <c r="E67" t="str">
        <f t="shared" si="1"/>
        <v>Brahmic_acid.mol</v>
      </c>
      <c r="F67">
        <v>89.798895755112071</v>
      </c>
      <c r="G67">
        <v>43.985471948868621</v>
      </c>
      <c r="H67">
        <v>56.404019307484603</v>
      </c>
      <c r="I67">
        <v>83.949373306727139</v>
      </c>
      <c r="J67">
        <v>91.876203978612779</v>
      </c>
      <c r="K67">
        <v>56.820240271633274</v>
      </c>
      <c r="L67">
        <v>51.160108215405529</v>
      </c>
      <c r="M67">
        <v>47.048338671084792</v>
      </c>
      <c r="N67">
        <v>39.459123389036058</v>
      </c>
      <c r="O67" t="s">
        <v>1489</v>
      </c>
      <c r="P67">
        <v>92.25162646867841</v>
      </c>
      <c r="Q67">
        <v>57.74358425618211</v>
      </c>
      <c r="R67">
        <v>94.963085292643967</v>
      </c>
      <c r="T67">
        <f t="shared" si="4"/>
        <v>67.121672571789119</v>
      </c>
      <c r="U67">
        <f t="shared" si="5"/>
        <v>0.8269156559566414</v>
      </c>
      <c r="V67">
        <v>10</v>
      </c>
      <c r="W67">
        <f t="shared" si="6"/>
        <v>-1.1731372300749421</v>
      </c>
      <c r="X67" s="30">
        <f t="shared" si="3"/>
        <v>-4.1731372300749419</v>
      </c>
      <c r="Y67" s="39">
        <f>VLOOKUP($E67,'Ub5 and Ub6 values'!$B$3:$F$7000,2,FALSE)</f>
        <v>4</v>
      </c>
      <c r="Z67" s="39">
        <f>VLOOKUP($E67,'Ub5 and Ub6 values'!$B$3:$F$7000,3,FALSE)</f>
        <v>6</v>
      </c>
    </row>
    <row r="68" spans="1:26">
      <c r="A68">
        <v>686380</v>
      </c>
      <c r="B68" t="s">
        <v>14548</v>
      </c>
      <c r="C68" t="str">
        <f t="shared" ref="C68:C131" si="7">CONCATENATE("NSC",A68)</f>
        <v>NSC686380</v>
      </c>
      <c r="D68">
        <v>0</v>
      </c>
      <c r="E68" t="str">
        <f t="shared" ref="E68:E131" si="8">IF(B68&lt;&gt;0,CONCATENATE(B68,".mol"),"")</f>
        <v>NSC686380.mol</v>
      </c>
      <c r="F68">
        <v>18.047015345651825</v>
      </c>
      <c r="G68">
        <v>10.056629563131651</v>
      </c>
      <c r="H68">
        <v>25.820345566010374</v>
      </c>
      <c r="I68">
        <v>17.644072932396799</v>
      </c>
      <c r="J68">
        <v>15.589690396848567</v>
      </c>
      <c r="K68">
        <v>17.717892901632219</v>
      </c>
      <c r="L68">
        <v>21.536209558764597</v>
      </c>
      <c r="M68">
        <v>23.138123472050871</v>
      </c>
      <c r="N68">
        <v>26.760007497949989</v>
      </c>
      <c r="O68" t="s">
        <v>1489</v>
      </c>
      <c r="P68">
        <v>23.644745219574517</v>
      </c>
      <c r="Q68">
        <v>17.833898330157236</v>
      </c>
      <c r="R68">
        <v>24.052483276084331</v>
      </c>
      <c r="T68">
        <f t="shared" si="4"/>
        <v>20.153426171687752</v>
      </c>
      <c r="U68">
        <f t="shared" si="5"/>
        <v>0.82881083308225956</v>
      </c>
      <c r="V68">
        <v>10</v>
      </c>
      <c r="W68">
        <f t="shared" si="6"/>
        <v>-1.695651111261316</v>
      </c>
      <c r="X68" s="30">
        <f t="shared" ref="X68:X131" si="9">W68-3</f>
        <v>-4.6956511112613164</v>
      </c>
      <c r="Y68" s="39">
        <f>VLOOKUP($E68,'Ub5 and Ub6 values'!$B$3:$F$7000,2,FALSE)</f>
        <v>8</v>
      </c>
      <c r="Z68" s="39">
        <f>VLOOKUP($E68,'Ub5 and Ub6 values'!$B$3:$F$7000,3,FALSE)</f>
        <v>10</v>
      </c>
    </row>
    <row r="69" spans="1:26">
      <c r="A69">
        <v>290700</v>
      </c>
      <c r="B69" t="s">
        <v>14408</v>
      </c>
      <c r="C69" t="str">
        <f t="shared" si="7"/>
        <v>NSC290700</v>
      </c>
      <c r="D69">
        <v>0</v>
      </c>
      <c r="E69" t="str">
        <f t="shared" si="8"/>
        <v>NSC290700.mol</v>
      </c>
      <c r="F69">
        <v>8.8768423761076019</v>
      </c>
      <c r="G69">
        <v>8.8165583503907463</v>
      </c>
      <c r="H69">
        <v>7.582588124298197</v>
      </c>
      <c r="I69">
        <v>11.083513130749548</v>
      </c>
      <c r="J69">
        <v>6.3200888499286751</v>
      </c>
      <c r="K69">
        <v>11.518265815781904</v>
      </c>
      <c r="L69">
        <v>7.8768458542757553</v>
      </c>
      <c r="M69">
        <v>6.3200888499286751</v>
      </c>
      <c r="N69">
        <v>9.3915703111661202</v>
      </c>
      <c r="O69">
        <v>4.579845086000355</v>
      </c>
      <c r="P69">
        <v>9.0825996946896872</v>
      </c>
      <c r="Q69">
        <v>9.5419016280731306</v>
      </c>
      <c r="R69">
        <v>7.7772986736612868</v>
      </c>
      <c r="T69">
        <f t="shared" ref="T69:T132" si="10">AVERAGE(F69:R69)</f>
        <v>8.3667697496193618</v>
      </c>
      <c r="U69">
        <f t="shared" ref="U69:U132" si="11">(MAX(F69:R69)-MIN(F69:R69))/AVERAGE(F69:R69)</f>
        <v>0.8292830969917877</v>
      </c>
      <c r="V69">
        <v>10</v>
      </c>
      <c r="W69">
        <f t="shared" ref="W69:W132" si="12">LOG(T69)-3</f>
        <v>-2.0774421824718816</v>
      </c>
      <c r="X69" s="30">
        <f t="shared" si="9"/>
        <v>-5.0774421824718816</v>
      </c>
      <c r="Y69" s="39">
        <f>VLOOKUP($E69,'Ub5 and Ub6 values'!$B$3:$F$7000,2,FALSE)</f>
        <v>6</v>
      </c>
      <c r="Z69" s="39">
        <f>VLOOKUP($E69,'Ub5 and Ub6 values'!$B$3:$F$7000,3,FALSE)</f>
        <v>7</v>
      </c>
    </row>
    <row r="70" spans="1:26">
      <c r="A70">
        <v>628660</v>
      </c>
      <c r="B70" t="s">
        <v>14487</v>
      </c>
      <c r="C70" t="str">
        <f t="shared" si="7"/>
        <v>NSC628660</v>
      </c>
      <c r="D70">
        <v>0</v>
      </c>
      <c r="E70" t="str">
        <f t="shared" si="8"/>
        <v>NSC628660.mol</v>
      </c>
      <c r="F70">
        <v>4.1816109266114303</v>
      </c>
      <c r="G70">
        <v>7.1146606256096536</v>
      </c>
      <c r="H70">
        <v>5.0371311893672175</v>
      </c>
      <c r="I70">
        <v>4.5185891384669681</v>
      </c>
      <c r="J70">
        <v>8.1926723074359469</v>
      </c>
      <c r="K70">
        <v>7.3317013791659509</v>
      </c>
      <c r="L70">
        <v>6.2420462719806675</v>
      </c>
      <c r="M70">
        <v>4.2291177743710069</v>
      </c>
      <c r="N70">
        <v>3.7336748066241716</v>
      </c>
      <c r="O70" t="s">
        <v>1489</v>
      </c>
      <c r="P70">
        <v>3.9203585469553808</v>
      </c>
      <c r="Q70">
        <v>4.6626023462440358</v>
      </c>
      <c r="R70">
        <v>5.3090693006743033</v>
      </c>
      <c r="T70">
        <f t="shared" si="10"/>
        <v>5.3727695511255611</v>
      </c>
      <c r="U70">
        <f t="shared" si="11"/>
        <v>0.82992532219768178</v>
      </c>
      <c r="V70">
        <v>10</v>
      </c>
      <c r="W70">
        <f t="shared" si="12"/>
        <v>-2.2698017867942082</v>
      </c>
      <c r="X70" s="30">
        <f t="shared" si="9"/>
        <v>-5.2698017867942077</v>
      </c>
      <c r="Y70" s="39">
        <f>VLOOKUP($E70,'Ub5 and Ub6 values'!$B$3:$F$7000,2,FALSE)</f>
        <v>5</v>
      </c>
      <c r="Z70" s="39">
        <f>VLOOKUP($E70,'Ub5 and Ub6 values'!$B$3:$F$7000,3,FALSE)</f>
        <v>6</v>
      </c>
    </row>
    <row r="71" spans="1:26">
      <c r="A71">
        <v>268918</v>
      </c>
      <c r="B71" t="s">
        <v>14402</v>
      </c>
      <c r="C71" t="str">
        <f t="shared" si="7"/>
        <v>NSC268918</v>
      </c>
      <c r="D71">
        <v>0</v>
      </c>
      <c r="E71" t="str">
        <f t="shared" si="8"/>
        <v>NSC268918.mol</v>
      </c>
      <c r="F71">
        <v>8.5102356180524481</v>
      </c>
      <c r="G71">
        <v>8.7611088144179696</v>
      </c>
      <c r="H71">
        <v>8.8768423761076019</v>
      </c>
      <c r="I71">
        <v>7.582588124298197</v>
      </c>
      <c r="J71">
        <v>9.8635134056981748</v>
      </c>
      <c r="K71">
        <v>10.676017414151746</v>
      </c>
      <c r="L71">
        <v>7.9152100329584254</v>
      </c>
      <c r="M71">
        <v>6.0937170152540583</v>
      </c>
      <c r="N71">
        <v>8.3967222384673779</v>
      </c>
      <c r="O71">
        <v>4.247215670941153</v>
      </c>
      <c r="P71">
        <v>9.6932154069962877</v>
      </c>
      <c r="Q71">
        <v>9.2223452449210619</v>
      </c>
      <c r="R71">
        <v>11.373875220628744</v>
      </c>
      <c r="T71">
        <f t="shared" si="10"/>
        <v>8.5548158909917884</v>
      </c>
      <c r="U71">
        <f t="shared" si="11"/>
        <v>0.8330582025957981</v>
      </c>
      <c r="V71">
        <v>10</v>
      </c>
      <c r="W71">
        <f t="shared" si="12"/>
        <v>-2.0677893325152499</v>
      </c>
      <c r="X71" s="30">
        <f t="shared" si="9"/>
        <v>-5.0677893325152503</v>
      </c>
      <c r="Y71" s="39">
        <f>VLOOKUP($E71,'Ub5 and Ub6 values'!$B$3:$F$7000,2,FALSE)</f>
        <v>7</v>
      </c>
      <c r="Z71" s="39">
        <f>VLOOKUP($E71,'Ub5 and Ub6 values'!$B$3:$F$7000,3,FALSE)</f>
        <v>7</v>
      </c>
    </row>
    <row r="72" spans="1:26">
      <c r="A72">
        <v>339606</v>
      </c>
      <c r="B72" t="s">
        <v>14426</v>
      </c>
      <c r="C72" t="str">
        <f t="shared" si="7"/>
        <v>NSC339606</v>
      </c>
      <c r="D72">
        <v>0</v>
      </c>
      <c r="E72" t="str">
        <f t="shared" si="8"/>
        <v>NSC339606.mol</v>
      </c>
      <c r="F72">
        <v>32.875596327755325</v>
      </c>
      <c r="G72">
        <v>32.153788373530809</v>
      </c>
      <c r="H72">
        <v>40.890296400253554</v>
      </c>
      <c r="I72">
        <v>35.449551681817717</v>
      </c>
      <c r="J72">
        <v>31.803190526021403</v>
      </c>
      <c r="K72">
        <v>29.050387521501346</v>
      </c>
      <c r="L72">
        <v>47.397902991216739</v>
      </c>
      <c r="M72">
        <v>20.645568044576063</v>
      </c>
      <c r="N72">
        <v>35.805485515033446</v>
      </c>
      <c r="O72" t="s">
        <v>1489</v>
      </c>
      <c r="P72">
        <v>25.094816992982484</v>
      </c>
      <c r="Q72">
        <v>22.761738769145108</v>
      </c>
      <c r="R72">
        <v>29.235943750100986</v>
      </c>
      <c r="T72">
        <f t="shared" si="10"/>
        <v>31.930355574494584</v>
      </c>
      <c r="U72">
        <f t="shared" si="11"/>
        <v>0.83783391901874027</v>
      </c>
      <c r="V72">
        <v>10</v>
      </c>
      <c r="W72">
        <f t="shared" si="12"/>
        <v>-1.4957962451567319</v>
      </c>
      <c r="X72" s="30">
        <f t="shared" si="9"/>
        <v>-4.4957962451567317</v>
      </c>
      <c r="Y72" s="39">
        <f>VLOOKUP($E72,'Ub5 and Ub6 values'!$B$3:$F$7000,2,FALSE)</f>
        <v>8</v>
      </c>
      <c r="Z72" s="39">
        <f>VLOOKUP($E72,'Ub5 and Ub6 values'!$B$3:$F$7000,3,FALSE)</f>
        <v>9</v>
      </c>
    </row>
    <row r="73" spans="1:26">
      <c r="A73">
        <v>657195</v>
      </c>
      <c r="B73" t="s">
        <v>14515</v>
      </c>
      <c r="C73" t="str">
        <f t="shared" si="7"/>
        <v>NSC657195</v>
      </c>
      <c r="D73">
        <v>0</v>
      </c>
      <c r="E73" t="str">
        <f t="shared" si="8"/>
        <v>NSC657195.mol</v>
      </c>
      <c r="F73">
        <v>11.415512410536868</v>
      </c>
      <c r="G73">
        <v>12.37664769376954</v>
      </c>
      <c r="H73" t="s">
        <v>1489</v>
      </c>
      <c r="I73">
        <v>10.056629563131651</v>
      </c>
      <c r="J73">
        <v>9.4139969868253512</v>
      </c>
      <c r="K73">
        <v>11.164058815458212</v>
      </c>
      <c r="L73">
        <v>8.5576510494948348</v>
      </c>
      <c r="M73">
        <v>14.626179110357478</v>
      </c>
      <c r="N73">
        <v>7.396601080676481</v>
      </c>
      <c r="O73" t="s">
        <v>1489</v>
      </c>
      <c r="P73">
        <v>6.3649255806685074</v>
      </c>
      <c r="Q73">
        <v>7.7160448187284061</v>
      </c>
      <c r="R73">
        <v>8.7611088144179696</v>
      </c>
      <c r="T73">
        <f t="shared" si="10"/>
        <v>9.8044869021877545</v>
      </c>
      <c r="U73">
        <f t="shared" si="11"/>
        <v>0.84259927236432652</v>
      </c>
      <c r="V73">
        <v>10</v>
      </c>
      <c r="W73">
        <f t="shared" si="12"/>
        <v>-2.0085751293168759</v>
      </c>
      <c r="X73" s="30">
        <f t="shared" si="9"/>
        <v>-5.0085751293168759</v>
      </c>
      <c r="Y73" s="39">
        <f>VLOOKUP($E73,'Ub5 and Ub6 values'!$B$3:$F$7000,2,FALSE)</f>
        <v>6</v>
      </c>
      <c r="Z73" s="39">
        <f>VLOOKUP($E73,'Ub5 and Ub6 values'!$B$3:$F$7000,3,FALSE)</f>
        <v>9</v>
      </c>
    </row>
    <row r="74" spans="1:26">
      <c r="A74">
        <v>58150</v>
      </c>
      <c r="B74" t="s">
        <v>14474</v>
      </c>
      <c r="C74" t="str">
        <f t="shared" si="7"/>
        <v>NSC58150</v>
      </c>
      <c r="D74" t="s">
        <v>14654</v>
      </c>
      <c r="E74" t="str">
        <f t="shared" si="8"/>
        <v>NSC58150.mol</v>
      </c>
      <c r="F74">
        <v>34.322884535637336</v>
      </c>
      <c r="G74">
        <v>65.786800580319593</v>
      </c>
      <c r="H74">
        <v>50.710532603720821</v>
      </c>
      <c r="I74">
        <v>42.436193746798395</v>
      </c>
      <c r="J74">
        <v>82.602114079223142</v>
      </c>
      <c r="K74">
        <v>71.636323028704524</v>
      </c>
      <c r="L74">
        <v>59.670567419791006</v>
      </c>
      <c r="M74">
        <v>54.464333054114533</v>
      </c>
      <c r="N74">
        <v>50.755723996960391</v>
      </c>
      <c r="O74" t="s">
        <v>1489</v>
      </c>
      <c r="P74">
        <v>45.243609210394823</v>
      </c>
      <c r="Q74">
        <v>51.369157505499473</v>
      </c>
      <c r="R74">
        <v>76.156445021792464</v>
      </c>
      <c r="T74">
        <f t="shared" si="10"/>
        <v>57.096223731913049</v>
      </c>
      <c r="U74">
        <f t="shared" si="11"/>
        <v>0.84557657911447615</v>
      </c>
      <c r="V74">
        <v>10</v>
      </c>
      <c r="W74">
        <f t="shared" si="12"/>
        <v>-1.2433926144621252</v>
      </c>
      <c r="X74" s="30">
        <f t="shared" si="9"/>
        <v>-4.2433926144621257</v>
      </c>
      <c r="Y74" s="39">
        <f>VLOOKUP($E74,'Ub5 and Ub6 values'!$B$3:$F$7000,2,FALSE)</f>
        <v>10</v>
      </c>
      <c r="Z74" s="39">
        <f>VLOOKUP($E74,'Ub5 and Ub6 values'!$B$3:$F$7000,3,FALSE)</f>
        <v>11</v>
      </c>
    </row>
    <row r="75" spans="1:26">
      <c r="A75">
        <v>401360</v>
      </c>
      <c r="B75" t="s">
        <v>14342</v>
      </c>
      <c r="C75" t="str">
        <f t="shared" si="7"/>
        <v>NSC401360</v>
      </c>
      <c r="D75">
        <v>0</v>
      </c>
      <c r="E75" t="str">
        <f t="shared" si="8"/>
        <v>lycorine.mol</v>
      </c>
      <c r="F75">
        <v>6.6839092829838966</v>
      </c>
      <c r="G75">
        <v>10.069961061498516</v>
      </c>
      <c r="H75">
        <v>15.54275229120725</v>
      </c>
      <c r="I75">
        <v>10.598775638662261</v>
      </c>
      <c r="J75">
        <v>8.5678717596311671</v>
      </c>
      <c r="K75">
        <v>10.017225333279345</v>
      </c>
      <c r="L75">
        <v>10.669462954528258</v>
      </c>
      <c r="M75">
        <v>12.330573955801672</v>
      </c>
      <c r="N75">
        <v>11.649811609154199</v>
      </c>
      <c r="O75" t="s">
        <v>1489</v>
      </c>
      <c r="P75">
        <v>8.5678717596311671</v>
      </c>
      <c r="Q75">
        <v>9.4139969868253512</v>
      </c>
      <c r="R75">
        <v>11.41824970627135</v>
      </c>
      <c r="T75">
        <f t="shared" si="10"/>
        <v>10.460871861622868</v>
      </c>
      <c r="U75">
        <f t="shared" si="11"/>
        <v>0.84685513075857699</v>
      </c>
      <c r="V75">
        <v>10</v>
      </c>
      <c r="W75">
        <f t="shared" si="12"/>
        <v>-1.9804321176759836</v>
      </c>
      <c r="X75" s="30">
        <f t="shared" si="9"/>
        <v>-4.9804321176759832</v>
      </c>
      <c r="Y75" s="39">
        <f>VLOOKUP($E75,'Ub5 and Ub6 values'!$B$3:$F$7000,2,FALSE)</f>
        <v>7</v>
      </c>
      <c r="Z75" s="39">
        <f>VLOOKUP($E75,'Ub5 and Ub6 values'!$B$3:$F$7000,3,FALSE)</f>
        <v>9</v>
      </c>
    </row>
    <row r="76" spans="1:26">
      <c r="A76">
        <v>121418</v>
      </c>
      <c r="B76" t="s">
        <v>14358</v>
      </c>
      <c r="C76" t="str">
        <f t="shared" si="7"/>
        <v>NSC121418</v>
      </c>
      <c r="D76" t="s">
        <v>14655</v>
      </c>
      <c r="E76" t="str">
        <f t="shared" si="8"/>
        <v>NSC121418.mol</v>
      </c>
      <c r="F76">
        <v>4.5010286476730403</v>
      </c>
      <c r="G76">
        <v>9.2316337209488459</v>
      </c>
      <c r="H76">
        <v>6.3581086865468128</v>
      </c>
      <c r="I76">
        <v>4.6626023462440358</v>
      </c>
      <c r="J76">
        <v>9.3573152919853282</v>
      </c>
      <c r="K76">
        <v>6.8114035696311994</v>
      </c>
      <c r="L76">
        <v>8.954676454485476</v>
      </c>
      <c r="M76">
        <v>11.021943271294061</v>
      </c>
      <c r="N76">
        <v>8.6359809583898581</v>
      </c>
      <c r="O76" t="s">
        <v>1489</v>
      </c>
      <c r="P76">
        <v>9.0803101799103185</v>
      </c>
      <c r="Q76">
        <v>6.8114035696311994</v>
      </c>
      <c r="R76">
        <v>6.888787218681907</v>
      </c>
      <c r="T76">
        <f t="shared" si="10"/>
        <v>7.6929328262851735</v>
      </c>
      <c r="U76">
        <f t="shared" si="11"/>
        <v>0.84765001474345303</v>
      </c>
      <c r="V76">
        <v>10</v>
      </c>
      <c r="W76">
        <f t="shared" si="12"/>
        <v>-2.1139080597500914</v>
      </c>
      <c r="X76" s="30">
        <f t="shared" si="9"/>
        <v>-5.1139080597500914</v>
      </c>
      <c r="Y76" s="39">
        <f>VLOOKUP($E76,'Ub5 and Ub6 values'!$B$3:$F$7000,2,FALSE)</f>
        <v>4</v>
      </c>
      <c r="Z76" s="39">
        <f>VLOOKUP($E76,'Ub5 and Ub6 values'!$B$3:$F$7000,3,FALSE)</f>
        <v>6</v>
      </c>
    </row>
    <row r="77" spans="1:26" ht="14.25">
      <c r="A77">
        <v>401990</v>
      </c>
      <c r="B77" t="s">
        <v>14447</v>
      </c>
      <c r="C77" t="str">
        <f t="shared" si="7"/>
        <v>NSC401990</v>
      </c>
      <c r="D77" s="22" t="s">
        <v>14656</v>
      </c>
      <c r="E77" t="str">
        <f t="shared" si="8"/>
        <v>NSC401990.mol</v>
      </c>
      <c r="F77">
        <v>9.7757033315209583</v>
      </c>
      <c r="G77">
        <v>9.1556208950759181</v>
      </c>
      <c r="H77">
        <v>10.167635632525471</v>
      </c>
      <c r="I77">
        <v>10.094072036821199</v>
      </c>
      <c r="J77">
        <v>9.7757033315209583</v>
      </c>
      <c r="K77">
        <v>9.4982621069999187</v>
      </c>
      <c r="L77">
        <v>11.882428497609547</v>
      </c>
      <c r="M77">
        <v>6.251048115638886</v>
      </c>
      <c r="N77">
        <v>9.1483420713214691</v>
      </c>
      <c r="O77">
        <v>4.5813447513904988</v>
      </c>
      <c r="P77">
        <v>7.9089695670669844</v>
      </c>
      <c r="Q77">
        <v>6.8537636701183455</v>
      </c>
      <c r="R77">
        <v>12.23649534938057</v>
      </c>
      <c r="T77">
        <f t="shared" si="10"/>
        <v>9.0253376428454413</v>
      </c>
      <c r="U77">
        <f t="shared" si="11"/>
        <v>0.84818440050921051</v>
      </c>
      <c r="V77">
        <v>10</v>
      </c>
      <c r="W77">
        <f t="shared" si="12"/>
        <v>-2.0445365419229447</v>
      </c>
      <c r="X77" s="30">
        <f t="shared" si="9"/>
        <v>-5.0445365419229447</v>
      </c>
      <c r="Y77" s="39">
        <f>VLOOKUP($E77,'Ub5 and Ub6 values'!$B$3:$F$7000,2,FALSE)</f>
        <v>6</v>
      </c>
      <c r="Z77" s="39">
        <f>VLOOKUP($E77,'Ub5 and Ub6 values'!$B$3:$F$7000,3,FALSE)</f>
        <v>9</v>
      </c>
    </row>
    <row r="78" spans="1:26" ht="14.25">
      <c r="A78">
        <v>55861</v>
      </c>
      <c r="B78" t="s">
        <v>14472</v>
      </c>
      <c r="C78" t="str">
        <f t="shared" si="7"/>
        <v>NSC55861</v>
      </c>
      <c r="D78" s="22" t="s">
        <v>14657</v>
      </c>
      <c r="E78" t="str">
        <f t="shared" si="8"/>
        <v>NSC55861.mol</v>
      </c>
      <c r="F78">
        <v>37.740410901243145</v>
      </c>
      <c r="G78">
        <v>45.010011708271648</v>
      </c>
      <c r="H78">
        <v>23.788701525124008</v>
      </c>
      <c r="I78">
        <v>30.921014313830341</v>
      </c>
      <c r="J78">
        <v>53.292014962570761</v>
      </c>
      <c r="K78">
        <v>38.057612198917759</v>
      </c>
      <c r="L78">
        <v>34.511923427775486</v>
      </c>
      <c r="M78">
        <v>28.789846114725012</v>
      </c>
      <c r="N78">
        <v>56.273224522478166</v>
      </c>
      <c r="O78" t="s">
        <v>1489</v>
      </c>
      <c r="P78">
        <v>34.994237888986476</v>
      </c>
      <c r="Q78">
        <v>41.217196121860368</v>
      </c>
      <c r="R78">
        <v>34.768667793973407</v>
      </c>
      <c r="T78">
        <f t="shared" si="10"/>
        <v>38.280405123313045</v>
      </c>
      <c r="U78">
        <f t="shared" si="11"/>
        <v>0.84859402330543388</v>
      </c>
      <c r="V78">
        <v>10</v>
      </c>
      <c r="W78">
        <f t="shared" si="12"/>
        <v>-1.4170234747121131</v>
      </c>
      <c r="X78" s="30">
        <f t="shared" si="9"/>
        <v>-4.4170234747121135</v>
      </c>
      <c r="Y78" s="39">
        <f>VLOOKUP($E78,'Ub5 and Ub6 values'!$B$3:$F$7000,2,FALSE)</f>
        <v>7</v>
      </c>
      <c r="Z78" s="39">
        <f>VLOOKUP($E78,'Ub5 and Ub6 values'!$B$3:$F$7000,3,FALSE)</f>
        <v>9</v>
      </c>
    </row>
    <row r="79" spans="1:26" ht="14.25">
      <c r="A79">
        <v>652815</v>
      </c>
      <c r="B79" t="s">
        <v>14511</v>
      </c>
      <c r="C79" t="str">
        <f t="shared" si="7"/>
        <v>NSC652815</v>
      </c>
      <c r="D79" s="22" t="s">
        <v>14658</v>
      </c>
      <c r="E79" t="str">
        <f t="shared" si="8"/>
        <v>NSC652815.mol</v>
      </c>
      <c r="F79">
        <v>40.637471722880136</v>
      </c>
      <c r="G79">
        <v>40.822791479802156</v>
      </c>
      <c r="H79">
        <v>36.827685544780664</v>
      </c>
      <c r="I79">
        <v>24.590805300962259</v>
      </c>
      <c r="J79">
        <v>47.25748398680598</v>
      </c>
      <c r="K79">
        <v>25.944533812968444</v>
      </c>
      <c r="L79">
        <v>49.019220559183012</v>
      </c>
      <c r="M79">
        <v>36.827685544780664</v>
      </c>
      <c r="N79">
        <v>43.705665808472325</v>
      </c>
      <c r="O79" t="s">
        <v>1489</v>
      </c>
      <c r="P79">
        <v>36.85938478265772</v>
      </c>
      <c r="Q79">
        <v>18.12932518332989</v>
      </c>
      <c r="R79">
        <v>35.956759423057115</v>
      </c>
      <c r="T79">
        <f t="shared" si="10"/>
        <v>36.381567762473367</v>
      </c>
      <c r="U79">
        <f t="shared" si="11"/>
        <v>0.84905344314807785</v>
      </c>
      <c r="V79">
        <v>10</v>
      </c>
      <c r="W79">
        <f t="shared" si="12"/>
        <v>-1.4391185901565156</v>
      </c>
      <c r="X79" s="30">
        <f t="shared" si="9"/>
        <v>-4.4391185901565153</v>
      </c>
      <c r="Y79" s="39">
        <f>VLOOKUP($E79,'Ub5 and Ub6 values'!$B$3:$F$7000,2,FALSE)</f>
        <v>7</v>
      </c>
      <c r="Z79" s="39">
        <f>VLOOKUP($E79,'Ub5 and Ub6 values'!$B$3:$F$7000,3,FALSE)</f>
        <v>10</v>
      </c>
    </row>
    <row r="80" spans="1:26" ht="14.25">
      <c r="A80">
        <v>295466</v>
      </c>
      <c r="B80" t="s">
        <v>14417</v>
      </c>
      <c r="C80" t="str">
        <f t="shared" si="7"/>
        <v>NSC295466</v>
      </c>
      <c r="D80" s="22" t="s">
        <v>14659</v>
      </c>
      <c r="E80" t="str">
        <f t="shared" si="8"/>
        <v>NSC295466.mol</v>
      </c>
      <c r="F80">
        <v>4.2985517090436938</v>
      </c>
      <c r="G80">
        <v>3.9515168748050349</v>
      </c>
      <c r="H80">
        <v>4.1680894541577036</v>
      </c>
      <c r="I80">
        <v>3.0222623187260531</v>
      </c>
      <c r="J80">
        <v>3.351239633131633</v>
      </c>
      <c r="K80">
        <v>3.6367460500987683</v>
      </c>
      <c r="L80">
        <v>2.9719690051421814</v>
      </c>
      <c r="M80">
        <v>3.949638585147984</v>
      </c>
      <c r="N80">
        <v>2.4028095280443513</v>
      </c>
      <c r="O80" t="s">
        <v>1489</v>
      </c>
      <c r="P80">
        <v>1.5056888466864236</v>
      </c>
      <c r="Q80">
        <v>2.6443407766662479</v>
      </c>
      <c r="R80">
        <v>3.4905110560424308</v>
      </c>
      <c r="T80">
        <f t="shared" si="10"/>
        <v>3.2827803198077086</v>
      </c>
      <c r="U80">
        <f t="shared" si="11"/>
        <v>0.85076142485247519</v>
      </c>
      <c r="V80">
        <v>10</v>
      </c>
      <c r="W80">
        <f t="shared" si="12"/>
        <v>-2.4837581788263878</v>
      </c>
      <c r="X80" s="30">
        <f t="shared" si="9"/>
        <v>-5.4837581788263883</v>
      </c>
      <c r="Y80" s="39">
        <f>VLOOKUP($E80,'Ub5 and Ub6 values'!$B$3:$F$7000,2,FALSE)</f>
        <v>6</v>
      </c>
      <c r="Z80" s="39">
        <f>VLOOKUP($E80,'Ub5 and Ub6 values'!$B$3:$F$7000,3,FALSE)</f>
        <v>6</v>
      </c>
    </row>
    <row r="81" spans="1:26" ht="14.25">
      <c r="A81">
        <v>61998</v>
      </c>
      <c r="B81" t="s">
        <v>14322</v>
      </c>
      <c r="C81" t="str">
        <f t="shared" si="7"/>
        <v>NSC61998</v>
      </c>
      <c r="D81" s="22" t="s">
        <v>14660</v>
      </c>
      <c r="E81" t="str">
        <f t="shared" si="8"/>
        <v>2_4_6-Trichloro-3_5-dimethylphenol.mol</v>
      </c>
      <c r="F81">
        <v>15.032347625368498</v>
      </c>
      <c r="G81">
        <v>19.128761867146178</v>
      </c>
      <c r="H81">
        <v>24.978136601380207</v>
      </c>
      <c r="I81">
        <v>17.834417919944762</v>
      </c>
      <c r="J81">
        <v>12.122456802956403</v>
      </c>
      <c r="K81">
        <v>13.908761095998949</v>
      </c>
      <c r="L81">
        <v>20.286369285049478</v>
      </c>
      <c r="M81">
        <v>25.094816992982484</v>
      </c>
      <c r="N81">
        <v>9.9308712292416388</v>
      </c>
      <c r="O81">
        <v>19.662445756739103</v>
      </c>
      <c r="P81">
        <v>18.047015345651825</v>
      </c>
      <c r="Q81">
        <v>11.777218755232473</v>
      </c>
      <c r="R81">
        <v>23.364072527030082</v>
      </c>
      <c r="T81">
        <f t="shared" si="10"/>
        <v>17.782130138824776</v>
      </c>
      <c r="U81">
        <f t="shared" si="11"/>
        <v>0.85276317546639169</v>
      </c>
      <c r="V81">
        <v>10</v>
      </c>
      <c r="W81">
        <f t="shared" si="12"/>
        <v>-1.7500162156872165</v>
      </c>
      <c r="X81" s="30">
        <f t="shared" si="9"/>
        <v>-4.7500162156872161</v>
      </c>
      <c r="Y81" s="39">
        <f>VLOOKUP($E81,'Ub5 and Ub6 values'!$B$3:$F$7000,2,FALSE)</f>
        <v>6</v>
      </c>
      <c r="Z81" s="39">
        <f>VLOOKUP($E81,'Ub5 and Ub6 values'!$B$3:$F$7000,3,FALSE)</f>
        <v>8</v>
      </c>
    </row>
    <row r="82" spans="1:26">
      <c r="A82">
        <v>130810</v>
      </c>
      <c r="B82" t="s">
        <v>14366</v>
      </c>
      <c r="C82" t="str">
        <f t="shared" si="7"/>
        <v>NSC130810</v>
      </c>
      <c r="D82" t="s">
        <v>14661</v>
      </c>
      <c r="E82" t="str">
        <f t="shared" si="8"/>
        <v>NSC130810.mol</v>
      </c>
      <c r="F82">
        <v>45.289082085945537</v>
      </c>
      <c r="G82">
        <v>85.007989450970371</v>
      </c>
      <c r="H82">
        <v>52.878999236531214</v>
      </c>
      <c r="I82">
        <v>46.036937865723701</v>
      </c>
      <c r="J82">
        <v>44.807941591509319</v>
      </c>
      <c r="K82">
        <v>76.460115508418966</v>
      </c>
      <c r="L82">
        <v>51.581458725444364</v>
      </c>
      <c r="M82">
        <v>40.664247577916285</v>
      </c>
      <c r="N82">
        <v>50.594771381532773</v>
      </c>
      <c r="O82" t="s">
        <v>1489</v>
      </c>
      <c r="P82">
        <v>65.561508605427477</v>
      </c>
      <c r="Q82">
        <v>49.931212999754962</v>
      </c>
      <c r="R82">
        <v>90.425513222547067</v>
      </c>
      <c r="T82">
        <f t="shared" si="10"/>
        <v>58.269981520976842</v>
      </c>
      <c r="U82">
        <f t="shared" si="11"/>
        <v>0.85397771452385007</v>
      </c>
      <c r="V82">
        <v>10</v>
      </c>
      <c r="W82">
        <f t="shared" si="12"/>
        <v>-1.2345551196366229</v>
      </c>
      <c r="X82" s="30">
        <f t="shared" si="9"/>
        <v>-4.2345551196366227</v>
      </c>
      <c r="Y82" s="39">
        <f>VLOOKUP($E82,'Ub5 and Ub6 values'!$B$3:$F$7000,2,FALSE)</f>
        <v>8</v>
      </c>
      <c r="Z82" s="39">
        <f>VLOOKUP($E82,'Ub5 and Ub6 values'!$B$3:$F$7000,3,FALSE)</f>
        <v>11</v>
      </c>
    </row>
    <row r="83" spans="1:26" ht="14.25">
      <c r="A83">
        <v>657340</v>
      </c>
      <c r="B83" t="s">
        <v>14516</v>
      </c>
      <c r="C83" t="str">
        <f t="shared" si="7"/>
        <v>NSC657340</v>
      </c>
      <c r="D83" s="22" t="s">
        <v>14662</v>
      </c>
      <c r="E83" t="str">
        <f t="shared" si="8"/>
        <v>NSC657340.mol</v>
      </c>
      <c r="F83">
        <v>42.089547639434613</v>
      </c>
      <c r="G83">
        <v>30.897765918583328</v>
      </c>
      <c r="H83">
        <v>24.893219647448781</v>
      </c>
      <c r="I83">
        <v>38.994372090819546</v>
      </c>
      <c r="J83">
        <v>38.994372090819546</v>
      </c>
      <c r="K83">
        <v>33.229637701961273</v>
      </c>
      <c r="L83">
        <v>42.089547639434613</v>
      </c>
      <c r="M83">
        <v>27.338105173841164</v>
      </c>
      <c r="N83">
        <v>24.893219647448781</v>
      </c>
      <c r="O83">
        <v>53.215948173189517</v>
      </c>
      <c r="P83">
        <v>31.629093314636826</v>
      </c>
      <c r="Q83">
        <v>23.644745219574517</v>
      </c>
      <c r="R83">
        <v>37.434590469430091</v>
      </c>
      <c r="T83">
        <f t="shared" si="10"/>
        <v>34.564935748201741</v>
      </c>
      <c r="U83">
        <f t="shared" si="11"/>
        <v>0.855526050128806</v>
      </c>
      <c r="V83">
        <v>10</v>
      </c>
      <c r="W83">
        <f t="shared" si="12"/>
        <v>-1.4613642460787377</v>
      </c>
      <c r="X83" s="30">
        <f t="shared" si="9"/>
        <v>-4.4613642460787375</v>
      </c>
      <c r="Y83" s="39">
        <f>VLOOKUP($E83,'Ub5 and Ub6 values'!$B$3:$F$7000,2,FALSE)</f>
        <v>7</v>
      </c>
      <c r="Z83" s="39">
        <f>VLOOKUP($E83,'Ub5 and Ub6 values'!$B$3:$F$7000,3,FALSE)</f>
        <v>10</v>
      </c>
    </row>
    <row r="84" spans="1:26" ht="14.25">
      <c r="A84">
        <v>260922</v>
      </c>
      <c r="B84" t="s">
        <v>14400</v>
      </c>
      <c r="C84" t="str">
        <f t="shared" si="7"/>
        <v>NSC260922</v>
      </c>
      <c r="D84" s="22" t="s">
        <v>14663</v>
      </c>
      <c r="E84" t="str">
        <f t="shared" si="8"/>
        <v>NSC260922.mol</v>
      </c>
      <c r="F84">
        <v>37.856928714387195</v>
      </c>
      <c r="G84">
        <v>70.028289798559072</v>
      </c>
      <c r="H84">
        <v>30.229338420461261</v>
      </c>
      <c r="I84">
        <v>51.581458725444364</v>
      </c>
      <c r="J84">
        <v>37.819580831857934</v>
      </c>
      <c r="K84">
        <v>57.876764096462651</v>
      </c>
      <c r="L84">
        <v>44.37460965813581</v>
      </c>
      <c r="M84">
        <v>40.642123892525461</v>
      </c>
      <c r="N84">
        <v>50.360951653839244</v>
      </c>
      <c r="O84" t="s">
        <v>1489</v>
      </c>
      <c r="P84">
        <v>53.246059233906863</v>
      </c>
      <c r="Q84">
        <v>48.923007148094726</v>
      </c>
      <c r="R84">
        <v>31.598226638496126</v>
      </c>
      <c r="T84">
        <f t="shared" si="10"/>
        <v>46.211444901014225</v>
      </c>
      <c r="U84">
        <f t="shared" si="11"/>
        <v>0.86123581427388618</v>
      </c>
      <c r="V84">
        <v>10</v>
      </c>
      <c r="W84">
        <f t="shared" si="12"/>
        <v>-1.3352504521104445</v>
      </c>
      <c r="X84" s="30">
        <f t="shared" si="9"/>
        <v>-4.3352504521104445</v>
      </c>
      <c r="Y84" s="39">
        <f>VLOOKUP($E84,'Ub5 and Ub6 values'!$B$3:$F$7000,2,FALSE)</f>
        <v>7</v>
      </c>
      <c r="Z84" s="39">
        <f>VLOOKUP($E84,'Ub5 and Ub6 values'!$B$3:$F$7000,3,FALSE)</f>
        <v>8</v>
      </c>
    </row>
    <row r="85" spans="1:26">
      <c r="A85">
        <v>111712</v>
      </c>
      <c r="B85" t="s">
        <v>14348</v>
      </c>
      <c r="C85" t="str">
        <f t="shared" si="7"/>
        <v>NSC111712</v>
      </c>
      <c r="D85" t="s">
        <v>14664</v>
      </c>
      <c r="E85" t="str">
        <f t="shared" si="8"/>
        <v>NSC111712.mol</v>
      </c>
      <c r="F85">
        <v>78.112958188141278</v>
      </c>
      <c r="G85">
        <v>46.036937865723701</v>
      </c>
      <c r="H85">
        <v>45.243609210394823</v>
      </c>
      <c r="I85">
        <v>83.365744774227295</v>
      </c>
      <c r="J85">
        <v>53.456127202454311</v>
      </c>
      <c r="K85">
        <v>43.13245912947194</v>
      </c>
      <c r="L85">
        <v>53.456127202454311</v>
      </c>
      <c r="M85">
        <v>45.995947939882825</v>
      </c>
      <c r="N85">
        <v>57.536753347336131</v>
      </c>
      <c r="O85" t="s">
        <v>1489</v>
      </c>
      <c r="P85">
        <v>68.559437993368221</v>
      </c>
      <c r="Q85">
        <v>40.415422615998466</v>
      </c>
      <c r="R85">
        <v>36.578897112389079</v>
      </c>
      <c r="T85">
        <f t="shared" si="10"/>
        <v>54.324201881820194</v>
      </c>
      <c r="U85">
        <f t="shared" si="11"/>
        <v>0.8612523707871651</v>
      </c>
      <c r="V85">
        <v>10</v>
      </c>
      <c r="W85">
        <f t="shared" si="12"/>
        <v>-1.2650066455112132</v>
      </c>
      <c r="X85" s="30">
        <f t="shared" si="9"/>
        <v>-4.265006645511213</v>
      </c>
      <c r="Y85" s="39">
        <f>VLOOKUP($E85,'Ub5 and Ub6 values'!$B$3:$F$7000,2,FALSE)</f>
        <v>7</v>
      </c>
      <c r="Z85" s="39">
        <f>VLOOKUP($E85,'Ub5 and Ub6 values'!$B$3:$F$7000,3,FALSE)</f>
        <v>9</v>
      </c>
    </row>
    <row r="86" spans="1:26" ht="14.25">
      <c r="A86">
        <v>687370</v>
      </c>
      <c r="B86" t="s">
        <v>14550</v>
      </c>
      <c r="C86" t="str">
        <f t="shared" si="7"/>
        <v>NSC687370</v>
      </c>
      <c r="D86" s="22" t="s">
        <v>14665</v>
      </c>
      <c r="E86" t="str">
        <f t="shared" si="8"/>
        <v>NSC687370.mol</v>
      </c>
      <c r="F86">
        <v>92.433051204777001</v>
      </c>
      <c r="G86">
        <v>67.488491769036372</v>
      </c>
      <c r="H86" t="s">
        <v>1489</v>
      </c>
      <c r="I86">
        <v>83.839502226555112</v>
      </c>
      <c r="J86">
        <v>53.215948173189517</v>
      </c>
      <c r="K86">
        <v>66.496025691505679</v>
      </c>
      <c r="L86">
        <v>101.90743895326666</v>
      </c>
      <c r="M86">
        <v>40.822791479802156</v>
      </c>
      <c r="N86">
        <v>41.73726390761189</v>
      </c>
      <c r="O86" t="s">
        <v>1489</v>
      </c>
      <c r="P86">
        <v>85.399318791969876</v>
      </c>
      <c r="Q86">
        <v>58.728521684916146</v>
      </c>
      <c r="R86" t="s">
        <v>1489</v>
      </c>
      <c r="T86">
        <f t="shared" si="10"/>
        <v>69.206835388263045</v>
      </c>
      <c r="U86">
        <f t="shared" si="11"/>
        <v>0.882638934879314</v>
      </c>
      <c r="V86">
        <v>10</v>
      </c>
      <c r="W86">
        <f t="shared" si="12"/>
        <v>-1.1598510092310998</v>
      </c>
      <c r="X86" s="30">
        <f t="shared" si="9"/>
        <v>-4.1598510092311001</v>
      </c>
      <c r="Y86" s="39">
        <f>VLOOKUP($E86,'Ub5 and Ub6 values'!$B$3:$F$7000,2,FALSE)</f>
        <v>7</v>
      </c>
      <c r="Z86" s="39">
        <f>VLOOKUP($E86,'Ub5 and Ub6 values'!$B$3:$F$7000,3,FALSE)</f>
        <v>10</v>
      </c>
    </row>
    <row r="87" spans="1:26" ht="14.25">
      <c r="A87">
        <v>651559</v>
      </c>
      <c r="B87" t="s">
        <v>14510</v>
      </c>
      <c r="C87" t="str">
        <f t="shared" si="7"/>
        <v>NSC651559</v>
      </c>
      <c r="D87" s="22" t="s">
        <v>14666</v>
      </c>
      <c r="E87" t="str">
        <f t="shared" si="8"/>
        <v>NSC651559.mol</v>
      </c>
      <c r="F87">
        <v>56.745875199824248</v>
      </c>
      <c r="G87">
        <v>61.214051491189451</v>
      </c>
      <c r="H87" t="s">
        <v>1489</v>
      </c>
      <c r="I87">
        <v>112.50018920154581</v>
      </c>
      <c r="J87">
        <v>76.156445021792464</v>
      </c>
      <c r="K87">
        <v>67.0093186134321</v>
      </c>
      <c r="L87">
        <v>78.738786758902521</v>
      </c>
      <c r="M87">
        <v>95.707487422863295</v>
      </c>
      <c r="N87">
        <v>62.439532005169028</v>
      </c>
      <c r="O87">
        <v>61.054867706008253</v>
      </c>
      <c r="P87">
        <v>49.019220559183012</v>
      </c>
      <c r="Q87">
        <v>69.549663100696222</v>
      </c>
      <c r="R87" t="s">
        <v>1489</v>
      </c>
      <c r="T87">
        <f t="shared" si="10"/>
        <v>71.83049428005512</v>
      </c>
      <c r="U87">
        <f t="shared" si="11"/>
        <v>0.88376071024739278</v>
      </c>
      <c r="V87">
        <v>10</v>
      </c>
      <c r="W87">
        <f t="shared" si="12"/>
        <v>-1.14369114508888</v>
      </c>
      <c r="X87" s="30">
        <f t="shared" si="9"/>
        <v>-4.14369114508888</v>
      </c>
      <c r="Y87" s="39">
        <f>VLOOKUP($E87,'Ub5 and Ub6 values'!$B$3:$F$7000,2,FALSE)</f>
        <v>7</v>
      </c>
      <c r="Z87" s="39">
        <f>VLOOKUP($E87,'Ub5 and Ub6 values'!$B$3:$F$7000,3,FALSE)</f>
        <v>12</v>
      </c>
    </row>
    <row r="88" spans="1:26">
      <c r="A88">
        <v>369316</v>
      </c>
      <c r="B88" t="s">
        <v>14429</v>
      </c>
      <c r="C88" t="str">
        <f t="shared" si="7"/>
        <v>NSC369316</v>
      </c>
      <c r="D88">
        <v>0</v>
      </c>
      <c r="E88" t="str">
        <f t="shared" si="8"/>
        <v>NSC366134.mol</v>
      </c>
      <c r="F88">
        <v>65.681674440403924</v>
      </c>
      <c r="G88">
        <v>37.840980200540159</v>
      </c>
      <c r="H88">
        <v>56.650263412647064</v>
      </c>
      <c r="I88">
        <v>53.124509950609415</v>
      </c>
      <c r="J88">
        <v>47.838086437927558</v>
      </c>
      <c r="K88">
        <v>46.486994171265067</v>
      </c>
      <c r="L88">
        <v>49.555188256857257</v>
      </c>
      <c r="M88">
        <v>66.549081592549044</v>
      </c>
      <c r="N88">
        <v>87.658160688231277</v>
      </c>
      <c r="O88" t="s">
        <v>1489</v>
      </c>
      <c r="P88" t="s">
        <v>1489</v>
      </c>
      <c r="Q88">
        <v>52.310370727113714</v>
      </c>
      <c r="R88" t="s">
        <v>1489</v>
      </c>
      <c r="T88">
        <f t="shared" si="10"/>
        <v>56.369530987814457</v>
      </c>
      <c r="U88">
        <f t="shared" si="11"/>
        <v>0.88376077669442066</v>
      </c>
      <c r="V88">
        <v>10</v>
      </c>
      <c r="W88">
        <f t="shared" si="12"/>
        <v>-1.2489555786311426</v>
      </c>
      <c r="X88" s="30">
        <f t="shared" si="9"/>
        <v>-4.2489555786311426</v>
      </c>
      <c r="Y88" s="39">
        <f>VLOOKUP($E88,'Ub5 and Ub6 values'!$B$3:$F$7000,2,FALSE)</f>
        <v>8</v>
      </c>
      <c r="Z88" s="39">
        <f>VLOOKUP($E88,'Ub5 and Ub6 values'!$B$3:$F$7000,3,FALSE)</f>
        <v>10</v>
      </c>
    </row>
    <row r="89" spans="1:26" ht="14.25">
      <c r="A89">
        <v>659275</v>
      </c>
      <c r="B89" t="s">
        <v>14522</v>
      </c>
      <c r="C89" t="str">
        <f t="shared" si="7"/>
        <v>NSC659275</v>
      </c>
      <c r="D89" s="22" t="s">
        <v>14667</v>
      </c>
      <c r="E89" t="str">
        <f t="shared" si="8"/>
        <v>NSC659275.mol</v>
      </c>
      <c r="F89">
        <v>17.052478092216941</v>
      </c>
      <c r="G89">
        <v>18.726138815942001</v>
      </c>
      <c r="H89">
        <v>20.286369285049478</v>
      </c>
      <c r="I89">
        <v>12.22389608792129</v>
      </c>
      <c r="J89">
        <v>8.5786599539934247</v>
      </c>
      <c r="K89">
        <v>10.275129453365125</v>
      </c>
      <c r="L89">
        <v>20.979579524931317</v>
      </c>
      <c r="M89">
        <v>19.662445756739103</v>
      </c>
      <c r="N89">
        <v>15.406040747171803</v>
      </c>
      <c r="O89">
        <v>17.612262660619471</v>
      </c>
      <c r="P89">
        <v>17.834417919944762</v>
      </c>
      <c r="Q89">
        <v>22.365722136767051</v>
      </c>
      <c r="R89">
        <v>23.899825707602364</v>
      </c>
      <c r="T89">
        <f t="shared" si="10"/>
        <v>17.300228164789551</v>
      </c>
      <c r="U89">
        <f t="shared" si="11"/>
        <v>0.88560483755881803</v>
      </c>
      <c r="V89">
        <v>10</v>
      </c>
      <c r="W89">
        <f t="shared" si="12"/>
        <v>-1.761948169122324</v>
      </c>
      <c r="X89" s="30">
        <f t="shared" si="9"/>
        <v>-4.7619481691223235</v>
      </c>
      <c r="Y89" s="39">
        <f>VLOOKUP($E89,'Ub5 and Ub6 values'!$B$3:$F$7000,2,FALSE)</f>
        <v>7</v>
      </c>
      <c r="Z89" s="39">
        <f>VLOOKUP($E89,'Ub5 and Ub6 values'!$B$3:$F$7000,3,FALSE)</f>
        <v>9</v>
      </c>
    </row>
    <row r="90" spans="1:26" ht="14.25">
      <c r="A90">
        <v>669383</v>
      </c>
      <c r="B90" t="s">
        <v>14538</v>
      </c>
      <c r="C90" t="str">
        <f t="shared" si="7"/>
        <v>NSC669383</v>
      </c>
      <c r="D90" s="22" t="s">
        <v>14668</v>
      </c>
      <c r="E90" t="str">
        <f t="shared" si="8"/>
        <v>NSC669383.mol</v>
      </c>
      <c r="F90">
        <v>54.122963646068939</v>
      </c>
      <c r="G90">
        <v>46.177412549361236</v>
      </c>
      <c r="H90">
        <v>49.400755604639031</v>
      </c>
      <c r="I90">
        <v>22.411863784013338</v>
      </c>
      <c r="J90">
        <v>23.532456973214003</v>
      </c>
      <c r="K90">
        <v>36.497161408402526</v>
      </c>
      <c r="L90">
        <v>41.884274421189332</v>
      </c>
      <c r="M90">
        <v>33.43637590717897</v>
      </c>
      <c r="N90">
        <v>22.411863784013338</v>
      </c>
      <c r="O90" t="s">
        <v>1489</v>
      </c>
      <c r="P90">
        <v>31.985725312710649</v>
      </c>
      <c r="Q90">
        <v>22.963324253061039</v>
      </c>
      <c r="R90">
        <v>43.19480424789753</v>
      </c>
      <c r="T90">
        <f t="shared" si="10"/>
        <v>35.668248490979167</v>
      </c>
      <c r="U90">
        <f t="shared" si="11"/>
        <v>0.88905682795373686</v>
      </c>
      <c r="V90">
        <v>10</v>
      </c>
      <c r="W90">
        <f t="shared" si="12"/>
        <v>-1.4477182164081843</v>
      </c>
      <c r="X90" s="30">
        <f t="shared" si="9"/>
        <v>-4.4477182164081839</v>
      </c>
      <c r="Y90" s="39">
        <f>VLOOKUP($E90,'Ub5 and Ub6 values'!$B$3:$F$7000,2,FALSE)</f>
        <v>8</v>
      </c>
      <c r="Z90" s="39">
        <f>VLOOKUP($E90,'Ub5 and Ub6 values'!$B$3:$F$7000,3,FALSE)</f>
        <v>9</v>
      </c>
    </row>
    <row r="91" spans="1:26" ht="14.25">
      <c r="A91">
        <v>623033</v>
      </c>
      <c r="B91" t="s">
        <v>14485</v>
      </c>
      <c r="C91" t="str">
        <f t="shared" si="7"/>
        <v>NSC623033</v>
      </c>
      <c r="D91" s="22" t="s">
        <v>14669</v>
      </c>
      <c r="E91" t="str">
        <f t="shared" si="8"/>
        <v>NSC623033.mol</v>
      </c>
      <c r="F91" t="s">
        <v>1489</v>
      </c>
      <c r="G91">
        <v>64.234236248999068</v>
      </c>
      <c r="H91">
        <v>74.713440413140333</v>
      </c>
      <c r="I91">
        <v>49.264183905971521</v>
      </c>
      <c r="J91">
        <v>51.988939534006555</v>
      </c>
      <c r="K91">
        <v>54.331199613017944</v>
      </c>
      <c r="L91">
        <v>60.444372212385744</v>
      </c>
      <c r="M91">
        <v>27.676162128711535</v>
      </c>
      <c r="N91">
        <v>43.942197060393276</v>
      </c>
      <c r="O91">
        <v>53.124509950609415</v>
      </c>
      <c r="P91">
        <v>74.406062175362621</v>
      </c>
      <c r="Q91">
        <v>27.677080877386548</v>
      </c>
      <c r="R91" t="s">
        <v>1489</v>
      </c>
      <c r="T91">
        <f t="shared" si="10"/>
        <v>52.891125829089511</v>
      </c>
      <c r="U91">
        <f t="shared" si="11"/>
        <v>0.8893226897159151</v>
      </c>
      <c r="V91">
        <v>10</v>
      </c>
      <c r="W91">
        <f t="shared" si="12"/>
        <v>-1.2766171885840152</v>
      </c>
      <c r="X91" s="30">
        <f t="shared" si="9"/>
        <v>-4.276617188584015</v>
      </c>
      <c r="Y91" s="39">
        <f>VLOOKUP($E91,'Ub5 and Ub6 values'!$B$3:$F$7000,2,FALSE)</f>
        <v>7</v>
      </c>
      <c r="Z91" s="39">
        <f>VLOOKUP($E91,'Ub5 and Ub6 values'!$B$3:$F$7000,3,FALSE)</f>
        <v>9</v>
      </c>
    </row>
    <row r="92" spans="1:26" ht="14.25">
      <c r="A92">
        <v>136468</v>
      </c>
      <c r="B92" t="s">
        <v>14371</v>
      </c>
      <c r="C92" t="str">
        <f t="shared" si="7"/>
        <v>NSC136468</v>
      </c>
      <c r="D92" s="22" t="s">
        <v>14670</v>
      </c>
      <c r="E92" t="str">
        <f t="shared" si="8"/>
        <v>NSC136468.mol</v>
      </c>
      <c r="F92">
        <v>69.549663100696222</v>
      </c>
      <c r="G92">
        <v>50.731905137601672</v>
      </c>
      <c r="H92">
        <v>24.826982480553248</v>
      </c>
      <c r="I92">
        <v>32.4631184652782</v>
      </c>
      <c r="J92">
        <v>54.993889767792481</v>
      </c>
      <c r="K92">
        <v>57.68823246237568</v>
      </c>
      <c r="L92">
        <v>42.436193746798395</v>
      </c>
      <c r="M92">
        <v>63.726286544847582</v>
      </c>
      <c r="N92">
        <v>55.049162332229841</v>
      </c>
      <c r="O92">
        <v>44.948016559507707</v>
      </c>
      <c r="P92">
        <v>57.801620448841334</v>
      </c>
      <c r="Q92">
        <v>37.819580831857934</v>
      </c>
      <c r="R92">
        <v>61.664947769161955</v>
      </c>
      <c r="T92">
        <f t="shared" si="10"/>
        <v>50.284584588272487</v>
      </c>
      <c r="U92">
        <f t="shared" si="11"/>
        <v>0.88939147029511956</v>
      </c>
      <c r="V92">
        <v>10</v>
      </c>
      <c r="W92">
        <f t="shared" si="12"/>
        <v>-1.2985651333205981</v>
      </c>
      <c r="X92" s="30">
        <f t="shared" si="9"/>
        <v>-4.2985651333205981</v>
      </c>
      <c r="Y92" s="39">
        <f>VLOOKUP($E92,'Ub5 and Ub6 values'!$B$3:$F$7000,2,FALSE)</f>
        <v>6</v>
      </c>
      <c r="Z92" s="39">
        <f>VLOOKUP($E92,'Ub5 and Ub6 values'!$B$3:$F$7000,3,FALSE)</f>
        <v>6</v>
      </c>
    </row>
    <row r="93" spans="1:26" ht="14.25">
      <c r="A93">
        <v>112938</v>
      </c>
      <c r="B93" t="s">
        <v>14325</v>
      </c>
      <c r="C93" t="str">
        <f t="shared" si="7"/>
        <v>NSC112938</v>
      </c>
      <c r="D93" s="22" t="s">
        <v>14671</v>
      </c>
      <c r="E93" t="str">
        <f t="shared" si="8"/>
        <v>4_4_4-triphenylbutanoic_acid.mol</v>
      </c>
      <c r="F93">
        <v>3.7705752412708669</v>
      </c>
      <c r="G93">
        <v>4.1922107406625662</v>
      </c>
      <c r="H93">
        <v>2.4921100101934317</v>
      </c>
      <c r="I93">
        <v>3.0462587234708915</v>
      </c>
      <c r="J93">
        <v>5.8340190261842064</v>
      </c>
      <c r="K93">
        <v>4.3677844525063545</v>
      </c>
      <c r="L93">
        <v>4.5227201066041465</v>
      </c>
      <c r="M93">
        <v>4.0822780355392201</v>
      </c>
      <c r="N93">
        <v>3.4941948434581498</v>
      </c>
      <c r="O93" t="s">
        <v>1489</v>
      </c>
      <c r="P93">
        <v>3.5910240393055872</v>
      </c>
      <c r="Q93">
        <v>4.1009806768848156</v>
      </c>
      <c r="R93">
        <v>6.1785101131272508</v>
      </c>
      <c r="T93">
        <f t="shared" si="10"/>
        <v>4.1393888341006244</v>
      </c>
      <c r="U93">
        <f t="shared" si="11"/>
        <v>0.89056627697426083</v>
      </c>
      <c r="V93">
        <v>10</v>
      </c>
      <c r="W93">
        <f t="shared" si="12"/>
        <v>-2.3830637761668445</v>
      </c>
      <c r="X93" s="30">
        <f t="shared" si="9"/>
        <v>-5.3830637761668445</v>
      </c>
      <c r="Y93" s="39">
        <f>VLOOKUP($E93,'Ub5 and Ub6 values'!$B$3:$F$7000,2,FALSE)</f>
        <v>7</v>
      </c>
      <c r="Z93" s="39">
        <f>VLOOKUP($E93,'Ub5 and Ub6 values'!$B$3:$F$7000,3,FALSE)</f>
        <v>9</v>
      </c>
    </row>
    <row r="94" spans="1:26" ht="14.25">
      <c r="A94">
        <v>408378</v>
      </c>
      <c r="B94" t="s">
        <v>14462</v>
      </c>
      <c r="C94" t="str">
        <f t="shared" si="7"/>
        <v>NSC408378</v>
      </c>
      <c r="D94" s="22" t="s">
        <v>14672</v>
      </c>
      <c r="E94" t="str">
        <f t="shared" si="8"/>
        <v>NSC408378.mol</v>
      </c>
      <c r="F94">
        <v>12.476549922490026</v>
      </c>
      <c r="G94">
        <v>8.5678717596311671</v>
      </c>
      <c r="H94">
        <v>11.800444284865918</v>
      </c>
      <c r="I94">
        <v>6.3656278885560917</v>
      </c>
      <c r="J94">
        <v>8.7611088144179696</v>
      </c>
      <c r="K94">
        <v>6.6627799926792033</v>
      </c>
      <c r="L94">
        <v>7.8356542414027714</v>
      </c>
      <c r="M94">
        <v>5.2536553984618664</v>
      </c>
      <c r="N94">
        <v>5.3531019160779181</v>
      </c>
      <c r="O94" t="s">
        <v>1489</v>
      </c>
      <c r="P94">
        <v>6.3656278885560917</v>
      </c>
      <c r="Q94">
        <v>5.6251919944821758</v>
      </c>
      <c r="R94">
        <v>12.240100607508081</v>
      </c>
      <c r="T94">
        <f t="shared" si="10"/>
        <v>8.1089762257607738</v>
      </c>
      <c r="U94">
        <f t="shared" si="11"/>
        <v>0.89072828960606765</v>
      </c>
      <c r="V94">
        <v>10</v>
      </c>
      <c r="W94">
        <f t="shared" si="12"/>
        <v>-2.0910339728626632</v>
      </c>
      <c r="X94" s="30">
        <f t="shared" si="9"/>
        <v>-5.0910339728626628</v>
      </c>
      <c r="Y94" s="39">
        <f>VLOOKUP($E94,'Ub5 and Ub6 values'!$B$3:$F$7000,2,FALSE)</f>
        <v>7</v>
      </c>
      <c r="Z94" s="39">
        <f>VLOOKUP($E94,'Ub5 and Ub6 values'!$B$3:$F$7000,3,FALSE)</f>
        <v>10</v>
      </c>
    </row>
    <row r="95" spans="1:26" ht="14.25">
      <c r="A95">
        <v>97686</v>
      </c>
      <c r="B95" t="s">
        <v>14563</v>
      </c>
      <c r="C95" t="str">
        <f t="shared" si="7"/>
        <v>NSC97686</v>
      </c>
      <c r="D95" s="22" t="s">
        <v>14673</v>
      </c>
      <c r="E95" t="str">
        <f t="shared" si="8"/>
        <v>NSC97686.mol</v>
      </c>
      <c r="F95">
        <v>22.761738769145108</v>
      </c>
      <c r="G95">
        <v>53.983690855939841</v>
      </c>
      <c r="H95">
        <v>49.289719973558718</v>
      </c>
      <c r="I95">
        <v>37.873640078914114</v>
      </c>
      <c r="J95">
        <v>26.453001268838232</v>
      </c>
      <c r="K95">
        <v>47.714056660568609</v>
      </c>
      <c r="L95">
        <v>32.028052242455239</v>
      </c>
      <c r="M95">
        <v>29.235943750100986</v>
      </c>
      <c r="N95">
        <v>26.349557842631608</v>
      </c>
      <c r="O95" t="s">
        <v>1489</v>
      </c>
      <c r="P95">
        <v>22.761738769145108</v>
      </c>
      <c r="Q95">
        <v>54.709950543977371</v>
      </c>
      <c r="R95">
        <v>26.702904686810761</v>
      </c>
      <c r="T95">
        <f t="shared" si="10"/>
        <v>35.821999620173806</v>
      </c>
      <c r="U95">
        <f t="shared" si="11"/>
        <v>0.89186008915147363</v>
      </c>
      <c r="V95">
        <v>10</v>
      </c>
      <c r="W95">
        <f t="shared" si="12"/>
        <v>-1.4458501750540229</v>
      </c>
      <c r="X95" s="30">
        <f t="shared" si="9"/>
        <v>-4.4458501750540229</v>
      </c>
      <c r="Y95" s="39">
        <f>VLOOKUP($E95,'Ub5 and Ub6 values'!$B$3:$F$7000,2,FALSE)</f>
        <v>6</v>
      </c>
      <c r="Z95" s="39">
        <f>VLOOKUP($E95,'Ub5 and Ub6 values'!$B$3:$F$7000,3,FALSE)</f>
        <v>10</v>
      </c>
    </row>
    <row r="96" spans="1:26" ht="14.25">
      <c r="A96">
        <v>119892</v>
      </c>
      <c r="B96" t="s">
        <v>14353</v>
      </c>
      <c r="C96" t="str">
        <f t="shared" si="7"/>
        <v>NSC119892</v>
      </c>
      <c r="D96" s="22" t="s">
        <v>14674</v>
      </c>
      <c r="E96" t="str">
        <f t="shared" si="8"/>
        <v>NSC119892.mol</v>
      </c>
      <c r="F96">
        <v>35.531312550870382</v>
      </c>
      <c r="G96">
        <v>53.464616063049505</v>
      </c>
      <c r="H96">
        <v>24.381259834467649</v>
      </c>
      <c r="I96">
        <v>51.751215801358001</v>
      </c>
      <c r="J96">
        <v>30.327778600615844</v>
      </c>
      <c r="K96">
        <v>42.344645769729418</v>
      </c>
      <c r="L96">
        <v>30.093549179520117</v>
      </c>
      <c r="M96">
        <v>43.089151628947448</v>
      </c>
      <c r="N96">
        <v>44.807941591509319</v>
      </c>
      <c r="O96" t="s">
        <v>1489</v>
      </c>
      <c r="P96">
        <v>35.790588107969214</v>
      </c>
      <c r="Q96">
        <v>60.413591014702945</v>
      </c>
      <c r="R96">
        <v>62.644314899475688</v>
      </c>
      <c r="T96">
        <f t="shared" si="10"/>
        <v>42.886663753517958</v>
      </c>
      <c r="U96">
        <f t="shared" si="11"/>
        <v>0.89219005901034565</v>
      </c>
      <c r="V96">
        <v>10</v>
      </c>
      <c r="W96">
        <f t="shared" si="12"/>
        <v>-1.3676777371554947</v>
      </c>
      <c r="X96" s="30">
        <f t="shared" si="9"/>
        <v>-4.3676777371554945</v>
      </c>
      <c r="Y96" s="39">
        <f>VLOOKUP($E96,'Ub5 and Ub6 values'!$B$3:$F$7000,2,FALSE)</f>
        <v>6</v>
      </c>
      <c r="Z96" s="39">
        <f>VLOOKUP($E96,'Ub5 and Ub6 values'!$B$3:$F$7000,3,FALSE)</f>
        <v>11</v>
      </c>
    </row>
    <row r="97" spans="1:26" ht="14.25">
      <c r="A97">
        <v>59989</v>
      </c>
      <c r="B97" t="s">
        <v>14333</v>
      </c>
      <c r="C97" t="str">
        <f t="shared" si="7"/>
        <v>NSC59989</v>
      </c>
      <c r="D97" s="22" t="s">
        <v>14675</v>
      </c>
      <c r="E97" t="str">
        <f t="shared" si="8"/>
        <v>clorophene.mol</v>
      </c>
      <c r="F97">
        <v>7.2259488156016216</v>
      </c>
      <c r="G97">
        <v>10.167635632525471</v>
      </c>
      <c r="H97">
        <v>7.2259488156016216</v>
      </c>
      <c r="I97">
        <v>11.269127592961592</v>
      </c>
      <c r="J97">
        <v>4.6579110346702359</v>
      </c>
      <c r="K97">
        <v>7.5872462563817029</v>
      </c>
      <c r="L97">
        <v>10.167635632525471</v>
      </c>
      <c r="M97">
        <v>10.167635632525471</v>
      </c>
      <c r="N97">
        <v>10.167635632525471</v>
      </c>
      <c r="O97">
        <v>13.020355117649252</v>
      </c>
      <c r="P97">
        <v>13.045423829802164</v>
      </c>
      <c r="Q97">
        <v>7.9666085692007877</v>
      </c>
      <c r="R97">
        <v>9.2223452449210619</v>
      </c>
      <c r="T97">
        <f t="shared" si="10"/>
        <v>9.3762659851455332</v>
      </c>
      <c r="U97">
        <f t="shared" si="11"/>
        <v>0.89454723323975149</v>
      </c>
      <c r="V97">
        <v>10</v>
      </c>
      <c r="W97">
        <f t="shared" si="12"/>
        <v>-2.0279700811209413</v>
      </c>
      <c r="X97" s="30">
        <f t="shared" si="9"/>
        <v>-5.0279700811209409</v>
      </c>
      <c r="Y97" s="39">
        <f>VLOOKUP($E97,'Ub5 and Ub6 values'!$B$3:$F$7000,2,FALSE)</f>
        <v>7</v>
      </c>
      <c r="Z97" s="39">
        <f>VLOOKUP($E97,'Ub5 and Ub6 values'!$B$3:$F$7000,3,FALSE)</f>
        <v>8</v>
      </c>
    </row>
    <row r="98" spans="1:26" ht="14.25">
      <c r="A98">
        <v>405643</v>
      </c>
      <c r="B98" t="s">
        <v>14453</v>
      </c>
      <c r="C98" t="str">
        <f t="shared" si="7"/>
        <v>NSC405643</v>
      </c>
      <c r="D98" s="22" t="s">
        <v>14676</v>
      </c>
      <c r="E98" t="str">
        <f t="shared" si="8"/>
        <v>NSC405643.mol</v>
      </c>
      <c r="F98">
        <v>6.4870510186963797</v>
      </c>
      <c r="G98">
        <v>6.6496007571014069</v>
      </c>
      <c r="H98">
        <v>6.8114035696311994</v>
      </c>
      <c r="I98">
        <v>10.262710498025891</v>
      </c>
      <c r="J98">
        <v>6.5273939715412812</v>
      </c>
      <c r="K98">
        <v>8.6359809583898581</v>
      </c>
      <c r="L98">
        <v>6.8537636701183455</v>
      </c>
      <c r="M98">
        <v>4.8154823588882563</v>
      </c>
      <c r="N98">
        <v>4.1027944882841156</v>
      </c>
      <c r="O98">
        <v>8.7265190613366634</v>
      </c>
      <c r="P98">
        <v>4.9869723429748944</v>
      </c>
      <c r="Q98">
        <v>5.2162271381576817</v>
      </c>
      <c r="R98">
        <v>9.045963911428494</v>
      </c>
      <c r="T98">
        <f t="shared" si="10"/>
        <v>6.8555279803518809</v>
      </c>
      <c r="U98">
        <f t="shared" si="11"/>
        <v>0.89853269177753381</v>
      </c>
      <c r="V98">
        <v>10</v>
      </c>
      <c r="W98">
        <f t="shared" si="12"/>
        <v>-2.1639590922787884</v>
      </c>
      <c r="X98" s="30">
        <f t="shared" si="9"/>
        <v>-5.1639590922787884</v>
      </c>
      <c r="Y98" s="39">
        <f>VLOOKUP($E98,'Ub5 and Ub6 values'!$B$3:$F$7000,2,FALSE)</f>
        <v>6</v>
      </c>
      <c r="Z98" s="39">
        <f>VLOOKUP($E98,'Ub5 and Ub6 values'!$B$3:$F$7000,3,FALSE)</f>
        <v>7</v>
      </c>
    </row>
    <row r="99" spans="1:26" ht="14.25">
      <c r="A99">
        <v>131977</v>
      </c>
      <c r="B99" t="s">
        <v>14344</v>
      </c>
      <c r="C99" t="str">
        <f t="shared" si="7"/>
        <v>NSC131977</v>
      </c>
      <c r="D99" s="22" t="s">
        <v>14677</v>
      </c>
      <c r="E99" t="str">
        <f t="shared" si="8"/>
        <v>N-benzylthio-Carbanilide.mol</v>
      </c>
      <c r="F99" t="s">
        <v>1489</v>
      </c>
      <c r="G99">
        <v>105.51750488370679</v>
      </c>
      <c r="H99">
        <v>34.090418280997959</v>
      </c>
      <c r="I99">
        <v>73.771142461479201</v>
      </c>
      <c r="J99">
        <v>68.682462603726009</v>
      </c>
      <c r="K99">
        <v>96.148927592588564</v>
      </c>
      <c r="L99" t="s">
        <v>1489</v>
      </c>
      <c r="M99">
        <v>76.04489997873479</v>
      </c>
      <c r="N99">
        <v>94.058214125765545</v>
      </c>
      <c r="O99" t="s">
        <v>1489</v>
      </c>
      <c r="P99">
        <v>107.15976597816172</v>
      </c>
      <c r="Q99">
        <v>63.083594649157561</v>
      </c>
      <c r="R99">
        <v>92.433051204777001</v>
      </c>
      <c r="T99">
        <f t="shared" si="10"/>
        <v>81.098998175909529</v>
      </c>
      <c r="U99">
        <f t="shared" si="11"/>
        <v>0.90098952318339498</v>
      </c>
      <c r="V99">
        <v>10</v>
      </c>
      <c r="W99">
        <f t="shared" si="12"/>
        <v>-1.0909845106391727</v>
      </c>
      <c r="X99" s="30">
        <f t="shared" si="9"/>
        <v>-4.0909845106391725</v>
      </c>
      <c r="Y99" s="39">
        <f>VLOOKUP($E99,'Ub5 and Ub6 values'!$B$3:$F$7000,2,FALSE)</f>
        <v>7</v>
      </c>
      <c r="Z99" s="39">
        <f>VLOOKUP($E99,'Ub5 and Ub6 values'!$B$3:$F$7000,3,FALSE)</f>
        <v>9</v>
      </c>
    </row>
    <row r="100" spans="1:26" ht="14.25">
      <c r="A100">
        <v>136939</v>
      </c>
      <c r="B100" t="s">
        <v>14372</v>
      </c>
      <c r="C100" t="str">
        <f t="shared" si="7"/>
        <v>NSC136939</v>
      </c>
      <c r="D100" s="22" t="s">
        <v>14678</v>
      </c>
      <c r="E100" t="str">
        <f t="shared" si="8"/>
        <v>NSC136939.mol</v>
      </c>
      <c r="F100">
        <v>25.775992837381455</v>
      </c>
      <c r="G100">
        <v>29.771098772402947</v>
      </c>
      <c r="H100">
        <v>37.434590469430091</v>
      </c>
      <c r="I100">
        <v>35.99664596368558</v>
      </c>
      <c r="J100">
        <v>28.698082442707346</v>
      </c>
      <c r="K100">
        <v>28.688520013276033</v>
      </c>
      <c r="L100">
        <v>29.986748527056328</v>
      </c>
      <c r="M100">
        <v>54.082957429022954</v>
      </c>
      <c r="N100">
        <v>43.942197060393276</v>
      </c>
      <c r="O100">
        <v>25.393962920550521</v>
      </c>
      <c r="P100">
        <v>25.775992837381455</v>
      </c>
      <c r="Q100">
        <v>33.629454854578</v>
      </c>
      <c r="R100">
        <v>24.608886791794362</v>
      </c>
      <c r="T100">
        <f t="shared" si="10"/>
        <v>32.598856224589255</v>
      </c>
      <c r="U100">
        <f t="shared" si="11"/>
        <v>0.90414431825974184</v>
      </c>
      <c r="V100">
        <v>10</v>
      </c>
      <c r="W100">
        <f t="shared" si="12"/>
        <v>-1.4867976374800254</v>
      </c>
      <c r="X100" s="30">
        <f t="shared" si="9"/>
        <v>-4.4867976374800254</v>
      </c>
      <c r="Y100" s="39">
        <f>VLOOKUP($E100,'Ub5 and Ub6 values'!$B$3:$F$7000,2,FALSE)</f>
        <v>6</v>
      </c>
      <c r="Z100" s="39">
        <f>VLOOKUP($E100,'Ub5 and Ub6 values'!$B$3:$F$7000,3,FALSE)</f>
        <v>7</v>
      </c>
    </row>
    <row r="101" spans="1:26" ht="14.25">
      <c r="A101">
        <v>407075</v>
      </c>
      <c r="B101" t="s">
        <v>14456</v>
      </c>
      <c r="C101" t="str">
        <f t="shared" si="7"/>
        <v>NSC407075</v>
      </c>
      <c r="D101" s="22" t="s">
        <v>14679</v>
      </c>
      <c r="E101" t="str">
        <f t="shared" si="8"/>
        <v>NSC407075.mol</v>
      </c>
      <c r="F101">
        <v>12.032993750840422</v>
      </c>
      <c r="G101">
        <v>15.617213404031419</v>
      </c>
      <c r="H101">
        <v>12.22389608792129</v>
      </c>
      <c r="I101">
        <v>11.415512410536868</v>
      </c>
      <c r="J101">
        <v>15.138001102360294</v>
      </c>
      <c r="K101">
        <v>12.032993750840422</v>
      </c>
      <c r="L101">
        <v>11.974756135065876</v>
      </c>
      <c r="M101">
        <v>8.3307925770517883</v>
      </c>
      <c r="N101">
        <v>9.3938222911411184</v>
      </c>
      <c r="O101">
        <v>20.0129301969103</v>
      </c>
      <c r="P101">
        <v>9.8635134056981748</v>
      </c>
      <c r="Q101">
        <v>11.039956695143408</v>
      </c>
      <c r="R101">
        <v>18.572107661920725</v>
      </c>
      <c r="T101">
        <f t="shared" si="10"/>
        <v>12.896037651497085</v>
      </c>
      <c r="U101">
        <f t="shared" si="11"/>
        <v>0.90587030959097325</v>
      </c>
      <c r="V101">
        <v>10</v>
      </c>
      <c r="W101">
        <f t="shared" si="12"/>
        <v>-1.8895437075633681</v>
      </c>
      <c r="X101" s="30">
        <f t="shared" si="9"/>
        <v>-4.8895437075633676</v>
      </c>
      <c r="Y101" s="39">
        <f>VLOOKUP($E101,'Ub5 and Ub6 values'!$B$3:$F$7000,2,FALSE)</f>
        <v>7</v>
      </c>
      <c r="Z101" s="39">
        <f>VLOOKUP($E101,'Ub5 and Ub6 values'!$B$3:$F$7000,3,FALSE)</f>
        <v>9</v>
      </c>
    </row>
    <row r="102" spans="1:26" ht="14.25">
      <c r="A102">
        <v>222703</v>
      </c>
      <c r="B102" t="s">
        <v>14393</v>
      </c>
      <c r="C102" t="str">
        <f t="shared" si="7"/>
        <v>NSC222703</v>
      </c>
      <c r="D102" s="22" t="s">
        <v>14680</v>
      </c>
      <c r="E102" t="str">
        <f t="shared" si="8"/>
        <v>NSC222703.mol</v>
      </c>
      <c r="F102">
        <v>3.2186001827403974</v>
      </c>
      <c r="G102">
        <v>1.1388696170876846</v>
      </c>
      <c r="H102" t="s">
        <v>1489</v>
      </c>
      <c r="I102">
        <v>2.9543443641738469</v>
      </c>
      <c r="J102">
        <v>2.6796774278220834</v>
      </c>
      <c r="K102">
        <v>3.2571646615016658</v>
      </c>
      <c r="L102">
        <v>1.1858728889345822</v>
      </c>
      <c r="M102">
        <v>3.0922768966535061</v>
      </c>
      <c r="N102">
        <v>2.5720109161668674</v>
      </c>
      <c r="O102">
        <v>1.13887285966103</v>
      </c>
      <c r="P102">
        <v>3.0736515217775819</v>
      </c>
      <c r="Q102">
        <v>1.6468315912541844</v>
      </c>
      <c r="R102">
        <v>2.0289707620414781</v>
      </c>
      <c r="T102">
        <f t="shared" si="10"/>
        <v>2.3322619741512423</v>
      </c>
      <c r="U102">
        <f t="shared" si="11"/>
        <v>0.90825776344652365</v>
      </c>
      <c r="V102">
        <v>10</v>
      </c>
      <c r="W102">
        <f t="shared" si="12"/>
        <v>-2.6322226685193062</v>
      </c>
      <c r="X102" s="30">
        <f t="shared" si="9"/>
        <v>-5.6322226685193062</v>
      </c>
      <c r="Y102" s="39">
        <f>VLOOKUP($E102,'Ub5 and Ub6 values'!$B$3:$F$7000,2,FALSE)</f>
        <v>6</v>
      </c>
      <c r="Z102" s="39">
        <f>VLOOKUP($E102,'Ub5 and Ub6 values'!$B$3:$F$7000,3,FALSE)</f>
        <v>10</v>
      </c>
    </row>
    <row r="103" spans="1:26" ht="14.25">
      <c r="A103">
        <v>657446</v>
      </c>
      <c r="B103" t="s">
        <v>14517</v>
      </c>
      <c r="C103" t="str">
        <f t="shared" si="7"/>
        <v>NSC657446</v>
      </c>
      <c r="D103" s="22" t="s">
        <v>14681</v>
      </c>
      <c r="E103" t="str">
        <f t="shared" si="8"/>
        <v>NSC657446.mol</v>
      </c>
      <c r="F103">
        <v>1.5809732890207449</v>
      </c>
      <c r="G103">
        <v>2.8857377443402856</v>
      </c>
      <c r="H103" t="s">
        <v>1489</v>
      </c>
      <c r="I103" t="s">
        <v>1489</v>
      </c>
      <c r="J103" t="s">
        <v>1489</v>
      </c>
      <c r="K103">
        <v>1.5370735991169435</v>
      </c>
      <c r="L103">
        <v>1.6404642085131842</v>
      </c>
      <c r="M103">
        <v>2.4519457169840155</v>
      </c>
      <c r="N103">
        <v>1.1722365414256963</v>
      </c>
      <c r="O103">
        <v>2.7408333287890034</v>
      </c>
      <c r="P103">
        <v>1.8555805620267627</v>
      </c>
      <c r="Q103">
        <v>1.5370735991169435</v>
      </c>
      <c r="R103">
        <v>1.4449311953499238</v>
      </c>
      <c r="T103">
        <f t="shared" si="10"/>
        <v>1.8846849784683504</v>
      </c>
      <c r="U103">
        <f t="shared" si="11"/>
        <v>0.9091711466322191</v>
      </c>
      <c r="V103">
        <v>10</v>
      </c>
      <c r="W103">
        <f t="shared" si="12"/>
        <v>-2.7247612308938289</v>
      </c>
      <c r="X103" s="30">
        <f t="shared" si="9"/>
        <v>-5.7247612308938294</v>
      </c>
      <c r="Y103" s="39">
        <f>VLOOKUP($E103,'Ub5 and Ub6 values'!$B$3:$F$7000,2,FALSE)</f>
        <v>7</v>
      </c>
      <c r="Z103" s="39">
        <f>VLOOKUP($E103,'Ub5 and Ub6 values'!$B$3:$F$7000,3,FALSE)</f>
        <v>9</v>
      </c>
    </row>
    <row r="104" spans="1:26" ht="14.25">
      <c r="A104">
        <v>87883</v>
      </c>
      <c r="B104" t="s">
        <v>14330</v>
      </c>
      <c r="C104" t="str">
        <f t="shared" si="7"/>
        <v>NSC87883</v>
      </c>
      <c r="D104" s="22" t="s">
        <v>14682</v>
      </c>
      <c r="E104" t="str">
        <f t="shared" si="8"/>
        <v>8-p-Tosylaminoquinoline.mol</v>
      </c>
      <c r="F104" t="s">
        <v>1489</v>
      </c>
      <c r="G104">
        <v>34.994237888986476</v>
      </c>
      <c r="H104" t="s">
        <v>1489</v>
      </c>
      <c r="I104">
        <v>18.982820500183969</v>
      </c>
      <c r="J104">
        <v>18.949366112934417</v>
      </c>
      <c r="K104">
        <v>26.993601119742721</v>
      </c>
      <c r="L104">
        <v>23.169338446347311</v>
      </c>
      <c r="M104">
        <v>19.417519583332968</v>
      </c>
      <c r="N104">
        <v>19.486101077194547</v>
      </c>
      <c r="O104">
        <v>26.021333345375083</v>
      </c>
      <c r="P104">
        <v>19.417519583332968</v>
      </c>
      <c r="Q104">
        <v>14.576554338270341</v>
      </c>
      <c r="R104" t="s">
        <v>1489</v>
      </c>
      <c r="T104">
        <f t="shared" si="10"/>
        <v>22.20083919957008</v>
      </c>
      <c r="U104">
        <f t="shared" si="11"/>
        <v>0.91968070968738536</v>
      </c>
      <c r="V104">
        <v>10</v>
      </c>
      <c r="W104">
        <f t="shared" si="12"/>
        <v>-1.6536306087541335</v>
      </c>
      <c r="X104" s="30">
        <f t="shared" si="9"/>
        <v>-4.653630608754133</v>
      </c>
      <c r="Y104" s="39">
        <f>VLOOKUP($E104,'Ub5 and Ub6 values'!$B$3:$F$7000,2,FALSE)</f>
        <v>9</v>
      </c>
      <c r="Z104" s="39">
        <f>VLOOKUP($E104,'Ub5 and Ub6 values'!$B$3:$F$7000,3,FALSE)</f>
        <v>12</v>
      </c>
    </row>
    <row r="105" spans="1:26" ht="14.25">
      <c r="A105">
        <v>122419</v>
      </c>
      <c r="B105" t="s">
        <v>14569</v>
      </c>
      <c r="C105" t="str">
        <f t="shared" si="7"/>
        <v>NSC122419</v>
      </c>
      <c r="D105" s="22" t="s">
        <v>14683</v>
      </c>
      <c r="E105" t="str">
        <f t="shared" si="8"/>
        <v>Taxodione.mol</v>
      </c>
      <c r="F105">
        <v>2.6814407640029199</v>
      </c>
      <c r="G105">
        <v>3.5230008449843973</v>
      </c>
      <c r="H105">
        <v>3.0217687449898767</v>
      </c>
      <c r="I105">
        <v>2.622152920801323</v>
      </c>
      <c r="J105">
        <v>1.9566908818376507</v>
      </c>
      <c r="K105">
        <v>2.217586746075356</v>
      </c>
      <c r="L105">
        <v>2.857390060845681</v>
      </c>
      <c r="M105">
        <v>2.6556602350067711</v>
      </c>
      <c r="N105">
        <v>2.9803553436548027</v>
      </c>
      <c r="O105">
        <v>2.6301422312384326</v>
      </c>
      <c r="P105">
        <v>3.1733754346623559</v>
      </c>
      <c r="Q105">
        <v>1.8873281481882829</v>
      </c>
      <c r="R105">
        <v>4.4851887357500946</v>
      </c>
      <c r="T105">
        <f t="shared" si="10"/>
        <v>2.822467776310611</v>
      </c>
      <c r="U105">
        <f t="shared" si="11"/>
        <v>0.92042169953756048</v>
      </c>
      <c r="V105">
        <v>10</v>
      </c>
      <c r="W105">
        <f t="shared" si="12"/>
        <v>-2.5493710076493628</v>
      </c>
      <c r="X105" s="30">
        <f t="shared" si="9"/>
        <v>-5.5493710076493628</v>
      </c>
      <c r="Y105" s="39">
        <f>VLOOKUP($E105,'Ub5 and Ub6 values'!$B$3:$F$7000,2,FALSE)</f>
        <v>6</v>
      </c>
      <c r="Z105" s="39">
        <f>VLOOKUP($E105,'Ub5 and Ub6 values'!$B$3:$F$7000,3,FALSE)</f>
        <v>7</v>
      </c>
    </row>
    <row r="106" spans="1:26" ht="14.25">
      <c r="A106">
        <v>121794</v>
      </c>
      <c r="B106" t="s">
        <v>14360</v>
      </c>
      <c r="C106" t="str">
        <f t="shared" si="7"/>
        <v>NSC121794</v>
      </c>
      <c r="D106" s="22" t="s">
        <v>14684</v>
      </c>
      <c r="E106" t="str">
        <f t="shared" si="8"/>
        <v>NSC121794.mol</v>
      </c>
      <c r="F106">
        <v>7.1376383441983542</v>
      </c>
      <c r="G106" t="s">
        <v>1489</v>
      </c>
      <c r="H106">
        <v>12.23649534938057</v>
      </c>
      <c r="I106">
        <v>11.043990929940479</v>
      </c>
      <c r="J106">
        <v>14.029115927801225</v>
      </c>
      <c r="K106">
        <v>19.267539407835219</v>
      </c>
      <c r="L106">
        <v>14.497980859874559</v>
      </c>
      <c r="M106">
        <v>14.856462571556573</v>
      </c>
      <c r="N106">
        <v>9.3915703111661202</v>
      </c>
      <c r="O106" t="s">
        <v>1489</v>
      </c>
      <c r="P106">
        <v>11.777218755232473</v>
      </c>
      <c r="Q106">
        <v>17.342337186238758</v>
      </c>
      <c r="R106" t="s">
        <v>1489</v>
      </c>
      <c r="T106">
        <f t="shared" si="10"/>
        <v>13.158034964322434</v>
      </c>
      <c r="U106">
        <f t="shared" si="11"/>
        <v>0.92186265628011177</v>
      </c>
      <c r="V106">
        <v>10</v>
      </c>
      <c r="W106">
        <f t="shared" si="12"/>
        <v>-1.8808089639038645</v>
      </c>
      <c r="X106" s="30">
        <f t="shared" si="9"/>
        <v>-4.8808089639038643</v>
      </c>
      <c r="Y106" s="39">
        <f>VLOOKUP($E106,'Ub5 and Ub6 values'!$B$3:$F$7000,2,FALSE)</f>
        <v>4</v>
      </c>
      <c r="Z106" s="39">
        <f>VLOOKUP($E106,'Ub5 and Ub6 values'!$B$3:$F$7000,3,FALSE)</f>
        <v>6</v>
      </c>
    </row>
    <row r="107" spans="1:26" ht="14.25">
      <c r="A107">
        <v>327333</v>
      </c>
      <c r="B107" t="s">
        <v>14423</v>
      </c>
      <c r="C107" t="str">
        <f t="shared" si="7"/>
        <v>NSC327333</v>
      </c>
      <c r="D107" s="22" t="s">
        <v>14685</v>
      </c>
      <c r="E107" t="str">
        <f t="shared" si="8"/>
        <v>NSC327333.mol</v>
      </c>
      <c r="F107">
        <v>6.1271857800575322</v>
      </c>
      <c r="G107">
        <v>4.9114995822436196</v>
      </c>
      <c r="H107">
        <v>4.528893677495498</v>
      </c>
      <c r="I107">
        <v>4.8554212390729417</v>
      </c>
      <c r="J107">
        <v>3.2593080076503247</v>
      </c>
      <c r="K107">
        <v>3.8233152990610928</v>
      </c>
      <c r="L107">
        <v>2.7127631111331443</v>
      </c>
      <c r="M107">
        <v>3.0447184004373904</v>
      </c>
      <c r="N107">
        <v>3.2199945737844495</v>
      </c>
      <c r="O107" t="s">
        <v>1489</v>
      </c>
      <c r="P107">
        <v>3.7587848483843853</v>
      </c>
      <c r="Q107">
        <v>2.4995821039891339</v>
      </c>
      <c r="R107">
        <v>4.2985517090436938</v>
      </c>
      <c r="T107">
        <f t="shared" si="10"/>
        <v>3.9200015276961007</v>
      </c>
      <c r="U107">
        <f t="shared" si="11"/>
        <v>0.92540874038904952</v>
      </c>
      <c r="V107">
        <v>10</v>
      </c>
      <c r="W107">
        <f t="shared" si="12"/>
        <v>-2.4067137637270282</v>
      </c>
      <c r="X107" s="30">
        <f t="shared" si="9"/>
        <v>-5.4067137637270282</v>
      </c>
      <c r="Y107" s="39">
        <f>VLOOKUP($E107,'Ub5 and Ub6 values'!$B$3:$F$7000,2,FALSE)</f>
        <v>7</v>
      </c>
      <c r="Z107" s="39">
        <f>VLOOKUP($E107,'Ub5 and Ub6 values'!$B$3:$F$7000,3,FALSE)</f>
        <v>10</v>
      </c>
    </row>
    <row r="108" spans="1:26" ht="14.25">
      <c r="A108">
        <v>5038</v>
      </c>
      <c r="B108" t="s">
        <v>14466</v>
      </c>
      <c r="C108" t="str">
        <f t="shared" si="7"/>
        <v>NSC5038</v>
      </c>
      <c r="D108" s="22" t="s">
        <v>14686</v>
      </c>
      <c r="E108" t="str">
        <f t="shared" si="8"/>
        <v>NSC5038.mol</v>
      </c>
      <c r="F108">
        <v>33.629454854578</v>
      </c>
      <c r="G108">
        <v>32.4631184652782</v>
      </c>
      <c r="H108">
        <v>17.187633662525545</v>
      </c>
      <c r="I108">
        <v>33.795410352072629</v>
      </c>
      <c r="J108">
        <v>37.9902715838452</v>
      </c>
      <c r="K108">
        <v>36.863604437664819</v>
      </c>
      <c r="L108">
        <v>48.338784759009883</v>
      </c>
      <c r="M108">
        <v>27.667035734763186</v>
      </c>
      <c r="N108">
        <v>20.425219928365848</v>
      </c>
      <c r="O108" t="s">
        <v>1489</v>
      </c>
      <c r="P108">
        <v>42.567610961295237</v>
      </c>
      <c r="Q108">
        <v>34.768667793973407</v>
      </c>
      <c r="R108">
        <v>37.9902715838452</v>
      </c>
      <c r="T108">
        <f t="shared" si="10"/>
        <v>33.640590343101429</v>
      </c>
      <c r="U108">
        <f t="shared" si="11"/>
        <v>0.92599894290714813</v>
      </c>
      <c r="V108">
        <v>10</v>
      </c>
      <c r="W108">
        <f t="shared" si="12"/>
        <v>-1.4731363915750233</v>
      </c>
      <c r="X108" s="30">
        <f t="shared" si="9"/>
        <v>-4.4731363915750233</v>
      </c>
      <c r="Y108" s="39">
        <f>VLOOKUP($E108,'Ub5 and Ub6 values'!$B$3:$F$7000,2,FALSE)</f>
        <v>7</v>
      </c>
      <c r="Z108" s="39">
        <f>VLOOKUP($E108,'Ub5 and Ub6 values'!$B$3:$F$7000,3,FALSE)</f>
        <v>10</v>
      </c>
    </row>
    <row r="109" spans="1:26" ht="14.25">
      <c r="A109">
        <v>126133</v>
      </c>
      <c r="B109" t="s">
        <v>14363</v>
      </c>
      <c r="C109" t="str">
        <f t="shared" si="7"/>
        <v>NSC126133</v>
      </c>
      <c r="D109" s="22" t="s">
        <v>14687</v>
      </c>
      <c r="E109" t="str">
        <f t="shared" si="8"/>
        <v>NSC126133.mol</v>
      </c>
      <c r="F109">
        <v>68.749868525996121</v>
      </c>
      <c r="G109">
        <v>69.503867301980677</v>
      </c>
      <c r="H109">
        <v>38.669069822019701</v>
      </c>
      <c r="I109" t="s">
        <v>1489</v>
      </c>
      <c r="J109">
        <v>39.459123389036058</v>
      </c>
      <c r="K109">
        <v>46.249278135145744</v>
      </c>
      <c r="L109">
        <v>30.257864064096797</v>
      </c>
      <c r="M109">
        <v>39.886402827761394</v>
      </c>
      <c r="N109">
        <v>66.781340104257652</v>
      </c>
      <c r="O109" t="s">
        <v>1489</v>
      </c>
      <c r="P109">
        <v>54.305548483010298</v>
      </c>
      <c r="Q109">
        <v>25.143832506907064</v>
      </c>
      <c r="R109" t="s">
        <v>1489</v>
      </c>
      <c r="T109">
        <f t="shared" si="10"/>
        <v>47.900619516021152</v>
      </c>
      <c r="U109">
        <f t="shared" si="11"/>
        <v>0.92608478226960445</v>
      </c>
      <c r="V109">
        <v>10</v>
      </c>
      <c r="W109">
        <f t="shared" si="12"/>
        <v>-1.3196588696616465</v>
      </c>
      <c r="X109" s="30">
        <f t="shared" si="9"/>
        <v>-4.3196588696616462</v>
      </c>
      <c r="Y109" s="39">
        <f>VLOOKUP($E109,'Ub5 and Ub6 values'!$B$3:$F$7000,2,FALSE)</f>
        <v>7</v>
      </c>
      <c r="Z109" s="39">
        <f>VLOOKUP($E109,'Ub5 and Ub6 values'!$B$3:$F$7000,3,FALSE)</f>
        <v>11</v>
      </c>
    </row>
    <row r="110" spans="1:26" ht="14.25">
      <c r="A110">
        <v>668260</v>
      </c>
      <c r="B110" t="s">
        <v>14535</v>
      </c>
      <c r="C110" t="str">
        <f t="shared" si="7"/>
        <v>NSC668260</v>
      </c>
      <c r="D110" s="22" t="s">
        <v>14688</v>
      </c>
      <c r="E110" t="str">
        <f t="shared" si="8"/>
        <v>NSC668260.mol</v>
      </c>
      <c r="F110">
        <v>43.985471948868621</v>
      </c>
      <c r="G110">
        <v>41.131935691701329</v>
      </c>
      <c r="H110">
        <v>25.600322826191036</v>
      </c>
      <c r="I110">
        <v>21.337995854056075</v>
      </c>
      <c r="J110">
        <v>23.946507149435291</v>
      </c>
      <c r="K110">
        <v>33.43637590717897</v>
      </c>
      <c r="L110">
        <v>31.131868059534995</v>
      </c>
      <c r="M110">
        <v>31.25469045004515</v>
      </c>
      <c r="N110">
        <v>37.580117513367675</v>
      </c>
      <c r="O110" t="s">
        <v>1489</v>
      </c>
      <c r="P110">
        <v>34.768667793973407</v>
      </c>
      <c r="Q110">
        <v>22.036308068619878</v>
      </c>
      <c r="R110">
        <v>52.101376095453588</v>
      </c>
      <c r="T110">
        <f t="shared" si="10"/>
        <v>33.192636446535502</v>
      </c>
      <c r="U110">
        <f t="shared" si="11"/>
        <v>0.92681340004278134</v>
      </c>
      <c r="V110">
        <v>10</v>
      </c>
      <c r="W110">
        <f t="shared" si="12"/>
        <v>-1.4789582507939172</v>
      </c>
      <c r="X110" s="30">
        <f t="shared" si="9"/>
        <v>-4.4789582507939176</v>
      </c>
      <c r="Y110" s="39">
        <f>VLOOKUP($E110,'Ub5 and Ub6 values'!$B$3:$F$7000,2,FALSE)</f>
        <v>9</v>
      </c>
      <c r="Z110" s="39">
        <f>VLOOKUP($E110,'Ub5 and Ub6 values'!$B$3:$F$7000,3,FALSE)</f>
        <v>10</v>
      </c>
    </row>
    <row r="111" spans="1:26">
      <c r="A111">
        <v>269109</v>
      </c>
      <c r="B111" t="s">
        <v>14403</v>
      </c>
      <c r="C111" t="str">
        <f t="shared" si="7"/>
        <v>NSC269109</v>
      </c>
      <c r="D111" t="s">
        <v>14689</v>
      </c>
      <c r="E111" t="str">
        <f t="shared" si="8"/>
        <v>NSC269109.mol</v>
      </c>
      <c r="F111">
        <v>8.0063681084139926</v>
      </c>
      <c r="G111">
        <v>7.6044501616093489</v>
      </c>
      <c r="H111">
        <v>8.9442576003387444</v>
      </c>
      <c r="I111">
        <v>4.6811576137918154</v>
      </c>
      <c r="J111">
        <v>6.4442271524636823</v>
      </c>
      <c r="K111">
        <v>5.5680404922848661</v>
      </c>
      <c r="L111">
        <v>4.6811576137918154</v>
      </c>
      <c r="M111">
        <v>6.9500642240709345</v>
      </c>
      <c r="N111">
        <v>5.3298390962196658</v>
      </c>
      <c r="O111">
        <v>3.3226188651053103</v>
      </c>
      <c r="P111">
        <v>4.6811576137918154</v>
      </c>
      <c r="Q111">
        <v>4.6811576137918154</v>
      </c>
      <c r="R111">
        <v>7.9563821109440322</v>
      </c>
      <c r="T111">
        <f t="shared" si="10"/>
        <v>6.0654521743552188</v>
      </c>
      <c r="U111">
        <f t="shared" si="11"/>
        <v>0.92682929048583851</v>
      </c>
      <c r="V111">
        <v>10</v>
      </c>
      <c r="W111">
        <f t="shared" si="12"/>
        <v>-2.2171368173023902</v>
      </c>
      <c r="X111" s="30">
        <f t="shared" si="9"/>
        <v>-5.2171368173023902</v>
      </c>
      <c r="Y111" s="39">
        <f>VLOOKUP($E111,'Ub5 and Ub6 values'!$B$3:$F$7000,2,FALSE)</f>
        <v>7</v>
      </c>
      <c r="Z111" s="39">
        <f>VLOOKUP($E111,'Ub5 and Ub6 values'!$B$3:$F$7000,3,FALSE)</f>
        <v>8</v>
      </c>
    </row>
    <row r="112" spans="1:26" ht="14.25">
      <c r="A112">
        <v>400363</v>
      </c>
      <c r="B112" t="s">
        <v>14442</v>
      </c>
      <c r="C112" t="str">
        <f t="shared" si="7"/>
        <v>NSC400363</v>
      </c>
      <c r="D112" s="22" t="s">
        <v>14690</v>
      </c>
      <c r="E112" t="str">
        <f t="shared" si="8"/>
        <v>NSC400363.mol</v>
      </c>
      <c r="F112">
        <v>67.985604915501071</v>
      </c>
      <c r="G112">
        <v>54.411264490287977</v>
      </c>
      <c r="H112">
        <v>63.601276289769189</v>
      </c>
      <c r="I112">
        <v>51.899029436629839</v>
      </c>
      <c r="J112">
        <v>61.498260831574235</v>
      </c>
      <c r="K112">
        <v>57.68823246237568</v>
      </c>
      <c r="L112">
        <v>73.697071938830518</v>
      </c>
      <c r="M112">
        <v>39.629265871219914</v>
      </c>
      <c r="N112">
        <v>62.98784005556962</v>
      </c>
      <c r="O112">
        <v>23.525140429096826</v>
      </c>
      <c r="P112">
        <v>54.458098701853388</v>
      </c>
      <c r="Q112">
        <v>36.883671272486424</v>
      </c>
      <c r="R112" t="s">
        <v>1489</v>
      </c>
      <c r="T112">
        <f t="shared" si="10"/>
        <v>54.022063057932883</v>
      </c>
      <c r="U112">
        <f t="shared" si="11"/>
        <v>0.92873038661869811</v>
      </c>
      <c r="V112">
        <v>10</v>
      </c>
      <c r="W112">
        <f t="shared" si="12"/>
        <v>-1.2674288344845988</v>
      </c>
      <c r="X112" s="30">
        <f t="shared" si="9"/>
        <v>-4.2674288344845985</v>
      </c>
      <c r="Y112" s="39">
        <f>VLOOKUP($E112,'Ub5 and Ub6 values'!$B$3:$F$7000,2,FALSE)</f>
        <v>9</v>
      </c>
      <c r="Z112" s="39">
        <f>VLOOKUP($E112,'Ub5 and Ub6 values'!$B$3:$F$7000,3,FALSE)</f>
        <v>12</v>
      </c>
    </row>
    <row r="113" spans="1:26" ht="14.25">
      <c r="A113">
        <v>231660</v>
      </c>
      <c r="B113" t="s">
        <v>14394</v>
      </c>
      <c r="C113" t="str">
        <f t="shared" si="7"/>
        <v>NSC231660</v>
      </c>
      <c r="D113" s="22" t="s">
        <v>14691</v>
      </c>
      <c r="E113" t="str">
        <f t="shared" si="8"/>
        <v>NSC231660.mol</v>
      </c>
      <c r="F113">
        <v>42.089547639434613</v>
      </c>
      <c r="G113">
        <v>32.294751669939885</v>
      </c>
      <c r="H113">
        <v>34.83704486894198</v>
      </c>
      <c r="I113">
        <v>41.848179165376877</v>
      </c>
      <c r="J113" t="s">
        <v>1489</v>
      </c>
      <c r="K113">
        <v>40.100348631491258</v>
      </c>
      <c r="L113">
        <v>35.340572574413692</v>
      </c>
      <c r="M113">
        <v>22.761738769145108</v>
      </c>
      <c r="N113">
        <v>37.434590469430091</v>
      </c>
      <c r="O113">
        <v>25.094816992982484</v>
      </c>
      <c r="P113">
        <v>13.308317241914958</v>
      </c>
      <c r="Q113">
        <v>23.681974942365056</v>
      </c>
      <c r="R113">
        <v>22.799201752432381</v>
      </c>
      <c r="T113">
        <f t="shared" si="10"/>
        <v>30.965923726489034</v>
      </c>
      <c r="U113">
        <f t="shared" si="11"/>
        <v>0.92944846896007383</v>
      </c>
      <c r="V113">
        <v>10</v>
      </c>
      <c r="W113">
        <f t="shared" si="12"/>
        <v>-1.5091159602746782</v>
      </c>
      <c r="X113" s="30">
        <f t="shared" si="9"/>
        <v>-4.509115960274678</v>
      </c>
      <c r="Y113" s="39">
        <f>VLOOKUP($E113,'Ub5 and Ub6 values'!$B$3:$F$7000,2,FALSE)</f>
        <v>6</v>
      </c>
      <c r="Z113" s="39">
        <f>VLOOKUP($E113,'Ub5 and Ub6 values'!$B$3:$F$7000,3,FALSE)</f>
        <v>8</v>
      </c>
    </row>
    <row r="114" spans="1:26" ht="14.25">
      <c r="A114">
        <v>602889</v>
      </c>
      <c r="B114" t="s">
        <v>14478</v>
      </c>
      <c r="C114" t="str">
        <f t="shared" si="7"/>
        <v>NSC602889</v>
      </c>
      <c r="D114" s="22" t="s">
        <v>14692</v>
      </c>
      <c r="E114" t="str">
        <f t="shared" si="8"/>
        <v>NSC602889.mol</v>
      </c>
      <c r="F114">
        <v>67.992500720523367</v>
      </c>
      <c r="G114" t="s">
        <v>1489</v>
      </c>
      <c r="H114">
        <v>20.434078519753907</v>
      </c>
      <c r="I114">
        <v>66.549081592549044</v>
      </c>
      <c r="J114">
        <v>67.992500720523367</v>
      </c>
      <c r="K114">
        <v>71.060694806115549</v>
      </c>
      <c r="L114" t="s">
        <v>1489</v>
      </c>
      <c r="M114">
        <v>34.891119587059336</v>
      </c>
      <c r="N114">
        <v>76.413360223023261</v>
      </c>
      <c r="O114">
        <v>60.234641046136616</v>
      </c>
      <c r="P114">
        <v>70.100899770882705</v>
      </c>
      <c r="Q114">
        <v>63.380077707189571</v>
      </c>
      <c r="R114" t="s">
        <v>1489</v>
      </c>
      <c r="T114">
        <f t="shared" si="10"/>
        <v>59.904895469375674</v>
      </c>
      <c r="U114">
        <f t="shared" si="11"/>
        <v>0.93446923268377691</v>
      </c>
      <c r="V114">
        <v>10</v>
      </c>
      <c r="W114">
        <f t="shared" si="12"/>
        <v>-1.2225376853158365</v>
      </c>
      <c r="X114" s="30">
        <f t="shared" si="9"/>
        <v>-4.222537685315837</v>
      </c>
      <c r="Y114" s="39">
        <f>VLOOKUP($E114,'Ub5 and Ub6 values'!$B$3:$F$7000,2,FALSE)</f>
        <v>7</v>
      </c>
      <c r="Z114" s="39">
        <f>VLOOKUP($E114,'Ub5 and Ub6 values'!$B$3:$F$7000,3,FALSE)</f>
        <v>7</v>
      </c>
    </row>
    <row r="115" spans="1:26" ht="14.25">
      <c r="A115">
        <v>663859</v>
      </c>
      <c r="B115" t="s">
        <v>14530</v>
      </c>
      <c r="C115" t="str">
        <f t="shared" si="7"/>
        <v>NSC663859</v>
      </c>
      <c r="D115" s="22" t="s">
        <v>14693</v>
      </c>
      <c r="E115" t="str">
        <f t="shared" si="8"/>
        <v>NSC663859.mol</v>
      </c>
      <c r="F115">
        <v>14.935162145383277</v>
      </c>
      <c r="G115">
        <v>14.315283004602293</v>
      </c>
      <c r="H115">
        <v>12.23649534938057</v>
      </c>
      <c r="I115">
        <v>14.140308749976025</v>
      </c>
      <c r="J115">
        <v>11.102132070302114</v>
      </c>
      <c r="K115">
        <v>14.800004100315277</v>
      </c>
      <c r="L115">
        <v>10.590349490313516</v>
      </c>
      <c r="M115">
        <v>11.633267002926576</v>
      </c>
      <c r="N115">
        <v>14.87353657526802</v>
      </c>
      <c r="O115" t="s">
        <v>1489</v>
      </c>
      <c r="P115">
        <v>16.874183715840207</v>
      </c>
      <c r="Q115">
        <v>12.176000000259378</v>
      </c>
      <c r="R115">
        <v>23.99454913089491</v>
      </c>
      <c r="T115">
        <f t="shared" si="10"/>
        <v>14.305939277955183</v>
      </c>
      <c r="U115">
        <f t="shared" si="11"/>
        <v>0.93696746366291872</v>
      </c>
      <c r="V115">
        <v>10</v>
      </c>
      <c r="W115">
        <f t="shared" si="12"/>
        <v>-1.8444836226653449</v>
      </c>
      <c r="X115" s="30">
        <f t="shared" si="9"/>
        <v>-4.8444836226653454</v>
      </c>
      <c r="Y115" s="39">
        <f>VLOOKUP($E115,'Ub5 and Ub6 values'!$B$3:$F$7000,2,FALSE)</f>
        <v>4</v>
      </c>
      <c r="Z115" s="39">
        <f>VLOOKUP($E115,'Ub5 and Ub6 values'!$B$3:$F$7000,3,FALSE)</f>
        <v>7</v>
      </c>
    </row>
    <row r="116" spans="1:26" ht="14.25">
      <c r="A116">
        <v>377901</v>
      </c>
      <c r="B116" t="s">
        <v>14436</v>
      </c>
      <c r="C116" t="str">
        <f t="shared" si="7"/>
        <v>NSC377901</v>
      </c>
      <c r="D116" s="22" t="s">
        <v>14694</v>
      </c>
      <c r="E116" t="str">
        <f t="shared" si="8"/>
        <v>NSC377901.mol</v>
      </c>
      <c r="F116">
        <v>24.782222233690558</v>
      </c>
      <c r="G116">
        <v>27.996844119906953</v>
      </c>
      <c r="H116">
        <v>48.329821468493861</v>
      </c>
      <c r="I116">
        <v>25.820345566010374</v>
      </c>
      <c r="J116">
        <v>22.51880497102335</v>
      </c>
      <c r="K116">
        <v>30.303609572551245</v>
      </c>
      <c r="L116">
        <v>31.985725312710649</v>
      </c>
      <c r="M116">
        <v>22.411863784013338</v>
      </c>
      <c r="N116">
        <v>40.157213407852339</v>
      </c>
      <c r="O116">
        <v>24.837750153751621</v>
      </c>
      <c r="P116">
        <v>38.827786683518156</v>
      </c>
      <c r="Q116">
        <v>19.417519583332968</v>
      </c>
      <c r="R116">
        <v>42.697459956812096</v>
      </c>
      <c r="T116">
        <f t="shared" si="10"/>
        <v>30.775920524128274</v>
      </c>
      <c r="U116">
        <f t="shared" si="11"/>
        <v>0.93944555980035405</v>
      </c>
      <c r="V116">
        <v>10</v>
      </c>
      <c r="W116">
        <f t="shared" si="12"/>
        <v>-1.5117889482237619</v>
      </c>
      <c r="X116" s="30">
        <f t="shared" si="9"/>
        <v>-4.5117889482237619</v>
      </c>
      <c r="Y116" s="39">
        <f>VLOOKUP($E116,'Ub5 and Ub6 values'!$B$3:$F$7000,2,FALSE)</f>
        <v>8</v>
      </c>
      <c r="Z116" s="39">
        <f>VLOOKUP($E116,'Ub5 and Ub6 values'!$B$3:$F$7000,3,FALSE)</f>
        <v>10</v>
      </c>
    </row>
    <row r="117" spans="1:26">
      <c r="A117">
        <v>120231</v>
      </c>
      <c r="B117" t="s">
        <v>14355</v>
      </c>
      <c r="C117" t="str">
        <f t="shared" si="7"/>
        <v>NSC120231</v>
      </c>
      <c r="D117" t="s">
        <v>14695</v>
      </c>
      <c r="E117" t="str">
        <f t="shared" si="8"/>
        <v>NSC120231.mol</v>
      </c>
      <c r="F117">
        <v>3.6367460500987683</v>
      </c>
      <c r="G117">
        <v>2.1895754667145564</v>
      </c>
      <c r="H117">
        <v>1.9526334027045311</v>
      </c>
      <c r="I117">
        <v>2.9621833573821279</v>
      </c>
      <c r="J117">
        <v>2.0560816086589688</v>
      </c>
      <c r="K117">
        <v>2.4928087630625511</v>
      </c>
      <c r="L117">
        <v>1.8671725016926857</v>
      </c>
      <c r="M117">
        <v>1.526590720555129</v>
      </c>
      <c r="N117">
        <v>2.4369955789056021</v>
      </c>
      <c r="O117">
        <v>2.0982675041943439</v>
      </c>
      <c r="P117">
        <v>1.7951857444212633</v>
      </c>
      <c r="Q117">
        <v>1.4911995408496463</v>
      </c>
      <c r="R117">
        <v>3.0922768966535061</v>
      </c>
      <c r="T117">
        <f t="shared" si="10"/>
        <v>2.2767474719918215</v>
      </c>
      <c r="U117">
        <f t="shared" si="11"/>
        <v>0.94237351117912171</v>
      </c>
      <c r="V117">
        <v>10</v>
      </c>
      <c r="W117">
        <f t="shared" si="12"/>
        <v>-2.6426851369748543</v>
      </c>
      <c r="X117" s="30">
        <f t="shared" si="9"/>
        <v>-5.6426851369748547</v>
      </c>
      <c r="Y117" s="39">
        <f>VLOOKUP($E117,'Ub5 and Ub6 values'!$B$3:$F$7000,2,FALSE)</f>
        <v>8</v>
      </c>
      <c r="Z117" s="39">
        <f>VLOOKUP($E117,'Ub5 and Ub6 values'!$B$3:$F$7000,3,FALSE)</f>
        <v>10</v>
      </c>
    </row>
    <row r="118" spans="1:26" ht="14.25">
      <c r="A118">
        <v>665514</v>
      </c>
      <c r="B118" t="s">
        <v>14532</v>
      </c>
      <c r="C118" t="str">
        <f t="shared" si="7"/>
        <v>NSC665514</v>
      </c>
      <c r="D118" s="22" t="s">
        <v>14696</v>
      </c>
      <c r="E118" t="str">
        <f t="shared" si="8"/>
        <v>NSC665514.mol</v>
      </c>
      <c r="F118" t="s">
        <v>1489</v>
      </c>
      <c r="G118">
        <v>40.637471722880136</v>
      </c>
      <c r="H118">
        <v>35.073986233124444</v>
      </c>
      <c r="I118">
        <v>25.317064988999793</v>
      </c>
      <c r="J118">
        <v>44.948016559507707</v>
      </c>
      <c r="K118">
        <v>27.666229680465062</v>
      </c>
      <c r="L118">
        <v>51.86485590652704</v>
      </c>
      <c r="M118">
        <v>27.486267185987522</v>
      </c>
      <c r="N118">
        <v>30.177352373752978</v>
      </c>
      <c r="O118" t="s">
        <v>1489</v>
      </c>
      <c r="P118">
        <v>35.104175983483543</v>
      </c>
      <c r="Q118">
        <v>23.419814572345011</v>
      </c>
      <c r="R118">
        <v>57.68823246237568</v>
      </c>
      <c r="T118">
        <f t="shared" si="10"/>
        <v>36.3075879699499</v>
      </c>
      <c r="U118">
        <f t="shared" si="11"/>
        <v>0.94383625589210285</v>
      </c>
      <c r="V118">
        <v>10</v>
      </c>
      <c r="W118">
        <f t="shared" si="12"/>
        <v>-1.4400026017105065</v>
      </c>
      <c r="X118" s="30">
        <f t="shared" si="9"/>
        <v>-4.440002601710507</v>
      </c>
      <c r="Y118" s="39">
        <f>VLOOKUP($E118,'Ub5 and Ub6 values'!$B$3:$F$7000,2,FALSE)</f>
        <v>7</v>
      </c>
      <c r="Z118" s="39">
        <f>VLOOKUP($E118,'Ub5 and Ub6 values'!$B$3:$F$7000,3,FALSE)</f>
        <v>10</v>
      </c>
    </row>
    <row r="119" spans="1:26" ht="14.25">
      <c r="A119">
        <v>401229</v>
      </c>
      <c r="B119" t="s">
        <v>14445</v>
      </c>
      <c r="C119" t="str">
        <f t="shared" si="7"/>
        <v>NSC401229</v>
      </c>
      <c r="D119" s="22" t="s">
        <v>14697</v>
      </c>
      <c r="E119" t="str">
        <f t="shared" si="8"/>
        <v>NSC401229.mol</v>
      </c>
      <c r="F119">
        <v>88.031477337882862</v>
      </c>
      <c r="G119">
        <v>70.359784544103718</v>
      </c>
      <c r="H119">
        <v>48.923007148094726</v>
      </c>
      <c r="I119">
        <v>57.218679953884404</v>
      </c>
      <c r="J119">
        <v>69.124087975046393</v>
      </c>
      <c r="K119">
        <v>44.527096134691959</v>
      </c>
      <c r="L119">
        <v>31.25469045004515</v>
      </c>
      <c r="M119">
        <v>46.177412549361236</v>
      </c>
      <c r="N119">
        <v>51.369157505499473</v>
      </c>
      <c r="O119" t="s">
        <v>1489</v>
      </c>
      <c r="P119">
        <v>71.636323028704524</v>
      </c>
      <c r="Q119">
        <v>63.049273551769346</v>
      </c>
      <c r="R119">
        <v>88.76495269350518</v>
      </c>
      <c r="T119">
        <f t="shared" si="10"/>
        <v>60.869661906049082</v>
      </c>
      <c r="U119">
        <f t="shared" si="11"/>
        <v>0.94480995035303128</v>
      </c>
      <c r="V119">
        <v>10</v>
      </c>
      <c r="W119">
        <f t="shared" si="12"/>
        <v>-1.2155991104820012</v>
      </c>
      <c r="X119" s="30">
        <f t="shared" si="9"/>
        <v>-4.2155991104820014</v>
      </c>
      <c r="Y119" s="39">
        <f>VLOOKUP($E119,'Ub5 and Ub6 values'!$B$3:$F$7000,2,FALSE)</f>
        <v>7</v>
      </c>
      <c r="Z119" s="39">
        <f>VLOOKUP($E119,'Ub5 and Ub6 values'!$B$3:$F$7000,3,FALSE)</f>
        <v>10</v>
      </c>
    </row>
    <row r="120" spans="1:26" ht="14.25">
      <c r="A120">
        <v>401518</v>
      </c>
      <c r="B120" t="s">
        <v>14446</v>
      </c>
      <c r="C120" t="str">
        <f t="shared" si="7"/>
        <v>NSC401518</v>
      </c>
      <c r="D120" s="22" t="s">
        <v>14698</v>
      </c>
      <c r="E120" t="str">
        <f t="shared" si="8"/>
        <v>NSC401518.mol</v>
      </c>
      <c r="F120">
        <v>24.702715443521178</v>
      </c>
      <c r="G120">
        <v>35.450877234704819</v>
      </c>
      <c r="H120">
        <v>35.805485515033446</v>
      </c>
      <c r="I120">
        <v>22.799201752432381</v>
      </c>
      <c r="J120">
        <v>41.875935067926157</v>
      </c>
      <c r="K120">
        <v>41.875935067926157</v>
      </c>
      <c r="L120">
        <v>31.686219992440627</v>
      </c>
      <c r="M120">
        <v>53.983690855939841</v>
      </c>
      <c r="N120">
        <v>33.505405528509527</v>
      </c>
      <c r="O120">
        <v>22.528571568028681</v>
      </c>
      <c r="P120">
        <v>26.227043431449221</v>
      </c>
      <c r="Q120">
        <v>34.519376144143095</v>
      </c>
      <c r="R120">
        <v>26.604064547690946</v>
      </c>
      <c r="T120">
        <f t="shared" si="10"/>
        <v>33.197270934595849</v>
      </c>
      <c r="U120">
        <f t="shared" si="11"/>
        <v>0.94752123901639329</v>
      </c>
      <c r="V120">
        <v>10</v>
      </c>
      <c r="W120">
        <f t="shared" si="12"/>
        <v>-1.4788976171020287</v>
      </c>
      <c r="X120" s="30">
        <f t="shared" si="9"/>
        <v>-4.4788976171020289</v>
      </c>
      <c r="Y120" s="39">
        <f>VLOOKUP($E120,'Ub5 and Ub6 values'!$B$3:$F$7000,2,FALSE)</f>
        <v>6</v>
      </c>
      <c r="Z120" s="39">
        <f>VLOOKUP($E120,'Ub5 and Ub6 values'!$B$3:$F$7000,3,FALSE)</f>
        <v>10</v>
      </c>
    </row>
    <row r="121" spans="1:26" ht="14.25">
      <c r="A121">
        <v>665515</v>
      </c>
      <c r="B121" t="s">
        <v>14533</v>
      </c>
      <c r="C121" t="str">
        <f t="shared" si="7"/>
        <v>NSC665515</v>
      </c>
      <c r="D121" s="22" t="s">
        <v>14699</v>
      </c>
      <c r="E121" t="str">
        <f t="shared" si="8"/>
        <v>NSC665515.mol</v>
      </c>
      <c r="F121">
        <v>21.420120745371307</v>
      </c>
      <c r="G121">
        <v>30.158610617634224</v>
      </c>
      <c r="H121">
        <v>29.502908266489865</v>
      </c>
      <c r="I121">
        <v>32.153788373530809</v>
      </c>
      <c r="J121">
        <v>46.746152289742042</v>
      </c>
      <c r="K121">
        <v>34.322884535637336</v>
      </c>
      <c r="L121">
        <v>35.53647235289619</v>
      </c>
      <c r="M121">
        <v>32.467065029521862</v>
      </c>
      <c r="N121">
        <v>25.40959265851512</v>
      </c>
      <c r="O121" t="s">
        <v>1489</v>
      </c>
      <c r="P121">
        <v>29.502908266489865</v>
      </c>
      <c r="Q121">
        <v>31.131868059534995</v>
      </c>
      <c r="R121">
        <v>53.268500394481755</v>
      </c>
      <c r="T121">
        <f t="shared" si="10"/>
        <v>33.468405965820445</v>
      </c>
      <c r="U121">
        <f t="shared" si="11"/>
        <v>0.95159535478431667</v>
      </c>
      <c r="V121">
        <v>10</v>
      </c>
      <c r="W121">
        <f t="shared" si="12"/>
        <v>-1.4753649717394399</v>
      </c>
      <c r="X121" s="30">
        <f t="shared" si="9"/>
        <v>-4.4753649717394399</v>
      </c>
      <c r="Y121" s="39">
        <f>VLOOKUP($E121,'Ub5 and Ub6 values'!$B$3:$F$7000,2,FALSE)</f>
        <v>7</v>
      </c>
      <c r="Z121" s="39">
        <f>VLOOKUP($E121,'Ub5 and Ub6 values'!$B$3:$F$7000,3,FALSE)</f>
        <v>10</v>
      </c>
    </row>
    <row r="122" spans="1:26" ht="14.25">
      <c r="A122">
        <v>83606</v>
      </c>
      <c r="B122" t="s">
        <v>14556</v>
      </c>
      <c r="C122" t="str">
        <f t="shared" si="7"/>
        <v>NSC83606</v>
      </c>
      <c r="D122" s="22" t="s">
        <v>14700</v>
      </c>
      <c r="E122" t="str">
        <f t="shared" si="8"/>
        <v>NSC83606.mol</v>
      </c>
      <c r="F122">
        <v>25.612264897473782</v>
      </c>
      <c r="G122">
        <v>31.330880393792398</v>
      </c>
      <c r="H122">
        <v>19.661872908998355</v>
      </c>
      <c r="I122">
        <v>25.485721426619037</v>
      </c>
      <c r="J122">
        <v>25.317064988999793</v>
      </c>
      <c r="K122">
        <v>47.714056660568609</v>
      </c>
      <c r="L122">
        <v>34.882698572126046</v>
      </c>
      <c r="M122">
        <v>28.248839858426933</v>
      </c>
      <c r="N122">
        <v>28.74033559405045</v>
      </c>
      <c r="O122">
        <v>26.348790171871482</v>
      </c>
      <c r="P122">
        <v>35.805485515033446</v>
      </c>
      <c r="Q122">
        <v>24.272115644399079</v>
      </c>
      <c r="R122">
        <v>29.771098772402947</v>
      </c>
      <c r="T122">
        <f t="shared" si="10"/>
        <v>29.476248108058648</v>
      </c>
      <c r="U122">
        <f t="shared" si="11"/>
        <v>0.95168773341614454</v>
      </c>
      <c r="V122">
        <v>10</v>
      </c>
      <c r="W122">
        <f t="shared" si="12"/>
        <v>-1.5305277965817576</v>
      </c>
      <c r="X122" s="30">
        <f t="shared" si="9"/>
        <v>-4.5305277965817581</v>
      </c>
      <c r="Y122" s="39">
        <f>VLOOKUP($E122,'Ub5 and Ub6 values'!$B$3:$F$7000,2,FALSE)</f>
        <v>8</v>
      </c>
      <c r="Z122" s="39">
        <f>VLOOKUP($E122,'Ub5 and Ub6 values'!$B$3:$F$7000,3,FALSE)</f>
        <v>8</v>
      </c>
    </row>
    <row r="123" spans="1:26" ht="14.25">
      <c r="A123">
        <v>121644</v>
      </c>
      <c r="B123" t="s">
        <v>14359</v>
      </c>
      <c r="C123" t="str">
        <f t="shared" si="7"/>
        <v>NSC121644</v>
      </c>
      <c r="D123" s="22" t="s">
        <v>14701</v>
      </c>
      <c r="E123" t="str">
        <f t="shared" si="8"/>
        <v>NSC121644.mol</v>
      </c>
      <c r="F123">
        <v>27.667035734763186</v>
      </c>
      <c r="G123">
        <v>15.406040747171803</v>
      </c>
      <c r="H123">
        <v>13.875626681960128</v>
      </c>
      <c r="I123">
        <v>12.674587849442817</v>
      </c>
      <c r="J123">
        <v>13.973733104010707</v>
      </c>
      <c r="K123">
        <v>21.94459788037253</v>
      </c>
      <c r="L123">
        <v>32.771403500183439</v>
      </c>
      <c r="M123">
        <v>30.878252952493646</v>
      </c>
      <c r="N123">
        <v>17.834417919944762</v>
      </c>
      <c r="O123">
        <v>18.526276579016638</v>
      </c>
      <c r="P123">
        <v>22.431338576623869</v>
      </c>
      <c r="Q123">
        <v>16.845449126458703</v>
      </c>
      <c r="R123">
        <v>29.050387521501346</v>
      </c>
      <c r="T123">
        <f t="shared" si="10"/>
        <v>21.067626782611043</v>
      </c>
      <c r="U123">
        <f t="shared" si="11"/>
        <v>0.95391929324133862</v>
      </c>
      <c r="V123">
        <v>10</v>
      </c>
      <c r="W123">
        <f t="shared" si="12"/>
        <v>-1.6763843838634584</v>
      </c>
      <c r="X123" s="30">
        <f t="shared" si="9"/>
        <v>-4.6763843838634589</v>
      </c>
      <c r="Y123" s="39">
        <f>VLOOKUP($E123,'Ub5 and Ub6 values'!$B$3:$F$7000,2,FALSE)</f>
        <v>8</v>
      </c>
      <c r="Z123" s="39">
        <f>VLOOKUP($E123,'Ub5 and Ub6 values'!$B$3:$F$7000,3,FALSE)</f>
        <v>9</v>
      </c>
    </row>
    <row r="124" spans="1:26" ht="14.25">
      <c r="A124">
        <v>310618</v>
      </c>
      <c r="B124" t="s">
        <v>14420</v>
      </c>
      <c r="C124" t="str">
        <f t="shared" si="7"/>
        <v>NSC310618</v>
      </c>
      <c r="D124" s="22" t="s">
        <v>14702</v>
      </c>
      <c r="E124" t="str">
        <f t="shared" si="8"/>
        <v>NSC310618.mol</v>
      </c>
      <c r="F124">
        <v>13.634782426638093</v>
      </c>
      <c r="G124">
        <v>10.427414790703722</v>
      </c>
      <c r="H124">
        <v>14.576554338270341</v>
      </c>
      <c r="I124">
        <v>22.114521391807394</v>
      </c>
      <c r="J124">
        <v>12.560914496680828</v>
      </c>
      <c r="K124">
        <v>7.6102835380005587</v>
      </c>
      <c r="L124">
        <v>14.497980859874559</v>
      </c>
      <c r="M124">
        <v>15.24822400752215</v>
      </c>
      <c r="N124">
        <v>16.003694269747662</v>
      </c>
      <c r="O124">
        <v>18.534311582543225</v>
      </c>
      <c r="P124">
        <v>16.516511605941673</v>
      </c>
      <c r="Q124">
        <v>13.693080534694865</v>
      </c>
      <c r="R124">
        <v>22.036308068619878</v>
      </c>
      <c r="T124">
        <f t="shared" si="10"/>
        <v>15.188813993157304</v>
      </c>
      <c r="U124">
        <f t="shared" si="11"/>
        <v>0.95492892732382684</v>
      </c>
      <c r="V124">
        <v>10</v>
      </c>
      <c r="W124">
        <f t="shared" si="12"/>
        <v>-1.818476136363443</v>
      </c>
      <c r="X124" s="30">
        <f t="shared" si="9"/>
        <v>-4.8184761363634427</v>
      </c>
      <c r="Y124" s="39">
        <f>VLOOKUP($E124,'Ub5 and Ub6 values'!$B$3:$F$7000,2,FALSE)</f>
        <v>7</v>
      </c>
      <c r="Z124" s="39">
        <f>VLOOKUP($E124,'Ub5 and Ub6 values'!$B$3:$F$7000,3,FALSE)</f>
        <v>9</v>
      </c>
    </row>
    <row r="125" spans="1:26">
      <c r="A125">
        <v>176302</v>
      </c>
      <c r="B125" t="s">
        <v>14385</v>
      </c>
      <c r="C125" t="str">
        <f t="shared" si="7"/>
        <v>NSC176302</v>
      </c>
      <c r="D125" t="s">
        <v>14703</v>
      </c>
      <c r="E125" t="str">
        <f t="shared" si="8"/>
        <v>NSC176302.mol</v>
      </c>
      <c r="F125">
        <v>9.4579725992777508</v>
      </c>
      <c r="G125">
        <v>23.709198067397733</v>
      </c>
      <c r="H125">
        <v>13.875626681960128</v>
      </c>
      <c r="I125">
        <v>16.381189858876319</v>
      </c>
      <c r="J125">
        <v>9.9308712292416388</v>
      </c>
      <c r="K125">
        <v>16.524143714196029</v>
      </c>
      <c r="L125">
        <v>9.4579725992777508</v>
      </c>
      <c r="M125">
        <v>20.685150530076381</v>
      </c>
      <c r="N125">
        <v>13.858792685318321</v>
      </c>
      <c r="O125" t="s">
        <v>1489</v>
      </c>
      <c r="P125">
        <v>16.101129563755787</v>
      </c>
      <c r="Q125">
        <v>17.575540723698158</v>
      </c>
      <c r="R125">
        <v>11.496224806750854</v>
      </c>
      <c r="T125">
        <f t="shared" si="10"/>
        <v>14.921151088318908</v>
      </c>
      <c r="U125">
        <f t="shared" si="11"/>
        <v>0.95510228291144506</v>
      </c>
      <c r="V125">
        <v>10</v>
      </c>
      <c r="W125">
        <f t="shared" si="12"/>
        <v>-1.8261976720361499</v>
      </c>
      <c r="X125" s="30">
        <f t="shared" si="9"/>
        <v>-4.8261976720361499</v>
      </c>
      <c r="Y125" s="39">
        <f>VLOOKUP($E125,'Ub5 and Ub6 values'!$B$3:$F$7000,2,FALSE)</f>
        <v>6</v>
      </c>
      <c r="Z125" s="39">
        <f>VLOOKUP($E125,'Ub5 and Ub6 values'!$B$3:$F$7000,3,FALSE)</f>
        <v>8</v>
      </c>
    </row>
    <row r="126" spans="1:26" ht="14.25">
      <c r="A126">
        <v>98992</v>
      </c>
      <c r="B126" t="s">
        <v>14564</v>
      </c>
      <c r="C126" t="str">
        <f t="shared" si="7"/>
        <v>NSC98992</v>
      </c>
      <c r="D126" s="22" t="s">
        <v>14704</v>
      </c>
      <c r="E126" t="str">
        <f t="shared" si="8"/>
        <v>NSC98992.mol</v>
      </c>
      <c r="F126">
        <v>48.493982823627661</v>
      </c>
      <c r="G126">
        <v>30.122946013939831</v>
      </c>
      <c r="H126">
        <v>40.822791479802156</v>
      </c>
      <c r="I126">
        <v>32.533157110817264</v>
      </c>
      <c r="J126">
        <v>32.457547539972779</v>
      </c>
      <c r="K126">
        <v>31.25469045004515</v>
      </c>
      <c r="L126">
        <v>49.400755604639031</v>
      </c>
      <c r="M126">
        <v>35.790588107969214</v>
      </c>
      <c r="N126">
        <v>53.107006435190911</v>
      </c>
      <c r="O126" t="s">
        <v>1489</v>
      </c>
      <c r="P126">
        <v>64.684317604187967</v>
      </c>
      <c r="Q126">
        <v>33.249868205941738</v>
      </c>
      <c r="R126">
        <v>71.810951775405442</v>
      </c>
      <c r="T126">
        <f t="shared" si="10"/>
        <v>43.644050262628262</v>
      </c>
      <c r="U126">
        <f t="shared" si="11"/>
        <v>0.95518187497741058</v>
      </c>
      <c r="V126">
        <v>10</v>
      </c>
      <c r="W126">
        <f t="shared" si="12"/>
        <v>-1.3600749527425553</v>
      </c>
      <c r="X126" s="30">
        <f t="shared" si="9"/>
        <v>-4.3600749527425551</v>
      </c>
      <c r="Y126" s="39">
        <f>VLOOKUP($E126,'Ub5 and Ub6 values'!$B$3:$F$7000,2,FALSE)</f>
        <v>6</v>
      </c>
      <c r="Z126" s="39">
        <f>VLOOKUP($E126,'Ub5 and Ub6 values'!$B$3:$F$7000,3,FALSE)</f>
        <v>8</v>
      </c>
    </row>
    <row r="127" spans="1:26">
      <c r="A127">
        <v>118833</v>
      </c>
      <c r="B127" t="s">
        <v>14352</v>
      </c>
      <c r="C127" t="str">
        <f t="shared" si="7"/>
        <v>NSC118833</v>
      </c>
      <c r="D127" t="s">
        <v>14705</v>
      </c>
      <c r="E127" t="str">
        <f t="shared" si="8"/>
        <v>NSC118833.mol</v>
      </c>
      <c r="F127">
        <v>33.795410352072629</v>
      </c>
      <c r="G127">
        <v>66.01871809134073</v>
      </c>
      <c r="H127">
        <v>42.089547639434613</v>
      </c>
      <c r="I127">
        <v>33.226804703226406</v>
      </c>
      <c r="J127">
        <v>51.160108215405529</v>
      </c>
      <c r="K127">
        <v>43.496217963696225</v>
      </c>
      <c r="L127">
        <v>37.840980200540159</v>
      </c>
      <c r="M127">
        <v>28.262686308200212</v>
      </c>
      <c r="N127">
        <v>36.186956627223111</v>
      </c>
      <c r="O127" t="s">
        <v>1489</v>
      </c>
      <c r="P127">
        <v>38.994372090819546</v>
      </c>
      <c r="Q127">
        <v>34.882698572126046</v>
      </c>
      <c r="R127">
        <v>69.27595106907107</v>
      </c>
      <c r="T127">
        <f t="shared" si="10"/>
        <v>42.935870986096354</v>
      </c>
      <c r="U127">
        <f t="shared" si="11"/>
        <v>0.95522144581978818</v>
      </c>
      <c r="V127">
        <v>10</v>
      </c>
      <c r="W127">
        <f t="shared" si="12"/>
        <v>-1.3671797226891276</v>
      </c>
      <c r="X127" s="30">
        <f t="shared" si="9"/>
        <v>-4.3671797226891274</v>
      </c>
      <c r="Y127" s="39">
        <f>VLOOKUP($E127,'Ub5 and Ub6 values'!$B$3:$F$7000,2,FALSE)</f>
        <v>7</v>
      </c>
      <c r="Z127" s="39">
        <f>VLOOKUP($E127,'Ub5 and Ub6 values'!$B$3:$F$7000,3,FALSE)</f>
        <v>9</v>
      </c>
    </row>
    <row r="128" spans="1:26">
      <c r="A128">
        <v>64054</v>
      </c>
      <c r="B128" t="s">
        <v>14492</v>
      </c>
      <c r="C128" t="str">
        <f t="shared" si="7"/>
        <v>NSC64054</v>
      </c>
      <c r="D128" t="s">
        <v>14706</v>
      </c>
      <c r="E128" t="str">
        <f t="shared" si="8"/>
        <v>NSC64054.mol</v>
      </c>
      <c r="F128">
        <v>89.798895755112071</v>
      </c>
      <c r="G128">
        <v>83.949373306727139</v>
      </c>
      <c r="H128">
        <v>48.493982823627661</v>
      </c>
      <c r="I128">
        <v>44.527096134691959</v>
      </c>
      <c r="J128">
        <v>90.090805429079495</v>
      </c>
      <c r="K128">
        <v>51.537632899440609</v>
      </c>
      <c r="L128">
        <v>48.493982823627661</v>
      </c>
      <c r="M128">
        <v>33.226804703226406</v>
      </c>
      <c r="N128">
        <v>62.644314899475688</v>
      </c>
      <c r="O128" t="s">
        <v>1489</v>
      </c>
      <c r="P128">
        <v>55.513421025546791</v>
      </c>
      <c r="Q128">
        <v>44.704645978929264</v>
      </c>
      <c r="R128">
        <v>59.583168959815467</v>
      </c>
      <c r="T128">
        <f t="shared" si="10"/>
        <v>59.380343728275029</v>
      </c>
      <c r="U128">
        <f t="shared" si="11"/>
        <v>0.95762330016247887</v>
      </c>
      <c r="V128">
        <v>10</v>
      </c>
      <c r="W128">
        <f t="shared" si="12"/>
        <v>-1.2263572927813844</v>
      </c>
      <c r="X128" s="30">
        <f t="shared" si="9"/>
        <v>-4.2263572927813842</v>
      </c>
      <c r="Y128" s="39">
        <f>VLOOKUP($E128,'Ub5 and Ub6 values'!$B$3:$F$7000,2,FALSE)</f>
        <v>7</v>
      </c>
      <c r="Z128" s="39">
        <f>VLOOKUP($E128,'Ub5 and Ub6 values'!$B$3:$F$7000,3,FALSE)</f>
        <v>10</v>
      </c>
    </row>
    <row r="129" spans="1:26" ht="14.25">
      <c r="A129">
        <v>142535</v>
      </c>
      <c r="B129" t="s">
        <v>14377</v>
      </c>
      <c r="C129" t="str">
        <f t="shared" si="7"/>
        <v>NSC142535</v>
      </c>
      <c r="D129" s="22" t="s">
        <v>14707</v>
      </c>
      <c r="E129" t="str">
        <f t="shared" si="8"/>
        <v>NSC142535.mol</v>
      </c>
      <c r="F129">
        <v>87.088225827820267</v>
      </c>
      <c r="G129">
        <v>38.40784196800854</v>
      </c>
      <c r="H129">
        <v>40.32823406640896</v>
      </c>
      <c r="I129">
        <v>34.83704486894198</v>
      </c>
      <c r="J129">
        <v>55.487948384838845</v>
      </c>
      <c r="K129">
        <v>38.40784196800854</v>
      </c>
      <c r="L129">
        <v>66.01871809134073</v>
      </c>
      <c r="M129">
        <v>88.471396313856573</v>
      </c>
      <c r="N129">
        <v>50.755723996960391</v>
      </c>
      <c r="O129">
        <v>82.555401941119271</v>
      </c>
      <c r="P129">
        <v>42.344645769729418</v>
      </c>
      <c r="Q129">
        <v>33.640548043462175</v>
      </c>
      <c r="R129">
        <v>83.839502226555112</v>
      </c>
      <c r="T129">
        <f t="shared" si="10"/>
        <v>57.091005651311612</v>
      </c>
      <c r="U129">
        <f t="shared" si="11"/>
        <v>0.9604113230248329</v>
      </c>
      <c r="V129">
        <v>10</v>
      </c>
      <c r="W129">
        <f t="shared" si="12"/>
        <v>-1.2434323068800102</v>
      </c>
      <c r="X129" s="30">
        <f t="shared" si="9"/>
        <v>-4.2434323068800097</v>
      </c>
      <c r="Y129" s="39">
        <f>VLOOKUP($E129,'Ub5 and Ub6 values'!$B$3:$F$7000,2,FALSE)</f>
        <v>7</v>
      </c>
      <c r="Z129" s="39">
        <f>VLOOKUP($E129,'Ub5 and Ub6 values'!$B$3:$F$7000,3,FALSE)</f>
        <v>8</v>
      </c>
    </row>
    <row r="130" spans="1:26" ht="14.25">
      <c r="A130">
        <v>408391</v>
      </c>
      <c r="B130" t="s">
        <v>14464</v>
      </c>
      <c r="C130" t="str">
        <f t="shared" si="7"/>
        <v>NSC408391</v>
      </c>
      <c r="D130" s="22" t="s">
        <v>14708</v>
      </c>
      <c r="E130" t="str">
        <f t="shared" si="8"/>
        <v>NSC408391.mol</v>
      </c>
      <c r="F130">
        <v>12.759277079431788</v>
      </c>
      <c r="G130">
        <v>8.2247437698951025</v>
      </c>
      <c r="H130">
        <v>6.8818560148586867</v>
      </c>
      <c r="I130">
        <v>6.6627799926792033</v>
      </c>
      <c r="J130">
        <v>7.7283208466769437</v>
      </c>
      <c r="K130">
        <v>6.5607497320780066</v>
      </c>
      <c r="L130">
        <v>5.5451230978750372</v>
      </c>
      <c r="M130">
        <v>5.9533791577513195</v>
      </c>
      <c r="N130">
        <v>6.891780547491873</v>
      </c>
      <c r="O130">
        <v>7.9968783223498834</v>
      </c>
      <c r="P130">
        <v>8.3044180454203342</v>
      </c>
      <c r="Q130">
        <v>5.7921550768042067</v>
      </c>
      <c r="R130">
        <v>8.1858164707521901</v>
      </c>
      <c r="T130">
        <f t="shared" si="10"/>
        <v>7.4990213964665049</v>
      </c>
      <c r="U130">
        <f t="shared" si="11"/>
        <v>0.96201272141402583</v>
      </c>
      <c r="V130">
        <v>10</v>
      </c>
      <c r="W130">
        <f t="shared" si="12"/>
        <v>-2.1249954072541959</v>
      </c>
      <c r="X130" s="30">
        <f t="shared" si="9"/>
        <v>-5.1249954072541959</v>
      </c>
      <c r="Y130" s="39">
        <f>VLOOKUP($E130,'Ub5 and Ub6 values'!$B$3:$F$7000,2,FALSE)</f>
        <v>7</v>
      </c>
      <c r="Z130" s="39">
        <f>VLOOKUP($E130,'Ub5 and Ub6 values'!$B$3:$F$7000,3,FALSE)</f>
        <v>10</v>
      </c>
    </row>
    <row r="131" spans="1:26" ht="14.25">
      <c r="A131">
        <v>647709</v>
      </c>
      <c r="B131" t="s">
        <v>14506</v>
      </c>
      <c r="C131" t="str">
        <f t="shared" si="7"/>
        <v>NSC647709</v>
      </c>
      <c r="D131" s="22" t="s">
        <v>14709</v>
      </c>
      <c r="E131" t="str">
        <f t="shared" si="8"/>
        <v>NSC647709.mol</v>
      </c>
      <c r="F131">
        <v>53.283628169014492</v>
      </c>
      <c r="G131">
        <v>26.079637661439207</v>
      </c>
      <c r="H131">
        <v>51.86485590652704</v>
      </c>
      <c r="I131">
        <v>54.925889263469401</v>
      </c>
      <c r="J131">
        <v>41.696087867123374</v>
      </c>
      <c r="K131">
        <v>18.193671477877956</v>
      </c>
      <c r="L131">
        <v>55.876745581849001</v>
      </c>
      <c r="M131">
        <v>25.600322826191036</v>
      </c>
      <c r="N131">
        <v>50.90628052351974</v>
      </c>
      <c r="O131" t="s">
        <v>1489</v>
      </c>
      <c r="P131">
        <v>45.560082321835765</v>
      </c>
      <c r="Q131">
        <v>19.700850694461913</v>
      </c>
      <c r="R131">
        <v>58.670582860941451</v>
      </c>
      <c r="T131">
        <f t="shared" si="10"/>
        <v>41.863219596187527</v>
      </c>
      <c r="U131">
        <f t="shared" si="11"/>
        <v>0.96688481615851918</v>
      </c>
      <c r="V131">
        <v>10</v>
      </c>
      <c r="W131">
        <f t="shared" si="12"/>
        <v>-1.3781673742035256</v>
      </c>
      <c r="X131" s="30">
        <f t="shared" si="9"/>
        <v>-4.3781673742035254</v>
      </c>
      <c r="Y131" s="39">
        <f>VLOOKUP($E131,'Ub5 and Ub6 values'!$B$3:$F$7000,2,FALSE)</f>
        <v>7</v>
      </c>
      <c r="Z131" s="39">
        <f>VLOOKUP($E131,'Ub5 and Ub6 values'!$B$3:$F$7000,3,FALSE)</f>
        <v>11</v>
      </c>
    </row>
    <row r="132" spans="1:26" ht="14.25">
      <c r="A132">
        <v>136044</v>
      </c>
      <c r="B132" t="s">
        <v>14567</v>
      </c>
      <c r="C132" t="str">
        <f t="shared" ref="C132:C195" si="13">CONCATENATE("NSC",A132)</f>
        <v>NSC136044</v>
      </c>
      <c r="D132" s="22" t="s">
        <v>14710</v>
      </c>
      <c r="E132" t="str">
        <f t="shared" ref="E132:E195" si="14">IF(B132&lt;&gt;0,CONCATENATE(B132,".mol"),"")</f>
        <v>Rhodomycin_A.mol</v>
      </c>
      <c r="F132">
        <v>81.438419222108692</v>
      </c>
      <c r="G132">
        <v>25.995939254525531</v>
      </c>
      <c r="H132">
        <v>73.87777377130891</v>
      </c>
      <c r="I132">
        <v>79.847144977671533</v>
      </c>
      <c r="J132">
        <v>56.868558244802429</v>
      </c>
      <c r="K132">
        <v>70.850755726205222</v>
      </c>
      <c r="L132">
        <v>61.882149252741179</v>
      </c>
      <c r="M132">
        <v>45.289082085945537</v>
      </c>
      <c r="N132">
        <v>44.807941591509319</v>
      </c>
      <c r="O132" t="s">
        <v>1489</v>
      </c>
      <c r="P132">
        <v>33.585011578346183</v>
      </c>
      <c r="Q132">
        <v>54.993889767792481</v>
      </c>
      <c r="R132" t="s">
        <v>1489</v>
      </c>
      <c r="T132">
        <f t="shared" si="10"/>
        <v>57.221515042996089</v>
      </c>
      <c r="U132">
        <f t="shared" si="11"/>
        <v>0.96890968241445252</v>
      </c>
      <c r="V132">
        <v>10</v>
      </c>
      <c r="W132">
        <f t="shared" si="12"/>
        <v>-1.2424406476474561</v>
      </c>
      <c r="X132" s="30">
        <f t="shared" ref="X132:X195" si="15">W132-3</f>
        <v>-4.2424406476474559</v>
      </c>
      <c r="Y132" s="39">
        <f>VLOOKUP($E132,'Ub5 and Ub6 values'!$B$3:$F$7000,2,FALSE)</f>
        <v>8</v>
      </c>
      <c r="Z132" s="39">
        <f>VLOOKUP($E132,'Ub5 and Ub6 values'!$B$3:$F$7000,3,FALSE)</f>
        <v>9</v>
      </c>
    </row>
    <row r="133" spans="1:26" ht="14.25">
      <c r="A133">
        <v>97572</v>
      </c>
      <c r="B133" t="s">
        <v>14562</v>
      </c>
      <c r="C133" t="str">
        <f t="shared" si="13"/>
        <v>NSC97572</v>
      </c>
      <c r="D133" s="22" t="s">
        <v>14711</v>
      </c>
      <c r="E133" t="str">
        <f t="shared" si="14"/>
        <v>NSC97572.mol</v>
      </c>
      <c r="F133">
        <v>53.456127202454311</v>
      </c>
      <c r="G133">
        <v>59.02710096282091</v>
      </c>
      <c r="H133">
        <v>38.827786683518156</v>
      </c>
      <c r="I133">
        <v>49.352620852868903</v>
      </c>
      <c r="J133">
        <v>49.931212999754962</v>
      </c>
      <c r="K133">
        <v>59.988419100542501</v>
      </c>
      <c r="L133">
        <v>90.425513222547067</v>
      </c>
      <c r="M133">
        <v>43.705665808472325</v>
      </c>
      <c r="N133">
        <v>39.710559873450833</v>
      </c>
      <c r="O133" t="s">
        <v>1489</v>
      </c>
      <c r="P133">
        <v>45.875828904170959</v>
      </c>
      <c r="Q133">
        <v>50.578101366848479</v>
      </c>
      <c r="R133">
        <v>57.187549706820271</v>
      </c>
      <c r="T133">
        <f t="shared" ref="T133:T196" si="16">AVERAGE(F133:R133)</f>
        <v>53.172207223689149</v>
      </c>
      <c r="U133">
        <f t="shared" ref="U133:U196" si="17">(MAX(F133:R133)-MIN(F133:R133))/AVERAGE(F133:R133)</f>
        <v>0.97038902902720237</v>
      </c>
      <c r="V133">
        <v>10</v>
      </c>
      <c r="W133">
        <f t="shared" ref="W133:W196" si="18">LOG(T133)-3</f>
        <v>-1.2743153113771435</v>
      </c>
      <c r="X133" s="30">
        <f t="shared" si="15"/>
        <v>-4.2743153113771433</v>
      </c>
      <c r="Y133" s="39">
        <f>VLOOKUP($E133,'Ub5 and Ub6 values'!$B$3:$F$7000,2,FALSE)</f>
        <v>9</v>
      </c>
      <c r="Z133" s="39">
        <f>VLOOKUP($E133,'Ub5 and Ub6 values'!$B$3:$F$7000,3,FALSE)</f>
        <v>12</v>
      </c>
    </row>
    <row r="134" spans="1:26" ht="14.25">
      <c r="A134">
        <v>649984</v>
      </c>
      <c r="B134" t="s">
        <v>14508</v>
      </c>
      <c r="C134" t="str">
        <f t="shared" si="13"/>
        <v>NSC649984</v>
      </c>
      <c r="D134" s="22" t="s">
        <v>14712</v>
      </c>
      <c r="E134" t="str">
        <f t="shared" si="14"/>
        <v>NSC649984.mol</v>
      </c>
      <c r="F134">
        <v>3.4905110560424308</v>
      </c>
      <c r="G134">
        <v>4.9847676438827246</v>
      </c>
      <c r="H134">
        <v>2.8935787331304215</v>
      </c>
      <c r="I134">
        <v>2.5453631765828875</v>
      </c>
      <c r="J134">
        <v>3.4905110560424308</v>
      </c>
      <c r="K134">
        <v>3.2023109735939856</v>
      </c>
      <c r="L134">
        <v>6.0484939266051292</v>
      </c>
      <c r="M134">
        <v>3.8924290028470745</v>
      </c>
      <c r="N134">
        <v>6.0484939266051292</v>
      </c>
      <c r="O134">
        <v>2.3553819624044579</v>
      </c>
      <c r="P134">
        <v>4.0206347623097267</v>
      </c>
      <c r="Q134">
        <v>2.5453631765828875</v>
      </c>
      <c r="R134">
        <v>3.9515168748050349</v>
      </c>
      <c r="T134">
        <f t="shared" si="16"/>
        <v>3.8053350978026401</v>
      </c>
      <c r="U134">
        <f t="shared" si="17"/>
        <v>0.97050900099001236</v>
      </c>
      <c r="V134">
        <v>10</v>
      </c>
      <c r="W134">
        <f t="shared" si="18"/>
        <v>-2.419607093238044</v>
      </c>
      <c r="X134" s="30">
        <f t="shared" si="15"/>
        <v>-5.419607093238044</v>
      </c>
      <c r="Y134" s="39">
        <f>VLOOKUP($E134,'Ub5 and Ub6 values'!$B$3:$F$7000,2,FALSE)</f>
        <v>6</v>
      </c>
      <c r="Z134" s="39">
        <f>VLOOKUP($E134,'Ub5 and Ub6 values'!$B$3:$F$7000,3,FALSE)</f>
        <v>9</v>
      </c>
    </row>
    <row r="135" spans="1:26" ht="14.25">
      <c r="A135">
        <v>408379</v>
      </c>
      <c r="B135" t="s">
        <v>14463</v>
      </c>
      <c r="C135" t="str">
        <f t="shared" si="13"/>
        <v>NSC408379</v>
      </c>
      <c r="D135" s="22" t="s">
        <v>14713</v>
      </c>
      <c r="E135" t="str">
        <f t="shared" si="14"/>
        <v>NSC408379.mol</v>
      </c>
      <c r="F135">
        <v>4.8154823588882563</v>
      </c>
      <c r="G135">
        <v>3.0922768966535061</v>
      </c>
      <c r="H135">
        <v>6.2990788946924532</v>
      </c>
      <c r="I135">
        <v>3.3226188651053103</v>
      </c>
      <c r="J135">
        <v>3.0922768966535061</v>
      </c>
      <c r="K135">
        <v>3.2199945737844495</v>
      </c>
      <c r="L135">
        <v>2.7482672567537763</v>
      </c>
      <c r="M135">
        <v>2.8530167423557593</v>
      </c>
      <c r="N135">
        <v>3.681981501081502</v>
      </c>
      <c r="O135" t="s">
        <v>1489</v>
      </c>
      <c r="P135">
        <v>3.0877320292974852</v>
      </c>
      <c r="Q135">
        <v>3.0447184004373904</v>
      </c>
      <c r="R135">
        <v>4.5619864956474192</v>
      </c>
      <c r="T135">
        <f t="shared" si="16"/>
        <v>3.6516192426125671</v>
      </c>
      <c r="U135">
        <f t="shared" si="17"/>
        <v>0.9723937250911826</v>
      </c>
      <c r="V135">
        <v>10</v>
      </c>
      <c r="W135">
        <f t="shared" si="18"/>
        <v>-2.437514513025242</v>
      </c>
      <c r="X135" s="30">
        <f t="shared" si="15"/>
        <v>-5.437514513025242</v>
      </c>
      <c r="Y135" s="39">
        <f>VLOOKUP($E135,'Ub5 and Ub6 values'!$B$3:$F$7000,2,FALSE)</f>
        <v>7</v>
      </c>
      <c r="Z135" s="39">
        <f>VLOOKUP($E135,'Ub5 and Ub6 values'!$B$3:$F$7000,3,FALSE)</f>
        <v>10</v>
      </c>
    </row>
    <row r="136" spans="1:26">
      <c r="A136">
        <v>55529</v>
      </c>
      <c r="B136" t="s">
        <v>14470</v>
      </c>
      <c r="C136" t="str">
        <f t="shared" si="13"/>
        <v>NSC55529</v>
      </c>
      <c r="D136" t="s">
        <v>14714</v>
      </c>
      <c r="E136" t="str">
        <f t="shared" si="14"/>
        <v>NSC55529.mol</v>
      </c>
      <c r="F136">
        <v>4.3534348216096781</v>
      </c>
      <c r="G136">
        <v>6.9500642240709345</v>
      </c>
      <c r="H136">
        <v>5.5451230978750372</v>
      </c>
      <c r="I136">
        <v>7.168378251029452</v>
      </c>
      <c r="J136">
        <v>5.083075560596459</v>
      </c>
      <c r="K136">
        <v>6.4870510186963797</v>
      </c>
      <c r="L136">
        <v>3.3102904097472128</v>
      </c>
      <c r="M136">
        <v>4.9365392223081477</v>
      </c>
      <c r="N136">
        <v>3.949638585147984</v>
      </c>
      <c r="O136" t="s">
        <v>1489</v>
      </c>
      <c r="P136">
        <v>5.4957063273807041</v>
      </c>
      <c r="Q136">
        <v>3.5824386259845662</v>
      </c>
      <c r="R136">
        <v>2.3525615915161344</v>
      </c>
      <c r="T136">
        <f t="shared" si="16"/>
        <v>4.9345251446635574</v>
      </c>
      <c r="U136">
        <f t="shared" si="17"/>
        <v>0.97594328092975324</v>
      </c>
      <c r="V136">
        <v>10</v>
      </c>
      <c r="W136">
        <f t="shared" si="18"/>
        <v>-2.3067546336680507</v>
      </c>
      <c r="X136" s="30">
        <f t="shared" si="15"/>
        <v>-5.3067546336680511</v>
      </c>
      <c r="Y136" s="39">
        <f>VLOOKUP($E136,'Ub5 and Ub6 values'!$B$3:$F$7000,2,FALSE)</f>
        <v>4</v>
      </c>
      <c r="Z136" s="39">
        <f>VLOOKUP($E136,'Ub5 and Ub6 values'!$B$3:$F$7000,3,FALSE)</f>
        <v>6</v>
      </c>
    </row>
    <row r="137" spans="1:26" ht="14.25">
      <c r="A137">
        <v>86149</v>
      </c>
      <c r="B137" t="s">
        <v>14557</v>
      </c>
      <c r="C137" t="str">
        <f t="shared" si="13"/>
        <v>NSC86149</v>
      </c>
      <c r="D137" s="22" t="s">
        <v>14715</v>
      </c>
      <c r="E137" t="str">
        <f t="shared" si="14"/>
        <v>NSC86149.mol</v>
      </c>
      <c r="F137">
        <v>57.68823246237568</v>
      </c>
      <c r="G137" t="s">
        <v>1489</v>
      </c>
      <c r="H137">
        <v>97.798921056860962</v>
      </c>
      <c r="I137">
        <v>58.728521684916146</v>
      </c>
      <c r="J137">
        <v>58.745200056338476</v>
      </c>
      <c r="K137">
        <v>63.049273551769346</v>
      </c>
      <c r="L137">
        <v>61.383899082747782</v>
      </c>
      <c r="M137">
        <v>67.918533484397358</v>
      </c>
      <c r="N137" t="s">
        <v>1489</v>
      </c>
      <c r="O137">
        <v>38.749288092286839</v>
      </c>
      <c r="P137">
        <v>53.95263182156863</v>
      </c>
      <c r="Q137">
        <v>40.664247577916285</v>
      </c>
      <c r="R137">
        <v>66.762761686554953</v>
      </c>
      <c r="T137">
        <f t="shared" si="16"/>
        <v>60.494682777975683</v>
      </c>
      <c r="U137">
        <f t="shared" si="17"/>
        <v>0.97611277971809352</v>
      </c>
      <c r="V137">
        <v>10</v>
      </c>
      <c r="W137">
        <f t="shared" si="18"/>
        <v>-1.218282796284182</v>
      </c>
      <c r="X137" s="30">
        <f t="shared" si="15"/>
        <v>-4.218282796284182</v>
      </c>
      <c r="Y137" s="39">
        <f>VLOOKUP($E137,'Ub5 and Ub6 values'!$B$3:$F$7000,2,FALSE)</f>
        <v>7</v>
      </c>
      <c r="Z137" s="39">
        <f>VLOOKUP($E137,'Ub5 and Ub6 values'!$B$3:$F$7000,3,FALSE)</f>
        <v>9</v>
      </c>
    </row>
    <row r="138" spans="1:26" ht="14.25">
      <c r="A138">
        <v>121411</v>
      </c>
      <c r="B138" t="s">
        <v>14357</v>
      </c>
      <c r="C138" t="str">
        <f t="shared" si="13"/>
        <v>NSC121411</v>
      </c>
      <c r="D138" s="22" t="s">
        <v>14716</v>
      </c>
      <c r="E138" t="str">
        <f t="shared" si="14"/>
        <v>NSC121411.mol</v>
      </c>
      <c r="F138">
        <v>19.461027161670387</v>
      </c>
      <c r="G138">
        <v>53.215948173189517</v>
      </c>
      <c r="H138">
        <v>26.880338967500588</v>
      </c>
      <c r="I138">
        <v>26.401024132252417</v>
      </c>
      <c r="J138">
        <v>35.531312550870382</v>
      </c>
      <c r="K138">
        <v>31.985725312710649</v>
      </c>
      <c r="L138">
        <v>41.73726390761189</v>
      </c>
      <c r="M138">
        <v>40.602523313120685</v>
      </c>
      <c r="N138">
        <v>33.585011578346183</v>
      </c>
      <c r="O138" t="s">
        <v>1489</v>
      </c>
      <c r="P138">
        <v>33.585011578346183</v>
      </c>
      <c r="Q138">
        <v>33.585011578346183</v>
      </c>
      <c r="R138" t="s">
        <v>1489</v>
      </c>
      <c r="T138">
        <f t="shared" si="16"/>
        <v>34.233654386724105</v>
      </c>
      <c r="U138">
        <f t="shared" si="17"/>
        <v>0.98601570928429338</v>
      </c>
      <c r="V138">
        <v>10</v>
      </c>
      <c r="W138">
        <f t="shared" si="18"/>
        <v>-1.4655467381604896</v>
      </c>
      <c r="X138" s="30">
        <f t="shared" si="15"/>
        <v>-4.4655467381604899</v>
      </c>
      <c r="Y138" s="39">
        <f>VLOOKUP($E138,'Ub5 and Ub6 values'!$B$3:$F$7000,2,FALSE)</f>
        <v>4</v>
      </c>
      <c r="Z138" s="39">
        <f>VLOOKUP($E138,'Ub5 and Ub6 values'!$B$3:$F$7000,3,FALSE)</f>
        <v>6</v>
      </c>
    </row>
    <row r="139" spans="1:26" ht="14.25">
      <c r="A139">
        <v>63984</v>
      </c>
      <c r="B139" t="s">
        <v>14491</v>
      </c>
      <c r="C139" t="str">
        <f t="shared" si="13"/>
        <v>NSC63984</v>
      </c>
      <c r="D139" s="22" t="s">
        <v>14717</v>
      </c>
      <c r="E139" t="str">
        <f t="shared" si="14"/>
        <v>NSC63984.mol</v>
      </c>
      <c r="F139">
        <v>38.827786683518156</v>
      </c>
      <c r="G139">
        <v>26.821405418952807</v>
      </c>
      <c r="H139">
        <v>17.249739431233667</v>
      </c>
      <c r="I139">
        <v>31.248467496242178</v>
      </c>
      <c r="J139">
        <v>30.390390502049456</v>
      </c>
      <c r="K139">
        <v>25.438794999063425</v>
      </c>
      <c r="L139">
        <v>18.492875793650445</v>
      </c>
      <c r="M139">
        <v>14.770458129077227</v>
      </c>
      <c r="N139">
        <v>18.058123108618091</v>
      </c>
      <c r="O139" t="s">
        <v>1489</v>
      </c>
      <c r="P139">
        <v>20.90453476361402</v>
      </c>
      <c r="Q139">
        <v>19.90908072725145</v>
      </c>
      <c r="R139">
        <v>30.502906897576409</v>
      </c>
      <c r="T139">
        <f t="shared" si="16"/>
        <v>24.384546995903943</v>
      </c>
      <c r="U139">
        <f t="shared" si="17"/>
        <v>0.98658090956055167</v>
      </c>
      <c r="V139">
        <v>10</v>
      </c>
      <c r="W139">
        <f t="shared" si="18"/>
        <v>-1.6128853081063139</v>
      </c>
      <c r="X139" s="30">
        <f t="shared" si="15"/>
        <v>-4.6128853081063141</v>
      </c>
      <c r="Y139" s="39">
        <f>VLOOKUP($E139,'Ub5 and Ub6 values'!$B$3:$F$7000,2,FALSE)</f>
        <v>8</v>
      </c>
      <c r="Z139" s="39">
        <f>VLOOKUP($E139,'Ub5 and Ub6 values'!$B$3:$F$7000,3,FALSE)</f>
        <v>9</v>
      </c>
    </row>
    <row r="140" spans="1:26" ht="14.25">
      <c r="A140">
        <v>662455</v>
      </c>
      <c r="B140" t="s">
        <v>14528</v>
      </c>
      <c r="C140" t="str">
        <f t="shared" si="13"/>
        <v>NSC662455</v>
      </c>
      <c r="D140" s="22" t="s">
        <v>14718</v>
      </c>
      <c r="E140" t="str">
        <f t="shared" si="14"/>
        <v>NSC662455.mol</v>
      </c>
      <c r="F140">
        <v>15.716377477920702</v>
      </c>
      <c r="G140">
        <v>11.221108485524081</v>
      </c>
      <c r="H140">
        <v>21.869832621962892</v>
      </c>
      <c r="I140">
        <v>13.307929516015568</v>
      </c>
      <c r="J140">
        <v>23.24039046152739</v>
      </c>
      <c r="K140">
        <v>16.811166968293175</v>
      </c>
      <c r="L140">
        <v>24.111490465714091</v>
      </c>
      <c r="M140">
        <v>10.844161587726322</v>
      </c>
      <c r="N140">
        <v>14.040262398134651</v>
      </c>
      <c r="O140" t="s">
        <v>1489</v>
      </c>
      <c r="P140">
        <v>12.330573955801672</v>
      </c>
      <c r="Q140">
        <v>8.3307925770517883</v>
      </c>
      <c r="R140">
        <v>19.968729609081876</v>
      </c>
      <c r="T140">
        <f t="shared" si="16"/>
        <v>15.982734677062851</v>
      </c>
      <c r="U140">
        <f t="shared" si="17"/>
        <v>0.98735906010562169</v>
      </c>
      <c r="V140">
        <v>10</v>
      </c>
      <c r="W140">
        <f t="shared" si="18"/>
        <v>-1.796348910031581</v>
      </c>
      <c r="X140" s="30">
        <f t="shared" si="15"/>
        <v>-4.7963489100315808</v>
      </c>
      <c r="Y140" s="39">
        <f>VLOOKUP($E140,'Ub5 and Ub6 values'!$B$3:$F$7000,2,FALSE)</f>
        <v>7</v>
      </c>
      <c r="Z140" s="39">
        <f>VLOOKUP($E140,'Ub5 and Ub6 values'!$B$3:$F$7000,3,FALSE)</f>
        <v>9</v>
      </c>
    </row>
    <row r="141" spans="1:26" ht="14.25">
      <c r="A141">
        <v>3053</v>
      </c>
      <c r="B141" t="s">
        <v>14335</v>
      </c>
      <c r="C141" t="str">
        <f t="shared" si="13"/>
        <v>NSC3053</v>
      </c>
      <c r="D141" s="22" t="s">
        <v>14719</v>
      </c>
      <c r="E141" t="str">
        <f t="shared" si="14"/>
        <v>Dactinomycin.mol</v>
      </c>
      <c r="F141">
        <v>4.2152051172148548</v>
      </c>
      <c r="G141">
        <v>4.9623840840595275</v>
      </c>
      <c r="H141">
        <v>4.9869723429748944</v>
      </c>
      <c r="I141">
        <v>5.3701031743286221</v>
      </c>
      <c r="J141">
        <v>5.2363209601236393</v>
      </c>
      <c r="K141">
        <v>4.5007115341819901</v>
      </c>
      <c r="L141">
        <v>6.0625027510058018</v>
      </c>
      <c r="M141">
        <v>5.7704916437497396</v>
      </c>
      <c r="N141">
        <v>3.5230008449843973</v>
      </c>
      <c r="O141">
        <v>6.1000753391279749</v>
      </c>
      <c r="P141">
        <v>4.7351133475616169</v>
      </c>
      <c r="Q141">
        <v>4.6626023462440358</v>
      </c>
      <c r="R141">
        <v>8.7611088144179696</v>
      </c>
      <c r="T141">
        <f t="shared" si="16"/>
        <v>5.2989686384596206</v>
      </c>
      <c r="U141">
        <f t="shared" si="17"/>
        <v>0.98851461988577849</v>
      </c>
      <c r="V141">
        <v>10</v>
      </c>
      <c r="W141">
        <f t="shared" si="18"/>
        <v>-2.2758086508167206</v>
      </c>
      <c r="X141" s="30">
        <f t="shared" si="15"/>
        <v>-5.275808650816721</v>
      </c>
      <c r="Y141" s="39">
        <f>VLOOKUP($E141,'Ub5 and Ub6 values'!$B$3:$F$7000,2,FALSE)</f>
        <v>7</v>
      </c>
      <c r="Z141" s="39">
        <f>VLOOKUP($E141,'Ub5 and Ub6 values'!$B$3:$F$7000,3,FALSE)</f>
        <v>12</v>
      </c>
    </row>
    <row r="142" spans="1:26">
      <c r="A142">
        <v>375164</v>
      </c>
      <c r="B142" t="s">
        <v>14432</v>
      </c>
      <c r="C142" t="str">
        <f t="shared" si="13"/>
        <v>NSC375164</v>
      </c>
      <c r="D142">
        <v>0</v>
      </c>
      <c r="E142" t="str">
        <f t="shared" si="14"/>
        <v>NSC375164.mol</v>
      </c>
      <c r="F142">
        <v>56.745875199824248</v>
      </c>
      <c r="G142">
        <v>51.988939534006555</v>
      </c>
      <c r="H142">
        <v>23.579083224059438</v>
      </c>
      <c r="I142">
        <v>62.340296521819752</v>
      </c>
      <c r="J142">
        <v>37.434590469430091</v>
      </c>
      <c r="K142">
        <v>67.634097082895366</v>
      </c>
      <c r="L142">
        <v>71.574587892047205</v>
      </c>
      <c r="M142">
        <v>61.466932328106346</v>
      </c>
      <c r="N142">
        <v>81.469820464793287</v>
      </c>
      <c r="O142" t="s">
        <v>1489</v>
      </c>
      <c r="P142">
        <v>67.634097082895366</v>
      </c>
      <c r="Q142">
        <v>49.233125051796634</v>
      </c>
      <c r="R142">
        <v>71.354811859819137</v>
      </c>
      <c r="T142">
        <f t="shared" si="16"/>
        <v>58.538021392624444</v>
      </c>
      <c r="U142">
        <f t="shared" si="17"/>
        <v>0.98894250033582187</v>
      </c>
      <c r="V142">
        <v>10</v>
      </c>
      <c r="W142">
        <f t="shared" si="18"/>
        <v>-1.232561960972729</v>
      </c>
      <c r="X142" s="30">
        <f t="shared" si="15"/>
        <v>-4.2325619609727294</v>
      </c>
      <c r="Y142" s="39">
        <f>VLOOKUP($E142,'Ub5 and Ub6 values'!$B$3:$F$7000,2,FALSE)</f>
        <v>8</v>
      </c>
      <c r="Z142" s="39">
        <f>VLOOKUP($E142,'Ub5 and Ub6 values'!$B$3:$F$7000,3,FALSE)</f>
        <v>9</v>
      </c>
    </row>
    <row r="143" spans="1:26" ht="14.25">
      <c r="A143">
        <v>122232</v>
      </c>
      <c r="B143" t="s">
        <v>14565</v>
      </c>
      <c r="C143" t="str">
        <f t="shared" si="13"/>
        <v>NSC122232</v>
      </c>
      <c r="D143" s="22"/>
      <c r="E143" t="str">
        <f t="shared" si="14"/>
        <v>o-Benzenedisulfonyl_azide.mol</v>
      </c>
      <c r="F143">
        <v>11.763045064958636</v>
      </c>
      <c r="G143">
        <v>11.763045064958636</v>
      </c>
      <c r="H143">
        <v>13.34963708398449</v>
      </c>
      <c r="I143">
        <v>8.8749760105723769</v>
      </c>
      <c r="J143">
        <v>10.245533850136876</v>
      </c>
      <c r="K143">
        <v>11.283730229710464</v>
      </c>
      <c r="L143">
        <v>8.4609258343510874</v>
      </c>
      <c r="M143">
        <v>8.1858164707521901</v>
      </c>
      <c r="N143">
        <v>14.626179110357478</v>
      </c>
      <c r="O143">
        <v>13.546632331413404</v>
      </c>
      <c r="P143">
        <v>9.584103548009713</v>
      </c>
      <c r="Q143">
        <v>10.852966529475399</v>
      </c>
      <c r="R143">
        <v>19.773825684517387</v>
      </c>
      <c r="T143">
        <f t="shared" si="16"/>
        <v>11.71618590870755</v>
      </c>
      <c r="U143">
        <f t="shared" si="17"/>
        <v>0.98905986163576576</v>
      </c>
      <c r="V143">
        <v>10</v>
      </c>
      <c r="W143">
        <f t="shared" si="18"/>
        <v>-1.9312137456892053</v>
      </c>
      <c r="X143" s="30">
        <f t="shared" si="15"/>
        <v>-4.9312137456892051</v>
      </c>
      <c r="Y143" s="39">
        <f>VLOOKUP($E143,'Ub5 and Ub6 values'!$B$3:$F$7000,2,FALSE)</f>
        <v>8</v>
      </c>
      <c r="Z143" s="39">
        <f>VLOOKUP($E143,'Ub5 and Ub6 values'!$B$3:$F$7000,3,FALSE)</f>
        <v>10</v>
      </c>
    </row>
    <row r="144" spans="1:26" ht="14.25">
      <c r="A144">
        <v>83598</v>
      </c>
      <c r="B144" t="s">
        <v>14555</v>
      </c>
      <c r="C144" t="str">
        <f t="shared" si="13"/>
        <v>NSC83598</v>
      </c>
      <c r="D144" s="22" t="s">
        <v>14720</v>
      </c>
      <c r="E144" t="str">
        <f t="shared" si="14"/>
        <v>NSC83598.mol</v>
      </c>
      <c r="F144">
        <v>57.538663359846417</v>
      </c>
      <c r="G144">
        <v>46.289979796512597</v>
      </c>
      <c r="H144">
        <v>23.579083224059438</v>
      </c>
      <c r="I144">
        <v>39.452351894509043</v>
      </c>
      <c r="J144">
        <v>25.995939254525531</v>
      </c>
      <c r="K144">
        <v>33.226804703226406</v>
      </c>
      <c r="L144">
        <v>48.338784759009883</v>
      </c>
      <c r="M144">
        <v>30.257864064096797</v>
      </c>
      <c r="N144">
        <v>35.53647235289619</v>
      </c>
      <c r="O144">
        <v>38.827786683518156</v>
      </c>
      <c r="P144">
        <v>38.082880936657126</v>
      </c>
      <c r="Q144">
        <v>29.231698768204915</v>
      </c>
      <c r="R144">
        <v>62.340296521819752</v>
      </c>
      <c r="T144">
        <f t="shared" si="16"/>
        <v>39.130662024529407</v>
      </c>
      <c r="U144">
        <f t="shared" si="17"/>
        <v>0.99055858736717761</v>
      </c>
      <c r="V144">
        <v>10</v>
      </c>
      <c r="W144">
        <f t="shared" si="18"/>
        <v>-1.4074828045100567</v>
      </c>
      <c r="X144" s="30">
        <f t="shared" si="15"/>
        <v>-4.4074828045100567</v>
      </c>
      <c r="Y144" s="39">
        <f>VLOOKUP($E144,'Ub5 and Ub6 values'!$B$3:$F$7000,2,FALSE)</f>
        <v>7</v>
      </c>
      <c r="Z144" s="39">
        <f>VLOOKUP($E144,'Ub5 and Ub6 values'!$B$3:$F$7000,3,FALSE)</f>
        <v>8</v>
      </c>
    </row>
    <row r="145" spans="1:26" ht="14.25">
      <c r="A145">
        <v>658733</v>
      </c>
      <c r="B145" t="s">
        <v>14520</v>
      </c>
      <c r="C145" t="str">
        <f t="shared" si="13"/>
        <v>NSC658733</v>
      </c>
      <c r="D145" s="22" t="s">
        <v>14721</v>
      </c>
      <c r="E145" t="str">
        <f t="shared" si="14"/>
        <v>NSC658733.mol</v>
      </c>
      <c r="F145">
        <v>27.41890106164287</v>
      </c>
      <c r="G145">
        <v>19.428680948182588</v>
      </c>
      <c r="H145">
        <v>31.647274001867874</v>
      </c>
      <c r="I145">
        <v>25.094085877972841</v>
      </c>
      <c r="J145">
        <v>18.058123108618091</v>
      </c>
      <c r="K145">
        <v>24.930854590464868</v>
      </c>
      <c r="L145">
        <v>39.886402827761394</v>
      </c>
      <c r="M145">
        <v>46.028401398565578</v>
      </c>
      <c r="N145">
        <v>46.028401398565578</v>
      </c>
      <c r="O145" t="s">
        <v>1489</v>
      </c>
      <c r="P145">
        <v>49.819400692489246</v>
      </c>
      <c r="Q145">
        <v>17.21797777794464</v>
      </c>
      <c r="R145">
        <v>48.482171927161659</v>
      </c>
      <c r="T145">
        <f t="shared" si="16"/>
        <v>32.836722967603095</v>
      </c>
      <c r="U145">
        <f t="shared" si="17"/>
        <v>0.99283424069781157</v>
      </c>
      <c r="V145">
        <v>10</v>
      </c>
      <c r="W145">
        <f t="shared" si="18"/>
        <v>-1.4836401910197281</v>
      </c>
      <c r="X145" s="30">
        <f t="shared" si="15"/>
        <v>-4.4836401910197283</v>
      </c>
      <c r="Y145" s="39">
        <f>VLOOKUP($E145,'Ub5 and Ub6 values'!$B$3:$F$7000,2,FALSE)</f>
        <v>8</v>
      </c>
      <c r="Z145" s="39">
        <f>VLOOKUP($E145,'Ub5 and Ub6 values'!$B$3:$F$7000,3,FALSE)</f>
        <v>10</v>
      </c>
    </row>
    <row r="146" spans="1:26" ht="14.25">
      <c r="A146">
        <v>290982</v>
      </c>
      <c r="B146" t="s">
        <v>14413</v>
      </c>
      <c r="C146" t="str">
        <f t="shared" si="13"/>
        <v>NSC290982</v>
      </c>
      <c r="D146" s="22" t="s">
        <v>14722</v>
      </c>
      <c r="E146" t="str">
        <f t="shared" si="14"/>
        <v>NSC290982.mol</v>
      </c>
      <c r="F146">
        <v>4.2985517090436938</v>
      </c>
      <c r="G146">
        <v>2.5453631765828875</v>
      </c>
      <c r="H146">
        <v>2.6796774278220834</v>
      </c>
      <c r="I146">
        <v>3.4986464167152476</v>
      </c>
      <c r="J146">
        <v>2.2104268289393216</v>
      </c>
      <c r="K146">
        <v>1.8376553404515665</v>
      </c>
      <c r="L146">
        <v>2.4510987955511156</v>
      </c>
      <c r="M146">
        <v>2.5448984139693667</v>
      </c>
      <c r="N146">
        <v>2.8778749952284532</v>
      </c>
      <c r="O146">
        <v>3.1102925252512348</v>
      </c>
      <c r="P146">
        <v>3.3396657606181428</v>
      </c>
      <c r="Q146">
        <v>1.5527095382588798</v>
      </c>
      <c r="R146">
        <v>2.9719690051421814</v>
      </c>
      <c r="T146">
        <f t="shared" si="16"/>
        <v>2.7629869179672442</v>
      </c>
      <c r="U146">
        <f t="shared" si="17"/>
        <v>0.99379485039507764</v>
      </c>
      <c r="V146">
        <v>10</v>
      </c>
      <c r="W146">
        <f t="shared" si="18"/>
        <v>-2.5586211713513451</v>
      </c>
      <c r="X146" s="30">
        <f t="shared" si="15"/>
        <v>-5.5586211713513451</v>
      </c>
      <c r="Y146" s="39">
        <f>VLOOKUP($E146,'Ub5 and Ub6 values'!$B$3:$F$7000,2,FALSE)</f>
        <v>7</v>
      </c>
      <c r="Z146" s="39">
        <f>VLOOKUP($E146,'Ub5 and Ub6 values'!$B$3:$F$7000,3,FALSE)</f>
        <v>9</v>
      </c>
    </row>
    <row r="147" spans="1:26" ht="14.25">
      <c r="A147">
        <v>113018</v>
      </c>
      <c r="B147" t="s">
        <v>14349</v>
      </c>
      <c r="C147" t="str">
        <f t="shared" si="13"/>
        <v>NSC113018</v>
      </c>
      <c r="D147" s="22" t="s">
        <v>14723</v>
      </c>
      <c r="E147" t="str">
        <f t="shared" si="14"/>
        <v>NSC113018.mol</v>
      </c>
      <c r="F147">
        <v>21.720187890644258</v>
      </c>
      <c r="G147">
        <v>57.181003636946066</v>
      </c>
      <c r="H147">
        <v>43.047847268177634</v>
      </c>
      <c r="I147">
        <v>44.948016559507707</v>
      </c>
      <c r="J147">
        <v>22.411863784013338</v>
      </c>
      <c r="K147">
        <v>49.555188256857257</v>
      </c>
      <c r="L147">
        <v>32.813729635140447</v>
      </c>
      <c r="M147">
        <v>20.230916378226979</v>
      </c>
      <c r="N147">
        <v>30.885518686379246</v>
      </c>
      <c r="O147" t="s">
        <v>1489</v>
      </c>
      <c r="P147">
        <v>26.348790171871482</v>
      </c>
      <c r="Q147">
        <v>48.482171927161659</v>
      </c>
      <c r="R147">
        <v>45.18766502720112</v>
      </c>
      <c r="T147">
        <f t="shared" si="16"/>
        <v>36.901074935177263</v>
      </c>
      <c r="U147">
        <f t="shared" si="17"/>
        <v>1.0013282085583664</v>
      </c>
      <c r="V147">
        <v>10</v>
      </c>
      <c r="W147">
        <f t="shared" si="18"/>
        <v>-1.4329609825776259</v>
      </c>
      <c r="X147" s="30">
        <f t="shared" si="15"/>
        <v>-4.4329609825776259</v>
      </c>
      <c r="Y147" s="39">
        <f>VLOOKUP($E147,'Ub5 and Ub6 values'!$B$3:$F$7000,2,FALSE)</f>
        <v>6</v>
      </c>
      <c r="Z147" s="39">
        <f>VLOOKUP($E147,'Ub5 and Ub6 values'!$B$3:$F$7000,3,FALSE)</f>
        <v>7</v>
      </c>
    </row>
    <row r="148" spans="1:26" ht="15">
      <c r="A148" s="25">
        <v>661734</v>
      </c>
      <c r="B148" s="25" t="s">
        <v>14527</v>
      </c>
      <c r="C148" s="25" t="str">
        <f t="shared" si="13"/>
        <v>NSC661734</v>
      </c>
      <c r="D148" s="23" t="s">
        <v>14829</v>
      </c>
      <c r="E148" s="25" t="str">
        <f t="shared" si="14"/>
        <v>NSC661734.mol</v>
      </c>
      <c r="F148" s="25">
        <v>21.94459788037253</v>
      </c>
      <c r="G148" s="25">
        <v>21.94459788037253</v>
      </c>
      <c r="H148" s="25">
        <v>12.171552256395607</v>
      </c>
      <c r="I148" s="25">
        <v>6.8818560148586867</v>
      </c>
      <c r="J148" s="25">
        <v>16.524143714196029</v>
      </c>
      <c r="K148" s="25">
        <v>9.7757033315209583</v>
      </c>
      <c r="L148" s="25">
        <v>10.667645228818202</v>
      </c>
      <c r="M148" s="25">
        <v>19.505615925379015</v>
      </c>
      <c r="N148" s="25">
        <v>11.401663039839013</v>
      </c>
      <c r="O148" s="25" t="s">
        <v>1489</v>
      </c>
      <c r="P148" s="25">
        <v>13.419136362676156</v>
      </c>
      <c r="Q148" s="25">
        <v>16.125362469169122</v>
      </c>
      <c r="R148" s="25">
        <v>19.904397170405922</v>
      </c>
      <c r="T148">
        <f t="shared" si="16"/>
        <v>15.022189272833648</v>
      </c>
      <c r="U148">
        <f t="shared" si="17"/>
        <v>1.0026995128302325</v>
      </c>
      <c r="V148">
        <v>10</v>
      </c>
      <c r="W148">
        <f t="shared" si="18"/>
        <v>-1.823266770406045</v>
      </c>
      <c r="X148" s="30">
        <f t="shared" si="15"/>
        <v>-4.823266770406045</v>
      </c>
      <c r="Y148" s="39">
        <f>VLOOKUP($E148,'Ub5 and Ub6 values'!$B$3:$F$7000,2,FALSE)</f>
        <v>6</v>
      </c>
      <c r="Z148" s="39">
        <f>VLOOKUP($E148,'Ub5 and Ub6 values'!$B$3:$F$7000,3,FALSE)</f>
        <v>8</v>
      </c>
    </row>
    <row r="149" spans="1:26" ht="14.25">
      <c r="A149">
        <v>11226</v>
      </c>
      <c r="B149" t="s">
        <v>14570</v>
      </c>
      <c r="C149" t="str">
        <f t="shared" si="13"/>
        <v>NSC11226</v>
      </c>
      <c r="D149" s="22" t="s">
        <v>14724</v>
      </c>
      <c r="E149" t="str">
        <f t="shared" si="14"/>
        <v>Toluylene_blue.mol</v>
      </c>
      <c r="F149">
        <v>63.601276289769189</v>
      </c>
      <c r="G149">
        <v>71.630248840502276</v>
      </c>
      <c r="H149">
        <v>23.138123472050871</v>
      </c>
      <c r="I149">
        <v>72.116585733912316</v>
      </c>
      <c r="J149">
        <v>25.143832506907064</v>
      </c>
      <c r="K149">
        <v>66.762761686554953</v>
      </c>
      <c r="L149">
        <v>51.383458877684404</v>
      </c>
      <c r="M149">
        <v>75.211761282527391</v>
      </c>
      <c r="N149">
        <v>29.502908266489865</v>
      </c>
      <c r="O149" t="s">
        <v>1489</v>
      </c>
      <c r="P149">
        <v>49.819400692489246</v>
      </c>
      <c r="Q149">
        <v>65.579761183065557</v>
      </c>
      <c r="R149">
        <v>26.079637661439207</v>
      </c>
      <c r="T149">
        <f t="shared" si="16"/>
        <v>51.664146374449359</v>
      </c>
      <c r="U149">
        <f t="shared" si="17"/>
        <v>1.0079260273277191</v>
      </c>
      <c r="V149">
        <v>10</v>
      </c>
      <c r="W149">
        <f t="shared" si="18"/>
        <v>-1.2868107418854922</v>
      </c>
      <c r="X149" s="30">
        <f t="shared" si="15"/>
        <v>-4.2868107418854926</v>
      </c>
      <c r="Y149" s="39">
        <f>VLOOKUP($E149,'Ub5 and Ub6 values'!$B$3:$F$7000,2,FALSE)</f>
        <v>6</v>
      </c>
      <c r="Z149" s="39">
        <f>VLOOKUP($E149,'Ub5 and Ub6 values'!$B$3:$F$7000,3,FALSE)</f>
        <v>7</v>
      </c>
    </row>
    <row r="150" spans="1:26" ht="14.25">
      <c r="A150">
        <v>520114</v>
      </c>
      <c r="B150" t="s">
        <v>14468</v>
      </c>
      <c r="C150" t="str">
        <f t="shared" si="13"/>
        <v>NSC520114</v>
      </c>
      <c r="D150" s="22" t="s">
        <v>14725</v>
      </c>
      <c r="E150" t="str">
        <f t="shared" si="14"/>
        <v>NSC520114.mol</v>
      </c>
      <c r="F150">
        <v>29.050387521501346</v>
      </c>
      <c r="G150">
        <v>17.834417919944762</v>
      </c>
      <c r="H150">
        <v>36.174007185337352</v>
      </c>
      <c r="I150">
        <v>26.604064547690946</v>
      </c>
      <c r="J150">
        <v>29.986748527056328</v>
      </c>
      <c r="K150">
        <v>50.297420318591598</v>
      </c>
      <c r="L150">
        <v>24.893219647448781</v>
      </c>
      <c r="M150">
        <v>48.82156650316017</v>
      </c>
      <c r="N150">
        <v>24.702715443521178</v>
      </c>
      <c r="O150" t="s">
        <v>1489</v>
      </c>
      <c r="P150">
        <v>23.526395660496359</v>
      </c>
      <c r="Q150">
        <v>37.873640078914114</v>
      </c>
      <c r="R150">
        <v>35.99664596368558</v>
      </c>
      <c r="T150">
        <f t="shared" si="16"/>
        <v>32.146769109779036</v>
      </c>
      <c r="U150">
        <f t="shared" si="17"/>
        <v>1.0098371717477388</v>
      </c>
      <c r="V150">
        <v>10</v>
      </c>
      <c r="W150">
        <f t="shared" si="18"/>
        <v>-1.4928626690322622</v>
      </c>
      <c r="X150" s="30">
        <f t="shared" si="15"/>
        <v>-4.4928626690322622</v>
      </c>
      <c r="Y150" s="39">
        <f>VLOOKUP($E150,'Ub5 and Ub6 values'!$B$3:$F$7000,2,FALSE)</f>
        <v>6</v>
      </c>
      <c r="Z150" s="39">
        <f>VLOOKUP($E150,'Ub5 and Ub6 values'!$B$3:$F$7000,3,FALSE)</f>
        <v>8</v>
      </c>
    </row>
    <row r="151" spans="1:26" ht="14.25">
      <c r="A151">
        <v>407652</v>
      </c>
      <c r="B151" t="s">
        <v>14460</v>
      </c>
      <c r="C151" t="str">
        <f t="shared" si="13"/>
        <v>NSC407652</v>
      </c>
      <c r="D151" s="22" t="s">
        <v>14726</v>
      </c>
      <c r="E151" t="str">
        <f t="shared" si="14"/>
        <v>NSC407652.mol</v>
      </c>
      <c r="F151">
        <v>2.0459276308818937</v>
      </c>
      <c r="G151">
        <v>4.1936592637224877</v>
      </c>
      <c r="H151">
        <v>3.0933399277948528</v>
      </c>
      <c r="I151">
        <v>4.1936592637224877</v>
      </c>
      <c r="J151">
        <v>2.7757051450346912</v>
      </c>
      <c r="K151">
        <v>3.61221513509502</v>
      </c>
      <c r="L151">
        <v>3.5063004538120621</v>
      </c>
      <c r="M151">
        <v>3.0646718398183417</v>
      </c>
      <c r="N151">
        <v>2.2668299735465132</v>
      </c>
      <c r="O151" t="s">
        <v>1489</v>
      </c>
      <c r="P151">
        <v>2.1790753032922088</v>
      </c>
      <c r="Q151">
        <v>2.9803553436548027</v>
      </c>
      <c r="R151">
        <v>5.3543620106719301</v>
      </c>
      <c r="T151">
        <f t="shared" si="16"/>
        <v>3.2721751075872745</v>
      </c>
      <c r="U151">
        <f t="shared" si="17"/>
        <v>1.0110810916318893</v>
      </c>
      <c r="V151">
        <v>10</v>
      </c>
      <c r="W151">
        <f t="shared" si="18"/>
        <v>-2.4851634634897035</v>
      </c>
      <c r="X151" s="30">
        <f t="shared" si="15"/>
        <v>-5.4851634634897035</v>
      </c>
      <c r="Y151" s="39">
        <f>VLOOKUP($E151,'Ub5 and Ub6 values'!$B$3:$F$7000,2,FALSE)</f>
        <v>7</v>
      </c>
      <c r="Z151" s="39">
        <f>VLOOKUP($E151,'Ub5 and Ub6 values'!$B$3:$F$7000,3,FALSE)</f>
        <v>9</v>
      </c>
    </row>
    <row r="152" spans="1:26">
      <c r="A152">
        <v>375508</v>
      </c>
      <c r="B152" t="s">
        <v>14432</v>
      </c>
      <c r="C152" t="str">
        <f t="shared" si="13"/>
        <v>NSC375508</v>
      </c>
      <c r="D152">
        <v>0</v>
      </c>
      <c r="E152" t="str">
        <f t="shared" si="14"/>
        <v>NSC375164.mol</v>
      </c>
      <c r="F152">
        <v>100.40338592650875</v>
      </c>
      <c r="G152">
        <v>80.962677532715617</v>
      </c>
      <c r="H152">
        <v>51.870793384870979</v>
      </c>
      <c r="I152" t="s">
        <v>1489</v>
      </c>
      <c r="J152">
        <v>42.344645769729418</v>
      </c>
      <c r="K152">
        <v>67.956963676018219</v>
      </c>
      <c r="L152">
        <v>90.441033612041878</v>
      </c>
      <c r="M152">
        <v>50.90628052351974</v>
      </c>
      <c r="N152">
        <v>37.580117513367675</v>
      </c>
      <c r="O152" t="s">
        <v>1489</v>
      </c>
      <c r="P152">
        <v>37.840980200540159</v>
      </c>
      <c r="Q152">
        <v>60.046927192161284</v>
      </c>
      <c r="R152" t="s">
        <v>1489</v>
      </c>
      <c r="T152">
        <f t="shared" si="16"/>
        <v>62.035380533147375</v>
      </c>
      <c r="U152">
        <f t="shared" si="17"/>
        <v>1.0127006213748089</v>
      </c>
      <c r="V152">
        <v>10</v>
      </c>
      <c r="W152">
        <f t="shared" si="18"/>
        <v>-1.2073605494086872</v>
      </c>
      <c r="X152" s="30">
        <f t="shared" si="15"/>
        <v>-4.207360549408687</v>
      </c>
      <c r="Y152" s="39">
        <f>VLOOKUP($E152,'Ub5 and Ub6 values'!$B$3:$F$7000,2,FALSE)</f>
        <v>8</v>
      </c>
      <c r="Z152" s="39">
        <f>VLOOKUP($E152,'Ub5 and Ub6 values'!$B$3:$F$7000,3,FALSE)</f>
        <v>9</v>
      </c>
    </row>
    <row r="153" spans="1:26" ht="14.25">
      <c r="A153">
        <v>46728</v>
      </c>
      <c r="B153" t="s">
        <v>14334</v>
      </c>
      <c r="C153" t="str">
        <f t="shared" si="13"/>
        <v>NSC46728</v>
      </c>
      <c r="D153" s="22" t="s">
        <v>14727</v>
      </c>
      <c r="E153" t="str">
        <f t="shared" si="14"/>
        <v>crassin_acetate.mol</v>
      </c>
      <c r="F153">
        <v>65.786800580319593</v>
      </c>
      <c r="G153">
        <v>51.034702725655144</v>
      </c>
      <c r="H153">
        <v>51.369157505499473</v>
      </c>
      <c r="I153">
        <v>40.822791479802156</v>
      </c>
      <c r="J153">
        <v>53.124509950609415</v>
      </c>
      <c r="K153">
        <v>25.944533812968444</v>
      </c>
      <c r="L153">
        <v>39.629265871219914</v>
      </c>
      <c r="M153">
        <v>33.454577117901515</v>
      </c>
      <c r="N153">
        <v>41.610729164780913</v>
      </c>
      <c r="O153" t="s">
        <v>1489</v>
      </c>
      <c r="P153">
        <v>42.863931053792271</v>
      </c>
      <c r="Q153">
        <v>22.064255542093605</v>
      </c>
      <c r="R153">
        <v>47.25748398680598</v>
      </c>
      <c r="T153">
        <f t="shared" si="16"/>
        <v>42.913561565954033</v>
      </c>
      <c r="U153">
        <f t="shared" si="17"/>
        <v>1.0188514642633104</v>
      </c>
      <c r="V153">
        <v>10</v>
      </c>
      <c r="W153">
        <f t="shared" si="18"/>
        <v>-1.3674054401573121</v>
      </c>
      <c r="X153" s="30">
        <f t="shared" si="15"/>
        <v>-4.3674054401573121</v>
      </c>
      <c r="Y153" s="39">
        <f>VLOOKUP($E153,'Ub5 and Ub6 values'!$B$3:$F$7000,2,FALSE)</f>
        <v>6</v>
      </c>
      <c r="Z153" s="39">
        <f>VLOOKUP($E153,'Ub5 and Ub6 values'!$B$3:$F$7000,3,FALSE)</f>
        <v>7</v>
      </c>
    </row>
    <row r="154" spans="1:26" ht="15">
      <c r="A154">
        <v>246112</v>
      </c>
      <c r="B154" t="s">
        <v>14399</v>
      </c>
      <c r="C154" t="str">
        <f t="shared" si="13"/>
        <v>NSC246112</v>
      </c>
      <c r="D154" s="23" t="s">
        <v>14830</v>
      </c>
      <c r="E154" t="str">
        <f t="shared" si="14"/>
        <v>NSC246112.mol</v>
      </c>
      <c r="F154">
        <v>66.008733590777041</v>
      </c>
      <c r="G154">
        <v>39.475547780324376</v>
      </c>
      <c r="H154">
        <v>54.493980908461332</v>
      </c>
      <c r="I154">
        <v>22.959663957416822</v>
      </c>
      <c r="J154">
        <v>41.696087867123374</v>
      </c>
      <c r="K154">
        <v>47.553536190242809</v>
      </c>
      <c r="L154">
        <v>34.337350307834186</v>
      </c>
      <c r="M154">
        <v>49.931212999754962</v>
      </c>
      <c r="N154">
        <v>50.731905137601672</v>
      </c>
      <c r="O154" t="s">
        <v>1489</v>
      </c>
      <c r="P154">
        <v>39.749775150106558</v>
      </c>
      <c r="Q154">
        <v>30.653433425916216</v>
      </c>
      <c r="R154">
        <v>29.050387521501346</v>
      </c>
      <c r="T154">
        <f t="shared" si="16"/>
        <v>42.220134569755054</v>
      </c>
      <c r="U154">
        <f t="shared" si="17"/>
        <v>1.0196336433327946</v>
      </c>
      <c r="V154">
        <v>10</v>
      </c>
      <c r="W154">
        <f t="shared" si="18"/>
        <v>-1.3744803867837174</v>
      </c>
      <c r="X154" s="30">
        <f t="shared" si="15"/>
        <v>-4.3744803867837172</v>
      </c>
      <c r="Y154" s="39">
        <f>VLOOKUP($E154,'Ub5 and Ub6 values'!$B$3:$F$7000,2,FALSE)</f>
        <v>6</v>
      </c>
      <c r="Z154" s="39">
        <f>VLOOKUP($E154,'Ub5 and Ub6 values'!$B$3:$F$7000,3,FALSE)</f>
        <v>10</v>
      </c>
    </row>
    <row r="155" spans="1:26" ht="14.25">
      <c r="A155">
        <v>645009</v>
      </c>
      <c r="B155" t="s">
        <v>14500</v>
      </c>
      <c r="C155" t="str">
        <f t="shared" si="13"/>
        <v>NSC645009</v>
      </c>
      <c r="D155" s="22" t="s">
        <v>14728</v>
      </c>
      <c r="E155" t="str">
        <f t="shared" si="14"/>
        <v>NSC645009.mol</v>
      </c>
      <c r="F155">
        <v>34.759201341335739</v>
      </c>
      <c r="G155">
        <v>17.595074940369564</v>
      </c>
      <c r="H155">
        <v>32.457547539972779</v>
      </c>
      <c r="I155">
        <v>54.082957429022954</v>
      </c>
      <c r="J155">
        <v>45.501978681782731</v>
      </c>
      <c r="K155">
        <v>40.387388784301095</v>
      </c>
      <c r="L155">
        <v>17.595074940369564</v>
      </c>
      <c r="M155">
        <v>21.386923559237584</v>
      </c>
      <c r="N155">
        <v>46.289979796512597</v>
      </c>
      <c r="O155">
        <v>51.3022104108422</v>
      </c>
      <c r="P155">
        <v>37.556427585075028</v>
      </c>
      <c r="Q155">
        <v>47.397902991216739</v>
      </c>
      <c r="R155">
        <v>17.595074940369564</v>
      </c>
      <c r="T155">
        <f t="shared" si="16"/>
        <v>35.685210995416007</v>
      </c>
      <c r="U155">
        <f t="shared" si="17"/>
        <v>1.0224931132771078</v>
      </c>
      <c r="V155">
        <v>10</v>
      </c>
      <c r="W155">
        <f t="shared" si="18"/>
        <v>-1.4475117310529408</v>
      </c>
      <c r="X155" s="30">
        <f t="shared" si="15"/>
        <v>-4.4475117310529413</v>
      </c>
      <c r="Y155" s="39">
        <f>VLOOKUP($E155,'Ub5 and Ub6 values'!$B$3:$F$7000,2,FALSE)</f>
        <v>7</v>
      </c>
      <c r="Z155" s="39">
        <f>VLOOKUP($E155,'Ub5 and Ub6 values'!$B$3:$F$7000,3,FALSE)</f>
        <v>12</v>
      </c>
    </row>
    <row r="156" spans="1:26" ht="14.25">
      <c r="A156">
        <v>206381</v>
      </c>
      <c r="B156" t="s">
        <v>14391</v>
      </c>
      <c r="C156" t="str">
        <f t="shared" si="13"/>
        <v>NSC206381</v>
      </c>
      <c r="D156" s="22" t="s">
        <v>14729</v>
      </c>
      <c r="E156" t="str">
        <f t="shared" si="14"/>
        <v>NSC206381.mol</v>
      </c>
      <c r="F156">
        <v>52.869924786235039</v>
      </c>
      <c r="G156">
        <v>17.612262660619471</v>
      </c>
      <c r="H156">
        <v>37.556427585075028</v>
      </c>
      <c r="I156">
        <v>45.501978681782731</v>
      </c>
      <c r="J156">
        <v>47.704402284582066</v>
      </c>
      <c r="K156">
        <v>25.775992837381455</v>
      </c>
      <c r="L156">
        <v>25.775992837381455</v>
      </c>
      <c r="M156">
        <v>37.223421096440056</v>
      </c>
      <c r="N156">
        <v>41.825672619751401</v>
      </c>
      <c r="O156" t="s">
        <v>1489</v>
      </c>
      <c r="P156">
        <v>34.759201341335739</v>
      </c>
      <c r="Q156">
        <v>21.191902518848146</v>
      </c>
      <c r="R156">
        <v>25.612264897473782</v>
      </c>
      <c r="T156">
        <f t="shared" si="16"/>
        <v>34.450787012242202</v>
      </c>
      <c r="U156">
        <f t="shared" si="17"/>
        <v>1.0234210937789792</v>
      </c>
      <c r="V156">
        <v>10</v>
      </c>
      <c r="W156">
        <f t="shared" si="18"/>
        <v>-1.4628008523871283</v>
      </c>
      <c r="X156" s="30">
        <f t="shared" si="15"/>
        <v>-4.4628008523871285</v>
      </c>
      <c r="Y156" s="39">
        <f>VLOOKUP($E156,'Ub5 and Ub6 values'!$B$3:$F$7000,2,FALSE)</f>
        <v>7</v>
      </c>
      <c r="Z156" s="39">
        <f>VLOOKUP($E156,'Ub5 and Ub6 values'!$B$3:$F$7000,3,FALSE)</f>
        <v>7</v>
      </c>
    </row>
    <row r="157" spans="1:26" ht="14.25">
      <c r="A157">
        <v>143340</v>
      </c>
      <c r="B157" t="s">
        <v>14378</v>
      </c>
      <c r="C157" t="str">
        <f t="shared" si="13"/>
        <v>NSC143340</v>
      </c>
      <c r="D157" s="22" t="s">
        <v>14730</v>
      </c>
      <c r="E157" t="str">
        <f t="shared" si="14"/>
        <v>NSC143340.mol</v>
      </c>
      <c r="F157">
        <v>32.028052242455239</v>
      </c>
      <c r="G157">
        <v>25.094816992982484</v>
      </c>
      <c r="H157">
        <v>19.486101077194547</v>
      </c>
      <c r="I157">
        <v>20.93472581632448</v>
      </c>
      <c r="J157">
        <v>23.899825707602364</v>
      </c>
      <c r="K157">
        <v>33.352837032224407</v>
      </c>
      <c r="L157">
        <v>23.899825707602364</v>
      </c>
      <c r="M157">
        <v>11.633267002926576</v>
      </c>
      <c r="N157">
        <v>10.167635632525471</v>
      </c>
      <c r="O157">
        <v>32.810890871054283</v>
      </c>
      <c r="P157">
        <v>16.466016265285063</v>
      </c>
      <c r="Q157">
        <v>20.645568044576063</v>
      </c>
      <c r="R157">
        <v>23.899825707602364</v>
      </c>
      <c r="T157">
        <f t="shared" si="16"/>
        <v>22.639952930796593</v>
      </c>
      <c r="U157">
        <f t="shared" si="17"/>
        <v>1.0240834630075868</v>
      </c>
      <c r="V157">
        <v>10</v>
      </c>
      <c r="W157">
        <f t="shared" si="18"/>
        <v>-1.6451244803952749</v>
      </c>
      <c r="X157" s="30">
        <f t="shared" si="15"/>
        <v>-4.6451244803952747</v>
      </c>
      <c r="Y157" s="39">
        <f>VLOOKUP($E157,'Ub5 and Ub6 values'!$B$3:$F$7000,2,FALSE)</f>
        <v>6</v>
      </c>
      <c r="Z157" s="39">
        <f>VLOOKUP($E157,'Ub5 and Ub6 values'!$B$3:$F$7000,3,FALSE)</f>
        <v>9</v>
      </c>
    </row>
    <row r="158" spans="1:26" ht="14.25">
      <c r="A158">
        <v>290963</v>
      </c>
      <c r="B158" t="s">
        <v>14409</v>
      </c>
      <c r="C158" t="str">
        <f t="shared" si="13"/>
        <v>NSC290963</v>
      </c>
      <c r="D158" s="22" t="s">
        <v>14731</v>
      </c>
      <c r="E158" t="str">
        <f t="shared" si="14"/>
        <v>NSC290963.mol</v>
      </c>
      <c r="F158">
        <v>3.6367460500987683</v>
      </c>
      <c r="G158">
        <v>3.4290975090894862</v>
      </c>
      <c r="H158">
        <v>2.6796774278220834</v>
      </c>
      <c r="I158">
        <v>2.8849288505501716</v>
      </c>
      <c r="J158">
        <v>3.615903445335074</v>
      </c>
      <c r="K158">
        <v>2.241562533493902</v>
      </c>
      <c r="L158">
        <v>2.857390060845681</v>
      </c>
      <c r="M158">
        <v>3.0995168255580099</v>
      </c>
      <c r="N158">
        <v>1.4787709888179805</v>
      </c>
      <c r="O158">
        <v>0.93695352011643696</v>
      </c>
      <c r="P158">
        <v>2.3351863971276341</v>
      </c>
      <c r="Q158">
        <v>1.8554068931427499</v>
      </c>
      <c r="R158">
        <v>3.2186001827403974</v>
      </c>
      <c r="T158">
        <f t="shared" si="16"/>
        <v>2.6361338988260288</v>
      </c>
      <c r="U158">
        <f t="shared" si="17"/>
        <v>1.0241484816779043</v>
      </c>
      <c r="V158">
        <v>10</v>
      </c>
      <c r="W158">
        <f t="shared" si="18"/>
        <v>-2.579032534121886</v>
      </c>
      <c r="X158" s="30">
        <f t="shared" si="15"/>
        <v>-5.579032534121886</v>
      </c>
      <c r="Y158" s="39">
        <f>VLOOKUP($E158,'Ub5 and Ub6 values'!$B$3:$F$7000,2,FALSE)</f>
        <v>7</v>
      </c>
      <c r="Z158" s="39">
        <f>VLOOKUP($E158,'Ub5 and Ub6 values'!$B$3:$F$7000,3,FALSE)</f>
        <v>9</v>
      </c>
    </row>
    <row r="159" spans="1:26" ht="14.25">
      <c r="A159">
        <v>245456</v>
      </c>
      <c r="B159" t="s">
        <v>14398</v>
      </c>
      <c r="C159" t="str">
        <f t="shared" si="13"/>
        <v>NSC245456</v>
      </c>
      <c r="D159" s="22" t="s">
        <v>14732</v>
      </c>
      <c r="E159" t="str">
        <f t="shared" si="14"/>
        <v>NSC245456.mol</v>
      </c>
      <c r="F159">
        <v>10.427414790703722</v>
      </c>
      <c r="G159">
        <v>12.957351547324627</v>
      </c>
      <c r="H159">
        <v>13.973733104010707</v>
      </c>
      <c r="I159">
        <v>10.056629563131651</v>
      </c>
      <c r="J159">
        <v>12.968798905372566</v>
      </c>
      <c r="K159">
        <v>14.040662989339902</v>
      </c>
      <c r="L159">
        <v>5.8063747303219557</v>
      </c>
      <c r="M159">
        <v>15.138001102360294</v>
      </c>
      <c r="N159">
        <v>8.829390761371906</v>
      </c>
      <c r="O159">
        <v>4.9738312880884656</v>
      </c>
      <c r="P159">
        <v>8.6152037251699944</v>
      </c>
      <c r="Q159">
        <v>8.2736140296536096</v>
      </c>
      <c r="R159">
        <v>4.7769188602049182</v>
      </c>
      <c r="T159">
        <f t="shared" si="16"/>
        <v>10.064455799773411</v>
      </c>
      <c r="U159">
        <f t="shared" si="17"/>
        <v>1.029472675749507</v>
      </c>
      <c r="V159">
        <v>10</v>
      </c>
      <c r="W159">
        <f t="shared" si="18"/>
        <v>-1.9972097030947562</v>
      </c>
      <c r="X159" s="30">
        <f t="shared" si="15"/>
        <v>-4.9972097030947564</v>
      </c>
      <c r="Y159" s="39">
        <f>VLOOKUP($E159,'Ub5 and Ub6 values'!$B$3:$F$7000,2,FALSE)</f>
        <v>7</v>
      </c>
      <c r="Z159" s="39">
        <f>VLOOKUP($E159,'Ub5 and Ub6 values'!$B$3:$F$7000,3,FALSE)</f>
        <v>10</v>
      </c>
    </row>
    <row r="160" spans="1:26" ht="14.25">
      <c r="A160">
        <v>96399</v>
      </c>
      <c r="B160" t="s">
        <v>14561</v>
      </c>
      <c r="C160" t="str">
        <f t="shared" si="13"/>
        <v>NSC96399</v>
      </c>
      <c r="D160" s="22" t="s">
        <v>14733</v>
      </c>
      <c r="E160" t="str">
        <f t="shared" si="14"/>
        <v>NSC96399.mol</v>
      </c>
      <c r="F160">
        <v>13.476845436933225</v>
      </c>
      <c r="G160">
        <v>9.4982621069999187</v>
      </c>
      <c r="H160">
        <v>11.128714420595376</v>
      </c>
      <c r="I160">
        <v>9.2012615234078599</v>
      </c>
      <c r="J160">
        <v>9.8995737379716644</v>
      </c>
      <c r="K160">
        <v>8.2736140296536096</v>
      </c>
      <c r="L160">
        <v>10.414301673030185</v>
      </c>
      <c r="M160">
        <v>4.9365392223081477</v>
      </c>
      <c r="N160">
        <v>6.6627799926792033</v>
      </c>
      <c r="O160">
        <v>4.9817445251598329</v>
      </c>
      <c r="P160">
        <v>9.6209872651236736</v>
      </c>
      <c r="Q160">
        <v>9.6134019398297141</v>
      </c>
      <c r="R160">
        <v>14.626179110357478</v>
      </c>
      <c r="T160">
        <f t="shared" si="16"/>
        <v>9.4103234603115293</v>
      </c>
      <c r="U160">
        <f t="shared" si="17"/>
        <v>1.0296819157084061</v>
      </c>
      <c r="V160">
        <v>10</v>
      </c>
      <c r="W160">
        <f t="shared" si="18"/>
        <v>-2.0263954483459545</v>
      </c>
      <c r="X160" s="30">
        <f t="shared" si="15"/>
        <v>-5.026395448345955</v>
      </c>
      <c r="Y160" s="39">
        <f>VLOOKUP($E160,'Ub5 and Ub6 values'!$B$3:$F$7000,2,FALSE)</f>
        <v>7</v>
      </c>
      <c r="Z160" s="39">
        <f>VLOOKUP($E160,'Ub5 and Ub6 values'!$B$3:$F$7000,3,FALSE)</f>
        <v>9</v>
      </c>
    </row>
    <row r="161" spans="1:26" ht="14.25">
      <c r="A161">
        <v>290977</v>
      </c>
      <c r="B161" t="s">
        <v>14410</v>
      </c>
      <c r="C161" t="str">
        <f t="shared" si="13"/>
        <v>NSC290977</v>
      </c>
      <c r="D161" s="22" t="s">
        <v>14734</v>
      </c>
      <c r="E161" t="str">
        <f t="shared" si="14"/>
        <v>NSC290977.mol</v>
      </c>
      <c r="F161">
        <v>4.528893677495498</v>
      </c>
      <c r="G161">
        <v>2.6443407766662479</v>
      </c>
      <c r="H161">
        <v>3.4905110560424308</v>
      </c>
      <c r="I161">
        <v>2.4510987955511156</v>
      </c>
      <c r="J161">
        <v>2.779747700515502</v>
      </c>
      <c r="K161">
        <v>2.7472781530619823</v>
      </c>
      <c r="L161">
        <v>3.6367460500987683</v>
      </c>
      <c r="M161">
        <v>4.0494591221378125</v>
      </c>
      <c r="N161">
        <v>6.1000753391279749</v>
      </c>
      <c r="O161">
        <v>3.102061582382539</v>
      </c>
      <c r="P161">
        <v>3.0922768966535061</v>
      </c>
      <c r="Q161">
        <v>2.8608649326890565</v>
      </c>
      <c r="R161">
        <v>4.528893677495498</v>
      </c>
      <c r="T161">
        <f t="shared" si="16"/>
        <v>3.5394036738398404</v>
      </c>
      <c r="U161">
        <f t="shared" si="17"/>
        <v>1.0309580030520071</v>
      </c>
      <c r="V161">
        <v>10</v>
      </c>
      <c r="W161">
        <f t="shared" si="18"/>
        <v>-2.4510699026568088</v>
      </c>
      <c r="X161" s="30">
        <f t="shared" si="15"/>
        <v>-5.4510699026568084</v>
      </c>
      <c r="Y161" s="39">
        <f>VLOOKUP($E161,'Ub5 and Ub6 values'!$B$3:$F$7000,2,FALSE)</f>
        <v>6</v>
      </c>
      <c r="Z161" s="39">
        <f>VLOOKUP($E161,'Ub5 and Ub6 values'!$B$3:$F$7000,3,FALSE)</f>
        <v>8</v>
      </c>
    </row>
    <row r="162" spans="1:26" ht="14.25">
      <c r="A162">
        <v>102800</v>
      </c>
      <c r="B162" t="s">
        <v>14346</v>
      </c>
      <c r="C162" t="str">
        <f t="shared" si="13"/>
        <v>NSC102800</v>
      </c>
      <c r="D162" s="22" t="s">
        <v>14735</v>
      </c>
      <c r="E162" t="str">
        <f t="shared" si="14"/>
        <v>NSC102800.mol</v>
      </c>
      <c r="F162">
        <v>35.956759423057115</v>
      </c>
      <c r="G162">
        <v>39.083130729204029</v>
      </c>
      <c r="H162">
        <v>32.702238388413505</v>
      </c>
      <c r="I162">
        <v>30.502906897576409</v>
      </c>
      <c r="J162">
        <v>33.43637590717897</v>
      </c>
      <c r="K162">
        <v>67.445948061449016</v>
      </c>
      <c r="L162">
        <v>39.749775150106558</v>
      </c>
      <c r="M162">
        <v>27.667035734763186</v>
      </c>
      <c r="N162">
        <v>32.154990689074658</v>
      </c>
      <c r="O162">
        <v>60.234641046136616</v>
      </c>
      <c r="P162">
        <v>32.875596327755325</v>
      </c>
      <c r="Q162">
        <v>37.754597394209966</v>
      </c>
      <c r="R162">
        <v>32.028052242455239</v>
      </c>
      <c r="T162">
        <f t="shared" si="16"/>
        <v>38.584003691644668</v>
      </c>
      <c r="U162">
        <f t="shared" si="17"/>
        <v>1.0309690161910263</v>
      </c>
      <c r="V162">
        <v>10</v>
      </c>
      <c r="W162">
        <f t="shared" si="18"/>
        <v>-1.4135927095336953</v>
      </c>
      <c r="X162" s="30">
        <f t="shared" si="15"/>
        <v>-4.4135927095336953</v>
      </c>
      <c r="Y162" s="39">
        <f>VLOOKUP($E162,'Ub5 and Ub6 values'!$B$3:$F$7000,2,FALSE)</f>
        <v>6</v>
      </c>
      <c r="Z162" s="39">
        <f>VLOOKUP($E162,'Ub5 and Ub6 values'!$B$3:$F$7000,3,FALSE)</f>
        <v>8</v>
      </c>
    </row>
    <row r="163" spans="1:26" ht="14.25">
      <c r="A163">
        <v>669160</v>
      </c>
      <c r="B163" t="s">
        <v>14537</v>
      </c>
      <c r="C163" t="str">
        <f t="shared" si="13"/>
        <v>NSC669160</v>
      </c>
      <c r="D163" s="22" t="s">
        <v>14736</v>
      </c>
      <c r="E163" t="str">
        <f t="shared" si="14"/>
        <v>NSC669160.mol</v>
      </c>
      <c r="F163">
        <v>52.324927403515346</v>
      </c>
      <c r="G163">
        <v>68.682462603726009</v>
      </c>
      <c r="H163">
        <v>72.116585733912316</v>
      </c>
      <c r="I163">
        <v>64.453094036885176</v>
      </c>
      <c r="J163" t="s">
        <v>1489</v>
      </c>
      <c r="K163" t="s">
        <v>1489</v>
      </c>
      <c r="L163">
        <v>68.682462603726009</v>
      </c>
      <c r="M163">
        <v>30.140260954159881</v>
      </c>
      <c r="N163">
        <v>40.238120452763788</v>
      </c>
      <c r="O163">
        <v>18.112226402795351</v>
      </c>
      <c r="P163">
        <v>46.606311907196734</v>
      </c>
      <c r="Q163">
        <v>58.745200056338476</v>
      </c>
      <c r="R163" t="s">
        <v>1489</v>
      </c>
      <c r="T163">
        <f t="shared" si="16"/>
        <v>52.010165215501914</v>
      </c>
      <c r="U163">
        <f t="shared" si="17"/>
        <v>1.0383423914796692</v>
      </c>
      <c r="V163">
        <v>10</v>
      </c>
      <c r="W163">
        <f t="shared" si="18"/>
        <v>-1.2839117666430329</v>
      </c>
      <c r="X163" s="30">
        <f t="shared" si="15"/>
        <v>-4.2839117666430333</v>
      </c>
      <c r="Y163" s="39">
        <f>VLOOKUP($E163,'Ub5 and Ub6 values'!$B$3:$F$7000,2,FALSE)</f>
        <v>6</v>
      </c>
      <c r="Z163" s="39">
        <f>VLOOKUP($E163,'Ub5 and Ub6 values'!$B$3:$F$7000,3,FALSE)</f>
        <v>10</v>
      </c>
    </row>
    <row r="164" spans="1:26" ht="14.25">
      <c r="A164">
        <v>276376</v>
      </c>
      <c r="B164" t="s">
        <v>14406</v>
      </c>
      <c r="C164" t="str">
        <f t="shared" si="13"/>
        <v>NSC276376</v>
      </c>
      <c r="D164" s="22" t="s">
        <v>14737</v>
      </c>
      <c r="E164" t="str">
        <f t="shared" si="14"/>
        <v>NSC276376.mol</v>
      </c>
      <c r="F164">
        <v>8.2736140296536096</v>
      </c>
      <c r="G164">
        <v>17.692168639799561</v>
      </c>
      <c r="H164">
        <v>13.419136362676156</v>
      </c>
      <c r="I164">
        <v>16.845449126458703</v>
      </c>
      <c r="J164">
        <v>16.402905464932996</v>
      </c>
      <c r="K164">
        <v>27.185675043003712</v>
      </c>
      <c r="L164">
        <v>27.43946156774134</v>
      </c>
      <c r="M164">
        <v>9.8995737379716644</v>
      </c>
      <c r="N164">
        <v>15.138001102360294</v>
      </c>
      <c r="O164">
        <v>25.967078319764209</v>
      </c>
      <c r="P164">
        <v>14.626179110357478</v>
      </c>
      <c r="Q164">
        <v>23.709198067397733</v>
      </c>
      <c r="R164">
        <v>23.041827774391159</v>
      </c>
      <c r="T164">
        <f t="shared" si="16"/>
        <v>18.433866795885276</v>
      </c>
      <c r="U164">
        <f t="shared" si="17"/>
        <v>1.0397084751836139</v>
      </c>
      <c r="V164">
        <v>10</v>
      </c>
      <c r="W164">
        <f t="shared" si="18"/>
        <v>-1.7343835550701039</v>
      </c>
      <c r="X164" s="30">
        <f t="shared" si="15"/>
        <v>-4.7343835550701039</v>
      </c>
      <c r="Y164" s="39">
        <f>VLOOKUP($E164,'Ub5 and Ub6 values'!$B$3:$F$7000,2,FALSE)</f>
        <v>6</v>
      </c>
      <c r="Z164" s="39">
        <f>VLOOKUP($E164,'Ub5 and Ub6 values'!$B$3:$F$7000,3,FALSE)</f>
        <v>8</v>
      </c>
    </row>
    <row r="165" spans="1:26" ht="14.25">
      <c r="A165">
        <v>408590</v>
      </c>
      <c r="B165" t="s">
        <v>14465</v>
      </c>
      <c r="C165" t="str">
        <f t="shared" si="13"/>
        <v>NSC408590</v>
      </c>
      <c r="D165" s="22" t="s">
        <v>14738</v>
      </c>
      <c r="E165" t="str">
        <f t="shared" si="14"/>
        <v>NSC408590.mol</v>
      </c>
      <c r="F165">
        <v>7.582588124298197</v>
      </c>
      <c r="G165">
        <v>5.1313197514301123</v>
      </c>
      <c r="H165">
        <v>8.2736140296536096</v>
      </c>
      <c r="I165">
        <v>7.582588124298197</v>
      </c>
      <c r="J165">
        <v>9.3752005437645138</v>
      </c>
      <c r="K165">
        <v>5.0408509047629586</v>
      </c>
      <c r="L165">
        <v>8.2736140296536096</v>
      </c>
      <c r="M165">
        <v>4.9365392223081477</v>
      </c>
      <c r="N165">
        <v>7.9089695670669844</v>
      </c>
      <c r="O165">
        <v>2.5752388955645511</v>
      </c>
      <c r="P165">
        <v>5.9533791577513195</v>
      </c>
      <c r="Q165">
        <v>4.0825656668236192</v>
      </c>
      <c r="R165">
        <v>7.8768458542757553</v>
      </c>
      <c r="T165">
        <f t="shared" si="16"/>
        <v>6.5071779901270457</v>
      </c>
      <c r="U165">
        <f t="shared" si="17"/>
        <v>1.0449939526038998</v>
      </c>
      <c r="V165">
        <v>10</v>
      </c>
      <c r="W165">
        <f t="shared" si="18"/>
        <v>-2.1866073138942665</v>
      </c>
      <c r="X165" s="30">
        <f t="shared" si="15"/>
        <v>-5.1866073138942665</v>
      </c>
      <c r="Y165" s="39">
        <f>VLOOKUP($E165,'Ub5 and Ub6 values'!$B$3:$F$7000,2,FALSE)</f>
        <v>6</v>
      </c>
      <c r="Z165" s="39">
        <f>VLOOKUP($E165,'Ub5 and Ub6 values'!$B$3:$F$7000,3,FALSE)</f>
        <v>9</v>
      </c>
    </row>
    <row r="166" spans="1:26" ht="14.25">
      <c r="A166">
        <v>640543</v>
      </c>
      <c r="B166" t="s">
        <v>14493</v>
      </c>
      <c r="C166" t="str">
        <f t="shared" si="13"/>
        <v>NSC640543</v>
      </c>
      <c r="D166" s="22" t="s">
        <v>14739</v>
      </c>
      <c r="E166" t="str">
        <f t="shared" si="14"/>
        <v>NSC640543.mol</v>
      </c>
      <c r="F166">
        <v>6.6627799926792033</v>
      </c>
      <c r="G166">
        <v>5.0827742163644851</v>
      </c>
      <c r="H166">
        <v>10.056629563131651</v>
      </c>
      <c r="I166">
        <v>4.6579110346702359</v>
      </c>
      <c r="J166">
        <v>5.2363209601236393</v>
      </c>
      <c r="K166">
        <v>6.5636005214208311</v>
      </c>
      <c r="L166">
        <v>3.1558327974252722</v>
      </c>
      <c r="M166">
        <v>10.086047133631919</v>
      </c>
      <c r="N166">
        <v>8.3044180454203342</v>
      </c>
      <c r="O166" t="s">
        <v>1489</v>
      </c>
      <c r="P166">
        <v>5.3573257090306434</v>
      </c>
      <c r="Q166">
        <v>6.3581086865468128</v>
      </c>
      <c r="R166">
        <v>7.9933685725321251</v>
      </c>
      <c r="T166">
        <f t="shared" si="16"/>
        <v>6.6262597694147622</v>
      </c>
      <c r="U166">
        <f t="shared" si="17"/>
        <v>1.0458712120214282</v>
      </c>
      <c r="V166">
        <v>10</v>
      </c>
      <c r="W166">
        <f t="shared" si="18"/>
        <v>-2.1787315424637184</v>
      </c>
      <c r="X166" s="30">
        <f t="shared" si="15"/>
        <v>-5.1787315424637184</v>
      </c>
      <c r="Y166" s="39">
        <f>VLOOKUP($E166,'Ub5 and Ub6 values'!$B$3:$F$7000,2,FALSE)</f>
        <v>7</v>
      </c>
      <c r="Z166" s="39">
        <f>VLOOKUP($E166,'Ub5 and Ub6 values'!$B$3:$F$7000,3,FALSE)</f>
        <v>8</v>
      </c>
    </row>
    <row r="167" spans="1:26" ht="14.25">
      <c r="A167">
        <v>677629</v>
      </c>
      <c r="B167" t="s">
        <v>14545</v>
      </c>
      <c r="C167" t="str">
        <f t="shared" si="13"/>
        <v>NSC677629</v>
      </c>
      <c r="D167" s="22" t="s">
        <v>14740</v>
      </c>
      <c r="E167" t="str">
        <f t="shared" si="14"/>
        <v>NSC677629.mol</v>
      </c>
      <c r="F167">
        <v>13.908761095998949</v>
      </c>
      <c r="G167">
        <v>5.5668303260652197</v>
      </c>
      <c r="H167">
        <v>11.633267002926576</v>
      </c>
      <c r="I167">
        <v>14.532213669945129</v>
      </c>
      <c r="J167">
        <v>9.2223452449210619</v>
      </c>
      <c r="K167">
        <v>14.149011972911023</v>
      </c>
      <c r="L167">
        <v>18.153782932476787</v>
      </c>
      <c r="M167">
        <v>13.166278881534062</v>
      </c>
      <c r="N167">
        <v>13.58817497313705</v>
      </c>
      <c r="O167" t="s">
        <v>1489</v>
      </c>
      <c r="P167">
        <v>12.122456802956403</v>
      </c>
      <c r="Q167">
        <v>10.676017414151746</v>
      </c>
      <c r="R167">
        <v>7.5872462563817029</v>
      </c>
      <c r="T167">
        <f t="shared" si="16"/>
        <v>12.025532214450477</v>
      </c>
      <c r="U167">
        <f t="shared" si="17"/>
        <v>1.04668570022094</v>
      </c>
      <c r="V167">
        <v>10</v>
      </c>
      <c r="W167">
        <f t="shared" si="18"/>
        <v>-1.91989569394089</v>
      </c>
      <c r="X167" s="30">
        <f t="shared" si="15"/>
        <v>-4.91989569394089</v>
      </c>
      <c r="Y167" s="39">
        <f>VLOOKUP($E167,'Ub5 and Ub6 values'!$B$3:$F$7000,2,FALSE)</f>
        <v>7</v>
      </c>
      <c r="Z167" s="39">
        <f>VLOOKUP($E167,'Ub5 and Ub6 values'!$B$3:$F$7000,3,FALSE)</f>
        <v>9</v>
      </c>
    </row>
    <row r="168" spans="1:26" ht="14.25">
      <c r="A168">
        <v>93815</v>
      </c>
      <c r="B168" t="s">
        <v>14340</v>
      </c>
      <c r="C168" t="str">
        <f t="shared" si="13"/>
        <v>NSC93815</v>
      </c>
      <c r="D168" s="22" t="s">
        <v>14741</v>
      </c>
      <c r="E168" t="str">
        <f t="shared" si="14"/>
        <v>Kayalon_Fast_Yellow_YL.mol</v>
      </c>
      <c r="F168">
        <v>2.8595533179978081</v>
      </c>
      <c r="G168">
        <v>3.3102904097472128</v>
      </c>
      <c r="H168">
        <v>3.7213555449289029</v>
      </c>
      <c r="I168">
        <v>5.4957063273807041</v>
      </c>
      <c r="J168">
        <v>7.526797163580925</v>
      </c>
      <c r="K168">
        <v>3.8320749355836177</v>
      </c>
      <c r="L168">
        <v>4.0236786823627986</v>
      </c>
      <c r="M168">
        <v>5.4121960161994025</v>
      </c>
      <c r="N168">
        <v>4.6472636417293778</v>
      </c>
      <c r="O168" t="s">
        <v>1489</v>
      </c>
      <c r="P168">
        <v>6.2990788946924532</v>
      </c>
      <c r="Q168">
        <v>3.4758049302345739</v>
      </c>
      <c r="R168">
        <v>2.8595533179978081</v>
      </c>
      <c r="T168">
        <f t="shared" si="16"/>
        <v>4.4552794318696316</v>
      </c>
      <c r="U168">
        <f t="shared" si="17"/>
        <v>1.047576008857549</v>
      </c>
      <c r="V168">
        <v>10</v>
      </c>
      <c r="W168">
        <f t="shared" si="18"/>
        <v>-2.3511250521403952</v>
      </c>
      <c r="X168" s="30">
        <f t="shared" si="15"/>
        <v>-5.3511250521403948</v>
      </c>
      <c r="Y168" s="39">
        <f>VLOOKUP($E168,'Ub5 and Ub6 values'!$B$3:$F$7000,2,FALSE)</f>
        <v>9</v>
      </c>
      <c r="Z168" s="39">
        <f>VLOOKUP($E168,'Ub5 and Ub6 values'!$B$3:$F$7000,3,FALSE)</f>
        <v>12</v>
      </c>
    </row>
    <row r="169" spans="1:26" ht="14.25">
      <c r="A169">
        <v>628343</v>
      </c>
      <c r="B169" t="s">
        <v>14486</v>
      </c>
      <c r="C169" t="str">
        <f t="shared" si="13"/>
        <v>NSC628343</v>
      </c>
      <c r="D169" s="22" t="s">
        <v>14742</v>
      </c>
      <c r="E169" t="str">
        <f t="shared" si="14"/>
        <v>NSC628343.mol</v>
      </c>
      <c r="F169">
        <v>12.724821703221068</v>
      </c>
      <c r="G169">
        <v>8.7831859475438687</v>
      </c>
      <c r="H169">
        <v>9.3376496765576782</v>
      </c>
      <c r="I169">
        <v>13.908761095998949</v>
      </c>
      <c r="J169">
        <v>4.5472254595291721</v>
      </c>
      <c r="K169">
        <v>5.7738121438150483</v>
      </c>
      <c r="L169">
        <v>7.0181047471330915</v>
      </c>
      <c r="M169">
        <v>10.777712923001856</v>
      </c>
      <c r="N169">
        <v>13.546632331413404</v>
      </c>
      <c r="O169" t="s">
        <v>1489</v>
      </c>
      <c r="P169">
        <v>15.530411884604849</v>
      </c>
      <c r="Q169">
        <v>9.9731752123499149</v>
      </c>
      <c r="R169">
        <v>13.660489315267908</v>
      </c>
      <c r="T169">
        <f t="shared" si="16"/>
        <v>10.465165203369734</v>
      </c>
      <c r="U169">
        <f t="shared" si="17"/>
        <v>1.0494995742197306</v>
      </c>
      <c r="V169">
        <v>10</v>
      </c>
      <c r="W169">
        <f t="shared" si="18"/>
        <v>-1.9802539114872091</v>
      </c>
      <c r="X169" s="30">
        <f t="shared" si="15"/>
        <v>-4.9802539114872086</v>
      </c>
      <c r="Y169" s="39">
        <f>VLOOKUP($E169,'Ub5 and Ub6 values'!$B$3:$F$7000,2,FALSE)</f>
        <v>6</v>
      </c>
      <c r="Z169" s="39">
        <f>VLOOKUP($E169,'Ub5 and Ub6 values'!$B$3:$F$7000,3,FALSE)</f>
        <v>7</v>
      </c>
    </row>
    <row r="170" spans="1:26" ht="14.25">
      <c r="A170">
        <v>92835</v>
      </c>
      <c r="B170" t="s">
        <v>14560</v>
      </c>
      <c r="C170" t="str">
        <f t="shared" si="13"/>
        <v>NSC92835</v>
      </c>
      <c r="D170" s="22" t="s">
        <v>14743</v>
      </c>
      <c r="E170" t="str">
        <f t="shared" si="14"/>
        <v>NSC92835.mol</v>
      </c>
      <c r="F170">
        <v>86.768774069063397</v>
      </c>
      <c r="G170">
        <v>75.211761282527391</v>
      </c>
      <c r="H170">
        <v>25.820345566010374</v>
      </c>
      <c r="I170">
        <v>46.486994171265067</v>
      </c>
      <c r="J170">
        <v>22.114521391807394</v>
      </c>
      <c r="K170">
        <v>72.979060667079722</v>
      </c>
      <c r="L170">
        <v>69.503867301980677</v>
      </c>
      <c r="M170">
        <v>77.923201954055003</v>
      </c>
      <c r="N170">
        <v>57.672183726642871</v>
      </c>
      <c r="O170" t="s">
        <v>1489</v>
      </c>
      <c r="P170">
        <v>67.312991645874092</v>
      </c>
      <c r="Q170">
        <v>53.814506627510738</v>
      </c>
      <c r="R170">
        <v>78.463235761013607</v>
      </c>
      <c r="T170">
        <f t="shared" si="16"/>
        <v>61.172620347069177</v>
      </c>
      <c r="U170">
        <f t="shared" si="17"/>
        <v>1.0569148797359575</v>
      </c>
      <c r="V170">
        <v>10</v>
      </c>
      <c r="W170">
        <f t="shared" si="18"/>
        <v>-1.2134429159727038</v>
      </c>
      <c r="X170" s="30">
        <f t="shared" si="15"/>
        <v>-4.2134429159727036</v>
      </c>
      <c r="Y170" s="39">
        <f>VLOOKUP($E170,'Ub5 and Ub6 values'!$B$3:$F$7000,2,FALSE)</f>
        <v>6</v>
      </c>
      <c r="Z170" s="39">
        <f>VLOOKUP($E170,'Ub5 and Ub6 values'!$B$3:$F$7000,3,FALSE)</f>
        <v>8</v>
      </c>
    </row>
    <row r="171" spans="1:26">
      <c r="A171">
        <v>633866</v>
      </c>
      <c r="B171" t="s">
        <v>14488</v>
      </c>
      <c r="C171" t="str">
        <f t="shared" si="13"/>
        <v>NSC633866</v>
      </c>
      <c r="D171" t="s">
        <v>14744</v>
      </c>
      <c r="E171" t="str">
        <f t="shared" si="14"/>
        <v>NSC633866.mol</v>
      </c>
      <c r="F171">
        <v>33.795410352072629</v>
      </c>
      <c r="G171">
        <v>34.322884535637336</v>
      </c>
      <c r="H171">
        <v>33.795410352072629</v>
      </c>
      <c r="I171">
        <v>41.986376232664483</v>
      </c>
      <c r="J171">
        <v>44.704645978929264</v>
      </c>
      <c r="K171">
        <v>35.449551681817717</v>
      </c>
      <c r="L171">
        <v>23.525140429096826</v>
      </c>
      <c r="M171">
        <v>45.243609210394823</v>
      </c>
      <c r="N171">
        <v>66.693609331961014</v>
      </c>
      <c r="O171">
        <v>59.583168959815467</v>
      </c>
      <c r="P171">
        <v>39.173272087334595</v>
      </c>
      <c r="Q171">
        <v>37.840980200540159</v>
      </c>
      <c r="R171">
        <v>34.322884535637336</v>
      </c>
      <c r="T171">
        <f t="shared" si="16"/>
        <v>40.802841837536484</v>
      </c>
      <c r="U171">
        <f t="shared" si="17"/>
        <v>1.057977017256466</v>
      </c>
      <c r="V171">
        <v>10</v>
      </c>
      <c r="W171">
        <f t="shared" si="18"/>
        <v>-1.3893095881017876</v>
      </c>
      <c r="X171" s="30">
        <f t="shared" si="15"/>
        <v>-4.3893095881017876</v>
      </c>
      <c r="Y171" s="39">
        <f>VLOOKUP($E171,'Ub5 and Ub6 values'!$B$3:$F$7000,2,FALSE)</f>
        <v>6</v>
      </c>
      <c r="Z171" s="39">
        <f>VLOOKUP($E171,'Ub5 and Ub6 values'!$B$3:$F$7000,3,FALSE)</f>
        <v>9</v>
      </c>
    </row>
    <row r="172" spans="1:26">
      <c r="A172">
        <v>401097</v>
      </c>
      <c r="B172" t="s">
        <v>14323</v>
      </c>
      <c r="C172" t="str">
        <f t="shared" si="13"/>
        <v>NSC401097</v>
      </c>
      <c r="D172">
        <v>0</v>
      </c>
      <c r="E172" t="str">
        <f t="shared" si="14"/>
        <v>2-Bromo-1_4-naphthoquinone.mol</v>
      </c>
      <c r="F172">
        <v>7.582588124298197</v>
      </c>
      <c r="G172">
        <v>4.9869723429748944</v>
      </c>
      <c r="H172">
        <v>2.7482672567537763</v>
      </c>
      <c r="I172">
        <v>3.4941948434581498</v>
      </c>
      <c r="J172">
        <v>5.2916272346342001</v>
      </c>
      <c r="K172">
        <v>6.3111109657670115</v>
      </c>
      <c r="L172">
        <v>4.1818588432568387</v>
      </c>
      <c r="M172">
        <v>8.2110149531545904</v>
      </c>
      <c r="N172">
        <v>2.8746827451180517</v>
      </c>
      <c r="O172">
        <v>3.7030074075497681</v>
      </c>
      <c r="P172">
        <v>5.3491542198333164</v>
      </c>
      <c r="Q172">
        <v>5.4957063273807041</v>
      </c>
      <c r="R172">
        <v>6.8266337073186953</v>
      </c>
      <c r="T172">
        <f t="shared" si="16"/>
        <v>5.1582168439613989</v>
      </c>
      <c r="U172">
        <f t="shared" si="17"/>
        <v>1.0590380089964466</v>
      </c>
      <c r="V172">
        <v>10</v>
      </c>
      <c r="W172">
        <f t="shared" si="18"/>
        <v>-2.287500404703632</v>
      </c>
      <c r="X172" s="30">
        <f t="shared" si="15"/>
        <v>-5.287500404703632</v>
      </c>
      <c r="Y172" s="39">
        <f>VLOOKUP($E172,'Ub5 and Ub6 values'!$B$3:$F$7000,2,FALSE)</f>
        <v>6</v>
      </c>
      <c r="Z172" s="39">
        <f>VLOOKUP($E172,'Ub5 and Ub6 values'!$B$3:$F$7000,3,FALSE)</f>
        <v>8</v>
      </c>
    </row>
    <row r="173" spans="1:26">
      <c r="A173">
        <v>96914</v>
      </c>
      <c r="B173" t="s">
        <v>14566</v>
      </c>
      <c r="C173" t="str">
        <f t="shared" si="13"/>
        <v>NSC96914</v>
      </c>
      <c r="D173">
        <v>0</v>
      </c>
      <c r="E173" t="str">
        <f t="shared" si="14"/>
        <v>Perfluorobenzophenone.mol</v>
      </c>
      <c r="F173">
        <v>4.2165758425583677</v>
      </c>
      <c r="G173">
        <v>3.1969543204592608</v>
      </c>
      <c r="H173" t="s">
        <v>1489</v>
      </c>
      <c r="I173">
        <v>1.8691929793279347</v>
      </c>
      <c r="J173">
        <v>2.6490975046688972</v>
      </c>
      <c r="K173">
        <v>3.1114537480948412</v>
      </c>
      <c r="L173">
        <v>3.588078165186591</v>
      </c>
      <c r="M173">
        <v>2.7059903257261322</v>
      </c>
      <c r="N173">
        <v>2.547009669629027</v>
      </c>
      <c r="O173">
        <v>2.4995821039891339</v>
      </c>
      <c r="P173">
        <v>5.1143839755510685</v>
      </c>
      <c r="Q173">
        <v>1.9377785695503071</v>
      </c>
      <c r="R173">
        <v>3.2764015789904741</v>
      </c>
      <c r="T173">
        <f t="shared" si="16"/>
        <v>3.0593748986443363</v>
      </c>
      <c r="U173">
        <f t="shared" si="17"/>
        <v>1.0607366222626511</v>
      </c>
      <c r="V173">
        <v>10</v>
      </c>
      <c r="W173">
        <f t="shared" si="18"/>
        <v>-2.5143673009047416</v>
      </c>
      <c r="X173" s="30">
        <f t="shared" si="15"/>
        <v>-5.5143673009047411</v>
      </c>
      <c r="Y173" s="39">
        <f>VLOOKUP($E173,'Ub5 and Ub6 values'!$B$3:$F$7000,2,FALSE)</f>
        <v>7</v>
      </c>
      <c r="Z173" s="39">
        <f>VLOOKUP($E173,'Ub5 and Ub6 values'!$B$3:$F$7000,3,FALSE)</f>
        <v>8</v>
      </c>
    </row>
    <row r="174" spans="1:26" ht="14.25">
      <c r="A174">
        <v>657149</v>
      </c>
      <c r="B174" t="s">
        <v>14514</v>
      </c>
      <c r="C174" t="str">
        <f t="shared" si="13"/>
        <v>NSC657149</v>
      </c>
      <c r="D174" s="22" t="s">
        <v>14745</v>
      </c>
      <c r="E174" t="str">
        <f t="shared" si="14"/>
        <v>NSC657149.mol</v>
      </c>
      <c r="F174">
        <v>2.6988942223174264</v>
      </c>
      <c r="G174">
        <v>5.2225228524928893</v>
      </c>
      <c r="H174">
        <v>3.1969543204592608</v>
      </c>
      <c r="I174">
        <v>5.3488461385797805</v>
      </c>
      <c r="J174">
        <v>2.3553819624044579</v>
      </c>
      <c r="K174">
        <v>2.1186554125612691</v>
      </c>
      <c r="L174">
        <v>5.7578314448734105</v>
      </c>
      <c r="M174">
        <v>3.9203585469553808</v>
      </c>
      <c r="N174" t="s">
        <v>1489</v>
      </c>
      <c r="O174">
        <v>2.0982675041943439</v>
      </c>
      <c r="P174">
        <v>1.7563228987678035</v>
      </c>
      <c r="Q174">
        <v>5.1143839755510685</v>
      </c>
      <c r="R174">
        <v>5.7669920059381514</v>
      </c>
      <c r="T174">
        <f t="shared" si="16"/>
        <v>3.7796176070912701</v>
      </c>
      <c r="U174">
        <f t="shared" si="17"/>
        <v>1.0611309196056189</v>
      </c>
      <c r="V174">
        <v>10</v>
      </c>
      <c r="W174">
        <f t="shared" si="18"/>
        <v>-2.4225521365465852</v>
      </c>
      <c r="X174" s="30">
        <f t="shared" si="15"/>
        <v>-5.4225521365465852</v>
      </c>
      <c r="Y174" s="39">
        <f>VLOOKUP($E174,'Ub5 and Ub6 values'!$B$3:$F$7000,2,FALSE)</f>
        <v>6</v>
      </c>
      <c r="Z174" s="39">
        <f>VLOOKUP($E174,'Ub5 and Ub6 values'!$B$3:$F$7000,3,FALSE)</f>
        <v>11</v>
      </c>
    </row>
    <row r="175" spans="1:26" ht="14.25">
      <c r="A175">
        <v>643172</v>
      </c>
      <c r="B175" t="s">
        <v>14498</v>
      </c>
      <c r="C175" t="str">
        <f t="shared" si="13"/>
        <v>NSC643172</v>
      </c>
      <c r="D175" s="22" t="s">
        <v>14746</v>
      </c>
      <c r="E175" t="str">
        <f t="shared" si="14"/>
        <v>NSC643172.mol</v>
      </c>
      <c r="F175">
        <v>31.330880393792398</v>
      </c>
      <c r="G175">
        <v>33.249868205941738</v>
      </c>
      <c r="H175">
        <v>26.349557842631608</v>
      </c>
      <c r="I175">
        <v>29.445005410683169</v>
      </c>
      <c r="J175">
        <v>30.502906897576409</v>
      </c>
      <c r="K175">
        <v>24.184726591000498</v>
      </c>
      <c r="L175">
        <v>33.585011578346183</v>
      </c>
      <c r="M175">
        <v>20.645568044576063</v>
      </c>
      <c r="N175">
        <v>30.158610617634224</v>
      </c>
      <c r="O175">
        <v>57.181003636946066</v>
      </c>
      <c r="P175">
        <v>46.746152289742042</v>
      </c>
      <c r="Q175">
        <v>41.038821758825165</v>
      </c>
      <c r="R175">
        <v>42.436193746798395</v>
      </c>
      <c r="T175">
        <f t="shared" si="16"/>
        <v>34.373408231884149</v>
      </c>
      <c r="U175">
        <f t="shared" si="17"/>
        <v>1.0628982539613399</v>
      </c>
      <c r="V175">
        <v>10</v>
      </c>
      <c r="W175">
        <f t="shared" si="18"/>
        <v>-1.4637774040595792</v>
      </c>
      <c r="X175" s="30">
        <f t="shared" si="15"/>
        <v>-4.463777404059579</v>
      </c>
      <c r="Y175" s="39">
        <f>VLOOKUP($E175,'Ub5 and Ub6 values'!$B$3:$F$7000,2,FALSE)</f>
        <v>7</v>
      </c>
      <c r="Z175" s="39">
        <f>VLOOKUP($E175,'Ub5 and Ub6 values'!$B$3:$F$7000,3,FALSE)</f>
        <v>8</v>
      </c>
    </row>
    <row r="176" spans="1:26">
      <c r="A176">
        <v>57299</v>
      </c>
      <c r="B176" t="s">
        <v>14473</v>
      </c>
      <c r="C176" t="str">
        <f t="shared" si="13"/>
        <v>NSC57299</v>
      </c>
      <c r="D176" t="s">
        <v>14747</v>
      </c>
      <c r="E176" t="str">
        <f t="shared" si="14"/>
        <v>NSC57299.mol</v>
      </c>
      <c r="F176">
        <v>20.828774588761071</v>
      </c>
      <c r="G176">
        <v>43.84347259635296</v>
      </c>
      <c r="H176" t="s">
        <v>1489</v>
      </c>
      <c r="I176">
        <v>21.106160312703462</v>
      </c>
      <c r="J176">
        <v>13.973733104010707</v>
      </c>
      <c r="K176">
        <v>23.945647382379676</v>
      </c>
      <c r="L176">
        <v>42.293826090149956</v>
      </c>
      <c r="M176">
        <v>19.836928179772446</v>
      </c>
      <c r="N176">
        <v>34.37971112526597</v>
      </c>
      <c r="O176" t="s">
        <v>1489</v>
      </c>
      <c r="P176">
        <v>27.262977398675552</v>
      </c>
      <c r="Q176">
        <v>35.029283752549915</v>
      </c>
      <c r="R176">
        <v>26.349557842631608</v>
      </c>
      <c r="T176">
        <f t="shared" si="16"/>
        <v>28.077279306659396</v>
      </c>
      <c r="U176">
        <f t="shared" si="17"/>
        <v>1.0638402377276535</v>
      </c>
      <c r="V176">
        <v>10</v>
      </c>
      <c r="W176">
        <f t="shared" si="18"/>
        <v>-1.5516449777156898</v>
      </c>
      <c r="X176" s="30">
        <f t="shared" si="15"/>
        <v>-4.5516449777156893</v>
      </c>
      <c r="Y176" s="39">
        <f>VLOOKUP($E176,'Ub5 and Ub6 values'!$B$3:$F$7000,2,FALSE)</f>
        <v>7</v>
      </c>
      <c r="Z176" s="39">
        <f>VLOOKUP($E176,'Ub5 and Ub6 values'!$B$3:$F$7000,3,FALSE)</f>
        <v>7</v>
      </c>
    </row>
    <row r="177" spans="1:26" ht="14.25">
      <c r="A177">
        <v>405159</v>
      </c>
      <c r="B177" t="s">
        <v>14450</v>
      </c>
      <c r="C177" t="str">
        <f t="shared" si="13"/>
        <v>NSC405159</v>
      </c>
      <c r="D177" s="22" t="s">
        <v>14748</v>
      </c>
      <c r="E177" t="str">
        <f t="shared" si="14"/>
        <v>NSC405159.mol</v>
      </c>
      <c r="F177">
        <v>6.7584348352398278</v>
      </c>
      <c r="G177">
        <v>2.857390060845681</v>
      </c>
      <c r="H177">
        <v>2.8595533179978081</v>
      </c>
      <c r="I177">
        <v>5.3298390962196658</v>
      </c>
      <c r="J177">
        <v>3.9515168748050349</v>
      </c>
      <c r="K177">
        <v>5.1029806237766193</v>
      </c>
      <c r="L177">
        <v>4.1818588432568387</v>
      </c>
      <c r="M177">
        <v>2.7482672567537763</v>
      </c>
      <c r="N177">
        <v>4.0206347623097267</v>
      </c>
      <c r="O177">
        <v>2.504897363084222</v>
      </c>
      <c r="P177">
        <v>4.1818588432568387</v>
      </c>
      <c r="Q177">
        <v>2.4510987955511156</v>
      </c>
      <c r="R177">
        <v>5.5680404922848661</v>
      </c>
      <c r="T177">
        <f t="shared" si="16"/>
        <v>4.0397208588755396</v>
      </c>
      <c r="U177">
        <f t="shared" si="17"/>
        <v>1.066245958610037</v>
      </c>
      <c r="V177">
        <v>10</v>
      </c>
      <c r="W177">
        <f t="shared" si="18"/>
        <v>-2.39364864321572</v>
      </c>
      <c r="X177" s="30">
        <f t="shared" si="15"/>
        <v>-5.3936486432157196</v>
      </c>
      <c r="Y177" s="39">
        <f>VLOOKUP($E177,'Ub5 and Ub6 values'!$B$3:$F$7000,2,FALSE)</f>
        <v>6</v>
      </c>
      <c r="Z177" s="39">
        <f>VLOOKUP($E177,'Ub5 and Ub6 values'!$B$3:$F$7000,3,FALSE)</f>
        <v>9</v>
      </c>
    </row>
    <row r="178" spans="1:26" ht="14.25">
      <c r="A178">
        <v>658139</v>
      </c>
      <c r="B178" t="s">
        <v>14519</v>
      </c>
      <c r="C178" t="str">
        <f t="shared" si="13"/>
        <v>NSC658139</v>
      </c>
      <c r="D178" s="22" t="s">
        <v>14749</v>
      </c>
      <c r="E178" t="str">
        <f t="shared" si="14"/>
        <v>NSC658139.mol</v>
      </c>
      <c r="F178">
        <v>2.4510987955511156</v>
      </c>
      <c r="G178">
        <v>3.0877320292974852</v>
      </c>
      <c r="H178">
        <v>4.6877551162647846</v>
      </c>
      <c r="I178">
        <v>2.4012505781367035</v>
      </c>
      <c r="J178">
        <v>2.503730926563053</v>
      </c>
      <c r="K178">
        <v>2.4510987955511156</v>
      </c>
      <c r="L178">
        <v>3.1969543204592608</v>
      </c>
      <c r="M178">
        <v>1.5183002140644857</v>
      </c>
      <c r="N178">
        <v>3.102061582382539</v>
      </c>
      <c r="O178">
        <v>1.5667518934799884</v>
      </c>
      <c r="P178">
        <v>4.5233309233332371</v>
      </c>
      <c r="Q178">
        <v>2.74153760275561</v>
      </c>
      <c r="R178">
        <v>4.2985517090436938</v>
      </c>
      <c r="T178">
        <f t="shared" si="16"/>
        <v>2.9638580374525443</v>
      </c>
      <c r="U178">
        <f t="shared" si="17"/>
        <v>1.0693679866409751</v>
      </c>
      <c r="V178">
        <v>10</v>
      </c>
      <c r="W178">
        <f t="shared" si="18"/>
        <v>-2.5281426019840425</v>
      </c>
      <c r="X178" s="30">
        <f t="shared" si="15"/>
        <v>-5.5281426019840421</v>
      </c>
      <c r="Y178" s="39">
        <f>VLOOKUP($E178,'Ub5 and Ub6 values'!$B$3:$F$7000,2,FALSE)</f>
        <v>7</v>
      </c>
      <c r="Z178" s="39">
        <f>VLOOKUP($E178,'Ub5 and Ub6 values'!$B$3:$F$7000,3,FALSE)</f>
        <v>10</v>
      </c>
    </row>
    <row r="179" spans="1:26" ht="14.25">
      <c r="A179">
        <v>645656</v>
      </c>
      <c r="B179" t="s">
        <v>14504</v>
      </c>
      <c r="C179" t="str">
        <f t="shared" si="13"/>
        <v>NSC645656</v>
      </c>
      <c r="D179" s="22" t="s">
        <v>14750</v>
      </c>
      <c r="E179" t="str">
        <f t="shared" si="14"/>
        <v>NSC645656.mol</v>
      </c>
      <c r="F179">
        <v>66.01871809134073</v>
      </c>
      <c r="G179">
        <v>57.538663359846417</v>
      </c>
      <c r="H179">
        <v>56.404019307484603</v>
      </c>
      <c r="I179">
        <v>47.622271683307027</v>
      </c>
      <c r="J179">
        <v>21.386923559237584</v>
      </c>
      <c r="K179">
        <v>48.493982823627661</v>
      </c>
      <c r="L179">
        <v>39.173272087334595</v>
      </c>
      <c r="M179">
        <v>45.081551781279543</v>
      </c>
      <c r="N179">
        <v>35.449551681817717</v>
      </c>
      <c r="O179">
        <v>23.24039046152739</v>
      </c>
      <c r="P179">
        <v>40.548431726919972</v>
      </c>
      <c r="Q179">
        <v>24.590805300962259</v>
      </c>
      <c r="R179">
        <v>36.778622881560061</v>
      </c>
      <c r="T179">
        <f t="shared" si="16"/>
        <v>41.717477288172731</v>
      </c>
      <c r="U179">
        <f t="shared" si="17"/>
        <v>1.0698584246549503</v>
      </c>
      <c r="V179">
        <v>10</v>
      </c>
      <c r="W179">
        <f t="shared" si="18"/>
        <v>-1.3796819618215266</v>
      </c>
      <c r="X179" s="30">
        <f t="shared" si="15"/>
        <v>-4.379681961821527</v>
      </c>
      <c r="Y179" s="39">
        <f>VLOOKUP($E179,'Ub5 and Ub6 values'!$B$3:$F$7000,2,FALSE)</f>
        <v>7</v>
      </c>
      <c r="Z179" s="39">
        <f>VLOOKUP($E179,'Ub5 and Ub6 values'!$B$3:$F$7000,3,FALSE)</f>
        <v>8</v>
      </c>
    </row>
    <row r="180" spans="1:26" ht="14.25">
      <c r="A180">
        <v>89280</v>
      </c>
      <c r="B180" t="s">
        <v>14559</v>
      </c>
      <c r="C180" t="str">
        <f t="shared" si="13"/>
        <v>NSC89280</v>
      </c>
      <c r="D180" s="22" t="s">
        <v>14751</v>
      </c>
      <c r="E180" t="str">
        <f t="shared" si="14"/>
        <v>NSC89280.mol</v>
      </c>
      <c r="F180">
        <v>19.662445756739103</v>
      </c>
      <c r="G180">
        <v>25.094816992982484</v>
      </c>
      <c r="H180">
        <v>17.622386347557899</v>
      </c>
      <c r="I180">
        <v>20.475748697267598</v>
      </c>
      <c r="J180">
        <v>14.140308749976025</v>
      </c>
      <c r="K180">
        <v>41.217196121860368</v>
      </c>
      <c r="L180">
        <v>21.677846446804864</v>
      </c>
      <c r="M180">
        <v>26.578680988704654</v>
      </c>
      <c r="N180">
        <v>37.398873252851971</v>
      </c>
      <c r="O180" t="s">
        <v>1489</v>
      </c>
      <c r="P180">
        <v>22.761738769145108</v>
      </c>
      <c r="Q180">
        <v>24.486110274813392</v>
      </c>
      <c r="R180">
        <v>30.502906897576409</v>
      </c>
      <c r="T180">
        <f t="shared" si="16"/>
        <v>25.134921608023319</v>
      </c>
      <c r="U180">
        <f t="shared" si="17"/>
        <v>1.0772616598589719</v>
      </c>
      <c r="V180">
        <v>10</v>
      </c>
      <c r="W180">
        <f t="shared" si="18"/>
        <v>-1.5997224649318673</v>
      </c>
      <c r="X180" s="30">
        <f t="shared" si="15"/>
        <v>-4.5997224649318671</v>
      </c>
      <c r="Y180" s="39">
        <f>VLOOKUP($E180,'Ub5 and Ub6 values'!$B$3:$F$7000,2,FALSE)</f>
        <v>5</v>
      </c>
      <c r="Z180" s="39">
        <f>VLOOKUP($E180,'Ub5 and Ub6 values'!$B$3:$F$7000,3,FALSE)</f>
        <v>7</v>
      </c>
    </row>
    <row r="181" spans="1:26">
      <c r="A181">
        <v>285656</v>
      </c>
      <c r="B181" t="s">
        <v>14331</v>
      </c>
      <c r="C181" t="str">
        <f t="shared" si="13"/>
        <v>NSC285656</v>
      </c>
      <c r="D181" t="s">
        <v>14752</v>
      </c>
      <c r="E181" t="str">
        <f t="shared" si="14"/>
        <v>Auriculasin.mol</v>
      </c>
      <c r="F181">
        <v>2.5936991546465382</v>
      </c>
      <c r="G181">
        <v>6.2420462719806675</v>
      </c>
      <c r="H181">
        <v>3.8320749355836177</v>
      </c>
      <c r="I181">
        <v>4.4361057473049863</v>
      </c>
      <c r="J181">
        <v>2.8595533179978081</v>
      </c>
      <c r="K181">
        <v>6.6800653890957928</v>
      </c>
      <c r="L181">
        <v>3.4758049302345739</v>
      </c>
      <c r="M181">
        <v>2.8595533179978081</v>
      </c>
      <c r="N181">
        <v>3.1526575330925835</v>
      </c>
      <c r="O181" t="s">
        <v>1489</v>
      </c>
      <c r="P181">
        <v>2.3525615915161344</v>
      </c>
      <c r="Q181">
        <v>3.4758049302345739</v>
      </c>
      <c r="R181">
        <v>5.9448059733149208</v>
      </c>
      <c r="T181">
        <f t="shared" si="16"/>
        <v>3.9920610910833343</v>
      </c>
      <c r="U181">
        <f t="shared" si="17"/>
        <v>1.0840274481884982</v>
      </c>
      <c r="V181">
        <v>10</v>
      </c>
      <c r="W181">
        <f t="shared" si="18"/>
        <v>-2.3988028212630792</v>
      </c>
      <c r="X181" s="30">
        <f t="shared" si="15"/>
        <v>-5.3988028212630788</v>
      </c>
      <c r="Y181" s="39">
        <f>VLOOKUP($E181,'Ub5 and Ub6 values'!$B$3:$F$7000,2,FALSE)</f>
        <v>7</v>
      </c>
      <c r="Z181" s="39">
        <f>VLOOKUP($E181,'Ub5 and Ub6 values'!$B$3:$F$7000,3,FALSE)</f>
        <v>9</v>
      </c>
    </row>
    <row r="182" spans="1:26" ht="14.25">
      <c r="A182">
        <v>55844</v>
      </c>
      <c r="B182" t="s">
        <v>14471</v>
      </c>
      <c r="C182" t="str">
        <f t="shared" si="13"/>
        <v>NSC55844</v>
      </c>
      <c r="D182" s="22" t="s">
        <v>14753</v>
      </c>
      <c r="E182" t="str">
        <f t="shared" si="14"/>
        <v>NSC55844.mol</v>
      </c>
      <c r="F182">
        <v>16.845449126458703</v>
      </c>
      <c r="G182">
        <v>30.93012462156004</v>
      </c>
      <c r="H182">
        <v>19.833420976064634</v>
      </c>
      <c r="I182">
        <v>23.61568312177187</v>
      </c>
      <c r="J182">
        <v>38.057612198917759</v>
      </c>
      <c r="K182">
        <v>26.036290641753489</v>
      </c>
      <c r="L182">
        <v>26.021333345375083</v>
      </c>
      <c r="M182">
        <v>28.098007872847486</v>
      </c>
      <c r="N182">
        <v>32.86849850264332</v>
      </c>
      <c r="O182" t="s">
        <v>1489</v>
      </c>
      <c r="P182">
        <v>32.702238388413505</v>
      </c>
      <c r="Q182">
        <v>26.680072291440872</v>
      </c>
      <c r="R182">
        <v>48.493982823627661</v>
      </c>
      <c r="T182">
        <f t="shared" si="16"/>
        <v>29.181892825906203</v>
      </c>
      <c r="U182">
        <f t="shared" si="17"/>
        <v>1.0845264180078475</v>
      </c>
      <c r="V182">
        <v>10</v>
      </c>
      <c r="W182">
        <f t="shared" si="18"/>
        <v>-1.5348865418741791</v>
      </c>
      <c r="X182" s="30">
        <f t="shared" si="15"/>
        <v>-4.5348865418741795</v>
      </c>
      <c r="Y182" s="39">
        <f>VLOOKUP($E182,'Ub5 and Ub6 values'!$B$3:$F$7000,2,FALSE)</f>
        <v>6</v>
      </c>
      <c r="Z182" s="39">
        <f>VLOOKUP($E182,'Ub5 and Ub6 values'!$B$3:$F$7000,3,FALSE)</f>
        <v>9</v>
      </c>
    </row>
    <row r="183" spans="1:26" ht="14.25">
      <c r="A183">
        <v>295084</v>
      </c>
      <c r="B183" t="s">
        <v>14416</v>
      </c>
      <c r="C183" t="str">
        <f t="shared" si="13"/>
        <v>NSC295084</v>
      </c>
      <c r="D183" s="22" t="s">
        <v>14754</v>
      </c>
      <c r="E183" t="str">
        <f t="shared" si="14"/>
        <v>NSC295084.mol</v>
      </c>
      <c r="F183">
        <v>29.231698768204915</v>
      </c>
      <c r="G183">
        <v>27.667035734763186</v>
      </c>
      <c r="H183">
        <v>25.612264897473782</v>
      </c>
      <c r="I183">
        <v>7.3753967021927345</v>
      </c>
      <c r="J183">
        <v>16.428323267841588</v>
      </c>
      <c r="K183">
        <v>16.428323267841588</v>
      </c>
      <c r="L183">
        <v>26.710734749016602</v>
      </c>
      <c r="M183">
        <v>7.1623474180133009</v>
      </c>
      <c r="N183">
        <v>19.119926747828231</v>
      </c>
      <c r="O183">
        <v>20.644966554448271</v>
      </c>
      <c r="P183">
        <v>21.677214882170688</v>
      </c>
      <c r="Q183">
        <v>17.342337186238758</v>
      </c>
      <c r="R183">
        <v>29.049541164488318</v>
      </c>
      <c r="T183">
        <f t="shared" si="16"/>
        <v>20.34231625696323</v>
      </c>
      <c r="U183">
        <f t="shared" si="17"/>
        <v>1.0848986453367726</v>
      </c>
      <c r="V183">
        <v>10</v>
      </c>
      <c r="W183">
        <f t="shared" si="18"/>
        <v>-1.6915995981022811</v>
      </c>
      <c r="X183" s="30">
        <f t="shared" si="15"/>
        <v>-4.6915995981022807</v>
      </c>
      <c r="Y183" s="39">
        <f>VLOOKUP($E183,'Ub5 and Ub6 values'!$B$3:$F$7000,2,FALSE)</f>
        <v>6</v>
      </c>
      <c r="Z183" s="39">
        <f>VLOOKUP($E183,'Ub5 and Ub6 values'!$B$3:$F$7000,3,FALSE)</f>
        <v>9</v>
      </c>
    </row>
    <row r="184" spans="1:26" ht="14.25">
      <c r="A184">
        <v>256439</v>
      </c>
      <c r="B184" t="s">
        <v>14338</v>
      </c>
      <c r="C184" t="str">
        <f t="shared" si="13"/>
        <v>NSC256439</v>
      </c>
      <c r="D184" s="22" t="s">
        <v>14755</v>
      </c>
      <c r="E184" t="str">
        <f t="shared" si="14"/>
        <v>Idarubicin.mol</v>
      </c>
      <c r="F184">
        <v>3.654858368296857</v>
      </c>
      <c r="G184">
        <v>4.6472636417293778</v>
      </c>
      <c r="H184">
        <v>8.1221555142725386</v>
      </c>
      <c r="I184">
        <v>3.654858368296857</v>
      </c>
      <c r="J184">
        <v>4.7260800800566924</v>
      </c>
      <c r="K184">
        <v>3.8679076524762905</v>
      </c>
      <c r="L184">
        <v>4.1027944882841156</v>
      </c>
      <c r="M184">
        <v>4.1816109266114303</v>
      </c>
      <c r="N184" t="s">
        <v>1489</v>
      </c>
      <c r="O184" t="s">
        <v>1489</v>
      </c>
      <c r="P184" t="s">
        <v>1489</v>
      </c>
      <c r="Q184">
        <v>2.9621833573821279</v>
      </c>
      <c r="R184">
        <v>7.6273891306399948</v>
      </c>
      <c r="T184">
        <f t="shared" si="16"/>
        <v>4.7547101528046287</v>
      </c>
      <c r="U184">
        <f t="shared" si="17"/>
        <v>1.0852337978681483</v>
      </c>
      <c r="V184">
        <v>10</v>
      </c>
      <c r="W184">
        <f t="shared" si="18"/>
        <v>-2.3228759525171583</v>
      </c>
      <c r="X184" s="30">
        <f t="shared" si="15"/>
        <v>-5.3228759525171583</v>
      </c>
      <c r="Y184" s="39">
        <f>VLOOKUP($E184,'Ub5 and Ub6 values'!$B$3:$F$7000,2,FALSE)</f>
        <v>8</v>
      </c>
      <c r="Z184" s="39">
        <f>VLOOKUP($E184,'Ub5 and Ub6 values'!$B$3:$F$7000,3,FALSE)</f>
        <v>9</v>
      </c>
    </row>
    <row r="185" spans="1:26" ht="14.25">
      <c r="A185">
        <v>645155</v>
      </c>
      <c r="B185" t="s">
        <v>14501</v>
      </c>
      <c r="C185" t="str">
        <f t="shared" si="13"/>
        <v>NSC645155</v>
      </c>
      <c r="D185" s="22" t="s">
        <v>14756</v>
      </c>
      <c r="E185" t="str">
        <f t="shared" si="14"/>
        <v>NSC645155.mol</v>
      </c>
      <c r="F185">
        <v>30.158610617634224</v>
      </c>
      <c r="G185">
        <v>28.348925578272244</v>
      </c>
      <c r="H185">
        <v>13.246439139046618</v>
      </c>
      <c r="I185">
        <v>18.060261819411142</v>
      </c>
      <c r="J185">
        <v>18.639070111242795</v>
      </c>
      <c r="K185">
        <v>16.985159923756914</v>
      </c>
      <c r="L185">
        <v>19.662445756739103</v>
      </c>
      <c r="M185">
        <v>27.776689937652222</v>
      </c>
      <c r="N185">
        <v>23.320105023631797</v>
      </c>
      <c r="O185">
        <v>39.749775150106558</v>
      </c>
      <c r="P185">
        <v>26.349557842631608</v>
      </c>
      <c r="Q185">
        <v>26.349557842631608</v>
      </c>
      <c r="R185">
        <v>40.890296400253554</v>
      </c>
      <c r="T185">
        <f t="shared" si="16"/>
        <v>25.348991934077716</v>
      </c>
      <c r="U185">
        <f t="shared" si="17"/>
        <v>1.0905308318807003</v>
      </c>
      <c r="V185">
        <v>10</v>
      </c>
      <c r="W185">
        <f t="shared" si="18"/>
        <v>-1.5960393067910943</v>
      </c>
      <c r="X185" s="30">
        <f t="shared" si="15"/>
        <v>-4.5960393067910941</v>
      </c>
      <c r="Y185" s="39">
        <f>VLOOKUP($E185,'Ub5 and Ub6 values'!$B$3:$F$7000,2,FALSE)</f>
        <v>7</v>
      </c>
      <c r="Z185" s="39">
        <f>VLOOKUP($E185,'Ub5 and Ub6 values'!$B$3:$F$7000,3,FALSE)</f>
        <v>11</v>
      </c>
    </row>
    <row r="186" spans="1:26" ht="14.25">
      <c r="A186">
        <v>122802</v>
      </c>
      <c r="B186" t="s">
        <v>14362</v>
      </c>
      <c r="C186" t="str">
        <f t="shared" si="13"/>
        <v>NSC122802</v>
      </c>
      <c r="D186" s="22" t="s">
        <v>14757</v>
      </c>
      <c r="E186" t="str">
        <f t="shared" si="14"/>
        <v>NSC122802.mol</v>
      </c>
      <c r="F186">
        <v>15.681920252652443</v>
      </c>
      <c r="G186">
        <v>20.425219928365848</v>
      </c>
      <c r="H186">
        <v>18.503505664935798</v>
      </c>
      <c r="I186">
        <v>16.369174916690994</v>
      </c>
      <c r="J186">
        <v>18.047015345651825</v>
      </c>
      <c r="K186">
        <v>18.047015345651825</v>
      </c>
      <c r="L186">
        <v>18.112226402795351</v>
      </c>
      <c r="M186">
        <v>16.832826759265345</v>
      </c>
      <c r="N186">
        <v>5.6251919944821758</v>
      </c>
      <c r="O186">
        <v>9.6591224678958127</v>
      </c>
      <c r="P186">
        <v>5.0941391795997912</v>
      </c>
      <c r="Q186">
        <v>16.922506584569035</v>
      </c>
      <c r="R186">
        <v>22.015524394012772</v>
      </c>
      <c r="T186">
        <f t="shared" si="16"/>
        <v>15.48733763358223</v>
      </c>
      <c r="U186">
        <f t="shared" si="17"/>
        <v>1.0925948419773071</v>
      </c>
      <c r="V186">
        <v>10</v>
      </c>
      <c r="W186">
        <f t="shared" si="18"/>
        <v>-1.8100232336560038</v>
      </c>
      <c r="X186" s="30">
        <f t="shared" si="15"/>
        <v>-4.810023233656004</v>
      </c>
      <c r="Y186" s="39">
        <f>VLOOKUP($E186,'Ub5 and Ub6 values'!$B$3:$F$7000,2,FALSE)</f>
        <v>6</v>
      </c>
      <c r="Z186" s="39">
        <f>VLOOKUP($E186,'Ub5 and Ub6 values'!$B$3:$F$7000,3,FALSE)</f>
        <v>11</v>
      </c>
    </row>
    <row r="187" spans="1:26" ht="14.25">
      <c r="A187">
        <v>118103</v>
      </c>
      <c r="B187" t="s">
        <v>14341</v>
      </c>
      <c r="C187" t="str">
        <f t="shared" si="13"/>
        <v>NSC118103</v>
      </c>
      <c r="D187" s="22" t="s">
        <v>14758</v>
      </c>
      <c r="E187" t="str">
        <f t="shared" si="14"/>
        <v>Lichesterinic_acid.mol</v>
      </c>
      <c r="F187">
        <v>66.137232058348104</v>
      </c>
      <c r="G187">
        <v>79.508535771638321</v>
      </c>
      <c r="H187">
        <v>48.316100131049211</v>
      </c>
      <c r="I187">
        <v>39.629265871219914</v>
      </c>
      <c r="J187">
        <v>47.042953203199119</v>
      </c>
      <c r="K187">
        <v>52.324927403515346</v>
      </c>
      <c r="L187">
        <v>33.249868205941738</v>
      </c>
      <c r="M187">
        <v>40.602523313120685</v>
      </c>
      <c r="N187">
        <v>59.02710096282091</v>
      </c>
      <c r="O187">
        <v>24.295029645653418</v>
      </c>
      <c r="P187">
        <v>42.697459956812096</v>
      </c>
      <c r="Q187">
        <v>50.746312541918556</v>
      </c>
      <c r="R187">
        <v>71.747810139689861</v>
      </c>
      <c r="T187">
        <f t="shared" si="16"/>
        <v>50.409624554225161</v>
      </c>
      <c r="U187">
        <f t="shared" si="17"/>
        <v>1.0952969123305463</v>
      </c>
      <c r="V187">
        <v>10</v>
      </c>
      <c r="W187">
        <f t="shared" si="18"/>
        <v>-1.2974865371310911</v>
      </c>
      <c r="X187" s="30">
        <f t="shared" si="15"/>
        <v>-4.2974865371310909</v>
      </c>
      <c r="Y187" s="39">
        <f>VLOOKUP($E187,'Ub5 and Ub6 values'!$B$3:$F$7000,2,FALSE)</f>
        <v>6</v>
      </c>
      <c r="Z187" s="39">
        <f>VLOOKUP($E187,'Ub5 and Ub6 values'!$B$3:$F$7000,3,FALSE)</f>
        <v>8</v>
      </c>
    </row>
    <row r="188" spans="1:26" ht="14.25">
      <c r="A188">
        <v>641595</v>
      </c>
      <c r="B188" t="s">
        <v>14495</v>
      </c>
      <c r="C188" t="str">
        <f t="shared" si="13"/>
        <v>NSC641595</v>
      </c>
      <c r="D188" s="22" t="s">
        <v>14759</v>
      </c>
      <c r="E188" t="str">
        <f t="shared" si="14"/>
        <v>NSC641595.mol</v>
      </c>
      <c r="F188">
        <v>41.624443627116491</v>
      </c>
      <c r="G188">
        <v>46.249278135145744</v>
      </c>
      <c r="H188">
        <v>49.931212999754962</v>
      </c>
      <c r="I188">
        <v>50.003385267472382</v>
      </c>
      <c r="J188">
        <v>29.050387521501346</v>
      </c>
      <c r="K188">
        <v>42.344645769729418</v>
      </c>
      <c r="L188">
        <v>61.175463094284822</v>
      </c>
      <c r="M188">
        <v>92.433051204777001</v>
      </c>
      <c r="N188">
        <v>83.949373306727139</v>
      </c>
      <c r="O188">
        <v>43.974759117606936</v>
      </c>
      <c r="P188">
        <v>71.191924195151145</v>
      </c>
      <c r="Q188">
        <v>53.539320601198099</v>
      </c>
      <c r="R188">
        <v>83.839502226555112</v>
      </c>
      <c r="T188">
        <f t="shared" si="16"/>
        <v>57.638980543616967</v>
      </c>
      <c r="U188">
        <f t="shared" si="17"/>
        <v>1.0996492839652547</v>
      </c>
      <c r="V188">
        <v>10</v>
      </c>
      <c r="W188">
        <f t="shared" si="18"/>
        <v>-1.239283709124479</v>
      </c>
      <c r="X188" s="30">
        <f t="shared" si="15"/>
        <v>-4.2392837091244786</v>
      </c>
      <c r="Y188" s="39">
        <f>VLOOKUP($E188,'Ub5 and Ub6 values'!$B$3:$F$7000,2,FALSE)</f>
        <v>7</v>
      </c>
      <c r="Z188" s="39">
        <f>VLOOKUP($E188,'Ub5 and Ub6 values'!$B$3:$F$7000,3,FALSE)</f>
        <v>8</v>
      </c>
    </row>
    <row r="189" spans="1:26" ht="14.25">
      <c r="A189">
        <v>381408</v>
      </c>
      <c r="B189" t="s">
        <v>14324</v>
      </c>
      <c r="C189" t="str">
        <f t="shared" si="13"/>
        <v>NSC381408</v>
      </c>
      <c r="D189" s="22" t="s">
        <v>14760</v>
      </c>
      <c r="E189" t="str">
        <f t="shared" si="14"/>
        <v>2-ethoxyacridin-9-amine.mol</v>
      </c>
      <c r="F189">
        <v>19.267539407835219</v>
      </c>
      <c r="G189">
        <v>11.920672623095349</v>
      </c>
      <c r="H189">
        <v>21.763763384031662</v>
      </c>
      <c r="I189">
        <v>20.144783521115897</v>
      </c>
      <c r="J189">
        <v>15.214134681455107</v>
      </c>
      <c r="K189">
        <v>11.633267002926576</v>
      </c>
      <c r="L189">
        <v>12.259067763387145</v>
      </c>
      <c r="M189">
        <v>16.398074074232991</v>
      </c>
      <c r="N189">
        <v>11.640427165973865</v>
      </c>
      <c r="O189">
        <v>24.930854590464868</v>
      </c>
      <c r="P189">
        <v>8.1661636073443518</v>
      </c>
      <c r="Q189">
        <v>8.9906148423190189</v>
      </c>
      <c r="R189">
        <v>15.214134681455107</v>
      </c>
      <c r="T189">
        <f t="shared" si="16"/>
        <v>15.195653641972088</v>
      </c>
      <c r="U189">
        <f t="shared" si="17"/>
        <v>1.1032556662659494</v>
      </c>
      <c r="V189">
        <v>10</v>
      </c>
      <c r="W189">
        <f t="shared" si="18"/>
        <v>-1.8182806139785022</v>
      </c>
      <c r="X189" s="30">
        <f t="shared" si="15"/>
        <v>-4.8182806139785024</v>
      </c>
      <c r="Y189" s="39">
        <f>VLOOKUP($E189,'Ub5 and Ub6 values'!$B$3:$F$7000,2,FALSE)</f>
        <v>7</v>
      </c>
      <c r="Z189" s="39">
        <f>VLOOKUP($E189,'Ub5 and Ub6 values'!$B$3:$F$7000,3,FALSE)</f>
        <v>11</v>
      </c>
    </row>
    <row r="190" spans="1:26" ht="14.25">
      <c r="A190">
        <v>135747</v>
      </c>
      <c r="B190" t="s">
        <v>14368</v>
      </c>
      <c r="C190" t="str">
        <f t="shared" si="13"/>
        <v>NSC135747</v>
      </c>
      <c r="D190" s="22" t="s">
        <v>14761</v>
      </c>
      <c r="E190" t="str">
        <f t="shared" si="14"/>
        <v>NSC135747.mol</v>
      </c>
      <c r="F190">
        <v>21.677846446804864</v>
      </c>
      <c r="G190">
        <v>25.094816992982484</v>
      </c>
      <c r="H190">
        <v>7.7810974639396147</v>
      </c>
      <c r="I190">
        <v>12.071036047088397</v>
      </c>
      <c r="J190">
        <v>30.502906897576409</v>
      </c>
      <c r="K190">
        <v>24.052483276084331</v>
      </c>
      <c r="L190">
        <v>33.629454854578</v>
      </c>
      <c r="M190">
        <v>26.349557842631608</v>
      </c>
      <c r="N190">
        <v>19.662445756739103</v>
      </c>
      <c r="O190">
        <v>23.167468319198292</v>
      </c>
      <c r="P190">
        <v>32.457547539972779</v>
      </c>
      <c r="Q190" t="s">
        <v>1489</v>
      </c>
      <c r="R190">
        <v>24.608886791794362</v>
      </c>
      <c r="T190">
        <f t="shared" si="16"/>
        <v>23.421295685782521</v>
      </c>
      <c r="U190">
        <f t="shared" si="17"/>
        <v>1.1036262782989059</v>
      </c>
      <c r="V190">
        <v>10</v>
      </c>
      <c r="W190">
        <f t="shared" si="18"/>
        <v>-1.6303890830629482</v>
      </c>
      <c r="X190" s="30">
        <f t="shared" si="15"/>
        <v>-4.6303890830629477</v>
      </c>
      <c r="Y190" s="39">
        <f>VLOOKUP($E190,'Ub5 and Ub6 values'!$B$3:$F$7000,2,FALSE)</f>
        <v>8</v>
      </c>
      <c r="Z190" s="39">
        <f>VLOOKUP($E190,'Ub5 and Ub6 values'!$B$3:$F$7000,3,FALSE)</f>
        <v>9</v>
      </c>
    </row>
    <row r="191" spans="1:26">
      <c r="A191">
        <v>319031</v>
      </c>
      <c r="B191" t="s">
        <v>14421</v>
      </c>
      <c r="C191" t="str">
        <f t="shared" si="13"/>
        <v>NSC319031</v>
      </c>
      <c r="D191" t="s">
        <v>14762</v>
      </c>
      <c r="E191" t="str">
        <f t="shared" si="14"/>
        <v>NSC319031.mol</v>
      </c>
      <c r="F191">
        <v>64.970747247621105</v>
      </c>
      <c r="G191">
        <v>89.111034148074779</v>
      </c>
      <c r="H191">
        <v>68.974965967106399</v>
      </c>
      <c r="I191">
        <v>83.839502226555112</v>
      </c>
      <c r="J191">
        <v>88.630216364396318</v>
      </c>
      <c r="K191" t="s">
        <v>1489</v>
      </c>
      <c r="L191">
        <v>83.839502226555112</v>
      </c>
      <c r="M191">
        <v>88.031477337882862</v>
      </c>
      <c r="N191">
        <v>152.86297426912068</v>
      </c>
      <c r="O191" t="s">
        <v>1489</v>
      </c>
      <c r="P191">
        <v>65.690443778196567</v>
      </c>
      <c r="Q191">
        <v>83.674944642792212</v>
      </c>
      <c r="R191">
        <v>59.583168959815467</v>
      </c>
      <c r="T191">
        <f t="shared" si="16"/>
        <v>84.4735433789197</v>
      </c>
      <c r="U191">
        <f t="shared" si="17"/>
        <v>1.1042487573995046</v>
      </c>
      <c r="V191">
        <v>10</v>
      </c>
      <c r="W191">
        <f t="shared" si="18"/>
        <v>-1.0732792882532911</v>
      </c>
      <c r="X191" s="30">
        <f t="shared" si="15"/>
        <v>-4.0732792882532909</v>
      </c>
      <c r="Y191" s="39">
        <f>VLOOKUP($E191,'Ub5 and Ub6 values'!$B$3:$F$7000,2,FALSE)</f>
        <v>7</v>
      </c>
      <c r="Z191" s="39">
        <f>VLOOKUP($E191,'Ub5 and Ub6 values'!$B$3:$F$7000,3,FALSE)</f>
        <v>8</v>
      </c>
    </row>
    <row r="192" spans="1:26" ht="14.25">
      <c r="A192">
        <v>642960</v>
      </c>
      <c r="B192" t="s">
        <v>14497</v>
      </c>
      <c r="C192" t="str">
        <f t="shared" si="13"/>
        <v>NSC642960</v>
      </c>
      <c r="D192" s="22" t="s">
        <v>14763</v>
      </c>
      <c r="E192" t="str">
        <f t="shared" si="14"/>
        <v>NSC642960.mol</v>
      </c>
      <c r="F192">
        <v>51.369157505499473</v>
      </c>
      <c r="G192">
        <v>61.214051491189451</v>
      </c>
      <c r="H192">
        <v>14.87353657526802</v>
      </c>
      <c r="I192">
        <v>34.83704486894198</v>
      </c>
      <c r="J192">
        <v>44.046931557281667</v>
      </c>
      <c r="K192">
        <v>40.642123892525461</v>
      </c>
      <c r="L192">
        <v>48.185496553840736</v>
      </c>
      <c r="M192">
        <v>39.889785163037459</v>
      </c>
      <c r="N192">
        <v>39.459123389036058</v>
      </c>
      <c r="O192" t="s">
        <v>1489</v>
      </c>
      <c r="P192">
        <v>52.878999236531214</v>
      </c>
      <c r="Q192">
        <v>26.760007497949989</v>
      </c>
      <c r="R192">
        <v>49.400755604639031</v>
      </c>
      <c r="T192">
        <f t="shared" si="16"/>
        <v>41.963084444645041</v>
      </c>
      <c r="U192">
        <f t="shared" si="17"/>
        <v>1.1043162229185228</v>
      </c>
      <c r="V192">
        <v>10</v>
      </c>
      <c r="W192">
        <f t="shared" si="18"/>
        <v>-1.3771325970262247</v>
      </c>
      <c r="X192" s="30">
        <f t="shared" si="15"/>
        <v>-4.3771325970262245</v>
      </c>
      <c r="Y192" s="39">
        <f>VLOOKUP($E192,'Ub5 and Ub6 values'!$B$3:$F$7000,2,FALSE)</f>
        <v>6</v>
      </c>
      <c r="Z192" s="39">
        <f>VLOOKUP($E192,'Ub5 and Ub6 values'!$B$3:$F$7000,3,FALSE)</f>
        <v>9</v>
      </c>
    </row>
    <row r="193" spans="1:26" ht="14.25">
      <c r="A193">
        <v>66081</v>
      </c>
      <c r="B193" t="s">
        <v>14525</v>
      </c>
      <c r="C193" t="str">
        <f t="shared" si="13"/>
        <v>NSC66081</v>
      </c>
      <c r="D193" s="22" t="s">
        <v>14764</v>
      </c>
      <c r="E193" t="str">
        <f t="shared" si="14"/>
        <v>NSC66081.mol</v>
      </c>
      <c r="F193">
        <v>58.944739209512079</v>
      </c>
      <c r="G193">
        <v>41.756859742153011</v>
      </c>
      <c r="H193">
        <v>33.322916950736598</v>
      </c>
      <c r="I193">
        <v>61.466932328106346</v>
      </c>
      <c r="J193">
        <v>36.778622881560061</v>
      </c>
      <c r="K193">
        <v>33.322916950736598</v>
      </c>
      <c r="L193">
        <v>40.890296400253554</v>
      </c>
      <c r="M193">
        <v>28.803748023566929</v>
      </c>
      <c r="N193">
        <v>57.984999129423798</v>
      </c>
      <c r="O193">
        <v>26.079637661439207</v>
      </c>
      <c r="P193">
        <v>49.727734606371406</v>
      </c>
      <c r="Q193">
        <v>29.502908266489865</v>
      </c>
      <c r="R193">
        <v>17.595074940369564</v>
      </c>
      <c r="T193">
        <f t="shared" si="16"/>
        <v>39.705952853132231</v>
      </c>
      <c r="U193">
        <f t="shared" si="17"/>
        <v>1.1049188908779939</v>
      </c>
      <c r="V193">
        <v>10</v>
      </c>
      <c r="W193">
        <f t="shared" si="18"/>
        <v>-1.4011443774318637</v>
      </c>
      <c r="X193" s="30">
        <f t="shared" si="15"/>
        <v>-4.4011443774318639</v>
      </c>
      <c r="Y193" s="39">
        <f>VLOOKUP($E193,'Ub5 and Ub6 values'!$B$3:$F$7000,2,FALSE)</f>
        <v>8</v>
      </c>
      <c r="Z193" s="39">
        <f>VLOOKUP($E193,'Ub5 and Ub6 values'!$B$3:$F$7000,3,FALSE)</f>
        <v>8</v>
      </c>
    </row>
    <row r="194" spans="1:26">
      <c r="A194">
        <v>269112</v>
      </c>
      <c r="B194" t="s">
        <v>14404</v>
      </c>
      <c r="C194" t="str">
        <f t="shared" si="13"/>
        <v>NSC269112</v>
      </c>
      <c r="D194" t="s">
        <v>14765</v>
      </c>
      <c r="E194" t="str">
        <f t="shared" si="14"/>
        <v>NSC269112.mol</v>
      </c>
      <c r="F194">
        <v>54.04369066649928</v>
      </c>
      <c r="G194">
        <v>34.83704486894198</v>
      </c>
      <c r="H194">
        <v>62.562327407806244</v>
      </c>
      <c r="I194">
        <v>76.156445021792464</v>
      </c>
      <c r="J194">
        <v>53.464616063049505</v>
      </c>
      <c r="K194">
        <v>104.29136863483816</v>
      </c>
      <c r="L194">
        <v>44.704645978929264</v>
      </c>
      <c r="M194">
        <v>63.726286544847582</v>
      </c>
      <c r="N194">
        <v>62.562327407806244</v>
      </c>
      <c r="O194">
        <v>77.923201954055003</v>
      </c>
      <c r="P194">
        <v>61.477998324537886</v>
      </c>
      <c r="Q194">
        <v>54.993889767792481</v>
      </c>
      <c r="R194">
        <v>65.690443778196567</v>
      </c>
      <c r="T194">
        <f t="shared" si="16"/>
        <v>62.802637416853287</v>
      </c>
      <c r="U194">
        <f t="shared" si="17"/>
        <v>1.1059141243526487</v>
      </c>
      <c r="V194">
        <v>10</v>
      </c>
      <c r="W194">
        <f t="shared" si="18"/>
        <v>-1.2020221175441019</v>
      </c>
      <c r="X194" s="30">
        <f t="shared" si="15"/>
        <v>-4.2020221175441019</v>
      </c>
      <c r="Y194" s="39">
        <f>VLOOKUP($E194,'Ub5 and Ub6 values'!$B$3:$F$7000,2,FALSE)</f>
        <v>6</v>
      </c>
      <c r="Z194" s="39">
        <f>VLOOKUP($E194,'Ub5 and Ub6 values'!$B$3:$F$7000,3,FALSE)</f>
        <v>9</v>
      </c>
    </row>
    <row r="195" spans="1:26">
      <c r="A195">
        <v>83597</v>
      </c>
      <c r="B195" t="s">
        <v>14554</v>
      </c>
      <c r="C195" t="str">
        <f t="shared" si="13"/>
        <v>NSC83597</v>
      </c>
      <c r="D195" t="s">
        <v>14766</v>
      </c>
      <c r="E195" t="str">
        <f t="shared" si="14"/>
        <v>NSC83597.mol</v>
      </c>
      <c r="F195">
        <v>1.935458243440652</v>
      </c>
      <c r="G195">
        <v>6.5019303864212707</v>
      </c>
      <c r="H195">
        <v>2.5936991546465382</v>
      </c>
      <c r="I195">
        <v>8.3458178096923454</v>
      </c>
      <c r="J195">
        <v>6.2420462719806675</v>
      </c>
      <c r="K195">
        <v>7.5286081786367891</v>
      </c>
      <c r="L195">
        <v>7.5872462563817029</v>
      </c>
      <c r="M195">
        <v>5.0827742163644851</v>
      </c>
      <c r="N195">
        <v>5.4121960161994025</v>
      </c>
      <c r="O195">
        <v>7.7441665373023714</v>
      </c>
      <c r="P195">
        <v>7.9031370217599717</v>
      </c>
      <c r="Q195">
        <v>5.1405190867340487</v>
      </c>
      <c r="R195">
        <v>3.3102904097472128</v>
      </c>
      <c r="T195">
        <f t="shared" si="16"/>
        <v>5.7944530453313421</v>
      </c>
      <c r="U195">
        <f t="shared" si="17"/>
        <v>1.1062924345234955</v>
      </c>
      <c r="V195">
        <v>10</v>
      </c>
      <c r="W195">
        <f t="shared" si="18"/>
        <v>-2.236987552039488</v>
      </c>
      <c r="X195" s="30">
        <f t="shared" si="15"/>
        <v>-5.236987552039488</v>
      </c>
      <c r="Y195" s="39">
        <f>VLOOKUP($E195,'Ub5 and Ub6 values'!$B$3:$F$7000,2,FALSE)</f>
        <v>6</v>
      </c>
      <c r="Z195" s="39">
        <f>VLOOKUP($E195,'Ub5 and Ub6 values'!$B$3:$F$7000,3,FALSE)</f>
        <v>7</v>
      </c>
    </row>
    <row r="196" spans="1:26" ht="14.25">
      <c r="A196">
        <v>674352</v>
      </c>
      <c r="B196" t="s">
        <v>14542</v>
      </c>
      <c r="C196" t="str">
        <f t="shared" ref="C196:C256" si="19">CONCATENATE("NSC",A196)</f>
        <v>NSC674352</v>
      </c>
      <c r="D196" s="22" t="s">
        <v>14767</v>
      </c>
      <c r="E196" t="str">
        <f t="shared" ref="E196:E256" si="20">IF(B196&lt;&gt;0,CONCATENATE(B196,".mol"),"")</f>
        <v>NSC674352.mol</v>
      </c>
      <c r="F196">
        <v>32.080766422072728</v>
      </c>
      <c r="G196">
        <v>26.604064547690946</v>
      </c>
      <c r="H196">
        <v>7.253404374013499</v>
      </c>
      <c r="I196">
        <v>22.209623832030282</v>
      </c>
      <c r="J196">
        <v>25.19427658743966</v>
      </c>
      <c r="K196">
        <v>28.74033559405045</v>
      </c>
      <c r="L196">
        <v>17.249739431233667</v>
      </c>
      <c r="M196">
        <v>27.564980047210391</v>
      </c>
      <c r="N196">
        <v>29.231698768204915</v>
      </c>
      <c r="O196">
        <v>35.99664596368558</v>
      </c>
      <c r="P196">
        <v>32.028052242455239</v>
      </c>
      <c r="Q196">
        <v>26.702904686810761</v>
      </c>
      <c r="R196">
        <v>36.850414305445433</v>
      </c>
      <c r="T196">
        <f t="shared" si="16"/>
        <v>26.746685138641812</v>
      </c>
      <c r="U196">
        <f t="shared" si="17"/>
        <v>1.1065674036993902</v>
      </c>
      <c r="V196">
        <v>10</v>
      </c>
      <c r="W196">
        <f t="shared" si="18"/>
        <v>-1.5727300347718283</v>
      </c>
      <c r="X196" s="30">
        <f t="shared" ref="X196:X255" si="21">W196-3</f>
        <v>-4.572730034771828</v>
      </c>
      <c r="Y196" s="39">
        <f>VLOOKUP($E196,'Ub5 and Ub6 values'!$B$3:$F$7000,2,FALSE)</f>
        <v>6</v>
      </c>
      <c r="Z196" s="39">
        <f>VLOOKUP($E196,'Ub5 and Ub6 values'!$B$3:$F$7000,3,FALSE)</f>
        <v>6</v>
      </c>
    </row>
    <row r="197" spans="1:26">
      <c r="A197">
        <v>88646</v>
      </c>
      <c r="B197" t="s">
        <v>14343</v>
      </c>
      <c r="C197" t="str">
        <f t="shared" si="19"/>
        <v>NSC88646</v>
      </c>
      <c r="D197">
        <v>0</v>
      </c>
      <c r="E197" t="str">
        <f t="shared" si="20"/>
        <v>n_n-dipropyldecanamide.mol</v>
      </c>
      <c r="F197">
        <v>25.775992837381455</v>
      </c>
      <c r="G197">
        <v>26.453001268838232</v>
      </c>
      <c r="H197">
        <v>23.899825707602364</v>
      </c>
      <c r="I197">
        <v>20.645568044576063</v>
      </c>
      <c r="J197">
        <v>21.386923559237584</v>
      </c>
      <c r="K197">
        <v>31.131868059534995</v>
      </c>
      <c r="L197">
        <v>34.882698572126046</v>
      </c>
      <c r="M197">
        <v>24.869751529834801</v>
      </c>
      <c r="N197">
        <v>26.453001268838232</v>
      </c>
      <c r="O197">
        <v>47.838086437927558</v>
      </c>
      <c r="P197">
        <v>30.158610617634224</v>
      </c>
      <c r="Q197">
        <v>20.645568044576063</v>
      </c>
      <c r="R197">
        <v>17.834417919944762</v>
      </c>
      <c r="T197">
        <f t="shared" ref="T197:T256" si="22">AVERAGE(F197:R197)</f>
        <v>27.075024143696336</v>
      </c>
      <c r="U197">
        <f t="shared" ref="U197:U256" si="23">(MAX(F197:R197)-MIN(F197:R197))/AVERAGE(F197:R197)</f>
        <v>1.1081677474687797</v>
      </c>
      <c r="V197">
        <v>10</v>
      </c>
      <c r="W197">
        <f t="shared" ref="W197:W256" si="24">LOG(T197)-3</f>
        <v>-1.5674311474276867</v>
      </c>
      <c r="X197" s="30">
        <f t="shared" si="21"/>
        <v>-4.567431147427687</v>
      </c>
      <c r="Y197" s="39">
        <f>VLOOKUP($E197,'Ub5 and Ub6 values'!$B$3:$F$7000,2,FALSE)</f>
        <v>5</v>
      </c>
      <c r="Z197" s="39">
        <f>VLOOKUP($E197,'Ub5 and Ub6 values'!$B$3:$F$7000,3,FALSE)</f>
        <v>7</v>
      </c>
    </row>
    <row r="198" spans="1:26" ht="14.25">
      <c r="A198">
        <v>327353</v>
      </c>
      <c r="B198" t="s">
        <v>14424</v>
      </c>
      <c r="C198" t="str">
        <f t="shared" si="19"/>
        <v>NSC327353</v>
      </c>
      <c r="D198" s="22" t="s">
        <v>14768</v>
      </c>
      <c r="E198" t="str">
        <f t="shared" si="20"/>
        <v>NSC327353.mol</v>
      </c>
      <c r="F198">
        <v>2.408286393918333</v>
      </c>
      <c r="G198">
        <v>3.0414272552738102</v>
      </c>
      <c r="H198">
        <v>1.5267026985683678</v>
      </c>
      <c r="I198">
        <v>1.3442093986437595</v>
      </c>
      <c r="J198">
        <v>0.96184975241744464</v>
      </c>
      <c r="K198">
        <v>1.4414359082055408</v>
      </c>
      <c r="L198">
        <v>2.5720109161668674</v>
      </c>
      <c r="M198">
        <v>2.8166408867113502</v>
      </c>
      <c r="N198">
        <v>1.6025084821807676</v>
      </c>
      <c r="O198" t="s">
        <v>1489</v>
      </c>
      <c r="P198">
        <v>1.4294761890065866</v>
      </c>
      <c r="Q198">
        <v>1.4321919180828573</v>
      </c>
      <c r="R198">
        <v>3.1558327974252722</v>
      </c>
      <c r="T198">
        <f t="shared" si="22"/>
        <v>1.9777143830500796</v>
      </c>
      <c r="U198">
        <f t="shared" si="23"/>
        <v>1.1093528286042058</v>
      </c>
      <c r="V198">
        <v>10</v>
      </c>
      <c r="W198">
        <f t="shared" si="24"/>
        <v>-2.7038364280177967</v>
      </c>
      <c r="X198" s="30">
        <f t="shared" si="21"/>
        <v>-5.7038364280177962</v>
      </c>
      <c r="Y198" s="39">
        <f>VLOOKUP($E198,'Ub5 and Ub6 values'!$B$3:$F$7000,2,FALSE)</f>
        <v>7</v>
      </c>
      <c r="Z198" s="39">
        <f>VLOOKUP($E198,'Ub5 and Ub6 values'!$B$3:$F$7000,3,FALSE)</f>
        <v>9</v>
      </c>
    </row>
    <row r="199" spans="1:26" ht="14.25">
      <c r="A199">
        <v>291065</v>
      </c>
      <c r="B199" t="s">
        <v>14414</v>
      </c>
      <c r="C199" t="str">
        <f t="shared" si="19"/>
        <v>NSC291065</v>
      </c>
      <c r="D199" s="22" t="s">
        <v>14769</v>
      </c>
      <c r="E199" t="str">
        <f t="shared" si="20"/>
        <v>NSC291065.mol</v>
      </c>
      <c r="F199">
        <v>10.852966529475399</v>
      </c>
      <c r="G199">
        <v>7.0098148269178626</v>
      </c>
      <c r="H199">
        <v>10.182298687291436</v>
      </c>
      <c r="I199">
        <v>7.9968783223498834</v>
      </c>
      <c r="J199">
        <v>6.0817628306444185</v>
      </c>
      <c r="K199">
        <v>7.1793288280802035</v>
      </c>
      <c r="L199">
        <v>9.843960570952742</v>
      </c>
      <c r="M199" t="s">
        <v>1489</v>
      </c>
      <c r="N199">
        <v>5.2639818725874594</v>
      </c>
      <c r="O199">
        <v>4.4529610784974007</v>
      </c>
      <c r="P199">
        <v>4.4249552948690791</v>
      </c>
      <c r="Q199">
        <v>2.9811609264779135</v>
      </c>
      <c r="R199">
        <v>8.8768423761076019</v>
      </c>
      <c r="T199">
        <f t="shared" si="22"/>
        <v>7.0955760120209499</v>
      </c>
      <c r="U199">
        <f t="shared" si="23"/>
        <v>1.1093962758853528</v>
      </c>
      <c r="V199">
        <v>10</v>
      </c>
      <c r="W199">
        <f t="shared" si="24"/>
        <v>-2.1490123431680144</v>
      </c>
      <c r="X199" s="30">
        <f t="shared" si="21"/>
        <v>-5.1490123431680139</v>
      </c>
      <c r="Y199" s="39">
        <f>VLOOKUP($E199,'Ub5 and Ub6 values'!$B$3:$F$7000,2,FALSE)</f>
        <v>8</v>
      </c>
      <c r="Z199" s="39">
        <f>VLOOKUP($E199,'Ub5 and Ub6 values'!$B$3:$F$7000,3,FALSE)</f>
        <v>10</v>
      </c>
    </row>
    <row r="200" spans="1:26" ht="14.25">
      <c r="A200">
        <v>676363</v>
      </c>
      <c r="B200" t="s">
        <v>14543</v>
      </c>
      <c r="C200" t="str">
        <f t="shared" si="19"/>
        <v>NSC676363</v>
      </c>
      <c r="D200" s="22" t="s">
        <v>14770</v>
      </c>
      <c r="E200" t="str">
        <f t="shared" si="20"/>
        <v>NSC676363.mol</v>
      </c>
      <c r="F200">
        <v>34.458296221174777</v>
      </c>
      <c r="G200" t="s">
        <v>1489</v>
      </c>
      <c r="H200">
        <v>17.751495344040755</v>
      </c>
      <c r="I200">
        <v>58.634743192257346</v>
      </c>
      <c r="J200">
        <v>54.279520369605791</v>
      </c>
      <c r="K200">
        <v>47.397902991216739</v>
      </c>
      <c r="L200">
        <v>69.938604930539341</v>
      </c>
      <c r="M200">
        <v>37.556427585075028</v>
      </c>
      <c r="N200">
        <v>52.256188047816451</v>
      </c>
      <c r="O200" t="s">
        <v>1489</v>
      </c>
      <c r="P200">
        <v>46.289979796512597</v>
      </c>
      <c r="Q200">
        <v>51.581458725444364</v>
      </c>
      <c r="R200" t="s">
        <v>1489</v>
      </c>
      <c r="T200">
        <f t="shared" si="22"/>
        <v>47.014461720368317</v>
      </c>
      <c r="U200">
        <f t="shared" si="23"/>
        <v>1.1100224840793891</v>
      </c>
      <c r="V200">
        <v>10</v>
      </c>
      <c r="W200">
        <f t="shared" si="24"/>
        <v>-1.3277685318666725</v>
      </c>
      <c r="X200" s="30">
        <f t="shared" si="21"/>
        <v>-4.3277685318666723</v>
      </c>
      <c r="Y200" s="39">
        <f>VLOOKUP($E200,'Ub5 and Ub6 values'!$B$3:$F$7000,2,FALSE)</f>
        <v>9</v>
      </c>
      <c r="Z200" s="39">
        <f>VLOOKUP($E200,'Ub5 and Ub6 values'!$B$3:$F$7000,3,FALSE)</f>
        <v>9</v>
      </c>
    </row>
    <row r="201" spans="1:26" ht="14.25">
      <c r="A201">
        <v>60474</v>
      </c>
      <c r="B201" t="s">
        <v>14480</v>
      </c>
      <c r="C201" t="str">
        <f t="shared" si="19"/>
        <v>NSC60474</v>
      </c>
      <c r="D201" s="22" t="s">
        <v>14771</v>
      </c>
      <c r="E201" t="str">
        <f t="shared" si="20"/>
        <v>NSC60474.mol</v>
      </c>
      <c r="F201">
        <v>26.582918238449786</v>
      </c>
      <c r="G201">
        <v>29.050387521501346</v>
      </c>
      <c r="H201">
        <v>21.44648092478414</v>
      </c>
      <c r="I201">
        <v>21.936259946485709</v>
      </c>
      <c r="J201">
        <v>33.629454854578</v>
      </c>
      <c r="K201">
        <v>21.44648092478414</v>
      </c>
      <c r="L201">
        <v>26.349557842631608</v>
      </c>
      <c r="M201">
        <v>22.761738769145108</v>
      </c>
      <c r="N201">
        <v>22.066036615568869</v>
      </c>
      <c r="O201">
        <v>53.283628169014492</v>
      </c>
      <c r="P201">
        <v>29.165524434534838</v>
      </c>
      <c r="Q201">
        <v>27.667035734763186</v>
      </c>
      <c r="R201">
        <v>37.398873252851971</v>
      </c>
      <c r="T201">
        <f t="shared" si="22"/>
        <v>28.675721325314861</v>
      </c>
      <c r="U201">
        <f t="shared" si="23"/>
        <v>1.1102474767086188</v>
      </c>
      <c r="V201">
        <v>10</v>
      </c>
      <c r="W201">
        <f t="shared" si="24"/>
        <v>-1.5424856488002321</v>
      </c>
      <c r="X201" s="30">
        <f t="shared" si="21"/>
        <v>-4.5424856488002323</v>
      </c>
      <c r="Y201" s="39">
        <f>VLOOKUP($E201,'Ub5 and Ub6 values'!$B$3:$F$7000,2,FALSE)</f>
        <v>6</v>
      </c>
      <c r="Z201" s="39">
        <f>VLOOKUP($E201,'Ub5 and Ub6 values'!$B$3:$F$7000,3,FALSE)</f>
        <v>11</v>
      </c>
    </row>
    <row r="202" spans="1:26" ht="14.25">
      <c r="A202">
        <v>163305</v>
      </c>
      <c r="B202" t="s">
        <v>14383</v>
      </c>
      <c r="C202" t="str">
        <f t="shared" si="19"/>
        <v>NSC163305</v>
      </c>
      <c r="D202" s="22" t="s">
        <v>14772</v>
      </c>
      <c r="E202" t="str">
        <f t="shared" si="20"/>
        <v>NSC163305.mol</v>
      </c>
      <c r="F202">
        <v>32.813729635140447</v>
      </c>
      <c r="G202">
        <v>29.819134991161288</v>
      </c>
      <c r="H202">
        <v>10.102036628379857</v>
      </c>
      <c r="I202">
        <v>29.4182634358326</v>
      </c>
      <c r="J202">
        <v>13.88243270311461</v>
      </c>
      <c r="K202">
        <v>17.342337186238758</v>
      </c>
      <c r="L202">
        <v>21.677846446804864</v>
      </c>
      <c r="M202">
        <v>14.149011972911023</v>
      </c>
      <c r="N202">
        <v>21.597883145170314</v>
      </c>
      <c r="O202">
        <v>12.214930353072907</v>
      </c>
      <c r="P202">
        <v>16.832826759265345</v>
      </c>
      <c r="Q202">
        <v>23.07373696060175</v>
      </c>
      <c r="R202">
        <v>22.959663957416822</v>
      </c>
      <c r="T202">
        <f t="shared" si="22"/>
        <v>20.45260262885466</v>
      </c>
      <c r="U202">
        <f t="shared" si="23"/>
        <v>1.1104549097687348</v>
      </c>
      <c r="V202">
        <v>10</v>
      </c>
      <c r="W202">
        <f t="shared" si="24"/>
        <v>-1.6892514194204442</v>
      </c>
      <c r="X202" s="30">
        <f t="shared" si="21"/>
        <v>-4.6892514194204438</v>
      </c>
      <c r="Y202" s="39">
        <f>VLOOKUP($E202,'Ub5 and Ub6 values'!$B$3:$F$7000,2,FALSE)</f>
        <v>6</v>
      </c>
      <c r="Z202" s="39">
        <f>VLOOKUP($E202,'Ub5 and Ub6 values'!$B$3:$F$7000,3,FALSE)</f>
        <v>7</v>
      </c>
    </row>
    <row r="203" spans="1:26" ht="14.25">
      <c r="A203">
        <v>91874</v>
      </c>
      <c r="B203" t="s">
        <v>14337</v>
      </c>
      <c r="C203" t="str">
        <f t="shared" si="19"/>
        <v>NSC91874</v>
      </c>
      <c r="D203" s="22" t="s">
        <v>14773</v>
      </c>
      <c r="E203" t="str">
        <f t="shared" si="20"/>
        <v>Embelin.mol</v>
      </c>
      <c r="F203">
        <v>8.7831859475438687</v>
      </c>
      <c r="G203">
        <v>9.356656035812712</v>
      </c>
      <c r="H203">
        <v>10.167635632525471</v>
      </c>
      <c r="I203">
        <v>8.7831859475438687</v>
      </c>
      <c r="J203">
        <v>16.604410140766365</v>
      </c>
      <c r="K203">
        <v>12.240100607508081</v>
      </c>
      <c r="L203">
        <v>5.6617199745856386</v>
      </c>
      <c r="M203">
        <v>8.3649389976608273</v>
      </c>
      <c r="N203">
        <v>11.800444284865918</v>
      </c>
      <c r="O203">
        <v>17.19821248439818</v>
      </c>
      <c r="P203">
        <v>7.5872462563817029</v>
      </c>
      <c r="Q203">
        <v>10.069961061498516</v>
      </c>
      <c r="R203">
        <v>8.3649389976608273</v>
      </c>
      <c r="T203">
        <f t="shared" si="22"/>
        <v>10.383279720673228</v>
      </c>
      <c r="U203">
        <f t="shared" si="23"/>
        <v>1.1110644054829086</v>
      </c>
      <c r="V203">
        <v>10</v>
      </c>
      <c r="W203">
        <f t="shared" si="24"/>
        <v>-1.9836654461394874</v>
      </c>
      <c r="X203" s="30">
        <f t="shared" si="21"/>
        <v>-4.9836654461394874</v>
      </c>
      <c r="Y203" s="39">
        <f>VLOOKUP($E203,'Ub5 and Ub6 values'!$B$3:$F$7000,2,FALSE)</f>
        <v>5</v>
      </c>
      <c r="Z203" s="39">
        <f>VLOOKUP($E203,'Ub5 and Ub6 values'!$B$3:$F$7000,3,FALSE)</f>
        <v>7</v>
      </c>
    </row>
    <row r="204" spans="1:26" ht="14.25">
      <c r="A204">
        <v>191250</v>
      </c>
      <c r="B204" t="s">
        <v>14387</v>
      </c>
      <c r="C204" t="str">
        <f t="shared" si="19"/>
        <v>NSC191250</v>
      </c>
      <c r="D204" s="22" t="s">
        <v>14774</v>
      </c>
      <c r="E204" t="str">
        <f t="shared" si="20"/>
        <v>NSC191250.mol</v>
      </c>
      <c r="F204" t="s">
        <v>1489</v>
      </c>
      <c r="G204">
        <v>79.847144977671533</v>
      </c>
      <c r="H204">
        <v>121.19963487711644</v>
      </c>
      <c r="I204">
        <v>79.847144977671533</v>
      </c>
      <c r="J204">
        <v>96.864207792112339</v>
      </c>
      <c r="K204">
        <v>71.636323028704524</v>
      </c>
      <c r="L204">
        <v>94.152748968146781</v>
      </c>
      <c r="M204">
        <v>50.710532603720821</v>
      </c>
      <c r="N204">
        <v>55.958185706648834</v>
      </c>
      <c r="O204">
        <v>38.332456242855677</v>
      </c>
      <c r="P204">
        <v>54.464333054114533</v>
      </c>
      <c r="Q204">
        <v>38.332456242855677</v>
      </c>
      <c r="R204">
        <v>122.14970159100108</v>
      </c>
      <c r="T204">
        <f t="shared" si="22"/>
        <v>75.291239171884968</v>
      </c>
      <c r="U204">
        <f t="shared" si="23"/>
        <v>1.1132403486784979</v>
      </c>
      <c r="V204">
        <v>10</v>
      </c>
      <c r="W204">
        <f t="shared" si="24"/>
        <v>-1.1232555550165533</v>
      </c>
      <c r="X204" s="30">
        <f t="shared" si="21"/>
        <v>-4.1232555550165531</v>
      </c>
      <c r="Y204" s="39">
        <f>VLOOKUP($E204,'Ub5 and Ub6 values'!$B$3:$F$7000,2,FALSE)</f>
        <v>8</v>
      </c>
      <c r="Z204" s="39">
        <f>VLOOKUP($E204,'Ub5 and Ub6 values'!$B$3:$F$7000,3,FALSE)</f>
        <v>8</v>
      </c>
    </row>
    <row r="205" spans="1:26">
      <c r="A205">
        <v>270904</v>
      </c>
      <c r="B205" t="s">
        <v>14405</v>
      </c>
      <c r="C205" t="str">
        <f t="shared" si="19"/>
        <v>NSC270904</v>
      </c>
      <c r="D205" t="s">
        <v>14775</v>
      </c>
      <c r="E205" t="str">
        <f t="shared" si="20"/>
        <v>NSC270904.mol</v>
      </c>
      <c r="F205">
        <v>10.056629563131651</v>
      </c>
      <c r="G205">
        <v>10.167635632525471</v>
      </c>
      <c r="H205">
        <v>3.8320749355836177</v>
      </c>
      <c r="I205">
        <v>3.4758049302345739</v>
      </c>
      <c r="J205">
        <v>5.6617199745856386</v>
      </c>
      <c r="K205">
        <v>3.3102904097472128</v>
      </c>
      <c r="L205">
        <v>4.4361057473049863</v>
      </c>
      <c r="M205">
        <v>7.9666085692007877</v>
      </c>
      <c r="N205">
        <v>3.3102904097472128</v>
      </c>
      <c r="O205">
        <v>9.4954578743994738</v>
      </c>
      <c r="P205">
        <v>6.5541485855797017</v>
      </c>
      <c r="Q205">
        <v>8.3649389976608273</v>
      </c>
      <c r="R205">
        <v>3.3102904097472128</v>
      </c>
      <c r="T205">
        <f t="shared" si="22"/>
        <v>6.1493843107267967</v>
      </c>
      <c r="U205">
        <f t="shared" si="23"/>
        <v>1.1151271210707252</v>
      </c>
      <c r="V205">
        <v>10</v>
      </c>
      <c r="W205">
        <f t="shared" si="24"/>
        <v>-2.2111683645236595</v>
      </c>
      <c r="X205" s="30">
        <f t="shared" si="21"/>
        <v>-5.2111683645236599</v>
      </c>
      <c r="Y205" s="39">
        <f>VLOOKUP($E205,'Ub5 and Ub6 values'!$B$3:$F$7000,2,FALSE)</f>
        <v>6</v>
      </c>
      <c r="Z205" s="39">
        <f>VLOOKUP($E205,'Ub5 and Ub6 values'!$B$3:$F$7000,3,FALSE)</f>
        <v>10</v>
      </c>
    </row>
    <row r="206" spans="1:26" ht="14.25">
      <c r="A206">
        <v>622379</v>
      </c>
      <c r="B206" t="s">
        <v>14484</v>
      </c>
      <c r="C206" t="str">
        <f t="shared" si="19"/>
        <v>NSC622379</v>
      </c>
      <c r="D206" s="22" t="s">
        <v>14776</v>
      </c>
      <c r="E206" t="str">
        <f t="shared" si="20"/>
        <v>NSC622379.mol</v>
      </c>
      <c r="F206">
        <v>54.331199613017944</v>
      </c>
      <c r="G206">
        <v>37.249660332583666</v>
      </c>
      <c r="H206">
        <v>30.866520642197415</v>
      </c>
      <c r="I206">
        <v>33.210547980368673</v>
      </c>
      <c r="J206">
        <v>26.630380222926991</v>
      </c>
      <c r="K206">
        <v>32.251895472652222</v>
      </c>
      <c r="L206">
        <v>24.205229190773721</v>
      </c>
      <c r="M206">
        <v>31.228899055720198</v>
      </c>
      <c r="N206">
        <v>20.93472581632448</v>
      </c>
      <c r="O206">
        <v>18.503505664935798</v>
      </c>
      <c r="P206">
        <v>21.936259946485709</v>
      </c>
      <c r="Q206">
        <v>31.647274001867874</v>
      </c>
      <c r="R206">
        <v>54.331199613017944</v>
      </c>
      <c r="T206">
        <f t="shared" si="22"/>
        <v>32.102099811759437</v>
      </c>
      <c r="U206">
        <f t="shared" si="23"/>
        <v>1.1160545309549492</v>
      </c>
      <c r="V206">
        <v>10</v>
      </c>
      <c r="W206">
        <f t="shared" si="24"/>
        <v>-1.4934665592825289</v>
      </c>
      <c r="X206" s="30">
        <f t="shared" si="21"/>
        <v>-4.4934665592825294</v>
      </c>
      <c r="Y206" s="39">
        <f>VLOOKUP($E206,'Ub5 and Ub6 values'!$B$3:$F$7000,2,FALSE)</f>
        <v>6</v>
      </c>
      <c r="Z206" s="39">
        <f>VLOOKUP($E206,'Ub5 and Ub6 values'!$B$3:$F$7000,3,FALSE)</f>
        <v>10</v>
      </c>
    </row>
    <row r="207" spans="1:26" ht="14.25">
      <c r="A207">
        <v>664976</v>
      </c>
      <c r="B207" t="s">
        <v>14531</v>
      </c>
      <c r="C207" t="str">
        <f t="shared" si="19"/>
        <v>NSC664976</v>
      </c>
      <c r="D207" s="22" t="s">
        <v>14777</v>
      </c>
      <c r="E207" t="str">
        <f t="shared" si="20"/>
        <v>NSC664976.mol</v>
      </c>
      <c r="F207">
        <v>2.97860922520558</v>
      </c>
      <c r="G207">
        <v>1.4207670155569363</v>
      </c>
      <c r="H207">
        <v>2.7553460005331218</v>
      </c>
      <c r="I207">
        <v>2.2668299735465132</v>
      </c>
      <c r="J207">
        <v>1.7971003866523623</v>
      </c>
      <c r="K207">
        <v>1.3135747887650728</v>
      </c>
      <c r="L207">
        <v>2.9717783311233643</v>
      </c>
      <c r="M207">
        <v>1.2965770421828451</v>
      </c>
      <c r="N207">
        <v>2.4057205902110805</v>
      </c>
      <c r="O207">
        <v>1.4570851090850896</v>
      </c>
      <c r="P207">
        <v>1.3843070788733549</v>
      </c>
      <c r="Q207">
        <v>0.83233516969540045</v>
      </c>
      <c r="R207">
        <v>2.0753098126592464</v>
      </c>
      <c r="T207">
        <f t="shared" si="22"/>
        <v>1.9196415787761512</v>
      </c>
      <c r="U207">
        <f t="shared" si="23"/>
        <v>1.1180597874310034</v>
      </c>
      <c r="V207">
        <v>10</v>
      </c>
      <c r="W207">
        <f t="shared" si="24"/>
        <v>-2.7167798519686812</v>
      </c>
      <c r="X207" s="30">
        <f t="shared" si="21"/>
        <v>-5.7167798519686812</v>
      </c>
      <c r="Y207" s="39">
        <f>VLOOKUP($E207,'Ub5 and Ub6 values'!$B$3:$F$7000,2,FALSE)</f>
        <v>8</v>
      </c>
      <c r="Z207" s="39">
        <f>VLOOKUP($E207,'Ub5 and Ub6 values'!$B$3:$F$7000,3,FALSE)</f>
        <v>11</v>
      </c>
    </row>
    <row r="208" spans="1:26" ht="14.25">
      <c r="A208">
        <v>637291</v>
      </c>
      <c r="B208" t="s">
        <v>14489</v>
      </c>
      <c r="C208" t="str">
        <f t="shared" si="19"/>
        <v>NSC637291</v>
      </c>
      <c r="D208" s="22" t="s">
        <v>14778</v>
      </c>
      <c r="E208" t="str">
        <f t="shared" si="20"/>
        <v>NSC637291.mol</v>
      </c>
      <c r="F208">
        <v>13.415753706601746</v>
      </c>
      <c r="G208">
        <v>8.7831859475438687</v>
      </c>
      <c r="H208">
        <v>4.2643681868551102</v>
      </c>
      <c r="I208">
        <v>6.5541485855797017</v>
      </c>
      <c r="J208">
        <v>10.511594072018685</v>
      </c>
      <c r="K208">
        <v>4.2948873900785633</v>
      </c>
      <c r="L208">
        <v>9.2223452449210619</v>
      </c>
      <c r="M208">
        <v>7.8850510572943175</v>
      </c>
      <c r="N208">
        <v>7.3603055682637564</v>
      </c>
      <c r="O208">
        <v>6.7183230093175998</v>
      </c>
      <c r="P208">
        <v>9.6834625071671141</v>
      </c>
      <c r="Q208">
        <v>6.9959189923131637</v>
      </c>
      <c r="R208">
        <v>10.614140899190026</v>
      </c>
      <c r="T208">
        <f t="shared" si="22"/>
        <v>8.1771911667034409</v>
      </c>
      <c r="U208">
        <f t="shared" si="23"/>
        <v>1.1191355727392065</v>
      </c>
      <c r="V208">
        <v>10</v>
      </c>
      <c r="W208">
        <f t="shared" si="24"/>
        <v>-2.0873958491753779</v>
      </c>
      <c r="X208" s="30">
        <f t="shared" si="21"/>
        <v>-5.0873958491753779</v>
      </c>
      <c r="Y208" s="39">
        <f>VLOOKUP($E208,'Ub5 and Ub6 values'!$B$3:$F$7000,2,FALSE)</f>
        <v>6</v>
      </c>
      <c r="Z208" s="39">
        <f>VLOOKUP($E208,'Ub5 and Ub6 values'!$B$3:$F$7000,3,FALSE)</f>
        <v>9</v>
      </c>
    </row>
    <row r="209" spans="1:26" ht="14.25">
      <c r="A209">
        <v>401142</v>
      </c>
      <c r="B209" t="s">
        <v>14444</v>
      </c>
      <c r="C209" t="str">
        <f t="shared" si="19"/>
        <v>NSC401142</v>
      </c>
      <c r="D209" s="22" t="s">
        <v>14779</v>
      </c>
      <c r="E209" t="str">
        <f t="shared" si="20"/>
        <v>NSC401142.mol</v>
      </c>
      <c r="F209">
        <v>5.3878857390016179</v>
      </c>
      <c r="G209">
        <v>5.5745227657080187</v>
      </c>
      <c r="H209">
        <v>8.7831859475438687</v>
      </c>
      <c r="I209">
        <v>5.288987748835579</v>
      </c>
      <c r="J209">
        <v>8.7631087001769625</v>
      </c>
      <c r="K209">
        <v>5.8451718423684813</v>
      </c>
      <c r="L209">
        <v>4.6472636417293778</v>
      </c>
      <c r="M209">
        <v>6.2277777471166029</v>
      </c>
      <c r="N209">
        <v>4.7445185953903168</v>
      </c>
      <c r="O209">
        <v>2.4526084719662391</v>
      </c>
      <c r="P209">
        <v>4.3906914729420023</v>
      </c>
      <c r="Q209">
        <v>5.8354150286262216</v>
      </c>
      <c r="R209">
        <v>5.5451230978750372</v>
      </c>
      <c r="T209">
        <f t="shared" si="22"/>
        <v>5.652789292252332</v>
      </c>
      <c r="U209">
        <f t="shared" si="23"/>
        <v>1.1199033164484424</v>
      </c>
      <c r="V209">
        <v>10</v>
      </c>
      <c r="W209">
        <f t="shared" si="24"/>
        <v>-2.2477372025670506</v>
      </c>
      <c r="X209" s="30">
        <f t="shared" si="21"/>
        <v>-5.2477372025670501</v>
      </c>
      <c r="Y209" s="39">
        <f>VLOOKUP($E209,'Ub5 and Ub6 values'!$B$3:$F$7000,2,FALSE)</f>
        <v>7</v>
      </c>
      <c r="Z209" s="39">
        <f>VLOOKUP($E209,'Ub5 and Ub6 values'!$B$3:$F$7000,3,FALSE)</f>
        <v>8</v>
      </c>
    </row>
    <row r="210" spans="1:26" ht="14.25">
      <c r="A210">
        <v>681286</v>
      </c>
      <c r="B210" t="s">
        <v>14546</v>
      </c>
      <c r="C210" t="str">
        <f t="shared" si="19"/>
        <v>NSC681286</v>
      </c>
      <c r="D210" s="22" t="s">
        <v>14780</v>
      </c>
      <c r="E210" t="str">
        <f t="shared" si="20"/>
        <v>NSC681286.mol</v>
      </c>
      <c r="F210" t="s">
        <v>1489</v>
      </c>
      <c r="G210">
        <v>106.79278909080386</v>
      </c>
      <c r="H210">
        <v>102.7006229106982</v>
      </c>
      <c r="I210">
        <v>80.459414385455403</v>
      </c>
      <c r="J210">
        <v>54.338776591425905</v>
      </c>
      <c r="K210">
        <v>47.622271683307027</v>
      </c>
      <c r="L210">
        <v>32.457547539972779</v>
      </c>
      <c r="M210">
        <v>53.456127202454311</v>
      </c>
      <c r="N210">
        <v>73.867046913477267</v>
      </c>
      <c r="O210" t="s">
        <v>1489</v>
      </c>
      <c r="P210">
        <v>60.630763468991219</v>
      </c>
      <c r="Q210">
        <v>50.755723996960391</v>
      </c>
      <c r="R210" t="s">
        <v>1489</v>
      </c>
      <c r="T210">
        <f t="shared" si="22"/>
        <v>66.308108378354618</v>
      </c>
      <c r="U210">
        <f t="shared" si="23"/>
        <v>1.1210580933280976</v>
      </c>
      <c r="V210">
        <v>10</v>
      </c>
      <c r="W210">
        <f t="shared" si="24"/>
        <v>-1.178433361358997</v>
      </c>
      <c r="X210" s="30">
        <f t="shared" si="21"/>
        <v>-4.178433361358997</v>
      </c>
      <c r="Y210" s="39">
        <f>VLOOKUP($E210,'Ub5 and Ub6 values'!$B$3:$F$7000,2,FALSE)</f>
        <v>6</v>
      </c>
      <c r="Z210" s="39">
        <f>VLOOKUP($E210,'Ub5 and Ub6 values'!$B$3:$F$7000,3,FALSE)</f>
        <v>10</v>
      </c>
    </row>
    <row r="211" spans="1:26" ht="14.25">
      <c r="A211">
        <v>219988</v>
      </c>
      <c r="B211" t="s">
        <v>14392</v>
      </c>
      <c r="C211" t="str">
        <f t="shared" si="19"/>
        <v>NSC219988</v>
      </c>
      <c r="D211" s="22" t="s">
        <v>14781</v>
      </c>
      <c r="E211" t="str">
        <f t="shared" si="20"/>
        <v>NSC219988.mol</v>
      </c>
      <c r="F211">
        <v>36.507101183672077</v>
      </c>
      <c r="G211">
        <v>34.768667793973407</v>
      </c>
      <c r="H211">
        <v>56.2657597550348</v>
      </c>
      <c r="I211">
        <v>39.459123389036058</v>
      </c>
      <c r="J211">
        <v>34.768667793973407</v>
      </c>
      <c r="K211">
        <v>30.502906897576409</v>
      </c>
      <c r="L211">
        <v>31.861502017049059</v>
      </c>
      <c r="M211">
        <v>42.807634818578769</v>
      </c>
      <c r="N211">
        <v>31.629093314636826</v>
      </c>
      <c r="O211">
        <v>66.008733590777041</v>
      </c>
      <c r="P211">
        <v>30.866520642197415</v>
      </c>
      <c r="Q211">
        <v>23.899129407593179</v>
      </c>
      <c r="R211">
        <v>28.660523028114397</v>
      </c>
      <c r="T211">
        <f t="shared" si="22"/>
        <v>37.538874125554834</v>
      </c>
      <c r="U211">
        <f t="shared" si="23"/>
        <v>1.1217599132659515</v>
      </c>
      <c r="V211">
        <v>10</v>
      </c>
      <c r="W211">
        <f t="shared" si="24"/>
        <v>-1.4255187569781593</v>
      </c>
      <c r="X211" s="30">
        <f t="shared" si="21"/>
        <v>-4.4255187569781596</v>
      </c>
      <c r="Y211" s="39">
        <f>VLOOKUP($E211,'Ub5 and Ub6 values'!$B$3:$F$7000,2,FALSE)</f>
        <v>6</v>
      </c>
      <c r="Z211" s="39">
        <f>VLOOKUP($E211,'Ub5 and Ub6 values'!$B$3:$F$7000,3,FALSE)</f>
        <v>9</v>
      </c>
    </row>
    <row r="212" spans="1:26" ht="14.25">
      <c r="A212">
        <v>119910</v>
      </c>
      <c r="B212" t="s">
        <v>14354</v>
      </c>
      <c r="C212" t="str">
        <f t="shared" si="19"/>
        <v>NSC119910</v>
      </c>
      <c r="D212" s="22" t="s">
        <v>14782</v>
      </c>
      <c r="E212" t="str">
        <f t="shared" si="20"/>
        <v>NSC119910.mol</v>
      </c>
      <c r="F212">
        <v>22.015524394012772</v>
      </c>
      <c r="G212">
        <v>75.895641399357999</v>
      </c>
      <c r="H212">
        <v>25.93785121569724</v>
      </c>
      <c r="I212">
        <v>39.710559873450833</v>
      </c>
      <c r="J212">
        <v>29.502908266489865</v>
      </c>
      <c r="K212">
        <v>51.251911073819748</v>
      </c>
      <c r="L212">
        <v>57.187549706820271</v>
      </c>
      <c r="M212">
        <v>59.02710096282091</v>
      </c>
      <c r="N212">
        <v>55.762356756950453</v>
      </c>
      <c r="O212" t="s">
        <v>1489</v>
      </c>
      <c r="P212">
        <v>57.218679953884404</v>
      </c>
      <c r="Q212">
        <v>53.451594549695727</v>
      </c>
      <c r="R212">
        <v>49.352620852868903</v>
      </c>
      <c r="T212">
        <f t="shared" si="22"/>
        <v>48.026191583822424</v>
      </c>
      <c r="U212">
        <f t="shared" si="23"/>
        <v>1.1218902692149899</v>
      </c>
      <c r="V212">
        <v>10</v>
      </c>
      <c r="W212">
        <f t="shared" si="24"/>
        <v>-1.318521850998098</v>
      </c>
      <c r="X212" s="30">
        <f t="shared" si="21"/>
        <v>-4.3185218509980983</v>
      </c>
      <c r="Y212" s="39">
        <f>VLOOKUP($E212,'Ub5 and Ub6 values'!$B$3:$F$7000,2,FALSE)</f>
        <v>6</v>
      </c>
      <c r="Z212" s="39">
        <f>VLOOKUP($E212,'Ub5 and Ub6 values'!$B$3:$F$7000,3,FALSE)</f>
        <v>11</v>
      </c>
    </row>
    <row r="213" spans="1:26" ht="14.25">
      <c r="A213">
        <v>363003</v>
      </c>
      <c r="B213" t="s">
        <v>14428</v>
      </c>
      <c r="C213" t="str">
        <f t="shared" si="19"/>
        <v>NSC363003</v>
      </c>
      <c r="D213" s="22" t="s">
        <v>14783</v>
      </c>
      <c r="E213" t="str">
        <f t="shared" si="20"/>
        <v>NSC363003.mol</v>
      </c>
      <c r="F213">
        <v>18.800357096669178</v>
      </c>
      <c r="G213">
        <v>64.274754065748922</v>
      </c>
      <c r="H213">
        <v>41.624443627116491</v>
      </c>
      <c r="I213">
        <v>30.502906897576409</v>
      </c>
      <c r="J213">
        <v>38.669069822019701</v>
      </c>
      <c r="K213">
        <v>49.931212999754962</v>
      </c>
      <c r="L213">
        <v>44.461878058215888</v>
      </c>
      <c r="M213">
        <v>36.978844460493477</v>
      </c>
      <c r="N213">
        <v>30.866520642197415</v>
      </c>
      <c r="O213" t="s">
        <v>1489</v>
      </c>
      <c r="P213">
        <v>33.629454854578</v>
      </c>
      <c r="Q213">
        <v>40.664247577916285</v>
      </c>
      <c r="R213">
        <v>54.709950543977371</v>
      </c>
      <c r="T213">
        <f t="shared" si="22"/>
        <v>40.42613672052201</v>
      </c>
      <c r="U213">
        <f t="shared" si="23"/>
        <v>1.124876148405124</v>
      </c>
      <c r="V213">
        <v>10</v>
      </c>
      <c r="W213">
        <f t="shared" si="24"/>
        <v>-1.3933377595598551</v>
      </c>
      <c r="X213" s="30">
        <f t="shared" si="21"/>
        <v>-4.3933377595598548</v>
      </c>
      <c r="Y213" s="39">
        <f>VLOOKUP($E213,'Ub5 and Ub6 values'!$B$3:$F$7000,2,FALSE)</f>
        <v>7</v>
      </c>
      <c r="Z213" s="39">
        <f>VLOOKUP($E213,'Ub5 and Ub6 values'!$B$3:$F$7000,3,FALSE)</f>
        <v>10</v>
      </c>
    </row>
    <row r="214" spans="1:26">
      <c r="A214">
        <v>650823</v>
      </c>
      <c r="B214" t="s">
        <v>14509</v>
      </c>
      <c r="C214" t="str">
        <f t="shared" si="19"/>
        <v>NSC650823</v>
      </c>
      <c r="D214" t="s">
        <v>14784</v>
      </c>
      <c r="E214" t="str">
        <f t="shared" si="20"/>
        <v>NSC650823.mol</v>
      </c>
      <c r="F214">
        <v>31.210960883541521</v>
      </c>
      <c r="G214">
        <v>9.9308712292416388</v>
      </c>
      <c r="H214">
        <v>13.308317241914958</v>
      </c>
      <c r="I214">
        <v>20.645568044576063</v>
      </c>
      <c r="J214">
        <v>13.308317241914958</v>
      </c>
      <c r="K214">
        <v>16.176342784530394</v>
      </c>
      <c r="L214">
        <v>29.050387521501346</v>
      </c>
      <c r="M214">
        <v>20.907010588695826</v>
      </c>
      <c r="N214">
        <v>18.726138815942001</v>
      </c>
      <c r="O214" t="s">
        <v>1489</v>
      </c>
      <c r="P214">
        <v>13.973733104010707</v>
      </c>
      <c r="Q214">
        <v>23.07373696060175</v>
      </c>
      <c r="R214">
        <v>16.176342784530394</v>
      </c>
      <c r="T214">
        <f t="shared" si="22"/>
        <v>18.873977266750128</v>
      </c>
      <c r="U214">
        <f t="shared" si="23"/>
        <v>1.1274830605941519</v>
      </c>
      <c r="V214">
        <v>10</v>
      </c>
      <c r="W214">
        <f t="shared" si="24"/>
        <v>-1.7241365723843805</v>
      </c>
      <c r="X214" s="30">
        <f t="shared" si="21"/>
        <v>-4.7241365723843805</v>
      </c>
      <c r="Y214" s="39">
        <f>VLOOKUP($E214,'Ub5 and Ub6 values'!$B$3:$F$7000,2,FALSE)</f>
        <v>8</v>
      </c>
      <c r="Z214" s="39">
        <f>VLOOKUP($E214,'Ub5 and Ub6 values'!$B$3:$F$7000,3,FALSE)</f>
        <v>9</v>
      </c>
    </row>
    <row r="215" spans="1:26" ht="14.25">
      <c r="A215">
        <v>405352</v>
      </c>
      <c r="B215" t="s">
        <v>14451</v>
      </c>
      <c r="C215" t="str">
        <f t="shared" si="19"/>
        <v>NSC405352</v>
      </c>
      <c r="D215" s="22" t="s">
        <v>14785</v>
      </c>
      <c r="E215" t="str">
        <f t="shared" si="20"/>
        <v>NSC405352.mol</v>
      </c>
      <c r="F215" t="s">
        <v>1489</v>
      </c>
      <c r="G215">
        <v>76.04489997873479</v>
      </c>
      <c r="H215">
        <v>67.985604915501071</v>
      </c>
      <c r="I215">
        <v>158.29906377440327</v>
      </c>
      <c r="J215" t="s">
        <v>1489</v>
      </c>
      <c r="K215">
        <v>86.134317725754158</v>
      </c>
      <c r="L215">
        <v>88.76495269350518</v>
      </c>
      <c r="M215">
        <v>92.937748276205198</v>
      </c>
      <c r="N215">
        <v>73.02714625573104</v>
      </c>
      <c r="O215">
        <v>62.456915412443379</v>
      </c>
      <c r="P215">
        <v>75.335200646674366</v>
      </c>
      <c r="Q215">
        <v>68.974965967106399</v>
      </c>
      <c r="R215" t="s">
        <v>1489</v>
      </c>
      <c r="T215">
        <f t="shared" si="22"/>
        <v>84.996081564605888</v>
      </c>
      <c r="U215">
        <f t="shared" si="23"/>
        <v>1.1276066684216479</v>
      </c>
      <c r="V215">
        <v>10</v>
      </c>
      <c r="W215">
        <f t="shared" si="24"/>
        <v>-1.0706010953927116</v>
      </c>
      <c r="X215" s="30">
        <f t="shared" si="21"/>
        <v>-4.0706010953927114</v>
      </c>
      <c r="Y215" s="39">
        <f>VLOOKUP($E215,'Ub5 and Ub6 values'!$B$3:$F$7000,2,FALSE)</f>
        <v>8</v>
      </c>
      <c r="Z215" s="39">
        <f>VLOOKUP($E215,'Ub5 and Ub6 values'!$B$3:$F$7000,3,FALSE)</f>
        <v>10</v>
      </c>
    </row>
    <row r="216" spans="1:26" ht="14.25">
      <c r="A216">
        <v>267308</v>
      </c>
      <c r="B216" t="s">
        <v>14401</v>
      </c>
      <c r="C216" t="str">
        <f t="shared" si="19"/>
        <v>NSC267308</v>
      </c>
      <c r="D216" s="22" t="s">
        <v>14786</v>
      </c>
      <c r="E216" t="str">
        <f t="shared" si="20"/>
        <v>NSC267308.mol</v>
      </c>
      <c r="F216">
        <v>5.2363209601236393</v>
      </c>
      <c r="G216">
        <v>6.2483330781695301</v>
      </c>
      <c r="H216">
        <v>2.811353129757832</v>
      </c>
      <c r="I216">
        <v>2.0508399385544505</v>
      </c>
      <c r="J216">
        <v>2.9719690051421814</v>
      </c>
      <c r="K216">
        <v>4.8154823588882563</v>
      </c>
      <c r="L216">
        <v>3.173672467389963</v>
      </c>
      <c r="M216">
        <v>4.3221952980183076</v>
      </c>
      <c r="N216">
        <v>4.9869723429748944</v>
      </c>
      <c r="O216" t="s">
        <v>1489</v>
      </c>
      <c r="P216">
        <v>2.3856165362706871</v>
      </c>
      <c r="Q216">
        <v>2.7757051450346912</v>
      </c>
      <c r="R216">
        <v>2.857390060845681</v>
      </c>
      <c r="T216">
        <f t="shared" si="22"/>
        <v>3.7196541934308431</v>
      </c>
      <c r="U216">
        <f t="shared" si="23"/>
        <v>1.1284632714052107</v>
      </c>
      <c r="V216">
        <v>10</v>
      </c>
      <c r="W216">
        <f t="shared" si="24"/>
        <v>-2.429497433469066</v>
      </c>
      <c r="X216" s="30">
        <f t="shared" si="21"/>
        <v>-5.4294974334690664</v>
      </c>
      <c r="Y216" s="39">
        <f>VLOOKUP($E216,'Ub5 and Ub6 values'!$B$3:$F$7000,2,FALSE)</f>
        <v>6</v>
      </c>
      <c r="Z216" s="39">
        <f>VLOOKUP($E216,'Ub5 and Ub6 values'!$B$3:$F$7000,3,FALSE)</f>
        <v>7</v>
      </c>
    </row>
    <row r="217" spans="1:26" ht="14.25">
      <c r="A217">
        <v>669683</v>
      </c>
      <c r="B217" t="s">
        <v>14539</v>
      </c>
      <c r="C217" t="str">
        <f t="shared" si="19"/>
        <v>NSC669683</v>
      </c>
      <c r="D217" s="22" t="s">
        <v>14787</v>
      </c>
      <c r="E217" t="str">
        <f t="shared" si="20"/>
        <v>NSC669683.mol</v>
      </c>
      <c r="F217">
        <v>40.548431726919972</v>
      </c>
      <c r="G217">
        <v>34.353471849406787</v>
      </c>
      <c r="H217">
        <v>36.657979697050763</v>
      </c>
      <c r="I217">
        <v>20.075923085219642</v>
      </c>
      <c r="J217">
        <v>28.345733406880854</v>
      </c>
      <c r="K217">
        <v>21.677846446804864</v>
      </c>
      <c r="L217">
        <v>25.094816992982484</v>
      </c>
      <c r="M217">
        <v>32.227947891945924</v>
      </c>
      <c r="N217">
        <v>20.645568044576063</v>
      </c>
      <c r="O217">
        <v>9.2316337209488459</v>
      </c>
      <c r="P217">
        <v>27.667035734763186</v>
      </c>
      <c r="Q217">
        <v>24.532276153381588</v>
      </c>
      <c r="R217">
        <v>39.475547780324376</v>
      </c>
      <c r="T217">
        <f t="shared" si="22"/>
        <v>27.73340096393887</v>
      </c>
      <c r="U217">
        <f t="shared" si="23"/>
        <v>1.129208712869066</v>
      </c>
      <c r="V217">
        <v>10</v>
      </c>
      <c r="W217">
        <f t="shared" si="24"/>
        <v>-1.556996869358158</v>
      </c>
      <c r="X217" s="30">
        <f t="shared" si="21"/>
        <v>-4.5569968693581577</v>
      </c>
      <c r="Y217" s="39">
        <f>VLOOKUP($E217,'Ub5 and Ub6 values'!$B$3:$F$7000,2,FALSE)</f>
        <v>7</v>
      </c>
      <c r="Z217" s="39">
        <f>VLOOKUP($E217,'Ub5 and Ub6 values'!$B$3:$F$7000,3,FALSE)</f>
        <v>9</v>
      </c>
    </row>
    <row r="218" spans="1:26" ht="14.25">
      <c r="A218">
        <v>643915</v>
      </c>
      <c r="B218" t="s">
        <v>14499</v>
      </c>
      <c r="C218" t="str">
        <f t="shared" si="19"/>
        <v>NSC643915</v>
      </c>
      <c r="D218" s="22" t="s">
        <v>14788</v>
      </c>
      <c r="E218" t="str">
        <f t="shared" si="20"/>
        <v>NSC643915.mol</v>
      </c>
      <c r="F218">
        <v>34.519376144143095</v>
      </c>
      <c r="G218">
        <v>18.603787546713832</v>
      </c>
      <c r="H218">
        <v>14.165272928826685</v>
      </c>
      <c r="I218">
        <v>23.655000146430119</v>
      </c>
      <c r="J218">
        <v>21.483426437606994</v>
      </c>
      <c r="K218">
        <v>17.674468097228612</v>
      </c>
      <c r="L218">
        <v>23.788701525124008</v>
      </c>
      <c r="M218">
        <v>37.40548660851556</v>
      </c>
      <c r="N218">
        <v>14.029115927801225</v>
      </c>
      <c r="O218">
        <v>13.308317241914958</v>
      </c>
      <c r="P218">
        <v>17.132854746627476</v>
      </c>
      <c r="Q218">
        <v>13.848408232590614</v>
      </c>
      <c r="R218">
        <v>26.349557842631608</v>
      </c>
      <c r="T218">
        <f t="shared" si="22"/>
        <v>21.227982571242674</v>
      </c>
      <c r="U218">
        <f t="shared" si="23"/>
        <v>1.1351605969021656</v>
      </c>
      <c r="V218">
        <v>10</v>
      </c>
      <c r="W218">
        <f t="shared" si="24"/>
        <v>-1.6730912776102156</v>
      </c>
      <c r="X218" s="30">
        <f t="shared" si="21"/>
        <v>-4.6730912776102151</v>
      </c>
      <c r="Y218" s="39">
        <f>VLOOKUP($E218,'Ub5 and Ub6 values'!$B$3:$F$7000,2,FALSE)</f>
        <v>6</v>
      </c>
      <c r="Z218" s="39">
        <f>VLOOKUP($E218,'Ub5 and Ub6 values'!$B$3:$F$7000,3,FALSE)</f>
        <v>8</v>
      </c>
    </row>
    <row r="219" spans="1:26" ht="14.25">
      <c r="A219">
        <v>647257</v>
      </c>
      <c r="B219" t="s">
        <v>14505</v>
      </c>
      <c r="C219" t="str">
        <f t="shared" si="19"/>
        <v>NSC647257</v>
      </c>
      <c r="D219" s="22" t="s">
        <v>14789</v>
      </c>
      <c r="E219" t="str">
        <f t="shared" si="20"/>
        <v>NSC647257.mol</v>
      </c>
      <c r="F219">
        <v>46.911174588498248</v>
      </c>
      <c r="G219">
        <v>38.669069822019701</v>
      </c>
      <c r="H219">
        <v>63.380077707189571</v>
      </c>
      <c r="I219">
        <v>47.042953203199119</v>
      </c>
      <c r="J219">
        <v>48.1696203493795</v>
      </c>
      <c r="K219">
        <v>53.814506627510738</v>
      </c>
      <c r="L219">
        <v>49.091123488497892</v>
      </c>
      <c r="M219">
        <v>30.361081152331408</v>
      </c>
      <c r="N219">
        <v>36.177136922742349</v>
      </c>
      <c r="O219" t="s">
        <v>1489</v>
      </c>
      <c r="P219">
        <v>23.047249576884461</v>
      </c>
      <c r="Q219">
        <v>33.473091970445388</v>
      </c>
      <c r="R219">
        <v>74.880183166548093</v>
      </c>
      <c r="T219">
        <f t="shared" si="22"/>
        <v>45.418105714603875</v>
      </c>
      <c r="U219">
        <f t="shared" si="23"/>
        <v>1.1412394412785276</v>
      </c>
      <c r="V219">
        <v>10</v>
      </c>
      <c r="W219">
        <f t="shared" si="24"/>
        <v>-1.3427709831689136</v>
      </c>
      <c r="X219" s="30">
        <f t="shared" si="21"/>
        <v>-4.3427709831689132</v>
      </c>
      <c r="Y219" s="39">
        <f>VLOOKUP($E219,'Ub5 and Ub6 values'!$B$3:$F$7000,2,FALSE)</f>
        <v>7</v>
      </c>
      <c r="Z219" s="39">
        <f>VLOOKUP($E219,'Ub5 and Ub6 values'!$B$3:$F$7000,3,FALSE)</f>
        <v>9</v>
      </c>
    </row>
    <row r="220" spans="1:26" ht="14.25">
      <c r="A220">
        <v>377892</v>
      </c>
      <c r="B220" t="s">
        <v>14435</v>
      </c>
      <c r="C220" t="str">
        <f t="shared" si="19"/>
        <v>NSC377892</v>
      </c>
      <c r="D220" s="22" t="s">
        <v>14790</v>
      </c>
      <c r="E220" t="str">
        <f t="shared" si="20"/>
        <v>NSC377892.mol</v>
      </c>
      <c r="F220">
        <v>65.411869146405735</v>
      </c>
      <c r="G220">
        <v>37.9902715838452</v>
      </c>
      <c r="H220">
        <v>45.007127606481873</v>
      </c>
      <c r="I220">
        <v>54.411264490287977</v>
      </c>
      <c r="J220">
        <v>42.261533007748383</v>
      </c>
      <c r="K220">
        <v>30.257864064096797</v>
      </c>
      <c r="L220">
        <v>24.893219647448781</v>
      </c>
      <c r="M220">
        <v>26.880338967500588</v>
      </c>
      <c r="N220">
        <v>38.706784659548056</v>
      </c>
      <c r="O220" t="s">
        <v>1489</v>
      </c>
      <c r="P220">
        <v>54.464333054114533</v>
      </c>
      <c r="Q220">
        <v>31.131868059534995</v>
      </c>
      <c r="R220">
        <v>74.954129419339935</v>
      </c>
      <c r="T220">
        <f t="shared" si="22"/>
        <v>43.864216975529409</v>
      </c>
      <c r="U220">
        <f t="shared" si="23"/>
        <v>1.1412698829166084</v>
      </c>
      <c r="V220">
        <v>10</v>
      </c>
      <c r="W220">
        <f t="shared" si="24"/>
        <v>-1.3578896188699232</v>
      </c>
      <c r="X220" s="30">
        <f t="shared" si="21"/>
        <v>-4.3578896188699234</v>
      </c>
      <c r="Y220" s="39">
        <f>VLOOKUP($E220,'Ub5 and Ub6 values'!$B$3:$F$7000,2,FALSE)</f>
        <v>8</v>
      </c>
      <c r="Z220" s="39">
        <f>VLOOKUP($E220,'Ub5 and Ub6 values'!$B$3:$F$7000,3,FALSE)</f>
        <v>10</v>
      </c>
    </row>
    <row r="221" spans="1:26" ht="14.25">
      <c r="A221">
        <v>407580</v>
      </c>
      <c r="B221" t="s">
        <v>14457</v>
      </c>
      <c r="C221" t="str">
        <f t="shared" si="19"/>
        <v>NSC407580</v>
      </c>
      <c r="D221" s="22" t="s">
        <v>14791</v>
      </c>
      <c r="E221" t="str">
        <f t="shared" si="20"/>
        <v>NSC407580.mol</v>
      </c>
      <c r="F221">
        <v>31.90991002715193</v>
      </c>
      <c r="G221">
        <v>15.749741789220259</v>
      </c>
      <c r="H221">
        <v>27.667035734763186</v>
      </c>
      <c r="I221">
        <v>20.907010588695826</v>
      </c>
      <c r="J221">
        <v>16.737103156029089</v>
      </c>
      <c r="K221">
        <v>14.858222094218881</v>
      </c>
      <c r="L221">
        <v>26.453990416811642</v>
      </c>
      <c r="M221">
        <v>14.987885455053085</v>
      </c>
      <c r="N221">
        <v>19.22168028920467</v>
      </c>
      <c r="O221">
        <v>9.6591224678958127</v>
      </c>
      <c r="P221">
        <v>18.08420327508863</v>
      </c>
      <c r="Q221">
        <v>12.489484070124394</v>
      </c>
      <c r="R221">
        <v>24.202478132739007</v>
      </c>
      <c r="T221">
        <f t="shared" si="22"/>
        <v>19.455989807461268</v>
      </c>
      <c r="U221">
        <f t="shared" si="23"/>
        <v>1.1436471636474161</v>
      </c>
      <c r="V221">
        <v>10</v>
      </c>
      <c r="W221">
        <f t="shared" si="24"/>
        <v>-1.710946669924037</v>
      </c>
      <c r="X221" s="30">
        <f t="shared" si="21"/>
        <v>-4.710946669924037</v>
      </c>
      <c r="Y221" s="39">
        <f>VLOOKUP($E221,'Ub5 and Ub6 values'!$B$3:$F$7000,2,FALSE)</f>
        <v>7</v>
      </c>
      <c r="Z221" s="39">
        <f>VLOOKUP($E221,'Ub5 and Ub6 values'!$B$3:$F$7000,3,FALSE)</f>
        <v>9</v>
      </c>
    </row>
    <row r="222" spans="1:26" ht="14.25">
      <c r="A222">
        <v>134228</v>
      </c>
      <c r="B222" t="s">
        <v>14367</v>
      </c>
      <c r="C222" t="str">
        <f t="shared" si="19"/>
        <v>NSC134228</v>
      </c>
      <c r="D222" s="22" t="s">
        <v>14792</v>
      </c>
      <c r="E222" t="str">
        <f t="shared" si="20"/>
        <v>NSC134228.mol</v>
      </c>
      <c r="F222">
        <v>16.070651157943054</v>
      </c>
      <c r="G222">
        <v>15.860759777272406</v>
      </c>
      <c r="H222">
        <v>6.7183230093175998</v>
      </c>
      <c r="I222">
        <v>9.4533551459520062</v>
      </c>
      <c r="J222">
        <v>20.322985129464513</v>
      </c>
      <c r="K222">
        <v>11.415512410536868</v>
      </c>
      <c r="L222">
        <v>8.8768423761076019</v>
      </c>
      <c r="M222">
        <v>7.7366068240874508</v>
      </c>
      <c r="N222" t="s">
        <v>1489</v>
      </c>
      <c r="O222" t="s">
        <v>1489</v>
      </c>
      <c r="P222" t="s">
        <v>1489</v>
      </c>
      <c r="Q222">
        <v>6.6831718597019325</v>
      </c>
      <c r="R222">
        <v>16.125362469169122</v>
      </c>
      <c r="T222">
        <f t="shared" si="22"/>
        <v>11.926357015955254</v>
      </c>
      <c r="U222">
        <f t="shared" si="23"/>
        <v>1.1436697099973645</v>
      </c>
      <c r="V222">
        <v>10</v>
      </c>
      <c r="W222">
        <f t="shared" si="24"/>
        <v>-1.9234921941736955</v>
      </c>
      <c r="X222" s="30">
        <f t="shared" si="21"/>
        <v>-4.9234921941736953</v>
      </c>
      <c r="Y222" s="39">
        <f>VLOOKUP($E222,'Ub5 and Ub6 values'!$B$3:$F$7000,2,FALSE)</f>
        <v>6</v>
      </c>
      <c r="Z222" s="39">
        <f>VLOOKUP($E222,'Ub5 and Ub6 values'!$B$3:$F$7000,3,FALSE)</f>
        <v>7</v>
      </c>
    </row>
    <row r="223" spans="1:26" ht="14.25">
      <c r="A223">
        <v>256942</v>
      </c>
      <c r="B223" t="s">
        <v>14327</v>
      </c>
      <c r="C223" t="str">
        <f t="shared" si="19"/>
        <v>NSC256942</v>
      </c>
      <c r="D223" s="22" t="s">
        <v>14793</v>
      </c>
      <c r="E223" t="str">
        <f t="shared" si="20"/>
        <v>4-Epiadriamycin.mol</v>
      </c>
      <c r="F223">
        <v>31.049129448115245</v>
      </c>
      <c r="G223" t="s">
        <v>1489</v>
      </c>
      <c r="H223">
        <v>15.763656124473517</v>
      </c>
      <c r="I223">
        <v>16.845449126458703</v>
      </c>
      <c r="J223">
        <v>15.386666700079989</v>
      </c>
      <c r="K223">
        <v>29.763020077224894</v>
      </c>
      <c r="L223">
        <v>24.893219647448781</v>
      </c>
      <c r="M223">
        <v>18.503505664935798</v>
      </c>
      <c r="N223">
        <v>7.5382952694842142</v>
      </c>
      <c r="O223">
        <v>21.079719239480625</v>
      </c>
      <c r="P223">
        <v>15.405591905977523</v>
      </c>
      <c r="Q223">
        <v>29.842892433926526</v>
      </c>
      <c r="R223" t="s">
        <v>1489</v>
      </c>
      <c r="T223">
        <f t="shared" si="22"/>
        <v>20.55192233069144</v>
      </c>
      <c r="U223">
        <f t="shared" si="23"/>
        <v>1.1439725102269809</v>
      </c>
      <c r="V223">
        <v>10</v>
      </c>
      <c r="W223">
        <f t="shared" si="24"/>
        <v>-1.6871475500134046</v>
      </c>
      <c r="X223" s="30">
        <f t="shared" si="21"/>
        <v>-4.687147550013405</v>
      </c>
      <c r="Y223" s="39">
        <f>VLOOKUP($E223,'Ub5 and Ub6 values'!$B$3:$F$7000,2,FALSE)</f>
        <v>8</v>
      </c>
      <c r="Z223" s="39">
        <f>VLOOKUP($E223,'Ub5 and Ub6 values'!$B$3:$F$7000,3,FALSE)</f>
        <v>9</v>
      </c>
    </row>
    <row r="224" spans="1:26" ht="14.25">
      <c r="A224">
        <v>659677</v>
      </c>
      <c r="B224" t="s">
        <v>14524</v>
      </c>
      <c r="C224" t="str">
        <f t="shared" si="19"/>
        <v>NSC659677</v>
      </c>
      <c r="D224" s="22" t="s">
        <v>14794</v>
      </c>
      <c r="E224" t="str">
        <f t="shared" si="20"/>
        <v>NSC659677.mol</v>
      </c>
      <c r="F224">
        <v>14.140308749976025</v>
      </c>
      <c r="G224">
        <v>12.37664769376954</v>
      </c>
      <c r="H224">
        <v>21.720187890644258</v>
      </c>
      <c r="I224">
        <v>9.6057591748875417</v>
      </c>
      <c r="J224">
        <v>11.221108485524081</v>
      </c>
      <c r="K224">
        <v>11.395614855949169</v>
      </c>
      <c r="L224">
        <v>9.8751781559368101</v>
      </c>
      <c r="M224">
        <v>7.2639616302852463</v>
      </c>
      <c r="N224">
        <v>16.003694269747662</v>
      </c>
      <c r="O224">
        <v>22.762567756657411</v>
      </c>
      <c r="P224">
        <v>13.58817497313705</v>
      </c>
      <c r="Q224">
        <v>7.5358725035872798</v>
      </c>
      <c r="R224">
        <v>18.503505664935798</v>
      </c>
      <c r="T224">
        <f t="shared" si="22"/>
        <v>13.537890908079838</v>
      </c>
      <c r="U224">
        <f t="shared" si="23"/>
        <v>1.1448316603823503</v>
      </c>
      <c r="V224">
        <v>10</v>
      </c>
      <c r="W224">
        <f t="shared" si="24"/>
        <v>-1.8684489898849295</v>
      </c>
      <c r="X224" s="30">
        <f t="shared" si="21"/>
        <v>-4.8684489898849295</v>
      </c>
      <c r="Y224" s="39">
        <f>VLOOKUP($E224,'Ub5 and Ub6 values'!$B$3:$F$7000,2,FALSE)</f>
        <v>7</v>
      </c>
      <c r="Z224" s="39">
        <f>VLOOKUP($E224,'Ub5 and Ub6 values'!$B$3:$F$7000,3,FALSE)</f>
        <v>8</v>
      </c>
    </row>
    <row r="225" spans="1:26">
      <c r="A225">
        <v>291317</v>
      </c>
      <c r="B225" t="s">
        <v>14415</v>
      </c>
      <c r="C225" t="str">
        <f t="shared" si="19"/>
        <v>NSC291317</v>
      </c>
      <c r="D225" t="s">
        <v>14795</v>
      </c>
      <c r="E225" t="str">
        <f t="shared" si="20"/>
        <v>NSC291109.mol</v>
      </c>
      <c r="F225" t="s">
        <v>1489</v>
      </c>
      <c r="G225">
        <v>51.988939534006555</v>
      </c>
      <c r="H225">
        <v>91.420365912420067</v>
      </c>
      <c r="I225">
        <v>74.726891200965341</v>
      </c>
      <c r="J225">
        <v>46.249278135145744</v>
      </c>
      <c r="K225">
        <v>68.004912215218823</v>
      </c>
      <c r="L225">
        <v>50.329204884207556</v>
      </c>
      <c r="M225">
        <v>69.503867301980677</v>
      </c>
      <c r="N225">
        <v>74.212573289576198</v>
      </c>
      <c r="O225">
        <v>21.079719239480625</v>
      </c>
      <c r="P225" t="s">
        <v>1489</v>
      </c>
      <c r="Q225">
        <v>66.762761686554953</v>
      </c>
      <c r="R225" t="s">
        <v>1489</v>
      </c>
      <c r="T225">
        <f t="shared" si="22"/>
        <v>61.427851339955659</v>
      </c>
      <c r="U225">
        <f t="shared" si="23"/>
        <v>1.1450937178912275</v>
      </c>
      <c r="V225">
        <v>10</v>
      </c>
      <c r="W225">
        <f t="shared" si="24"/>
        <v>-1.2116346754263378</v>
      </c>
      <c r="X225" s="30">
        <f t="shared" si="21"/>
        <v>-4.2116346754263381</v>
      </c>
      <c r="Y225" s="39">
        <f>VLOOKUP($E225,'Ub5 and Ub6 values'!$B$3:$F$7000,2,FALSE)</f>
        <v>8</v>
      </c>
      <c r="Z225" s="39">
        <f>VLOOKUP($E225,'Ub5 and Ub6 values'!$B$3:$F$7000,3,FALSE)</f>
        <v>8</v>
      </c>
    </row>
    <row r="226" spans="1:26" ht="14.25">
      <c r="A226">
        <v>658830</v>
      </c>
      <c r="B226" t="s">
        <v>14521</v>
      </c>
      <c r="C226" t="str">
        <f t="shared" si="19"/>
        <v>NSC658830</v>
      </c>
      <c r="D226" s="22" t="s">
        <v>14796</v>
      </c>
      <c r="E226" t="str">
        <f t="shared" si="20"/>
        <v>NSC658830.mol</v>
      </c>
      <c r="F226">
        <v>37.398873252851971</v>
      </c>
      <c r="G226">
        <v>21.936259946485709</v>
      </c>
      <c r="H226">
        <v>19.185508115348476</v>
      </c>
      <c r="I226">
        <v>18.526276579016638</v>
      </c>
      <c r="J226">
        <v>25.710415788554059</v>
      </c>
      <c r="K226">
        <v>18.153782932476787</v>
      </c>
      <c r="L226">
        <v>33.229637701961273</v>
      </c>
      <c r="M226">
        <v>14.223963947984075</v>
      </c>
      <c r="N226">
        <v>32.294751669939885</v>
      </c>
      <c r="O226">
        <v>11.41824970627135</v>
      </c>
      <c r="P226">
        <v>14.223963947984075</v>
      </c>
      <c r="Q226">
        <v>16.116672937684797</v>
      </c>
      <c r="R226">
        <v>32.4631184652782</v>
      </c>
      <c r="T226">
        <f t="shared" si="22"/>
        <v>22.683190383987487</v>
      </c>
      <c r="U226">
        <f t="shared" si="23"/>
        <v>1.1453690202644888</v>
      </c>
      <c r="V226">
        <v>10</v>
      </c>
      <c r="W226">
        <f t="shared" si="24"/>
        <v>-1.6442958620932133</v>
      </c>
      <c r="X226" s="30">
        <f t="shared" si="21"/>
        <v>-4.6442958620932133</v>
      </c>
      <c r="Y226" s="39">
        <f>VLOOKUP($E226,'Ub5 and Ub6 values'!$B$3:$F$7000,2,FALSE)</f>
        <v>8</v>
      </c>
      <c r="Z226" s="39">
        <f>VLOOKUP($E226,'Ub5 and Ub6 values'!$B$3:$F$7000,3,FALSE)</f>
        <v>9</v>
      </c>
    </row>
    <row r="227" spans="1:26" ht="14.25">
      <c r="A227">
        <v>3535</v>
      </c>
      <c r="B227" t="s">
        <v>14427</v>
      </c>
      <c r="C227" t="str">
        <f t="shared" si="19"/>
        <v>NSC3535</v>
      </c>
      <c r="D227" s="22" t="s">
        <v>14797</v>
      </c>
      <c r="E227" t="str">
        <f t="shared" si="20"/>
        <v>NSC3535.mol</v>
      </c>
      <c r="F227">
        <v>29.445005410683169</v>
      </c>
      <c r="G227">
        <v>15.621814728507616</v>
      </c>
      <c r="H227">
        <v>16.176342784530394</v>
      </c>
      <c r="I227">
        <v>16.116672937684797</v>
      </c>
      <c r="J227">
        <v>15.813723943587014</v>
      </c>
      <c r="K227">
        <v>19.01783772293512</v>
      </c>
      <c r="L227">
        <v>28.262686308200212</v>
      </c>
      <c r="M227">
        <v>14.095242000300264</v>
      </c>
      <c r="N227">
        <v>22.478206107655829</v>
      </c>
      <c r="O227" t="s">
        <v>1489</v>
      </c>
      <c r="P227">
        <v>18.800357096669178</v>
      </c>
      <c r="Q227">
        <v>7.3690099844897468</v>
      </c>
      <c r="R227">
        <v>27.996844119906953</v>
      </c>
      <c r="T227">
        <f t="shared" si="22"/>
        <v>19.266145262095858</v>
      </c>
      <c r="U227">
        <f t="shared" si="23"/>
        <v>1.145843920819265</v>
      </c>
      <c r="V227">
        <v>10</v>
      </c>
      <c r="W227">
        <f t="shared" si="24"/>
        <v>-1.715205169561697</v>
      </c>
      <c r="X227" s="30">
        <f t="shared" si="21"/>
        <v>-4.7152051695616972</v>
      </c>
      <c r="Y227" s="39">
        <f>VLOOKUP($E227,'Ub5 and Ub6 values'!$B$3:$F$7000,2,FALSE)</f>
        <v>6</v>
      </c>
      <c r="Z227" s="39">
        <f>VLOOKUP($E227,'Ub5 and Ub6 values'!$B$3:$F$7000,3,FALSE)</f>
        <v>8</v>
      </c>
    </row>
    <row r="228" spans="1:26">
      <c r="A228">
        <v>645344</v>
      </c>
      <c r="B228" t="s">
        <v>14502</v>
      </c>
      <c r="C228" t="str">
        <f t="shared" si="19"/>
        <v>NSC645344</v>
      </c>
      <c r="D228" t="s">
        <v>14798</v>
      </c>
      <c r="E228" t="str">
        <f t="shared" si="20"/>
        <v>NSC645344.mol</v>
      </c>
      <c r="F228">
        <v>54.04369066649928</v>
      </c>
      <c r="G228">
        <v>59.583168959815467</v>
      </c>
      <c r="H228">
        <v>72.987415295367001</v>
      </c>
      <c r="I228">
        <v>59.583168959815467</v>
      </c>
      <c r="J228">
        <v>54.04369066649928</v>
      </c>
      <c r="K228">
        <v>51.470181587142164</v>
      </c>
      <c r="L228">
        <v>79.847144977671533</v>
      </c>
      <c r="M228">
        <v>68.974965967106399</v>
      </c>
      <c r="N228">
        <v>72.423714265461712</v>
      </c>
      <c r="O228" t="s">
        <v>1489</v>
      </c>
      <c r="P228">
        <v>130.2330315244395</v>
      </c>
      <c r="Q228">
        <v>49.019220559183012</v>
      </c>
      <c r="R228">
        <v>92.433051204777001</v>
      </c>
      <c r="T228">
        <f t="shared" si="22"/>
        <v>70.386870386148161</v>
      </c>
      <c r="U228">
        <f t="shared" si="23"/>
        <v>1.1538204571351283</v>
      </c>
      <c r="V228">
        <v>10</v>
      </c>
      <c r="W228">
        <f t="shared" si="24"/>
        <v>-1.1525083444180388</v>
      </c>
      <c r="X228" s="30">
        <f t="shared" si="21"/>
        <v>-4.1525083444180391</v>
      </c>
      <c r="Y228" s="39">
        <f>VLOOKUP($E228,'Ub5 and Ub6 values'!$B$3:$F$7000,2,FALSE)</f>
        <v>7</v>
      </c>
      <c r="Z228" s="39">
        <f>VLOOKUP($E228,'Ub5 and Ub6 values'!$B$3:$F$7000,3,FALSE)</f>
        <v>12</v>
      </c>
    </row>
    <row r="229" spans="1:26" ht="14.25">
      <c r="A229">
        <v>136464</v>
      </c>
      <c r="B229" t="s">
        <v>14370</v>
      </c>
      <c r="C229" t="str">
        <f t="shared" si="19"/>
        <v>NSC136464</v>
      </c>
      <c r="D229" s="22" t="s">
        <v>14799</v>
      </c>
      <c r="E229" t="str">
        <f t="shared" si="20"/>
        <v>NSC136464.mol</v>
      </c>
      <c r="F229">
        <v>45.007127606481873</v>
      </c>
      <c r="G229">
        <v>33.585011578346183</v>
      </c>
      <c r="H229">
        <v>62.98784005556962</v>
      </c>
      <c r="I229">
        <v>49.427647082504606</v>
      </c>
      <c r="J229">
        <v>34.511923427775486</v>
      </c>
      <c r="K229">
        <v>33.629454854578</v>
      </c>
      <c r="L229">
        <v>47.96281109889452</v>
      </c>
      <c r="M229">
        <v>21.720187890644258</v>
      </c>
      <c r="N229">
        <v>20.828412020917042</v>
      </c>
      <c r="O229" t="s">
        <v>1489</v>
      </c>
      <c r="P229">
        <v>67.985604915501071</v>
      </c>
      <c r="Q229">
        <v>28.705010432533221</v>
      </c>
      <c r="R229">
        <v>41.73726390761189</v>
      </c>
      <c r="T229">
        <f t="shared" si="22"/>
        <v>40.674024572613149</v>
      </c>
      <c r="U229">
        <f t="shared" si="23"/>
        <v>1.1593933324792296</v>
      </c>
      <c r="V229">
        <v>10</v>
      </c>
      <c r="W229">
        <f t="shared" si="24"/>
        <v>-1.390682853334217</v>
      </c>
      <c r="X229" s="30">
        <f t="shared" si="21"/>
        <v>-4.3906828533342175</v>
      </c>
      <c r="Y229" s="39">
        <f>VLOOKUP($E229,'Ub5 and Ub6 values'!$B$3:$F$7000,2,FALSE)</f>
        <v>7</v>
      </c>
      <c r="Z229" s="39">
        <f>VLOOKUP($E229,'Ub5 and Ub6 values'!$B$3:$F$7000,3,FALSE)</f>
        <v>9</v>
      </c>
    </row>
    <row r="230" spans="1:26" ht="14.25">
      <c r="A230">
        <v>144198</v>
      </c>
      <c r="B230" t="s">
        <v>14381</v>
      </c>
      <c r="C230" t="str">
        <f t="shared" si="19"/>
        <v>NSC144198</v>
      </c>
      <c r="D230" s="22" t="s">
        <v>14800</v>
      </c>
      <c r="E230" t="str">
        <f t="shared" si="20"/>
        <v>NSC144198.mol</v>
      </c>
      <c r="F230">
        <v>7.4625278489550197</v>
      </c>
      <c r="G230">
        <v>9.2566918603461605</v>
      </c>
      <c r="H230">
        <v>3.4093286606661088</v>
      </c>
      <c r="I230">
        <v>6.1271857800575322</v>
      </c>
      <c r="J230">
        <v>12.404852408658813</v>
      </c>
      <c r="K230">
        <v>9.6834625071671141</v>
      </c>
      <c r="L230">
        <v>10.167635632525471</v>
      </c>
      <c r="M230">
        <v>6.9902432483549299</v>
      </c>
      <c r="N230">
        <v>3.9203585469553808</v>
      </c>
      <c r="O230">
        <v>6.9180586955097585</v>
      </c>
      <c r="P230">
        <v>5.7508904198188437</v>
      </c>
      <c r="Q230">
        <v>6.8114035696311994</v>
      </c>
      <c r="R230">
        <v>11.877852715203227</v>
      </c>
      <c r="T230">
        <f t="shared" si="22"/>
        <v>7.7523455302961199</v>
      </c>
      <c r="U230">
        <f t="shared" si="23"/>
        <v>1.1603615593291412</v>
      </c>
      <c r="V230">
        <v>10</v>
      </c>
      <c r="W230">
        <f t="shared" si="24"/>
        <v>-2.1105668785583389</v>
      </c>
      <c r="X230" s="30">
        <f t="shared" si="21"/>
        <v>-5.1105668785583394</v>
      </c>
      <c r="Y230" s="39">
        <f>VLOOKUP($E230,'Ub5 and Ub6 values'!$B$3:$F$7000,2,FALSE)</f>
        <v>6</v>
      </c>
      <c r="Z230" s="39">
        <f>VLOOKUP($E230,'Ub5 and Ub6 values'!$B$3:$F$7000,3,FALSE)</f>
        <v>10</v>
      </c>
    </row>
    <row r="231" spans="1:26" ht="14.25">
      <c r="A231">
        <v>297362</v>
      </c>
      <c r="B231" t="s">
        <v>14419</v>
      </c>
      <c r="C231" t="str">
        <f t="shared" si="19"/>
        <v>NSC297362</v>
      </c>
      <c r="D231" s="22" t="s">
        <v>14801</v>
      </c>
      <c r="E231" t="str">
        <f t="shared" si="20"/>
        <v>NSC297362.mol</v>
      </c>
      <c r="F231">
        <v>17.066513617686336</v>
      </c>
      <c r="G231">
        <v>8.3649389976608273</v>
      </c>
      <c r="H231">
        <v>11.209818284859333</v>
      </c>
      <c r="I231">
        <v>9.2085478326162526</v>
      </c>
      <c r="J231">
        <v>16.003057078407053</v>
      </c>
      <c r="K231">
        <v>8.8508757227177188</v>
      </c>
      <c r="L231">
        <v>12.794770247830325</v>
      </c>
      <c r="M231">
        <v>8.2736140296536096</v>
      </c>
      <c r="N231">
        <v>7.582588124298197</v>
      </c>
      <c r="O231">
        <v>5.3368869154833831</v>
      </c>
      <c r="P231">
        <v>8.1858164707521901</v>
      </c>
      <c r="Q231">
        <v>7.8768458542757553</v>
      </c>
      <c r="R231" t="s">
        <v>1489</v>
      </c>
      <c r="T231">
        <f t="shared" si="22"/>
        <v>10.062856098020083</v>
      </c>
      <c r="U231">
        <f t="shared" si="23"/>
        <v>1.1656359375456851</v>
      </c>
      <c r="V231">
        <v>10</v>
      </c>
      <c r="W231">
        <f t="shared" si="24"/>
        <v>-1.9972787378122736</v>
      </c>
      <c r="X231" s="30">
        <f t="shared" si="21"/>
        <v>-4.9972787378122732</v>
      </c>
      <c r="Y231" s="39">
        <f>VLOOKUP($E231,'Ub5 and Ub6 values'!$B$3:$F$7000,2,FALSE)</f>
        <v>7</v>
      </c>
      <c r="Z231" s="39">
        <f>VLOOKUP($E231,'Ub5 and Ub6 values'!$B$3:$F$7000,3,FALSE)</f>
        <v>10</v>
      </c>
    </row>
    <row r="232" spans="1:26" ht="14.25">
      <c r="A232">
        <v>509501</v>
      </c>
      <c r="B232" t="s">
        <v>14467</v>
      </c>
      <c r="C232" t="str">
        <f t="shared" si="19"/>
        <v>NSC509501</v>
      </c>
      <c r="D232" s="22" t="s">
        <v>14802</v>
      </c>
      <c r="E232" t="str">
        <f t="shared" si="20"/>
        <v>NSC509501.mol</v>
      </c>
      <c r="F232">
        <v>67.918533484397358</v>
      </c>
      <c r="G232">
        <v>58.670582860941451</v>
      </c>
      <c r="H232">
        <v>43.047847268177634</v>
      </c>
      <c r="I232">
        <v>26.079637661439207</v>
      </c>
      <c r="J232">
        <v>45.200239631586513</v>
      </c>
      <c r="K232">
        <v>53.124509950609415</v>
      </c>
      <c r="L232">
        <v>46.015333458142109</v>
      </c>
      <c r="M232">
        <v>28.74033559405045</v>
      </c>
      <c r="N232">
        <v>21.44648092478414</v>
      </c>
      <c r="O232">
        <v>19.428680948182588</v>
      </c>
      <c r="P232">
        <v>22.613020036702828</v>
      </c>
      <c r="Q232">
        <v>48.316100131049211</v>
      </c>
      <c r="R232">
        <v>60.040053818793368</v>
      </c>
      <c r="T232">
        <f t="shared" si="22"/>
        <v>41.587796597604331</v>
      </c>
      <c r="U232">
        <f t="shared" si="23"/>
        <v>1.1659634917760473</v>
      </c>
      <c r="V232">
        <v>10</v>
      </c>
      <c r="W232">
        <f t="shared" si="24"/>
        <v>-1.3810340887923467</v>
      </c>
      <c r="X232" s="30">
        <f t="shared" si="21"/>
        <v>-4.3810340887923465</v>
      </c>
      <c r="Y232" s="39">
        <f>VLOOKUP($E232,'Ub5 and Ub6 values'!$B$3:$F$7000,2,FALSE)</f>
        <v>6</v>
      </c>
      <c r="Z232" s="39">
        <f>VLOOKUP($E232,'Ub5 and Ub6 values'!$B$3:$F$7000,3,FALSE)</f>
        <v>11</v>
      </c>
    </row>
    <row r="233" spans="1:26" ht="14.25">
      <c r="A233">
        <v>115131</v>
      </c>
      <c r="B233" t="s">
        <v>14350</v>
      </c>
      <c r="C233" t="str">
        <f t="shared" si="19"/>
        <v>NSC115131</v>
      </c>
      <c r="D233" s="22" t="s">
        <v>14803</v>
      </c>
      <c r="E233" t="str">
        <f t="shared" si="20"/>
        <v>NSC115131.mol</v>
      </c>
      <c r="F233">
        <v>38.057612198917759</v>
      </c>
      <c r="G233">
        <v>25.094816992982484</v>
      </c>
      <c r="H233">
        <v>32.294751669939885</v>
      </c>
      <c r="I233">
        <v>31.330880393792398</v>
      </c>
      <c r="J233">
        <v>33.43637590717897</v>
      </c>
      <c r="K233">
        <v>29.457261544342892</v>
      </c>
      <c r="L233">
        <v>47.622271683307027</v>
      </c>
      <c r="M233">
        <v>14.794597839850464</v>
      </c>
      <c r="N233">
        <v>31.251171081086142</v>
      </c>
      <c r="O233">
        <v>24.227423808631833</v>
      </c>
      <c r="P233">
        <v>39.475547780324376</v>
      </c>
      <c r="Q233">
        <v>53.983690855939841</v>
      </c>
      <c r="R233">
        <v>35.449551681817717</v>
      </c>
      <c r="T233">
        <f t="shared" si="22"/>
        <v>33.575073341393207</v>
      </c>
      <c r="U233">
        <f t="shared" si="23"/>
        <v>1.1672079645995856</v>
      </c>
      <c r="V233">
        <v>10</v>
      </c>
      <c r="W233">
        <f t="shared" si="24"/>
        <v>-1.4739830299853058</v>
      </c>
      <c r="X233" s="30">
        <f t="shared" si="21"/>
        <v>-4.4739830299853054</v>
      </c>
      <c r="Y233" s="39">
        <f>VLOOKUP($E233,'Ub5 and Ub6 values'!$B$3:$F$7000,2,FALSE)</f>
        <v>7</v>
      </c>
      <c r="Z233" s="39">
        <f>VLOOKUP($E233,'Ub5 and Ub6 values'!$B$3:$F$7000,3,FALSE)</f>
        <v>7</v>
      </c>
    </row>
    <row r="234" spans="1:26" ht="14.25">
      <c r="A234">
        <v>665602</v>
      </c>
      <c r="B234" t="s">
        <v>14534</v>
      </c>
      <c r="C234" t="str">
        <f t="shared" si="19"/>
        <v>NSC665602</v>
      </c>
      <c r="D234" s="22" t="s">
        <v>14804</v>
      </c>
      <c r="E234" t="str">
        <f t="shared" si="20"/>
        <v>NSC665602.mol</v>
      </c>
      <c r="F234">
        <v>1.5917606050962874</v>
      </c>
      <c r="G234">
        <v>1.5917606050962874</v>
      </c>
      <c r="H234">
        <v>1.9789532737166935</v>
      </c>
      <c r="I234">
        <v>1.8937801799344613</v>
      </c>
      <c r="J234">
        <v>0.86443601296567951</v>
      </c>
      <c r="K234">
        <v>2.5872602294882041</v>
      </c>
      <c r="L234" t="s">
        <v>1489</v>
      </c>
      <c r="M234" t="s">
        <v>1489</v>
      </c>
      <c r="N234">
        <v>1.1862971827275781</v>
      </c>
      <c r="O234">
        <v>1.8102377830095184</v>
      </c>
      <c r="P234">
        <v>2.8329467768210388</v>
      </c>
      <c r="Q234">
        <v>0.83233516969540045</v>
      </c>
      <c r="R234">
        <v>1.6618327201366108</v>
      </c>
      <c r="T234">
        <f t="shared" si="22"/>
        <v>1.7119636853352511</v>
      </c>
      <c r="U234">
        <f t="shared" si="23"/>
        <v>1.1686063345051982</v>
      </c>
      <c r="V234">
        <v>10</v>
      </c>
      <c r="W234">
        <f t="shared" si="24"/>
        <v>-2.7665054519402812</v>
      </c>
      <c r="X234" s="30">
        <f t="shared" si="21"/>
        <v>-5.7665054519402812</v>
      </c>
      <c r="Y234" s="39">
        <f>VLOOKUP($E234,'Ub5 and Ub6 values'!$B$3:$F$7000,2,FALSE)</f>
        <v>6</v>
      </c>
      <c r="Z234" s="39">
        <f>VLOOKUP($E234,'Ub5 and Ub6 values'!$B$3:$F$7000,3,FALSE)</f>
        <v>8</v>
      </c>
    </row>
    <row r="235" spans="1:26" ht="14.25">
      <c r="A235">
        <v>114345</v>
      </c>
      <c r="B235" t="s">
        <v>14329</v>
      </c>
      <c r="C235" t="str">
        <f t="shared" si="19"/>
        <v>NSC114345</v>
      </c>
      <c r="D235" s="22" t="s">
        <v>14805</v>
      </c>
      <c r="E235" t="str">
        <f t="shared" si="20"/>
        <v>7-Deoxynogalarol.mol</v>
      </c>
      <c r="F235">
        <v>69.987678476419944</v>
      </c>
      <c r="G235">
        <v>90.831003297843381</v>
      </c>
      <c r="H235">
        <v>68.965758162424137</v>
      </c>
      <c r="I235">
        <v>114.59203410788606</v>
      </c>
      <c r="J235">
        <v>63.380077707189571</v>
      </c>
      <c r="K235">
        <v>78.624192324875509</v>
      </c>
      <c r="L235">
        <v>89.669284731568354</v>
      </c>
      <c r="M235">
        <v>56.738299916124767</v>
      </c>
      <c r="N235">
        <v>32.028052242455239</v>
      </c>
      <c r="O235">
        <v>57.020825907160813</v>
      </c>
      <c r="P235">
        <v>37.223421096440056</v>
      </c>
      <c r="Q235">
        <v>74.97541571727875</v>
      </c>
      <c r="R235">
        <v>82.920966813986439</v>
      </c>
      <c r="T235">
        <f t="shared" si="22"/>
        <v>70.535154653973308</v>
      </c>
      <c r="U235">
        <f t="shared" si="23"/>
        <v>1.1705366248995661</v>
      </c>
      <c r="V235">
        <v>10</v>
      </c>
      <c r="W235">
        <f t="shared" si="24"/>
        <v>-1.1515943770943491</v>
      </c>
      <c r="X235" s="30">
        <f t="shared" si="21"/>
        <v>-4.1515943770943489</v>
      </c>
      <c r="Y235" s="39">
        <f>VLOOKUP($E235,'Ub5 and Ub6 values'!$B$3:$F$7000,2,FALSE)</f>
        <v>10</v>
      </c>
      <c r="Z235" s="39">
        <f>VLOOKUP($E235,'Ub5 and Ub6 values'!$B$3:$F$7000,3,FALSE)</f>
        <v>10</v>
      </c>
    </row>
    <row r="236" spans="1:26" ht="14.25">
      <c r="A236">
        <v>406666</v>
      </c>
      <c r="B236" t="s">
        <v>14455</v>
      </c>
      <c r="C236" t="str">
        <f t="shared" si="19"/>
        <v>NSC406666</v>
      </c>
      <c r="D236" s="22" t="s">
        <v>14806</v>
      </c>
      <c r="E236" t="str">
        <f t="shared" si="20"/>
        <v>NSC406666.mol</v>
      </c>
      <c r="F236">
        <v>44.832332954652706</v>
      </c>
      <c r="G236">
        <v>74.751520404908689</v>
      </c>
      <c r="H236">
        <v>32.86849850264332</v>
      </c>
      <c r="I236">
        <v>43.805664704650312</v>
      </c>
      <c r="J236">
        <v>66.999589037167581</v>
      </c>
      <c r="K236">
        <v>72.281563237483809</v>
      </c>
      <c r="L236" t="s">
        <v>1489</v>
      </c>
      <c r="M236">
        <v>33.454577117901515</v>
      </c>
      <c r="N236">
        <v>22.963324253061039</v>
      </c>
      <c r="O236">
        <v>25.00224947592779</v>
      </c>
      <c r="P236">
        <v>26.663661066578051</v>
      </c>
      <c r="Q236">
        <v>41.078532504258988</v>
      </c>
      <c r="R236" t="s">
        <v>1489</v>
      </c>
      <c r="T236">
        <f t="shared" si="22"/>
        <v>44.063773932657618</v>
      </c>
      <c r="U236">
        <f t="shared" si="23"/>
        <v>1.1753009678879347</v>
      </c>
      <c r="V236">
        <v>10</v>
      </c>
      <c r="W236">
        <f t="shared" si="24"/>
        <v>-1.3559183095470626</v>
      </c>
      <c r="X236" s="30">
        <f t="shared" si="21"/>
        <v>-4.3559183095470626</v>
      </c>
      <c r="Y236" s="39">
        <f>VLOOKUP($E236,'Ub5 and Ub6 values'!$B$3:$F$7000,2,FALSE)</f>
        <v>8</v>
      </c>
      <c r="Z236" s="39">
        <f>VLOOKUP($E236,'Ub5 and Ub6 values'!$B$3:$F$7000,3,FALSE)</f>
        <v>9</v>
      </c>
    </row>
    <row r="237" spans="1:26" ht="14.25">
      <c r="A237">
        <v>141336</v>
      </c>
      <c r="B237" t="s">
        <v>14375</v>
      </c>
      <c r="C237" t="str">
        <f t="shared" si="19"/>
        <v>NSC141336</v>
      </c>
      <c r="D237" s="22" t="s">
        <v>14807</v>
      </c>
      <c r="E237" t="str">
        <f t="shared" si="20"/>
        <v>NSC141336.mol</v>
      </c>
      <c r="F237">
        <v>97.054703765015859</v>
      </c>
      <c r="G237">
        <v>72.423714265461712</v>
      </c>
      <c r="H237">
        <v>76.04489997873479</v>
      </c>
      <c r="I237">
        <v>148.34152911197455</v>
      </c>
      <c r="J237">
        <v>91.876203978612779</v>
      </c>
      <c r="K237">
        <v>139.54781417043219</v>
      </c>
      <c r="L237">
        <v>55.93192541420585</v>
      </c>
      <c r="M237">
        <v>97.12522122889645</v>
      </c>
      <c r="N237">
        <v>34.511923427775486</v>
      </c>
      <c r="O237" t="s">
        <v>1489</v>
      </c>
      <c r="P237">
        <v>133.59966676807207</v>
      </c>
      <c r="Q237">
        <v>118.56013252020593</v>
      </c>
      <c r="R237" t="s">
        <v>1489</v>
      </c>
      <c r="T237">
        <f t="shared" si="22"/>
        <v>96.819794057217052</v>
      </c>
      <c r="U237">
        <f t="shared" si="23"/>
        <v>1.1756852696560149</v>
      </c>
      <c r="V237">
        <v>10</v>
      </c>
      <c r="W237">
        <f t="shared" si="24"/>
        <v>-1.014035845470272</v>
      </c>
      <c r="X237" s="30">
        <f t="shared" si="21"/>
        <v>-4.0140358454702723</v>
      </c>
      <c r="Y237" s="39">
        <f>VLOOKUP($E237,'Ub5 and Ub6 values'!$B$3:$F$7000,2,FALSE)</f>
        <v>6</v>
      </c>
      <c r="Z237" s="39">
        <f>VLOOKUP($E237,'Ub5 and Ub6 values'!$B$3:$F$7000,3,FALSE)</f>
        <v>9</v>
      </c>
    </row>
    <row r="238" spans="1:26" ht="14.25">
      <c r="A238">
        <v>129925</v>
      </c>
      <c r="B238" t="s">
        <v>14365</v>
      </c>
      <c r="C238" t="str">
        <f t="shared" si="19"/>
        <v>NSC129925</v>
      </c>
      <c r="D238" s="22" t="s">
        <v>14808</v>
      </c>
      <c r="E238" t="str">
        <f t="shared" si="20"/>
        <v>NSC129925.mol</v>
      </c>
      <c r="F238">
        <v>17.135884401055993</v>
      </c>
      <c r="G238">
        <v>8.7958524455600351</v>
      </c>
      <c r="H238">
        <v>7.582588124298197</v>
      </c>
      <c r="I238">
        <v>9.584103548009713</v>
      </c>
      <c r="J238">
        <v>6.5019303864212707</v>
      </c>
      <c r="K238">
        <v>10.775846022927187</v>
      </c>
      <c r="L238">
        <v>4.8871066825547382</v>
      </c>
      <c r="M238">
        <v>7.8768458542757553</v>
      </c>
      <c r="N238">
        <v>9.3915703111661202</v>
      </c>
      <c r="O238">
        <v>16.604410140766365</v>
      </c>
      <c r="P238">
        <v>12.968798905372566</v>
      </c>
      <c r="Q238">
        <v>8.3583791713814684</v>
      </c>
      <c r="R238">
        <v>14.730571724191286</v>
      </c>
      <c r="T238">
        <f t="shared" si="22"/>
        <v>10.399529824460055</v>
      </c>
      <c r="U238">
        <f t="shared" si="23"/>
        <v>1.177820336616729</v>
      </c>
      <c r="V238">
        <v>10</v>
      </c>
      <c r="W238">
        <f t="shared" si="24"/>
        <v>-1.9829862952452966</v>
      </c>
      <c r="X238" s="30">
        <f t="shared" si="21"/>
        <v>-4.982986295245297</v>
      </c>
      <c r="Y238" s="39">
        <f>VLOOKUP($E238,'Ub5 and Ub6 values'!$B$3:$F$7000,2,FALSE)</f>
        <v>6</v>
      </c>
      <c r="Z238" s="39">
        <f>VLOOKUP($E238,'Ub5 and Ub6 values'!$B$3:$F$7000,3,FALSE)</f>
        <v>10</v>
      </c>
    </row>
    <row r="239" spans="1:26">
      <c r="A239">
        <v>319730</v>
      </c>
      <c r="B239" t="s">
        <v>14422</v>
      </c>
      <c r="C239" t="str">
        <f t="shared" si="19"/>
        <v>NSC319730</v>
      </c>
      <c r="D239" t="s">
        <v>14809</v>
      </c>
      <c r="E239" t="str">
        <f t="shared" si="20"/>
        <v>NSC319730.mol</v>
      </c>
      <c r="F239">
        <v>9.40241027720975</v>
      </c>
      <c r="G239">
        <v>7.9666085692007877</v>
      </c>
      <c r="H239">
        <v>9.0526439858529386</v>
      </c>
      <c r="I239">
        <v>8.5204737334613316</v>
      </c>
      <c r="J239">
        <v>5.8451718423684813</v>
      </c>
      <c r="K239">
        <v>4.9620344664356439</v>
      </c>
      <c r="L239">
        <v>10.593507750173131</v>
      </c>
      <c r="M239">
        <v>15.28424290956321</v>
      </c>
      <c r="N239">
        <v>8.3044180454203342</v>
      </c>
      <c r="O239" t="s">
        <v>1489</v>
      </c>
      <c r="P239">
        <v>8.3770023291047941</v>
      </c>
      <c r="Q239">
        <v>5.9312169020158123</v>
      </c>
      <c r="R239">
        <v>10.844161587726322</v>
      </c>
      <c r="T239">
        <f t="shared" si="22"/>
        <v>8.7569910332110439</v>
      </c>
      <c r="U239">
        <f t="shared" si="23"/>
        <v>1.1787391815271258</v>
      </c>
      <c r="V239">
        <v>10</v>
      </c>
      <c r="W239">
        <f t="shared" si="24"/>
        <v>-2.0576450949913019</v>
      </c>
      <c r="X239" s="30">
        <f t="shared" si="21"/>
        <v>-5.0576450949913019</v>
      </c>
      <c r="Y239" s="39">
        <f>VLOOKUP($E239,'Ub5 and Ub6 values'!$B$3:$F$7000,2,FALSE)</f>
        <v>6</v>
      </c>
      <c r="Z239" s="39">
        <f>VLOOKUP($E239,'Ub5 and Ub6 values'!$B$3:$F$7000,3,FALSE)</f>
        <v>7</v>
      </c>
    </row>
    <row r="240" spans="1:26" ht="14.25">
      <c r="A240">
        <v>402534</v>
      </c>
      <c r="B240" t="s">
        <v>14449</v>
      </c>
      <c r="C240" t="str">
        <f t="shared" si="19"/>
        <v>NSC402534</v>
      </c>
      <c r="D240" s="22" t="s">
        <v>14810</v>
      </c>
      <c r="E240" t="str">
        <f t="shared" si="20"/>
        <v>NSC402534.mol</v>
      </c>
      <c r="F240" t="s">
        <v>1489</v>
      </c>
      <c r="G240">
        <v>16.845449126458703</v>
      </c>
      <c r="H240">
        <v>28.915315383172771</v>
      </c>
      <c r="I240">
        <v>43.503683536412254</v>
      </c>
      <c r="J240">
        <v>23.99454913089491</v>
      </c>
      <c r="K240">
        <v>13.660489315267908</v>
      </c>
      <c r="L240">
        <v>15.279318935563449</v>
      </c>
      <c r="M240">
        <v>31.049129448115245</v>
      </c>
      <c r="N240">
        <v>16.116672937684797</v>
      </c>
      <c r="O240" t="s">
        <v>1489</v>
      </c>
      <c r="P240">
        <v>30.177352373752978</v>
      </c>
      <c r="Q240">
        <v>21.866346626111259</v>
      </c>
      <c r="R240">
        <v>36.883671272486424</v>
      </c>
      <c r="T240">
        <f t="shared" si="22"/>
        <v>25.299270735083702</v>
      </c>
      <c r="U240">
        <f t="shared" si="23"/>
        <v>1.179606895931564</v>
      </c>
      <c r="V240">
        <v>10</v>
      </c>
      <c r="W240">
        <f t="shared" si="24"/>
        <v>-1.5968919974128659</v>
      </c>
      <c r="X240" s="30">
        <f t="shared" si="21"/>
        <v>-4.5968919974128664</v>
      </c>
      <c r="Y240" s="39">
        <f>VLOOKUP($E240,'Ub5 and Ub6 values'!$B$3:$F$7000,2,FALSE)</f>
        <v>6</v>
      </c>
      <c r="Z240" s="39">
        <f>VLOOKUP($E240,'Ub5 and Ub6 values'!$B$3:$F$7000,3,FALSE)</f>
        <v>9</v>
      </c>
    </row>
    <row r="241" spans="1:26" ht="14.25">
      <c r="A241">
        <v>240587</v>
      </c>
      <c r="B241" t="s">
        <v>14396</v>
      </c>
      <c r="C241" t="str">
        <f t="shared" si="19"/>
        <v>NSC240587</v>
      </c>
      <c r="D241" s="22" t="s">
        <v>14811</v>
      </c>
      <c r="E241" t="str">
        <f t="shared" si="20"/>
        <v>NSC240587.mol</v>
      </c>
      <c r="F241">
        <v>13.308317241914958</v>
      </c>
      <c r="G241">
        <v>10.427414790703722</v>
      </c>
      <c r="H241">
        <v>20.645568044576063</v>
      </c>
      <c r="I241">
        <v>27.667035734763186</v>
      </c>
      <c r="J241">
        <v>16.985159923756914</v>
      </c>
      <c r="K241">
        <v>13.973733104010707</v>
      </c>
      <c r="L241">
        <v>34.322884535637336</v>
      </c>
      <c r="M241">
        <v>18.726138815942001</v>
      </c>
      <c r="N241">
        <v>31.53620661584889</v>
      </c>
      <c r="O241" t="s">
        <v>1489</v>
      </c>
      <c r="P241">
        <v>19.662445756739103</v>
      </c>
      <c r="Q241">
        <v>12.674587849442817</v>
      </c>
      <c r="R241">
        <v>22.761738769145108</v>
      </c>
      <c r="T241">
        <f t="shared" si="22"/>
        <v>20.224269265206733</v>
      </c>
      <c r="U241">
        <f t="shared" si="23"/>
        <v>1.1815245056118151</v>
      </c>
      <c r="V241">
        <v>10</v>
      </c>
      <c r="W241">
        <f t="shared" si="24"/>
        <v>-1.6941271611778228</v>
      </c>
      <c r="X241" s="30">
        <f t="shared" si="21"/>
        <v>-4.694127161177823</v>
      </c>
      <c r="Y241" s="39">
        <f>VLOOKUP($E241,'Ub5 and Ub6 values'!$B$3:$F$7000,2,FALSE)</f>
        <v>5</v>
      </c>
      <c r="Z241" s="39">
        <f>VLOOKUP($E241,'Ub5 and Ub6 values'!$B$3:$F$7000,3,FALSE)</f>
        <v>10</v>
      </c>
    </row>
    <row r="242" spans="1:26" ht="14.25">
      <c r="A242">
        <v>202554</v>
      </c>
      <c r="B242" t="s">
        <v>14390</v>
      </c>
      <c r="C242" t="str">
        <f t="shared" si="19"/>
        <v>NSC202554</v>
      </c>
      <c r="D242" s="22" t="s">
        <v>14812</v>
      </c>
      <c r="E242" t="str">
        <f t="shared" si="20"/>
        <v>NSC202554.mol</v>
      </c>
      <c r="F242">
        <v>57.538663359846417</v>
      </c>
      <c r="G242">
        <v>42.089547639434613</v>
      </c>
      <c r="H242">
        <v>40.529766018045159</v>
      </c>
      <c r="I242">
        <v>22.951277073014829</v>
      </c>
      <c r="J242">
        <v>30.897765918583328</v>
      </c>
      <c r="K242">
        <v>32.080766422072728</v>
      </c>
      <c r="L242">
        <v>40.529766018045159</v>
      </c>
      <c r="M242">
        <v>16.317004520597596</v>
      </c>
      <c r="N242">
        <v>33.322916950736598</v>
      </c>
      <c r="O242">
        <v>20.058522804360447</v>
      </c>
      <c r="P242">
        <v>33.473091970445388</v>
      </c>
      <c r="Q242">
        <v>26.079637661439207</v>
      </c>
      <c r="R242">
        <v>57.441767145237584</v>
      </c>
      <c r="T242">
        <f t="shared" si="22"/>
        <v>34.870037961681469</v>
      </c>
      <c r="U242">
        <f t="shared" si="23"/>
        <v>1.1821512464238531</v>
      </c>
      <c r="V242">
        <v>10</v>
      </c>
      <c r="W242">
        <f t="shared" si="24"/>
        <v>-1.4575475798239141</v>
      </c>
      <c r="X242" s="30">
        <f t="shared" si="21"/>
        <v>-4.4575475798239141</v>
      </c>
      <c r="Y242" s="39">
        <f>VLOOKUP($E242,'Ub5 and Ub6 values'!$B$3:$F$7000,2,FALSE)</f>
        <v>7</v>
      </c>
      <c r="Z242" s="39">
        <f>VLOOKUP($E242,'Ub5 and Ub6 values'!$B$3:$F$7000,3,FALSE)</f>
        <v>7</v>
      </c>
    </row>
    <row r="243" spans="1:26" ht="14.25">
      <c r="A243">
        <v>126444</v>
      </c>
      <c r="B243" t="s">
        <v>14364</v>
      </c>
      <c r="C243" t="str">
        <f t="shared" si="19"/>
        <v>NSC126444</v>
      </c>
      <c r="D243" s="22" t="s">
        <v>14813</v>
      </c>
      <c r="E243" t="str">
        <f t="shared" si="20"/>
        <v>NSC126444.mol</v>
      </c>
      <c r="F243">
        <v>9.0677800063093521</v>
      </c>
      <c r="G243">
        <v>8.443157324798527</v>
      </c>
      <c r="H243">
        <v>6.0433378618405467</v>
      </c>
      <c r="I243">
        <v>4.5472254595291721</v>
      </c>
      <c r="J243">
        <v>7.1964518536242634</v>
      </c>
      <c r="K243">
        <v>7.3603055682637564</v>
      </c>
      <c r="L243">
        <v>7.2363695748664671</v>
      </c>
      <c r="M243">
        <v>2.3082978811513528</v>
      </c>
      <c r="N243">
        <v>3.681981501081502</v>
      </c>
      <c r="O243" t="s">
        <v>1489</v>
      </c>
      <c r="P243">
        <v>2.5588453578508825</v>
      </c>
      <c r="Q243">
        <v>4.5114115991732113</v>
      </c>
      <c r="R243">
        <v>5.3573257090306434</v>
      </c>
      <c r="T243">
        <f t="shared" si="22"/>
        <v>5.6927074747933064</v>
      </c>
      <c r="U243">
        <f t="shared" si="23"/>
        <v>1.1873931964866027</v>
      </c>
      <c r="V243">
        <v>10</v>
      </c>
      <c r="W243">
        <f t="shared" si="24"/>
        <v>-2.2446811322515332</v>
      </c>
      <c r="X243" s="30">
        <f t="shared" si="21"/>
        <v>-5.2446811322515332</v>
      </c>
      <c r="Y243" s="39">
        <f>VLOOKUP($E243,'Ub5 and Ub6 values'!$B$3:$F$7000,2,FALSE)</f>
        <v>7</v>
      </c>
      <c r="Z243" s="39">
        <f>VLOOKUP($E243,'Ub5 and Ub6 values'!$B$3:$F$7000,3,FALSE)</f>
        <v>12</v>
      </c>
    </row>
    <row r="244" spans="1:26" ht="14.25">
      <c r="A244">
        <v>61701</v>
      </c>
      <c r="B244" t="s">
        <v>14482</v>
      </c>
      <c r="C244" t="str">
        <f t="shared" si="19"/>
        <v>NSC61701</v>
      </c>
      <c r="D244" s="22" t="s">
        <v>14814</v>
      </c>
      <c r="E244" t="str">
        <f t="shared" si="20"/>
        <v>NSC61701.mol</v>
      </c>
      <c r="F244">
        <v>87.719057584368571</v>
      </c>
      <c r="G244">
        <v>56.273224522478166</v>
      </c>
      <c r="H244">
        <v>41.131935691701329</v>
      </c>
      <c r="I244">
        <v>37.840980200540159</v>
      </c>
      <c r="J244">
        <v>31.985725312710649</v>
      </c>
      <c r="K244">
        <v>34.458296221174777</v>
      </c>
      <c r="L244">
        <v>43.13245912947194</v>
      </c>
      <c r="M244">
        <v>34.768667793973407</v>
      </c>
      <c r="N244">
        <v>50.360951653839244</v>
      </c>
      <c r="O244" t="s">
        <v>1489</v>
      </c>
      <c r="P244">
        <v>68.017524465092336</v>
      </c>
      <c r="Q244">
        <v>28.596480965306206</v>
      </c>
      <c r="R244">
        <v>82.941167455066903</v>
      </c>
      <c r="T244">
        <f t="shared" si="22"/>
        <v>49.768872582976975</v>
      </c>
      <c r="U244">
        <f t="shared" si="23"/>
        <v>1.1879428556572276</v>
      </c>
      <c r="V244">
        <v>10</v>
      </c>
      <c r="W244">
        <f t="shared" si="24"/>
        <v>-1.3030421972414636</v>
      </c>
      <c r="X244" s="30">
        <f t="shared" si="21"/>
        <v>-4.3030421972414636</v>
      </c>
      <c r="Y244" s="39">
        <f>VLOOKUP($E244,'Ub5 and Ub6 values'!$B$3:$F$7000,2,FALSE)</f>
        <v>5</v>
      </c>
      <c r="Z244" s="39">
        <f>VLOOKUP($E244,'Ub5 and Ub6 values'!$B$3:$F$7000,3,FALSE)</f>
        <v>6</v>
      </c>
    </row>
    <row r="245" spans="1:26" ht="14.25">
      <c r="A245">
        <v>405533</v>
      </c>
      <c r="B245" t="s">
        <v>14452</v>
      </c>
      <c r="C245" t="str">
        <f t="shared" si="19"/>
        <v>NSC405533</v>
      </c>
      <c r="D245" s="22" t="s">
        <v>14815</v>
      </c>
      <c r="E245" t="str">
        <f t="shared" si="20"/>
        <v>NSC405533.mol</v>
      </c>
      <c r="F245">
        <v>40.100348631491258</v>
      </c>
      <c r="G245">
        <v>53.292014962570761</v>
      </c>
      <c r="H245">
        <v>64.178391152071896</v>
      </c>
      <c r="I245">
        <v>41.848179165376877</v>
      </c>
      <c r="J245">
        <v>32.533157110817264</v>
      </c>
      <c r="K245">
        <v>43.683401225956771</v>
      </c>
      <c r="L245">
        <v>21.958465381067931</v>
      </c>
      <c r="M245">
        <v>58.884590590996289</v>
      </c>
      <c r="N245">
        <v>31.228899055720198</v>
      </c>
      <c r="O245">
        <v>75.916771039546262</v>
      </c>
      <c r="P245">
        <v>43.942197060393276</v>
      </c>
      <c r="Q245">
        <v>35.146746568967657</v>
      </c>
      <c r="R245">
        <v>47.704402284582066</v>
      </c>
      <c r="T245">
        <f t="shared" si="22"/>
        <v>45.416735709966034</v>
      </c>
      <c r="U245">
        <f t="shared" si="23"/>
        <v>1.1880709790122141</v>
      </c>
      <c r="V245">
        <v>10</v>
      </c>
      <c r="W245">
        <f t="shared" si="24"/>
        <v>-1.342784083548572</v>
      </c>
      <c r="X245" s="30">
        <f t="shared" si="21"/>
        <v>-4.3427840835485725</v>
      </c>
      <c r="Y245" s="39">
        <f>VLOOKUP($E245,'Ub5 and Ub6 values'!$B$3:$F$7000,2,FALSE)</f>
        <v>6</v>
      </c>
      <c r="Z245" s="39">
        <f>VLOOKUP($E245,'Ub5 and Ub6 values'!$B$3:$F$7000,3,FALSE)</f>
        <v>6</v>
      </c>
    </row>
    <row r="246" spans="1:26" ht="14.25">
      <c r="A246">
        <v>82772</v>
      </c>
      <c r="B246" t="s">
        <v>14552</v>
      </c>
      <c r="C246" t="str">
        <f t="shared" si="19"/>
        <v>NSC82772</v>
      </c>
      <c r="D246" s="22" t="s">
        <v>14816</v>
      </c>
      <c r="E246" t="str">
        <f t="shared" si="20"/>
        <v>NSC82772.mol</v>
      </c>
      <c r="F246">
        <v>10.676017414151746</v>
      </c>
      <c r="G246">
        <v>24.454525861228348</v>
      </c>
      <c r="H246">
        <v>12.22389608792129</v>
      </c>
      <c r="I246">
        <v>14.040662989339902</v>
      </c>
      <c r="J246">
        <v>10.275129453365125</v>
      </c>
      <c r="K246">
        <v>17.379430877232053</v>
      </c>
      <c r="L246">
        <v>9.5419016280731306</v>
      </c>
      <c r="M246">
        <v>14.626179110357478</v>
      </c>
      <c r="N246">
        <v>12.968798905372566</v>
      </c>
      <c r="O246">
        <v>18.058123108618091</v>
      </c>
      <c r="P246">
        <v>18.053874984495167</v>
      </c>
      <c r="Q246">
        <v>12.032993750840422</v>
      </c>
      <c r="R246">
        <v>7.7810974639396147</v>
      </c>
      <c r="T246">
        <f t="shared" si="22"/>
        <v>14.008663971918072</v>
      </c>
      <c r="U246">
        <f t="shared" si="23"/>
        <v>1.1902225958672774</v>
      </c>
      <c r="V246">
        <v>10</v>
      </c>
      <c r="W246">
        <f t="shared" si="24"/>
        <v>-1.8536032820797836</v>
      </c>
      <c r="X246" s="30">
        <f t="shared" si="21"/>
        <v>-4.8536032820797832</v>
      </c>
      <c r="Y246" s="39">
        <f>VLOOKUP($E246,'Ub5 and Ub6 values'!$B$3:$F$7000,2,FALSE)</f>
        <v>7</v>
      </c>
      <c r="Z246" s="39">
        <f>VLOOKUP($E246,'Ub5 and Ub6 values'!$B$3:$F$7000,3,FALSE)</f>
        <v>9</v>
      </c>
    </row>
    <row r="247" spans="1:26" ht="14.25">
      <c r="A247">
        <v>60666</v>
      </c>
      <c r="B247" t="s">
        <v>14481</v>
      </c>
      <c r="C247" t="str">
        <f t="shared" si="19"/>
        <v>NSC60666</v>
      </c>
      <c r="D247" s="22" t="s">
        <v>14817</v>
      </c>
      <c r="E247" t="str">
        <f t="shared" si="20"/>
        <v>NSC60666.mol</v>
      </c>
      <c r="F247">
        <v>71.747810139689861</v>
      </c>
      <c r="G247">
        <v>120.33910873436454</v>
      </c>
      <c r="H247">
        <v>58.460856269283596</v>
      </c>
      <c r="I247">
        <v>92.433051204777001</v>
      </c>
      <c r="J247">
        <v>88.031477337882862</v>
      </c>
      <c r="K247">
        <v>92.25162646867841</v>
      </c>
      <c r="L247">
        <v>60.040053818793368</v>
      </c>
      <c r="M247">
        <v>55.876745581849001</v>
      </c>
      <c r="N247">
        <v>32.409846674307289</v>
      </c>
      <c r="O247" t="s">
        <v>1489</v>
      </c>
      <c r="P247">
        <v>47.447048278561184</v>
      </c>
      <c r="Q247">
        <v>68.004912215218823</v>
      </c>
      <c r="R247">
        <v>98.761124832053838</v>
      </c>
      <c r="T247">
        <f t="shared" si="22"/>
        <v>73.816971796288314</v>
      </c>
      <c r="U247">
        <f t="shared" si="23"/>
        <v>1.1911794797369151</v>
      </c>
      <c r="V247">
        <v>10</v>
      </c>
      <c r="W247">
        <f t="shared" si="24"/>
        <v>-1.1318437748967571</v>
      </c>
      <c r="X247" s="30">
        <f t="shared" si="21"/>
        <v>-4.1318437748967574</v>
      </c>
      <c r="Y247" s="39">
        <f>VLOOKUP($E247,'Ub5 and Ub6 values'!$B$3:$F$7000,2,FALSE)</f>
        <v>7</v>
      </c>
      <c r="Z247" s="39">
        <f>VLOOKUP($E247,'Ub5 and Ub6 values'!$B$3:$F$7000,3,FALSE)</f>
        <v>10</v>
      </c>
    </row>
    <row r="248" spans="1:26" ht="14.25">
      <c r="A248">
        <v>659530</v>
      </c>
      <c r="B248" t="s">
        <v>14523</v>
      </c>
      <c r="C248" t="str">
        <f t="shared" si="19"/>
        <v>NSC659530</v>
      </c>
      <c r="D248" s="22" t="s">
        <v>14818</v>
      </c>
      <c r="E248" t="str">
        <f t="shared" si="20"/>
        <v>NSC659530.mol</v>
      </c>
      <c r="F248">
        <v>69.876535672176502</v>
      </c>
      <c r="G248">
        <v>34.353471849406787</v>
      </c>
      <c r="H248">
        <v>49.427647082504606</v>
      </c>
      <c r="I248">
        <v>48.561742041903045</v>
      </c>
      <c r="J248">
        <v>39.452351894509043</v>
      </c>
      <c r="K248">
        <v>28.262686308200212</v>
      </c>
      <c r="L248">
        <v>28.705010432533221</v>
      </c>
      <c r="M248">
        <v>38.786695074940852</v>
      </c>
      <c r="N248">
        <v>32.227947891945924</v>
      </c>
      <c r="O248">
        <v>77.307748838191259</v>
      </c>
      <c r="P248">
        <v>35.264262157263495</v>
      </c>
      <c r="Q248">
        <v>29.414779701313563</v>
      </c>
      <c r="R248">
        <v>82.920966813986439</v>
      </c>
      <c r="T248">
        <f t="shared" si="22"/>
        <v>45.735526596836536</v>
      </c>
      <c r="U248">
        <f t="shared" si="23"/>
        <v>1.1950945921669318</v>
      </c>
      <c r="V248">
        <v>10</v>
      </c>
      <c r="W248">
        <f t="shared" si="24"/>
        <v>-1.3397463161026359</v>
      </c>
      <c r="X248" s="30">
        <f t="shared" si="21"/>
        <v>-4.3397463161026355</v>
      </c>
      <c r="Y248" s="39">
        <f>VLOOKUP($E248,'Ub5 and Ub6 values'!$B$3:$F$7000,2,FALSE)</f>
        <v>8</v>
      </c>
      <c r="Z248" s="39">
        <f>VLOOKUP($E248,'Ub5 and Ub6 values'!$B$3:$F$7000,3,FALSE)</f>
        <v>9</v>
      </c>
    </row>
    <row r="249" spans="1:26" ht="14.25">
      <c r="A249">
        <v>379963</v>
      </c>
      <c r="B249" t="s">
        <v>14438</v>
      </c>
      <c r="C249" t="str">
        <f t="shared" si="19"/>
        <v>NSC379963</v>
      </c>
      <c r="D249" s="22" t="s">
        <v>14819</v>
      </c>
      <c r="E249" t="str">
        <f t="shared" si="20"/>
        <v>NSC379963.mol</v>
      </c>
      <c r="F249">
        <v>33.640548043462175</v>
      </c>
      <c r="G249">
        <v>14.475511697590662</v>
      </c>
      <c r="H249">
        <v>32.457547539972779</v>
      </c>
      <c r="I249">
        <v>35.340572574413692</v>
      </c>
      <c r="J249">
        <v>35.340572574413692</v>
      </c>
      <c r="K249">
        <v>26.630380222926991</v>
      </c>
      <c r="L249">
        <v>32.080766422072728</v>
      </c>
      <c r="M249">
        <v>28.803748023566929</v>
      </c>
      <c r="N249">
        <v>32.813729635140447</v>
      </c>
      <c r="O249">
        <v>53.814506627510738</v>
      </c>
      <c r="P249">
        <v>30.257864064096797</v>
      </c>
      <c r="Q249">
        <v>39.084882393163561</v>
      </c>
      <c r="R249" t="s">
        <v>1489</v>
      </c>
      <c r="T249">
        <f t="shared" si="22"/>
        <v>32.895052484860933</v>
      </c>
      <c r="U249">
        <f t="shared" si="23"/>
        <v>1.1958939706214118</v>
      </c>
      <c r="V249">
        <v>10</v>
      </c>
      <c r="W249">
        <f t="shared" si="24"/>
        <v>-1.4828694163387732</v>
      </c>
      <c r="X249" s="30">
        <f t="shared" si="21"/>
        <v>-4.4828694163387732</v>
      </c>
      <c r="Y249" s="39">
        <f>VLOOKUP($E249,'Ub5 and Ub6 values'!$B$3:$F$7000,2,FALSE)</f>
        <v>6</v>
      </c>
      <c r="Z249" s="39">
        <f>VLOOKUP($E249,'Ub5 and Ub6 values'!$B$3:$F$7000,3,FALSE)</f>
        <v>12</v>
      </c>
    </row>
    <row r="250" spans="1:26">
      <c r="A250">
        <v>649232</v>
      </c>
      <c r="B250" t="s">
        <v>14507</v>
      </c>
      <c r="C250" t="str">
        <f t="shared" si="19"/>
        <v>NSC649232</v>
      </c>
      <c r="D250" t="s">
        <v>14820</v>
      </c>
      <c r="E250" t="str">
        <f t="shared" si="20"/>
        <v>NSC649232.mol</v>
      </c>
      <c r="F250">
        <v>34.077935224088762</v>
      </c>
      <c r="G250">
        <v>37.40548660851556</v>
      </c>
      <c r="H250">
        <v>16.176342784530394</v>
      </c>
      <c r="I250">
        <v>17.834417919944762</v>
      </c>
      <c r="J250">
        <v>16.176342784530394</v>
      </c>
      <c r="K250">
        <v>19.662445756739103</v>
      </c>
      <c r="L250">
        <v>46.794706974794785</v>
      </c>
      <c r="M250">
        <v>30.756906352323696</v>
      </c>
      <c r="N250">
        <v>20.645568044576063</v>
      </c>
      <c r="O250" t="s">
        <v>1489</v>
      </c>
      <c r="P250">
        <v>26.718604575367699</v>
      </c>
      <c r="Q250">
        <v>16.070651157943054</v>
      </c>
      <c r="R250">
        <v>25.708191542612113</v>
      </c>
      <c r="T250">
        <f t="shared" si="22"/>
        <v>25.668966643830533</v>
      </c>
      <c r="U250">
        <f t="shared" si="23"/>
        <v>1.1969338790751896</v>
      </c>
      <c r="V250">
        <v>10</v>
      </c>
      <c r="W250">
        <f t="shared" si="24"/>
        <v>-1.5905916143794101</v>
      </c>
      <c r="X250" s="30">
        <f t="shared" si="21"/>
        <v>-4.5905916143794103</v>
      </c>
      <c r="Y250" s="39">
        <f>VLOOKUP($E250,'Ub5 and Ub6 values'!$B$3:$F$7000,2,FALSE)</f>
        <v>8</v>
      </c>
      <c r="Z250" s="39">
        <f>VLOOKUP($E250,'Ub5 and Ub6 values'!$B$3:$F$7000,3,FALSE)</f>
        <v>10</v>
      </c>
    </row>
    <row r="251" spans="1:26" ht="14.25">
      <c r="A251">
        <v>135923</v>
      </c>
      <c r="B251" t="s">
        <v>14369</v>
      </c>
      <c r="C251" t="str">
        <f t="shared" si="19"/>
        <v>NSC135923</v>
      </c>
      <c r="D251" s="22" t="s">
        <v>14821</v>
      </c>
      <c r="E251" t="str">
        <f t="shared" si="20"/>
        <v>NSC135923.mol</v>
      </c>
      <c r="F251" t="s">
        <v>1489</v>
      </c>
      <c r="G251">
        <v>47.042953203199119</v>
      </c>
      <c r="H251">
        <v>30.921014313830341</v>
      </c>
      <c r="I251">
        <v>46.028401398565578</v>
      </c>
      <c r="J251">
        <v>39.710559873450833</v>
      </c>
      <c r="K251">
        <v>50.90628052351974</v>
      </c>
      <c r="L251" t="s">
        <v>1489</v>
      </c>
      <c r="M251">
        <v>23.644745219574517</v>
      </c>
      <c r="N251">
        <v>60.555792912975008</v>
      </c>
      <c r="O251">
        <v>63.380077707189571</v>
      </c>
      <c r="P251">
        <v>63.380077707189571</v>
      </c>
      <c r="Q251">
        <v>19.533976924049519</v>
      </c>
      <c r="R251">
        <v>76.413360223023261</v>
      </c>
      <c r="T251">
        <f t="shared" si="22"/>
        <v>47.410658182415183</v>
      </c>
      <c r="U251">
        <f t="shared" si="23"/>
        <v>1.1997172256104758</v>
      </c>
      <c r="V251">
        <v>10</v>
      </c>
      <c r="W251">
        <f t="shared" si="24"/>
        <v>-1.3241240155098377</v>
      </c>
      <c r="X251" s="30">
        <f t="shared" si="21"/>
        <v>-4.3241240155098382</v>
      </c>
      <c r="Y251" s="39">
        <f>VLOOKUP($E251,'Ub5 and Ub6 values'!$B$3:$F$7000,2,FALSE)</f>
        <v>7</v>
      </c>
      <c r="Z251" s="39">
        <f>VLOOKUP($E251,'Ub5 and Ub6 values'!$B$3:$F$7000,3,FALSE)</f>
        <v>9</v>
      </c>
    </row>
    <row r="252" spans="1:26" ht="14.25">
      <c r="A252">
        <v>641183</v>
      </c>
      <c r="B252" t="s">
        <v>14494</v>
      </c>
      <c r="C252" t="str">
        <f t="shared" si="19"/>
        <v>NSC641183</v>
      </c>
      <c r="D252" s="22" t="s">
        <v>14822</v>
      </c>
      <c r="E252" t="str">
        <f t="shared" si="20"/>
        <v>NSC641183.mol</v>
      </c>
      <c r="F252">
        <v>92.433051204777001</v>
      </c>
      <c r="G252">
        <v>43.974759117606936</v>
      </c>
      <c r="H252">
        <v>22.406091105234626</v>
      </c>
      <c r="I252">
        <v>88.221799007179698</v>
      </c>
      <c r="J252">
        <v>45.969936873503521</v>
      </c>
      <c r="K252">
        <v>47.073949602385341</v>
      </c>
      <c r="L252">
        <v>95.707487422863295</v>
      </c>
      <c r="M252">
        <v>56.124174277180515</v>
      </c>
      <c r="N252">
        <v>55.876745581849001</v>
      </c>
      <c r="O252" t="s">
        <v>1489</v>
      </c>
      <c r="P252">
        <v>56.124174277180515</v>
      </c>
      <c r="Q252">
        <v>48.811343879828328</v>
      </c>
      <c r="R252">
        <v>77.923201954055003</v>
      </c>
      <c r="T252">
        <f t="shared" si="22"/>
        <v>60.887226191970313</v>
      </c>
      <c r="U252">
        <f t="shared" si="23"/>
        <v>1.2038879236593556</v>
      </c>
      <c r="V252">
        <v>10</v>
      </c>
      <c r="W252">
        <f t="shared" si="24"/>
        <v>-1.2154738104250395</v>
      </c>
      <c r="X252" s="30">
        <f t="shared" si="21"/>
        <v>-4.2154738104250393</v>
      </c>
      <c r="Y252" s="39">
        <f>VLOOKUP($E252,'Ub5 and Ub6 values'!$B$3:$F$7000,2,FALSE)</f>
        <v>7</v>
      </c>
      <c r="Z252" s="39">
        <f>VLOOKUP($E252,'Ub5 and Ub6 values'!$B$3:$F$7000,3,FALSE)</f>
        <v>12</v>
      </c>
    </row>
    <row r="253" spans="1:26" ht="14.25">
      <c r="A253">
        <v>234214</v>
      </c>
      <c r="B253" t="s">
        <v>14395</v>
      </c>
      <c r="C253" t="str">
        <f t="shared" si="19"/>
        <v>NSC234214</v>
      </c>
      <c r="D253" s="22" t="s">
        <v>14823</v>
      </c>
      <c r="E253" t="str">
        <f t="shared" si="20"/>
        <v>NSC234214.mol</v>
      </c>
      <c r="F253">
        <v>13.166278881534062</v>
      </c>
      <c r="G253">
        <v>11.415512410536868</v>
      </c>
      <c r="H253">
        <v>12.071036047088397</v>
      </c>
      <c r="I253">
        <v>15.54275229120725</v>
      </c>
      <c r="J253">
        <v>23.269541744755568</v>
      </c>
      <c r="K253">
        <v>13.476845436933225</v>
      </c>
      <c r="L253">
        <v>8.3649389976608273</v>
      </c>
      <c r="M253">
        <v>9.6834625071671141</v>
      </c>
      <c r="N253">
        <v>16.617639173858262</v>
      </c>
      <c r="O253">
        <v>7.9666085692007877</v>
      </c>
      <c r="P253">
        <v>10.167635632525471</v>
      </c>
      <c r="Q253">
        <v>14.794597839850464</v>
      </c>
      <c r="R253">
        <v>8.5786599539934247</v>
      </c>
      <c r="T253">
        <f t="shared" si="22"/>
        <v>12.701193037408595</v>
      </c>
      <c r="U253">
        <f t="shared" si="23"/>
        <v>1.2048421853351357</v>
      </c>
      <c r="V253">
        <v>10</v>
      </c>
      <c r="W253">
        <f t="shared" si="24"/>
        <v>-1.8961554833567795</v>
      </c>
      <c r="X253" s="30">
        <f t="shared" si="21"/>
        <v>-4.8961554833567797</v>
      </c>
      <c r="Y253" s="39">
        <f>VLOOKUP($E253,'Ub5 and Ub6 values'!$B$3:$F$7000,2,FALSE)</f>
        <v>8</v>
      </c>
      <c r="Z253" s="39">
        <f>VLOOKUP($E253,'Ub5 and Ub6 values'!$B$3:$F$7000,3,FALSE)</f>
        <v>10</v>
      </c>
    </row>
    <row r="254" spans="1:26" ht="14.25">
      <c r="A254">
        <v>656836</v>
      </c>
      <c r="B254" t="s">
        <v>14512</v>
      </c>
      <c r="C254" t="str">
        <f t="shared" si="19"/>
        <v>NSC656836</v>
      </c>
      <c r="D254" s="22" t="s">
        <v>14824</v>
      </c>
      <c r="E254" t="str">
        <f t="shared" si="20"/>
        <v>NSC656836.mol</v>
      </c>
      <c r="F254">
        <v>26.164563552035538</v>
      </c>
      <c r="G254">
        <v>17.434630647804685</v>
      </c>
      <c r="H254">
        <v>9.8694989739864862</v>
      </c>
      <c r="I254">
        <v>17.132854746627476</v>
      </c>
      <c r="J254">
        <v>14.672419759211241</v>
      </c>
      <c r="K254">
        <v>13.475249498010497</v>
      </c>
      <c r="L254">
        <v>15.923590629684824</v>
      </c>
      <c r="M254">
        <v>10.471833972967412</v>
      </c>
      <c r="N254">
        <v>12.560914496680828</v>
      </c>
      <c r="O254">
        <v>8.8165583503907463</v>
      </c>
      <c r="P254">
        <v>13.799668645310755</v>
      </c>
      <c r="Q254">
        <v>12.724821703221068</v>
      </c>
      <c r="R254">
        <v>13.973733104010707</v>
      </c>
      <c r="T254">
        <f t="shared" si="22"/>
        <v>14.386179852303254</v>
      </c>
      <c r="U254">
        <f t="shared" si="23"/>
        <v>1.2058799055586216</v>
      </c>
      <c r="V254">
        <v>10</v>
      </c>
      <c r="W254">
        <f t="shared" si="24"/>
        <v>-1.8420545145638987</v>
      </c>
      <c r="X254" s="30">
        <f t="shared" si="21"/>
        <v>-4.8420545145638982</v>
      </c>
      <c r="Y254" s="39">
        <f>VLOOKUP($E254,'Ub5 and Ub6 values'!$B$3:$F$7000,2,FALSE)</f>
        <v>7</v>
      </c>
      <c r="Z254" s="39">
        <f>VLOOKUP($E254,'Ub5 and Ub6 values'!$B$3:$F$7000,3,FALSE)</f>
        <v>9</v>
      </c>
    </row>
    <row r="255" spans="1:26" ht="14.25">
      <c r="A255">
        <v>684118</v>
      </c>
      <c r="B255" t="s">
        <v>14547</v>
      </c>
      <c r="C255" t="str">
        <f t="shared" si="19"/>
        <v>NSC684118</v>
      </c>
      <c r="D255" s="22" t="s">
        <v>14825</v>
      </c>
      <c r="E255" t="str">
        <f t="shared" si="20"/>
        <v>NSC684118.mol</v>
      </c>
      <c r="F255">
        <v>11.633267002926576</v>
      </c>
      <c r="G255">
        <v>12.23649534938057</v>
      </c>
      <c r="H255">
        <v>12.214930353072907</v>
      </c>
      <c r="I255">
        <v>12.872021151556503</v>
      </c>
      <c r="J255">
        <v>11.685150141625144</v>
      </c>
      <c r="K255">
        <v>12.8483201168496</v>
      </c>
      <c r="L255">
        <v>12.214930353072907</v>
      </c>
      <c r="M255" t="s">
        <v>1489</v>
      </c>
      <c r="N255">
        <v>2.1794190730561009</v>
      </c>
      <c r="O255">
        <v>3.5910240393055872</v>
      </c>
      <c r="P255">
        <v>2.200202716448787</v>
      </c>
      <c r="Q255">
        <v>6.2609991005809791</v>
      </c>
      <c r="R255">
        <v>13.58817497313705</v>
      </c>
      <c r="T255">
        <f t="shared" si="22"/>
        <v>9.4604111975843903</v>
      </c>
      <c r="U255">
        <f t="shared" si="23"/>
        <v>1.2059471477301162</v>
      </c>
      <c r="V255">
        <v>10</v>
      </c>
      <c r="W255">
        <f t="shared" si="24"/>
        <v>-2.02408998654104</v>
      </c>
      <c r="X255" s="30">
        <f t="shared" si="21"/>
        <v>-5.02408998654104</v>
      </c>
      <c r="Y255" s="39">
        <f>VLOOKUP($E255,'Ub5 and Ub6 values'!$B$3:$F$7000,2,FALSE)</f>
        <v>7</v>
      </c>
      <c r="Z255" s="39">
        <f>VLOOKUP($E255,'Ub5 and Ub6 values'!$B$3:$F$7000,3,FALSE)</f>
        <v>8</v>
      </c>
    </row>
    <row r="256" spans="1:26" ht="14.25">
      <c r="A256">
        <v>87596</v>
      </c>
      <c r="B256" t="s">
        <v>14558</v>
      </c>
      <c r="C256" t="str">
        <f t="shared" si="19"/>
        <v>NSC87596</v>
      </c>
      <c r="D256" s="22" t="s">
        <v>14826</v>
      </c>
      <c r="E256" t="str">
        <f t="shared" si="20"/>
        <v>NSC87596.mol</v>
      </c>
      <c r="F256">
        <v>32.457547539972779</v>
      </c>
      <c r="G256">
        <v>25.094816992982484</v>
      </c>
      <c r="H256">
        <v>20.967166089535972</v>
      </c>
      <c r="I256">
        <v>16.922506584569035</v>
      </c>
      <c r="J256">
        <v>14.165272928826685</v>
      </c>
      <c r="K256">
        <v>26.349557842631608</v>
      </c>
      <c r="L256">
        <v>26.349557842631608</v>
      </c>
      <c r="M256">
        <v>28.348925578272244</v>
      </c>
      <c r="N256">
        <v>31.25469045004515</v>
      </c>
      <c r="O256">
        <v>49.019220559183012</v>
      </c>
      <c r="P256">
        <v>30.257864064096797</v>
      </c>
      <c r="Q256">
        <v>39.423286585117118</v>
      </c>
      <c r="R256">
        <v>34.882698572126046</v>
      </c>
      <c r="T256">
        <f t="shared" si="22"/>
        <v>28.884085509999274</v>
      </c>
      <c r="U256">
        <f t="shared" si="23"/>
        <v>1.2066834388192893</v>
      </c>
      <c r="V256">
        <v>10</v>
      </c>
      <c r="W256">
        <f t="shared" si="24"/>
        <v>-1.5393413779667142</v>
      </c>
      <c r="X256" s="30">
        <f>W256-3</f>
        <v>-4.5393413779667142</v>
      </c>
      <c r="Y256" s="39">
        <f>VLOOKUP($E256,'Ub5 and Ub6 values'!$B$3:$F$7000,2,FALSE)</f>
        <v>6</v>
      </c>
      <c r="Z256" s="39">
        <f>VLOOKUP($E256,'Ub5 and Ub6 values'!$B$3:$F$7000,3,FALSE)</f>
        <v>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C769"/>
  <sheetViews>
    <sheetView workbookViewId="0">
      <selection activeCell="F1" sqref="F1:G1"/>
    </sheetView>
  </sheetViews>
  <sheetFormatPr defaultRowHeight="12.75"/>
  <cols>
    <col min="1" max="1" width="19" customWidth="1"/>
    <col min="5" max="5" width="9.140625" style="30"/>
    <col min="6" max="7" width="9.140625" style="39"/>
  </cols>
  <sheetData>
    <row r="1" spans="1:29">
      <c r="B1" t="s">
        <v>5167</v>
      </c>
      <c r="F1" s="39" t="s">
        <v>7937</v>
      </c>
      <c r="G1" s="39" t="s">
        <v>7938</v>
      </c>
      <c r="L1" t="s">
        <v>14838</v>
      </c>
      <c r="R1" t="s">
        <v>14839</v>
      </c>
      <c r="X1" t="s">
        <v>14840</v>
      </c>
    </row>
    <row r="2" spans="1:29">
      <c r="A2" t="s">
        <v>4754</v>
      </c>
      <c r="B2">
        <v>-10.02</v>
      </c>
      <c r="D2">
        <v>1</v>
      </c>
      <c r="E2" s="30">
        <f>B2</f>
        <v>-10.02</v>
      </c>
      <c r="F2" s="39">
        <f>VLOOKUP($A2,'Ub5 and Ub6 values'!$B$2:$F$7000,2,FALSE)</f>
        <v>7</v>
      </c>
      <c r="G2" s="39">
        <f>VLOOKUP($A2,'Ub5 and Ub6 values'!$B$2:$F$7000,3,FALSE)</f>
        <v>9</v>
      </c>
      <c r="L2" s="26" t="s">
        <v>14841</v>
      </c>
      <c r="M2" s="26" t="s">
        <v>14842</v>
      </c>
      <c r="N2" s="26" t="s">
        <v>14843</v>
      </c>
      <c r="O2" s="26" t="s">
        <v>14844</v>
      </c>
      <c r="P2" s="26" t="s">
        <v>14845</v>
      </c>
      <c r="Q2" s="26" t="s">
        <v>14846</v>
      </c>
      <c r="R2" s="26" t="s">
        <v>14841</v>
      </c>
      <c r="S2" s="26" t="s">
        <v>14842</v>
      </c>
      <c r="T2" s="26" t="s">
        <v>14843</v>
      </c>
      <c r="U2" s="26" t="s">
        <v>14844</v>
      </c>
      <c r="V2" s="26" t="s">
        <v>14845</v>
      </c>
      <c r="W2" s="26" t="s">
        <v>14846</v>
      </c>
      <c r="X2" s="26" t="s">
        <v>14841</v>
      </c>
      <c r="Y2" s="26" t="s">
        <v>14842</v>
      </c>
      <c r="Z2" s="26" t="s">
        <v>14843</v>
      </c>
      <c r="AA2" s="26" t="s">
        <v>14844</v>
      </c>
      <c r="AB2" s="26" t="s">
        <v>14845</v>
      </c>
      <c r="AC2" s="26" t="s">
        <v>14846</v>
      </c>
    </row>
    <row r="3" spans="1:29">
      <c r="A3" t="s">
        <v>4755</v>
      </c>
      <c r="B3">
        <v>-9.99</v>
      </c>
      <c r="D3">
        <v>1</v>
      </c>
      <c r="E3" s="30">
        <f t="shared" ref="E3:E66" si="0">B3</f>
        <v>-9.99</v>
      </c>
      <c r="F3" s="39">
        <f>VLOOKUP($A3,'Ub5 and Ub6 values'!$B$2:$F$7000,2,FALSE)</f>
        <v>6</v>
      </c>
      <c r="G3" s="39">
        <f>VLOOKUP($A3,'Ub5 and Ub6 values'!$B$2:$F$7000,3,FALSE)</f>
        <v>8</v>
      </c>
      <c r="L3">
        <f>AVERAGE(E2:E3742)</f>
        <v>-5.027122395833338</v>
      </c>
      <c r="M3">
        <f>MEDIAN(E2:E3742)</f>
        <v>-4.665</v>
      </c>
      <c r="N3">
        <f>STDEV(E2:E3742)</f>
        <v>1.3807294240713393</v>
      </c>
      <c r="O3">
        <f>SKEW(E2:E3742)</f>
        <v>-1.1873560026977346</v>
      </c>
      <c r="P3">
        <f>MAX(E2:E3742)</f>
        <v>-2.0299999999999998</v>
      </c>
      <c r="Q3">
        <f>MIN(E2:E3742)</f>
        <v>-10.02</v>
      </c>
      <c r="R3">
        <f>AVERAGE(F2:F5440)</f>
        <v>7.044270833333333</v>
      </c>
      <c r="S3">
        <f>MEDIAN(F2:F542)</f>
        <v>7</v>
      </c>
      <c r="T3">
        <f>STDEV(F2:F542)</f>
        <v>1.0673525469938123</v>
      </c>
      <c r="U3">
        <f>SKEW(F2:F542)</f>
        <v>0.81369949537270458</v>
      </c>
      <c r="V3">
        <f>MAX(F2:F542)</f>
        <v>11</v>
      </c>
      <c r="W3">
        <f>MIN(F2:F542)</f>
        <v>4</v>
      </c>
      <c r="X3">
        <f>AVERAGE(G2:G5406)</f>
        <v>9.1432291666666661</v>
      </c>
      <c r="Y3">
        <f>MEDIAN(G2:G5406)</f>
        <v>9</v>
      </c>
      <c r="Z3">
        <f>STDEV(G2:G5406)</f>
        <v>1.3336702706065291</v>
      </c>
      <c r="AA3">
        <f>SKEW(G2:G5406)</f>
        <v>-0.19752722919434762</v>
      </c>
      <c r="AB3">
        <f>MAX(G2:G5406)</f>
        <v>12</v>
      </c>
      <c r="AC3">
        <f>MIN(G2:G5406)</f>
        <v>5</v>
      </c>
    </row>
    <row r="4" spans="1:29">
      <c r="A4" t="s">
        <v>4756</v>
      </c>
      <c r="B4">
        <v>-9.6199999999999992</v>
      </c>
      <c r="D4">
        <v>1</v>
      </c>
      <c r="E4" s="30">
        <f t="shared" si="0"/>
        <v>-9.6199999999999992</v>
      </c>
      <c r="F4" s="39">
        <f>VLOOKUP($A4,'Ub5 and Ub6 values'!$B$2:$F$7000,2,FALSE)</f>
        <v>7</v>
      </c>
      <c r="G4" s="39">
        <f>VLOOKUP($A4,'Ub5 and Ub6 values'!$B$2:$F$7000,3,FALSE)</f>
        <v>10</v>
      </c>
    </row>
    <row r="5" spans="1:29">
      <c r="A5" t="s">
        <v>4757</v>
      </c>
      <c r="B5">
        <v>-9.5500000000000007</v>
      </c>
      <c r="D5">
        <v>1</v>
      </c>
      <c r="E5" s="30">
        <f t="shared" si="0"/>
        <v>-9.5500000000000007</v>
      </c>
      <c r="F5" s="39">
        <f>VLOOKUP($A5,'Ub5 and Ub6 values'!$B$2:$F$7000,2,FALSE)</f>
        <v>6</v>
      </c>
      <c r="G5" s="39">
        <f>VLOOKUP($A5,'Ub5 and Ub6 values'!$B$2:$F$7000,3,FALSE)</f>
        <v>9</v>
      </c>
    </row>
    <row r="6" spans="1:29">
      <c r="A6" t="s">
        <v>4758</v>
      </c>
      <c r="B6">
        <v>-9.4700000000000006</v>
      </c>
      <c r="D6">
        <v>1</v>
      </c>
      <c r="E6" s="30">
        <f t="shared" si="0"/>
        <v>-9.4700000000000006</v>
      </c>
      <c r="F6" s="39">
        <f>VLOOKUP($A6,'Ub5 and Ub6 values'!$B$2:$F$7000,2,FALSE)</f>
        <v>7</v>
      </c>
      <c r="G6" s="39">
        <f>VLOOKUP($A6,'Ub5 and Ub6 values'!$B$2:$F$7000,3,FALSE)</f>
        <v>10</v>
      </c>
    </row>
    <row r="7" spans="1:29">
      <c r="A7" t="s">
        <v>4759</v>
      </c>
      <c r="B7">
        <v>-9.4499999999999993</v>
      </c>
      <c r="D7">
        <v>1</v>
      </c>
      <c r="E7" s="30">
        <f t="shared" si="0"/>
        <v>-9.4499999999999993</v>
      </c>
      <c r="F7" s="39">
        <f>VLOOKUP($A7,'Ub5 and Ub6 values'!$B$2:$F$7000,2,FALSE)</f>
        <v>7</v>
      </c>
      <c r="G7" s="39">
        <f>VLOOKUP($A7,'Ub5 and Ub6 values'!$B$2:$F$7000,3,FALSE)</f>
        <v>9</v>
      </c>
    </row>
    <row r="8" spans="1:29">
      <c r="A8" t="s">
        <v>4760</v>
      </c>
      <c r="B8">
        <v>-9.39</v>
      </c>
      <c r="D8">
        <v>1</v>
      </c>
      <c r="E8" s="30">
        <f t="shared" si="0"/>
        <v>-9.39</v>
      </c>
      <c r="F8" s="39">
        <f>VLOOKUP($A8,'Ub5 and Ub6 values'!$B$2:$F$7000,2,FALSE)</f>
        <v>7</v>
      </c>
      <c r="G8" s="39">
        <f>VLOOKUP($A8,'Ub5 and Ub6 values'!$B$2:$F$7000,3,FALSE)</f>
        <v>11</v>
      </c>
    </row>
    <row r="9" spans="1:29">
      <c r="A9" t="s">
        <v>4761</v>
      </c>
      <c r="B9">
        <v>-9.1199999999999992</v>
      </c>
      <c r="D9">
        <v>1</v>
      </c>
      <c r="E9" s="30">
        <f t="shared" si="0"/>
        <v>-9.1199999999999992</v>
      </c>
      <c r="F9" s="39">
        <f>VLOOKUP($A9,'Ub5 and Ub6 values'!$B$2:$F$7000,2,FALSE)</f>
        <v>7</v>
      </c>
      <c r="G9" s="39">
        <f>VLOOKUP($A9,'Ub5 and Ub6 values'!$B$2:$F$7000,3,FALSE)</f>
        <v>9</v>
      </c>
    </row>
    <row r="10" spans="1:29">
      <c r="A10" t="s">
        <v>4762</v>
      </c>
      <c r="B10">
        <v>-9.02</v>
      </c>
      <c r="D10">
        <v>1</v>
      </c>
      <c r="E10" s="30">
        <f t="shared" si="0"/>
        <v>-9.02</v>
      </c>
      <c r="F10" s="39">
        <f>VLOOKUP($A10,'Ub5 and Ub6 values'!$B$2:$F$7000,2,FALSE)</f>
        <v>7</v>
      </c>
      <c r="G10" s="39">
        <f>VLOOKUP($A10,'Ub5 and Ub6 values'!$B$2:$F$7000,3,FALSE)</f>
        <v>10</v>
      </c>
    </row>
    <row r="11" spans="1:29">
      <c r="A11" t="s">
        <v>4763</v>
      </c>
      <c r="B11">
        <v>-8.99</v>
      </c>
      <c r="D11">
        <v>1</v>
      </c>
      <c r="E11" s="30">
        <f t="shared" si="0"/>
        <v>-8.99</v>
      </c>
      <c r="F11" s="39">
        <f>VLOOKUP($A11,'Ub5 and Ub6 values'!$B$2:$F$7000,2,FALSE)</f>
        <v>7</v>
      </c>
      <c r="G11" s="39">
        <f>VLOOKUP($A11,'Ub5 and Ub6 values'!$B$2:$F$7000,3,FALSE)</f>
        <v>8</v>
      </c>
    </row>
    <row r="12" spans="1:29">
      <c r="A12" t="s">
        <v>4764</v>
      </c>
      <c r="B12">
        <v>-8.9700000000000006</v>
      </c>
      <c r="D12">
        <v>1</v>
      </c>
      <c r="E12" s="30">
        <f t="shared" si="0"/>
        <v>-8.9700000000000006</v>
      </c>
      <c r="F12" s="39">
        <f>VLOOKUP($A12,'Ub5 and Ub6 values'!$B$2:$F$7000,2,FALSE)</f>
        <v>8</v>
      </c>
      <c r="G12" s="39">
        <f>VLOOKUP($A12,'Ub5 and Ub6 values'!$B$2:$F$7000,3,FALSE)</f>
        <v>8</v>
      </c>
    </row>
    <row r="13" spans="1:29">
      <c r="A13" t="s">
        <v>4765</v>
      </c>
      <c r="B13">
        <v>-8.94</v>
      </c>
      <c r="D13">
        <v>1</v>
      </c>
      <c r="E13" s="30">
        <f t="shared" si="0"/>
        <v>-8.94</v>
      </c>
      <c r="F13" s="39">
        <f>VLOOKUP($A13,'Ub5 and Ub6 values'!$B$2:$F$7000,2,FALSE)</f>
        <v>7</v>
      </c>
      <c r="G13" s="39">
        <f>VLOOKUP($A13,'Ub5 and Ub6 values'!$B$2:$F$7000,3,FALSE)</f>
        <v>10</v>
      </c>
    </row>
    <row r="14" spans="1:29">
      <c r="A14" t="s">
        <v>4766</v>
      </c>
      <c r="B14">
        <v>-8.91</v>
      </c>
      <c r="D14">
        <v>1</v>
      </c>
      <c r="E14" s="30">
        <f t="shared" si="0"/>
        <v>-8.91</v>
      </c>
      <c r="F14" s="39">
        <f>VLOOKUP($A14,'Ub5 and Ub6 values'!$B$2:$F$7000,2,FALSE)</f>
        <v>7</v>
      </c>
      <c r="G14" s="39">
        <f>VLOOKUP($A14,'Ub5 and Ub6 values'!$B$2:$F$7000,3,FALSE)</f>
        <v>10</v>
      </c>
    </row>
    <row r="15" spans="1:29">
      <c r="A15" t="s">
        <v>4767</v>
      </c>
      <c r="B15">
        <v>-8.86</v>
      </c>
      <c r="D15">
        <v>1</v>
      </c>
      <c r="E15" s="30">
        <f t="shared" si="0"/>
        <v>-8.86</v>
      </c>
      <c r="F15" s="39">
        <f>VLOOKUP($A15,'Ub5 and Ub6 values'!$B$2:$F$7000,2,FALSE)</f>
        <v>7</v>
      </c>
      <c r="G15" s="39">
        <f>VLOOKUP($A15,'Ub5 and Ub6 values'!$B$2:$F$7000,3,FALSE)</f>
        <v>10</v>
      </c>
    </row>
    <row r="16" spans="1:29">
      <c r="A16" t="s">
        <v>4768</v>
      </c>
      <c r="B16">
        <v>-8.84</v>
      </c>
      <c r="D16">
        <v>1</v>
      </c>
      <c r="E16" s="30">
        <f t="shared" si="0"/>
        <v>-8.84</v>
      </c>
      <c r="F16" s="39">
        <f>VLOOKUP($A16,'Ub5 and Ub6 values'!$B$2:$F$7000,2,FALSE)</f>
        <v>8</v>
      </c>
      <c r="G16" s="39">
        <f>VLOOKUP($A16,'Ub5 and Ub6 values'!$B$2:$F$7000,3,FALSE)</f>
        <v>8</v>
      </c>
    </row>
    <row r="17" spans="1:7">
      <c r="A17" t="s">
        <v>4769</v>
      </c>
      <c r="B17">
        <v>-8.82</v>
      </c>
      <c r="D17">
        <v>1</v>
      </c>
      <c r="E17" s="30">
        <f t="shared" si="0"/>
        <v>-8.82</v>
      </c>
      <c r="F17" s="39">
        <f>VLOOKUP($A17,'Ub5 and Ub6 values'!$B$2:$F$7000,2,FALSE)</f>
        <v>8</v>
      </c>
      <c r="G17" s="39">
        <f>VLOOKUP($A17,'Ub5 and Ub6 values'!$B$2:$F$7000,3,FALSE)</f>
        <v>9</v>
      </c>
    </row>
    <row r="18" spans="1:7">
      <c r="A18" t="s">
        <v>4770</v>
      </c>
      <c r="B18">
        <v>-8.7899999999999991</v>
      </c>
      <c r="D18">
        <v>1</v>
      </c>
      <c r="E18" s="30">
        <f t="shared" si="0"/>
        <v>-8.7899999999999991</v>
      </c>
      <c r="F18" s="39">
        <f>VLOOKUP($A18,'Ub5 and Ub6 values'!$B$2:$F$7000,2,FALSE)</f>
        <v>7</v>
      </c>
      <c r="G18" s="39">
        <f>VLOOKUP($A18,'Ub5 and Ub6 values'!$B$2:$F$7000,3,FALSE)</f>
        <v>11</v>
      </c>
    </row>
    <row r="19" spans="1:7">
      <c r="A19" t="s">
        <v>4771</v>
      </c>
      <c r="B19">
        <v>-8.76</v>
      </c>
      <c r="D19">
        <v>1</v>
      </c>
      <c r="E19" s="30">
        <f t="shared" si="0"/>
        <v>-8.76</v>
      </c>
      <c r="F19" s="39">
        <f>VLOOKUP($A19,'Ub5 and Ub6 values'!$B$2:$F$7000,2,FALSE)</f>
        <v>8</v>
      </c>
      <c r="G19" s="39">
        <f>VLOOKUP($A19,'Ub5 and Ub6 values'!$B$2:$F$7000,3,FALSE)</f>
        <v>9</v>
      </c>
    </row>
    <row r="20" spans="1:7">
      <c r="A20" t="s">
        <v>4772</v>
      </c>
      <c r="B20">
        <v>-8.76</v>
      </c>
      <c r="D20">
        <v>1</v>
      </c>
      <c r="E20" s="30">
        <f t="shared" si="0"/>
        <v>-8.76</v>
      </c>
      <c r="F20" s="39">
        <f>VLOOKUP($A20,'Ub5 and Ub6 values'!$B$2:$F$7000,2,FALSE)</f>
        <v>7</v>
      </c>
      <c r="G20" s="39">
        <f>VLOOKUP($A20,'Ub5 and Ub6 values'!$B$2:$F$7000,3,FALSE)</f>
        <v>9</v>
      </c>
    </row>
    <row r="21" spans="1:7">
      <c r="A21" t="s">
        <v>4773</v>
      </c>
      <c r="B21">
        <v>-8.74</v>
      </c>
      <c r="D21">
        <v>1</v>
      </c>
      <c r="E21" s="30">
        <f t="shared" si="0"/>
        <v>-8.74</v>
      </c>
      <c r="F21" s="39">
        <f>VLOOKUP($A21,'Ub5 and Ub6 values'!$B$2:$F$7000,2,FALSE)</f>
        <v>8</v>
      </c>
      <c r="G21" s="39">
        <f>VLOOKUP($A21,'Ub5 and Ub6 values'!$B$2:$F$7000,3,FALSE)</f>
        <v>9</v>
      </c>
    </row>
    <row r="22" spans="1:7">
      <c r="A22" t="s">
        <v>4774</v>
      </c>
      <c r="B22">
        <v>-8.73</v>
      </c>
      <c r="D22">
        <v>1</v>
      </c>
      <c r="E22" s="30">
        <f t="shared" si="0"/>
        <v>-8.73</v>
      </c>
      <c r="F22" s="39">
        <f>VLOOKUP($A22,'Ub5 and Ub6 values'!$B$2:$F$7000,2,FALSE)</f>
        <v>6</v>
      </c>
      <c r="G22" s="39">
        <f>VLOOKUP($A22,'Ub5 and Ub6 values'!$B$2:$F$7000,3,FALSE)</f>
        <v>8</v>
      </c>
    </row>
    <row r="23" spans="1:7">
      <c r="A23" t="s">
        <v>4775</v>
      </c>
      <c r="B23">
        <v>-8.66</v>
      </c>
      <c r="D23">
        <v>1</v>
      </c>
      <c r="E23" s="30">
        <f t="shared" si="0"/>
        <v>-8.66</v>
      </c>
      <c r="F23" s="39">
        <f>VLOOKUP($A23,'Ub5 and Ub6 values'!$B$2:$F$7000,2,FALSE)</f>
        <v>7</v>
      </c>
      <c r="G23" s="39">
        <f>VLOOKUP($A23,'Ub5 and Ub6 values'!$B$2:$F$7000,3,FALSE)</f>
        <v>10</v>
      </c>
    </row>
    <row r="24" spans="1:7">
      <c r="A24" t="s">
        <v>4776</v>
      </c>
      <c r="B24">
        <v>-8.65</v>
      </c>
      <c r="D24">
        <v>1</v>
      </c>
      <c r="E24" s="30">
        <f t="shared" si="0"/>
        <v>-8.65</v>
      </c>
      <c r="F24" s="39">
        <f>VLOOKUP($A24,'Ub5 and Ub6 values'!$B$2:$F$7000,2,FALSE)</f>
        <v>8</v>
      </c>
      <c r="G24" s="39">
        <f>VLOOKUP($A24,'Ub5 and Ub6 values'!$B$2:$F$7000,3,FALSE)</f>
        <v>9</v>
      </c>
    </row>
    <row r="25" spans="1:7">
      <c r="A25" t="s">
        <v>4777</v>
      </c>
      <c r="B25">
        <v>-8.56</v>
      </c>
      <c r="D25">
        <v>1</v>
      </c>
      <c r="E25" s="30">
        <f t="shared" si="0"/>
        <v>-8.56</v>
      </c>
      <c r="F25" s="39">
        <f>VLOOKUP($A25,'Ub5 and Ub6 values'!$B$2:$F$7000,2,FALSE)</f>
        <v>8</v>
      </c>
      <c r="G25" s="39">
        <f>VLOOKUP($A25,'Ub5 and Ub6 values'!$B$2:$F$7000,3,FALSE)</f>
        <v>8</v>
      </c>
    </row>
    <row r="26" spans="1:7">
      <c r="A26" t="s">
        <v>4778</v>
      </c>
      <c r="B26">
        <v>-8.56</v>
      </c>
      <c r="D26">
        <v>1</v>
      </c>
      <c r="E26" s="30">
        <f t="shared" si="0"/>
        <v>-8.56</v>
      </c>
      <c r="F26" s="39">
        <f>VLOOKUP($A26,'Ub5 and Ub6 values'!$B$2:$F$7000,2,FALSE)</f>
        <v>9</v>
      </c>
      <c r="G26" s="39">
        <f>VLOOKUP($A26,'Ub5 and Ub6 values'!$B$2:$F$7000,3,FALSE)</f>
        <v>9</v>
      </c>
    </row>
    <row r="27" spans="1:7">
      <c r="A27" t="s">
        <v>4779</v>
      </c>
      <c r="B27">
        <v>-8.5500000000000007</v>
      </c>
      <c r="D27">
        <v>1</v>
      </c>
      <c r="E27" s="30">
        <f t="shared" si="0"/>
        <v>-8.5500000000000007</v>
      </c>
      <c r="F27" s="39">
        <f>VLOOKUP($A27,'Ub5 and Ub6 values'!$B$2:$F$7000,2,FALSE)</f>
        <v>6</v>
      </c>
      <c r="G27" s="39">
        <f>VLOOKUP($A27,'Ub5 and Ub6 values'!$B$2:$F$7000,3,FALSE)</f>
        <v>9</v>
      </c>
    </row>
    <row r="28" spans="1:7">
      <c r="A28" t="s">
        <v>4780</v>
      </c>
      <c r="B28">
        <v>-8.52</v>
      </c>
      <c r="D28">
        <v>1</v>
      </c>
      <c r="E28" s="30">
        <f t="shared" si="0"/>
        <v>-8.52</v>
      </c>
      <c r="F28" s="39">
        <f>VLOOKUP($A28,'Ub5 and Ub6 values'!$B$2:$F$7000,2,FALSE)</f>
        <v>7</v>
      </c>
      <c r="G28" s="39">
        <f>VLOOKUP($A28,'Ub5 and Ub6 values'!$B$2:$F$7000,3,FALSE)</f>
        <v>10</v>
      </c>
    </row>
    <row r="29" spans="1:7">
      <c r="A29" t="s">
        <v>4781</v>
      </c>
      <c r="B29">
        <v>-8.51</v>
      </c>
      <c r="D29">
        <v>1</v>
      </c>
      <c r="E29" s="30">
        <f t="shared" si="0"/>
        <v>-8.51</v>
      </c>
      <c r="F29" s="39">
        <f>VLOOKUP($A29,'Ub5 and Ub6 values'!$B$2:$F$7000,2,FALSE)</f>
        <v>7</v>
      </c>
      <c r="G29" s="39">
        <f>VLOOKUP($A29,'Ub5 and Ub6 values'!$B$2:$F$7000,3,FALSE)</f>
        <v>9</v>
      </c>
    </row>
    <row r="30" spans="1:7">
      <c r="A30" t="s">
        <v>4782</v>
      </c>
      <c r="B30">
        <v>-8.4700000000000006</v>
      </c>
      <c r="D30">
        <v>1</v>
      </c>
      <c r="E30" s="30">
        <f t="shared" si="0"/>
        <v>-8.4700000000000006</v>
      </c>
      <c r="F30" s="39">
        <f>VLOOKUP($A30,'Ub5 and Ub6 values'!$B$2:$F$7000,2,FALSE)</f>
        <v>7</v>
      </c>
      <c r="G30" s="39">
        <f>VLOOKUP($A30,'Ub5 and Ub6 values'!$B$2:$F$7000,3,FALSE)</f>
        <v>10</v>
      </c>
    </row>
    <row r="31" spans="1:7">
      <c r="A31" t="s">
        <v>4783</v>
      </c>
      <c r="B31">
        <v>-8.44</v>
      </c>
      <c r="D31">
        <v>1</v>
      </c>
      <c r="E31" s="30">
        <f t="shared" si="0"/>
        <v>-8.44</v>
      </c>
      <c r="F31" s="39">
        <f>VLOOKUP($A31,'Ub5 and Ub6 values'!$B$2:$F$7000,2,FALSE)</f>
        <v>7</v>
      </c>
      <c r="G31" s="39">
        <f>VLOOKUP($A31,'Ub5 and Ub6 values'!$B$2:$F$7000,3,FALSE)</f>
        <v>10</v>
      </c>
    </row>
    <row r="32" spans="1:7">
      <c r="A32" t="s">
        <v>4784</v>
      </c>
      <c r="B32">
        <v>-8.43</v>
      </c>
      <c r="D32">
        <v>1</v>
      </c>
      <c r="E32" s="30">
        <f t="shared" si="0"/>
        <v>-8.43</v>
      </c>
      <c r="F32" s="39">
        <f>VLOOKUP($A32,'Ub5 and Ub6 values'!$B$2:$F$7000,2,FALSE)</f>
        <v>7</v>
      </c>
      <c r="G32" s="39">
        <f>VLOOKUP($A32,'Ub5 and Ub6 values'!$B$2:$F$7000,3,FALSE)</f>
        <v>9</v>
      </c>
    </row>
    <row r="33" spans="1:7">
      <c r="A33" t="s">
        <v>4785</v>
      </c>
      <c r="B33">
        <v>-8.42</v>
      </c>
      <c r="D33">
        <v>1</v>
      </c>
      <c r="E33" s="30">
        <f t="shared" si="0"/>
        <v>-8.42</v>
      </c>
      <c r="F33" s="39">
        <f>VLOOKUP($A33,'Ub5 and Ub6 values'!$B$2:$F$7000,2,FALSE)</f>
        <v>8</v>
      </c>
      <c r="G33" s="39">
        <f>VLOOKUP($A33,'Ub5 and Ub6 values'!$B$2:$F$7000,3,FALSE)</f>
        <v>9</v>
      </c>
    </row>
    <row r="34" spans="1:7">
      <c r="A34" t="s">
        <v>4786</v>
      </c>
      <c r="B34">
        <v>-8.42</v>
      </c>
      <c r="D34">
        <v>1</v>
      </c>
      <c r="E34" s="30">
        <f t="shared" si="0"/>
        <v>-8.42</v>
      </c>
      <c r="F34" s="39">
        <f>VLOOKUP($A34,'Ub5 and Ub6 values'!$B$2:$F$7000,2,FALSE)</f>
        <v>8</v>
      </c>
      <c r="G34" s="39">
        <f>VLOOKUP($A34,'Ub5 and Ub6 values'!$B$2:$F$7000,3,FALSE)</f>
        <v>10</v>
      </c>
    </row>
    <row r="35" spans="1:7">
      <c r="A35" t="s">
        <v>4787</v>
      </c>
      <c r="B35">
        <v>-8.41</v>
      </c>
      <c r="D35">
        <v>1</v>
      </c>
      <c r="E35" s="30">
        <f t="shared" si="0"/>
        <v>-8.41</v>
      </c>
      <c r="F35" s="39">
        <f>VLOOKUP($A35,'Ub5 and Ub6 values'!$B$2:$F$7000,2,FALSE)</f>
        <v>10</v>
      </c>
      <c r="G35" s="39">
        <f>VLOOKUP($A35,'Ub5 and Ub6 values'!$B$2:$F$7000,3,FALSE)</f>
        <v>10</v>
      </c>
    </row>
    <row r="36" spans="1:7">
      <c r="A36" t="s">
        <v>4788</v>
      </c>
      <c r="B36">
        <v>-8.3800000000000008</v>
      </c>
      <c r="D36">
        <v>1</v>
      </c>
      <c r="E36" s="30">
        <f t="shared" si="0"/>
        <v>-8.3800000000000008</v>
      </c>
      <c r="F36" s="39">
        <f>VLOOKUP($A36,'Ub5 and Ub6 values'!$B$2:$F$7000,2,FALSE)</f>
        <v>7</v>
      </c>
      <c r="G36" s="39">
        <f>VLOOKUP($A36,'Ub5 and Ub6 values'!$B$2:$F$7000,3,FALSE)</f>
        <v>10</v>
      </c>
    </row>
    <row r="37" spans="1:7">
      <c r="A37" t="s">
        <v>4789</v>
      </c>
      <c r="B37">
        <v>-8.3800000000000008</v>
      </c>
      <c r="D37">
        <v>1</v>
      </c>
      <c r="E37" s="30">
        <f t="shared" si="0"/>
        <v>-8.3800000000000008</v>
      </c>
      <c r="F37" s="39">
        <f>VLOOKUP($A37,'Ub5 and Ub6 values'!$B$2:$F$7000,2,FALSE)</f>
        <v>7</v>
      </c>
      <c r="G37" s="39">
        <f>VLOOKUP($A37,'Ub5 and Ub6 values'!$B$2:$F$7000,3,FALSE)</f>
        <v>10</v>
      </c>
    </row>
    <row r="38" spans="1:7">
      <c r="A38" t="s">
        <v>4790</v>
      </c>
      <c r="B38">
        <v>-8.3699999999999992</v>
      </c>
      <c r="D38">
        <v>1</v>
      </c>
      <c r="E38" s="30">
        <f t="shared" si="0"/>
        <v>-8.3699999999999992</v>
      </c>
      <c r="F38" s="39">
        <f>VLOOKUP($A38,'Ub5 and Ub6 values'!$B$2:$F$7000,2,FALSE)</f>
        <v>7</v>
      </c>
      <c r="G38" s="39">
        <f>VLOOKUP($A38,'Ub5 and Ub6 values'!$B$2:$F$7000,3,FALSE)</f>
        <v>10</v>
      </c>
    </row>
    <row r="39" spans="1:7">
      <c r="A39" t="s">
        <v>4791</v>
      </c>
      <c r="B39">
        <v>-8.25</v>
      </c>
      <c r="D39">
        <v>1</v>
      </c>
      <c r="E39" s="30">
        <f t="shared" si="0"/>
        <v>-8.25</v>
      </c>
      <c r="F39" s="39">
        <f>VLOOKUP($A39,'Ub5 and Ub6 values'!$B$2:$F$7000,2,FALSE)</f>
        <v>8</v>
      </c>
      <c r="G39" s="39">
        <f>VLOOKUP($A39,'Ub5 and Ub6 values'!$B$2:$F$7000,3,FALSE)</f>
        <v>10</v>
      </c>
    </row>
    <row r="40" spans="1:7">
      <c r="A40" t="s">
        <v>4792</v>
      </c>
      <c r="B40">
        <v>-8.17</v>
      </c>
      <c r="D40">
        <v>1</v>
      </c>
      <c r="E40" s="30">
        <f t="shared" si="0"/>
        <v>-8.17</v>
      </c>
      <c r="F40" s="39">
        <f>VLOOKUP($A40,'Ub5 and Ub6 values'!$B$2:$F$7000,2,FALSE)</f>
        <v>6</v>
      </c>
      <c r="G40" s="39">
        <f>VLOOKUP($A40,'Ub5 and Ub6 values'!$B$2:$F$7000,3,FALSE)</f>
        <v>8</v>
      </c>
    </row>
    <row r="41" spans="1:7">
      <c r="A41" t="s">
        <v>4793</v>
      </c>
      <c r="B41">
        <v>-8.1300000000000008</v>
      </c>
      <c r="D41">
        <v>1</v>
      </c>
      <c r="E41" s="30">
        <f t="shared" si="0"/>
        <v>-8.1300000000000008</v>
      </c>
      <c r="F41" s="39">
        <f>VLOOKUP($A41,'Ub5 and Ub6 values'!$B$2:$F$7000,2,FALSE)</f>
        <v>8</v>
      </c>
      <c r="G41" s="39">
        <f>VLOOKUP($A41,'Ub5 and Ub6 values'!$B$2:$F$7000,3,FALSE)</f>
        <v>8</v>
      </c>
    </row>
    <row r="42" spans="1:7">
      <c r="A42" t="s">
        <v>4794</v>
      </c>
      <c r="B42">
        <v>-8.08</v>
      </c>
      <c r="D42">
        <v>1</v>
      </c>
      <c r="E42" s="30">
        <f t="shared" si="0"/>
        <v>-8.08</v>
      </c>
      <c r="F42" s="39">
        <f>VLOOKUP($A42,'Ub5 and Ub6 values'!$B$2:$F$7000,2,FALSE)</f>
        <v>8</v>
      </c>
      <c r="G42" s="39">
        <f>VLOOKUP($A42,'Ub5 and Ub6 values'!$B$2:$F$7000,3,FALSE)</f>
        <v>10</v>
      </c>
    </row>
    <row r="43" spans="1:7">
      <c r="A43" t="s">
        <v>4795</v>
      </c>
      <c r="B43">
        <v>-8.0299999999999994</v>
      </c>
      <c r="D43">
        <v>1</v>
      </c>
      <c r="E43" s="30">
        <f t="shared" si="0"/>
        <v>-8.0299999999999994</v>
      </c>
      <c r="F43" s="39">
        <f>VLOOKUP($A43,'Ub5 and Ub6 values'!$B$2:$F$7000,2,FALSE)</f>
        <v>7</v>
      </c>
      <c r="G43" s="39">
        <f>VLOOKUP($A43,'Ub5 and Ub6 values'!$B$2:$F$7000,3,FALSE)</f>
        <v>10</v>
      </c>
    </row>
    <row r="44" spans="1:7">
      <c r="A44" t="s">
        <v>4796</v>
      </c>
      <c r="B44">
        <v>-8.0299999999999994</v>
      </c>
      <c r="D44">
        <v>1</v>
      </c>
      <c r="E44" s="30">
        <f t="shared" si="0"/>
        <v>-8.0299999999999994</v>
      </c>
      <c r="F44" s="39">
        <f>VLOOKUP($A44,'Ub5 and Ub6 values'!$B$2:$F$7000,2,FALSE)</f>
        <v>8</v>
      </c>
      <c r="G44" s="39">
        <f>VLOOKUP($A44,'Ub5 and Ub6 values'!$B$2:$F$7000,3,FALSE)</f>
        <v>11</v>
      </c>
    </row>
    <row r="45" spans="1:7">
      <c r="A45" t="s">
        <v>4797</v>
      </c>
      <c r="B45">
        <v>-8.0299999999999994</v>
      </c>
      <c r="D45">
        <v>1</v>
      </c>
      <c r="E45" s="30">
        <f t="shared" si="0"/>
        <v>-8.0299999999999994</v>
      </c>
      <c r="F45" s="39">
        <f>VLOOKUP($A45,'Ub5 and Ub6 values'!$B$2:$F$7000,2,FALSE)</f>
        <v>7</v>
      </c>
      <c r="G45" s="39">
        <f>VLOOKUP($A45,'Ub5 and Ub6 values'!$B$2:$F$7000,3,FALSE)</f>
        <v>10</v>
      </c>
    </row>
    <row r="46" spans="1:7">
      <c r="A46" t="s">
        <v>4798</v>
      </c>
      <c r="B46">
        <v>-8.02</v>
      </c>
      <c r="D46">
        <v>1</v>
      </c>
      <c r="E46" s="30">
        <f t="shared" si="0"/>
        <v>-8.02</v>
      </c>
      <c r="F46" s="39">
        <f>VLOOKUP($A46,'Ub5 and Ub6 values'!$B$2:$F$7000,2,FALSE)</f>
        <v>6</v>
      </c>
      <c r="G46" s="39">
        <f>VLOOKUP($A46,'Ub5 and Ub6 values'!$B$2:$F$7000,3,FALSE)</f>
        <v>8</v>
      </c>
    </row>
    <row r="47" spans="1:7">
      <c r="A47" t="s">
        <v>4799</v>
      </c>
      <c r="B47">
        <v>-7.99</v>
      </c>
      <c r="D47">
        <v>1</v>
      </c>
      <c r="E47" s="30">
        <f t="shared" si="0"/>
        <v>-7.99</v>
      </c>
      <c r="F47" s="39">
        <f>VLOOKUP($A47,'Ub5 and Ub6 values'!$B$2:$F$7000,2,FALSE)</f>
        <v>8</v>
      </c>
      <c r="G47" s="39">
        <f>VLOOKUP($A47,'Ub5 and Ub6 values'!$B$2:$F$7000,3,FALSE)</f>
        <v>8</v>
      </c>
    </row>
    <row r="48" spans="1:7">
      <c r="A48" t="s">
        <v>4800</v>
      </c>
      <c r="B48">
        <v>-7.97</v>
      </c>
      <c r="D48">
        <v>1</v>
      </c>
      <c r="E48" s="30">
        <f t="shared" si="0"/>
        <v>-7.97</v>
      </c>
      <c r="F48" s="39">
        <f>VLOOKUP($A48,'Ub5 and Ub6 values'!$B$2:$F$7000,2,FALSE)</f>
        <v>8</v>
      </c>
      <c r="G48" s="39">
        <f>VLOOKUP($A48,'Ub5 and Ub6 values'!$B$2:$F$7000,3,FALSE)</f>
        <v>11</v>
      </c>
    </row>
    <row r="49" spans="1:7">
      <c r="A49" t="s">
        <v>4801</v>
      </c>
      <c r="B49">
        <v>-7.97</v>
      </c>
      <c r="D49">
        <v>1</v>
      </c>
      <c r="E49" s="30">
        <f t="shared" si="0"/>
        <v>-7.97</v>
      </c>
      <c r="F49" s="39">
        <f>VLOOKUP($A49,'Ub5 and Ub6 values'!$B$2:$F$7000,2,FALSE)</f>
        <v>10</v>
      </c>
      <c r="G49" s="39">
        <f>VLOOKUP($A49,'Ub5 and Ub6 values'!$B$2:$F$7000,3,FALSE)</f>
        <v>10</v>
      </c>
    </row>
    <row r="50" spans="1:7">
      <c r="A50" t="s">
        <v>4802</v>
      </c>
      <c r="B50">
        <v>-7.92</v>
      </c>
      <c r="D50">
        <v>1</v>
      </c>
      <c r="E50" s="30">
        <f t="shared" si="0"/>
        <v>-7.92</v>
      </c>
      <c r="F50" s="39">
        <f>VLOOKUP($A50,'Ub5 and Ub6 values'!$B$2:$F$7000,2,FALSE)</f>
        <v>8</v>
      </c>
      <c r="G50" s="39">
        <f>VLOOKUP($A50,'Ub5 and Ub6 values'!$B$2:$F$7000,3,FALSE)</f>
        <v>10</v>
      </c>
    </row>
    <row r="51" spans="1:7">
      <c r="A51" t="s">
        <v>4803</v>
      </c>
      <c r="B51">
        <v>-7.91</v>
      </c>
      <c r="D51">
        <v>1</v>
      </c>
      <c r="E51" s="30">
        <f t="shared" si="0"/>
        <v>-7.91</v>
      </c>
      <c r="F51" s="39">
        <f>VLOOKUP($A51,'Ub5 and Ub6 values'!$B$2:$F$7000,2,FALSE)</f>
        <v>7</v>
      </c>
      <c r="G51" s="39">
        <f>VLOOKUP($A51,'Ub5 and Ub6 values'!$B$2:$F$7000,3,FALSE)</f>
        <v>10</v>
      </c>
    </row>
    <row r="52" spans="1:7">
      <c r="A52" t="s">
        <v>4804</v>
      </c>
      <c r="B52">
        <v>-7.89</v>
      </c>
      <c r="D52">
        <v>1</v>
      </c>
      <c r="E52" s="30">
        <f t="shared" si="0"/>
        <v>-7.89</v>
      </c>
      <c r="F52" s="39">
        <f>VLOOKUP($A52,'Ub5 and Ub6 values'!$B$2:$F$7000,2,FALSE)</f>
        <v>7</v>
      </c>
      <c r="G52" s="39">
        <f>VLOOKUP($A52,'Ub5 and Ub6 values'!$B$2:$F$7000,3,FALSE)</f>
        <v>10</v>
      </c>
    </row>
    <row r="53" spans="1:7">
      <c r="A53" t="s">
        <v>4805</v>
      </c>
      <c r="B53">
        <v>-7.73</v>
      </c>
      <c r="D53">
        <v>1</v>
      </c>
      <c r="E53" s="30">
        <f t="shared" si="0"/>
        <v>-7.73</v>
      </c>
      <c r="F53" s="39">
        <f>VLOOKUP($A53,'Ub5 and Ub6 values'!$B$2:$F$7000,2,FALSE)</f>
        <v>8</v>
      </c>
      <c r="G53" s="39">
        <f>VLOOKUP($A53,'Ub5 and Ub6 values'!$B$2:$F$7000,3,FALSE)</f>
        <v>10</v>
      </c>
    </row>
    <row r="54" spans="1:7">
      <c r="A54" t="s">
        <v>4806</v>
      </c>
      <c r="B54">
        <v>-7.65</v>
      </c>
      <c r="D54">
        <v>1</v>
      </c>
      <c r="E54" s="30">
        <f t="shared" si="0"/>
        <v>-7.65</v>
      </c>
      <c r="F54" s="39">
        <f>VLOOKUP($A54,'Ub5 and Ub6 values'!$B$2:$F$7000,2,FALSE)</f>
        <v>6</v>
      </c>
      <c r="G54" s="39">
        <f>VLOOKUP($A54,'Ub5 and Ub6 values'!$B$2:$F$7000,3,FALSE)</f>
        <v>10</v>
      </c>
    </row>
    <row r="55" spans="1:7">
      <c r="A55" t="s">
        <v>4807</v>
      </c>
      <c r="B55">
        <v>-7.59</v>
      </c>
      <c r="D55">
        <v>1</v>
      </c>
      <c r="E55" s="30">
        <f t="shared" si="0"/>
        <v>-7.59</v>
      </c>
      <c r="F55" s="39">
        <f>VLOOKUP($A55,'Ub5 and Ub6 values'!$B$2:$F$7000,2,FALSE)</f>
        <v>7</v>
      </c>
      <c r="G55" s="39">
        <f>VLOOKUP($A55,'Ub5 and Ub6 values'!$B$2:$F$7000,3,FALSE)</f>
        <v>10</v>
      </c>
    </row>
    <row r="56" spans="1:7">
      <c r="A56" t="s">
        <v>4808</v>
      </c>
      <c r="B56">
        <v>-7.59</v>
      </c>
      <c r="D56">
        <v>1</v>
      </c>
      <c r="E56" s="30">
        <f t="shared" si="0"/>
        <v>-7.59</v>
      </c>
      <c r="F56" s="39">
        <f>VLOOKUP($A56,'Ub5 and Ub6 values'!$B$2:$F$7000,2,FALSE)</f>
        <v>7</v>
      </c>
      <c r="G56" s="39">
        <f>VLOOKUP($A56,'Ub5 and Ub6 values'!$B$2:$F$7000,3,FALSE)</f>
        <v>10</v>
      </c>
    </row>
    <row r="57" spans="1:7">
      <c r="A57" t="s">
        <v>4809</v>
      </c>
      <c r="B57">
        <v>-7.54</v>
      </c>
      <c r="D57">
        <v>1</v>
      </c>
      <c r="E57" s="30">
        <f t="shared" si="0"/>
        <v>-7.54</v>
      </c>
      <c r="F57" s="39">
        <f>VLOOKUP($A57,'Ub5 and Ub6 values'!$B$2:$F$7000,2,FALSE)</f>
        <v>8</v>
      </c>
      <c r="G57" s="39">
        <f>VLOOKUP($A57,'Ub5 and Ub6 values'!$B$2:$F$7000,3,FALSE)</f>
        <v>9</v>
      </c>
    </row>
    <row r="58" spans="1:7">
      <c r="A58" t="s">
        <v>4810</v>
      </c>
      <c r="B58">
        <v>-7.49</v>
      </c>
      <c r="D58">
        <v>1</v>
      </c>
      <c r="E58" s="30">
        <f t="shared" si="0"/>
        <v>-7.49</v>
      </c>
      <c r="F58" s="39">
        <f>VLOOKUP($A58,'Ub5 and Ub6 values'!$B$2:$F$7000,2,FALSE)</f>
        <v>5</v>
      </c>
      <c r="G58" s="39">
        <f>VLOOKUP($A58,'Ub5 and Ub6 values'!$B$2:$F$7000,3,FALSE)</f>
        <v>7</v>
      </c>
    </row>
    <row r="59" spans="1:7">
      <c r="A59" t="s">
        <v>4811</v>
      </c>
      <c r="B59">
        <v>-7.49</v>
      </c>
      <c r="D59">
        <v>1</v>
      </c>
      <c r="E59" s="30">
        <f t="shared" si="0"/>
        <v>-7.49</v>
      </c>
      <c r="F59" s="39">
        <f>VLOOKUP($A59,'Ub5 and Ub6 values'!$B$2:$F$7000,2,FALSE)</f>
        <v>8</v>
      </c>
      <c r="G59" s="39">
        <f>VLOOKUP($A59,'Ub5 and Ub6 values'!$B$2:$F$7000,3,FALSE)</f>
        <v>11</v>
      </c>
    </row>
    <row r="60" spans="1:7">
      <c r="A60" t="s">
        <v>4812</v>
      </c>
      <c r="B60">
        <v>-7.43</v>
      </c>
      <c r="D60">
        <v>1</v>
      </c>
      <c r="E60" s="30">
        <f t="shared" si="0"/>
        <v>-7.43</v>
      </c>
      <c r="F60" s="39">
        <f>VLOOKUP($A60,'Ub5 and Ub6 values'!$B$2:$F$7000,2,FALSE)</f>
        <v>8</v>
      </c>
      <c r="G60" s="39">
        <f>VLOOKUP($A60,'Ub5 and Ub6 values'!$B$2:$F$7000,3,FALSE)</f>
        <v>9</v>
      </c>
    </row>
    <row r="61" spans="1:7">
      <c r="A61" t="s">
        <v>4813</v>
      </c>
      <c r="B61">
        <v>-7.41</v>
      </c>
      <c r="D61">
        <v>1</v>
      </c>
      <c r="E61" s="30">
        <f t="shared" si="0"/>
        <v>-7.41</v>
      </c>
      <c r="F61" s="39">
        <f>VLOOKUP($A61,'Ub5 and Ub6 values'!$B$2:$F$7000,2,FALSE)</f>
        <v>7</v>
      </c>
      <c r="G61" s="39">
        <f>VLOOKUP($A61,'Ub5 and Ub6 values'!$B$2:$F$7000,3,FALSE)</f>
        <v>9</v>
      </c>
    </row>
    <row r="62" spans="1:7">
      <c r="A62" t="s">
        <v>4814</v>
      </c>
      <c r="B62">
        <v>-7.37</v>
      </c>
      <c r="D62">
        <v>1</v>
      </c>
      <c r="E62" s="30">
        <f t="shared" si="0"/>
        <v>-7.37</v>
      </c>
      <c r="F62" s="39">
        <f>VLOOKUP($A62,'Ub5 and Ub6 values'!$B$2:$F$7000,2,FALSE)</f>
        <v>6</v>
      </c>
      <c r="G62" s="39">
        <f>VLOOKUP($A62,'Ub5 and Ub6 values'!$B$2:$F$7000,3,FALSE)</f>
        <v>9</v>
      </c>
    </row>
    <row r="63" spans="1:7">
      <c r="A63" t="s">
        <v>4815</v>
      </c>
      <c r="B63">
        <v>-7.36</v>
      </c>
      <c r="D63">
        <v>1</v>
      </c>
      <c r="E63" s="30">
        <f t="shared" si="0"/>
        <v>-7.36</v>
      </c>
      <c r="F63" s="39">
        <f>VLOOKUP($A63,'Ub5 and Ub6 values'!$B$2:$F$7000,2,FALSE)</f>
        <v>8</v>
      </c>
      <c r="G63" s="39">
        <f>VLOOKUP($A63,'Ub5 and Ub6 values'!$B$2:$F$7000,3,FALSE)</f>
        <v>9</v>
      </c>
    </row>
    <row r="64" spans="1:7">
      <c r="A64" t="s">
        <v>4816</v>
      </c>
      <c r="B64">
        <v>-7.31</v>
      </c>
      <c r="D64">
        <v>1</v>
      </c>
      <c r="E64" s="30">
        <f t="shared" si="0"/>
        <v>-7.31</v>
      </c>
      <c r="F64" s="39">
        <f>VLOOKUP($A64,'Ub5 and Ub6 values'!$B$2:$F$7000,2,FALSE)</f>
        <v>6</v>
      </c>
      <c r="G64" s="39">
        <f>VLOOKUP($A64,'Ub5 and Ub6 values'!$B$2:$F$7000,3,FALSE)</f>
        <v>8</v>
      </c>
    </row>
    <row r="65" spans="1:7">
      <c r="A65" t="s">
        <v>4817</v>
      </c>
      <c r="B65">
        <v>-7.24</v>
      </c>
      <c r="D65">
        <v>1</v>
      </c>
      <c r="E65" s="30">
        <f t="shared" si="0"/>
        <v>-7.24</v>
      </c>
      <c r="F65" s="39">
        <f>VLOOKUP($A65,'Ub5 and Ub6 values'!$B$2:$F$7000,2,FALSE)</f>
        <v>7</v>
      </c>
      <c r="G65" s="39">
        <f>VLOOKUP($A65,'Ub5 and Ub6 values'!$B$2:$F$7000,3,FALSE)</f>
        <v>11</v>
      </c>
    </row>
    <row r="66" spans="1:7">
      <c r="A66" t="s">
        <v>4818</v>
      </c>
      <c r="B66">
        <v>-7.22</v>
      </c>
      <c r="D66">
        <v>1</v>
      </c>
      <c r="E66" s="30">
        <f t="shared" si="0"/>
        <v>-7.22</v>
      </c>
      <c r="F66" s="39">
        <f>VLOOKUP($A66,'Ub5 and Ub6 values'!$B$2:$F$7000,2,FALSE)</f>
        <v>8</v>
      </c>
      <c r="G66" s="39">
        <f>VLOOKUP($A66,'Ub5 and Ub6 values'!$B$2:$F$7000,3,FALSE)</f>
        <v>10</v>
      </c>
    </row>
    <row r="67" spans="1:7">
      <c r="A67" t="s">
        <v>4819</v>
      </c>
      <c r="B67">
        <v>-7.19</v>
      </c>
      <c r="D67">
        <v>1</v>
      </c>
      <c r="E67" s="30">
        <f t="shared" ref="E67:E130" si="1">B67</f>
        <v>-7.19</v>
      </c>
      <c r="F67" s="39">
        <f>VLOOKUP($A67,'Ub5 and Ub6 values'!$B$2:$F$7000,2,FALSE)</f>
        <v>6</v>
      </c>
      <c r="G67" s="39">
        <f>VLOOKUP($A67,'Ub5 and Ub6 values'!$B$2:$F$7000,3,FALSE)</f>
        <v>7</v>
      </c>
    </row>
    <row r="68" spans="1:7">
      <c r="A68" t="s">
        <v>4820</v>
      </c>
      <c r="B68">
        <v>-7.17</v>
      </c>
      <c r="D68">
        <v>1</v>
      </c>
      <c r="E68" s="30">
        <f t="shared" si="1"/>
        <v>-7.17</v>
      </c>
      <c r="F68" s="39">
        <f>VLOOKUP($A68,'Ub5 and Ub6 values'!$B$2:$F$7000,2,FALSE)</f>
        <v>7</v>
      </c>
      <c r="G68" s="39">
        <f>VLOOKUP($A68,'Ub5 and Ub6 values'!$B$2:$F$7000,3,FALSE)</f>
        <v>11</v>
      </c>
    </row>
    <row r="69" spans="1:7">
      <c r="A69" t="s">
        <v>4821</v>
      </c>
      <c r="B69">
        <v>-7.1</v>
      </c>
      <c r="D69">
        <v>1</v>
      </c>
      <c r="E69" s="30">
        <f t="shared" si="1"/>
        <v>-7.1</v>
      </c>
      <c r="F69" s="39">
        <f>VLOOKUP($A69,'Ub5 and Ub6 values'!$B$2:$F$7000,2,FALSE)</f>
        <v>8</v>
      </c>
      <c r="G69" s="39">
        <f>VLOOKUP($A69,'Ub5 and Ub6 values'!$B$2:$F$7000,3,FALSE)</f>
        <v>9</v>
      </c>
    </row>
    <row r="70" spans="1:7">
      <c r="A70" t="s">
        <v>4822</v>
      </c>
      <c r="B70">
        <v>-7.09</v>
      </c>
      <c r="D70">
        <v>1</v>
      </c>
      <c r="E70" s="30">
        <f t="shared" si="1"/>
        <v>-7.09</v>
      </c>
      <c r="F70" s="39">
        <f>VLOOKUP($A70,'Ub5 and Ub6 values'!$B$2:$F$7000,2,FALSE)</f>
        <v>7</v>
      </c>
      <c r="G70" s="39">
        <f>VLOOKUP($A70,'Ub5 and Ub6 values'!$B$2:$F$7000,3,FALSE)</f>
        <v>8</v>
      </c>
    </row>
    <row r="71" spans="1:7">
      <c r="A71" t="s">
        <v>4823</v>
      </c>
      <c r="B71">
        <v>-7.08</v>
      </c>
      <c r="D71">
        <v>1</v>
      </c>
      <c r="E71" s="30">
        <f t="shared" si="1"/>
        <v>-7.08</v>
      </c>
      <c r="F71" s="39">
        <f>VLOOKUP($A71,'Ub5 and Ub6 values'!$B$2:$F$7000,2,FALSE)</f>
        <v>8</v>
      </c>
      <c r="G71" s="39">
        <f>VLOOKUP($A71,'Ub5 and Ub6 values'!$B$2:$F$7000,3,FALSE)</f>
        <v>8</v>
      </c>
    </row>
    <row r="72" spans="1:7">
      <c r="A72" t="s">
        <v>4824</v>
      </c>
      <c r="B72">
        <v>-7.04</v>
      </c>
      <c r="D72">
        <v>1</v>
      </c>
      <c r="E72" s="30">
        <f t="shared" si="1"/>
        <v>-7.04</v>
      </c>
      <c r="F72" s="39">
        <f>VLOOKUP($A72,'Ub5 and Ub6 values'!$B$2:$F$7000,2,FALSE)</f>
        <v>8</v>
      </c>
      <c r="G72" s="39">
        <f>VLOOKUP($A72,'Ub5 and Ub6 values'!$B$2:$F$7000,3,FALSE)</f>
        <v>10</v>
      </c>
    </row>
    <row r="73" spans="1:7">
      <c r="A73" t="s">
        <v>4825</v>
      </c>
      <c r="B73">
        <v>-7</v>
      </c>
      <c r="D73">
        <v>1</v>
      </c>
      <c r="E73" s="30">
        <f t="shared" si="1"/>
        <v>-7</v>
      </c>
      <c r="F73" s="39">
        <f>VLOOKUP($A73,'Ub5 and Ub6 values'!$B$2:$F$7000,2,FALSE)</f>
        <v>8</v>
      </c>
      <c r="G73" s="39">
        <f>VLOOKUP($A73,'Ub5 and Ub6 values'!$B$2:$F$7000,3,FALSE)</f>
        <v>10</v>
      </c>
    </row>
    <row r="74" spans="1:7">
      <c r="A74" t="s">
        <v>4826</v>
      </c>
      <c r="B74">
        <v>-6.99</v>
      </c>
      <c r="D74">
        <v>1</v>
      </c>
      <c r="E74" s="30">
        <f t="shared" si="1"/>
        <v>-6.99</v>
      </c>
      <c r="F74" s="39">
        <f>VLOOKUP($A74,'Ub5 and Ub6 values'!$B$2:$F$7000,2,FALSE)</f>
        <v>9</v>
      </c>
      <c r="G74" s="39">
        <f>VLOOKUP($A74,'Ub5 and Ub6 values'!$B$2:$F$7000,3,FALSE)</f>
        <v>12</v>
      </c>
    </row>
    <row r="75" spans="1:7">
      <c r="A75" t="s">
        <v>4827</v>
      </c>
      <c r="B75">
        <v>-6.98</v>
      </c>
      <c r="D75">
        <v>1</v>
      </c>
      <c r="E75" s="30">
        <f t="shared" si="1"/>
        <v>-6.98</v>
      </c>
      <c r="F75" s="39">
        <f>VLOOKUP($A75,'Ub5 and Ub6 values'!$B$2:$F$7000,2,FALSE)</f>
        <v>6</v>
      </c>
      <c r="G75" s="39">
        <f>VLOOKUP($A75,'Ub5 and Ub6 values'!$B$2:$F$7000,3,FALSE)</f>
        <v>8</v>
      </c>
    </row>
    <row r="76" spans="1:7">
      <c r="A76" t="s">
        <v>4828</v>
      </c>
      <c r="B76">
        <v>-6.97</v>
      </c>
      <c r="D76">
        <v>1</v>
      </c>
      <c r="E76" s="30">
        <f t="shared" si="1"/>
        <v>-6.97</v>
      </c>
      <c r="F76" s="39">
        <f>VLOOKUP($A76,'Ub5 and Ub6 values'!$B$2:$F$7000,2,FALSE)</f>
        <v>6</v>
      </c>
      <c r="G76" s="39">
        <f>VLOOKUP($A76,'Ub5 and Ub6 values'!$B$2:$F$7000,3,FALSE)</f>
        <v>8</v>
      </c>
    </row>
    <row r="77" spans="1:7">
      <c r="A77" t="s">
        <v>4829</v>
      </c>
      <c r="B77">
        <v>-6.96</v>
      </c>
      <c r="D77">
        <v>1</v>
      </c>
      <c r="E77" s="30">
        <f t="shared" si="1"/>
        <v>-6.96</v>
      </c>
      <c r="F77" s="39">
        <f>VLOOKUP($A77,'Ub5 and Ub6 values'!$B$2:$F$7000,2,FALSE)</f>
        <v>7</v>
      </c>
      <c r="G77" s="39">
        <f>VLOOKUP($A77,'Ub5 and Ub6 values'!$B$2:$F$7000,3,FALSE)</f>
        <v>10</v>
      </c>
    </row>
    <row r="78" spans="1:7">
      <c r="A78" t="s">
        <v>4830</v>
      </c>
      <c r="B78">
        <v>-6.93</v>
      </c>
      <c r="D78">
        <v>1</v>
      </c>
      <c r="E78" s="30">
        <f t="shared" si="1"/>
        <v>-6.93</v>
      </c>
      <c r="F78" s="39">
        <f>VLOOKUP($A78,'Ub5 and Ub6 values'!$B$2:$F$7000,2,FALSE)</f>
        <v>8</v>
      </c>
      <c r="G78" s="39">
        <f>VLOOKUP($A78,'Ub5 and Ub6 values'!$B$2:$F$7000,3,FALSE)</f>
        <v>9</v>
      </c>
    </row>
    <row r="79" spans="1:7">
      <c r="A79" t="s">
        <v>4831</v>
      </c>
      <c r="B79">
        <v>-6.93</v>
      </c>
      <c r="D79">
        <v>1</v>
      </c>
      <c r="E79" s="30">
        <f t="shared" si="1"/>
        <v>-6.93</v>
      </c>
      <c r="F79" s="39">
        <f>VLOOKUP($A79,'Ub5 and Ub6 values'!$B$2:$F$7000,2,FALSE)</f>
        <v>11</v>
      </c>
      <c r="G79" s="39">
        <f>VLOOKUP($A79,'Ub5 and Ub6 values'!$B$2:$F$7000,3,FALSE)</f>
        <v>11</v>
      </c>
    </row>
    <row r="80" spans="1:7">
      <c r="A80" t="s">
        <v>4832</v>
      </c>
      <c r="B80">
        <v>-6.93</v>
      </c>
      <c r="D80">
        <v>1</v>
      </c>
      <c r="E80" s="30">
        <f t="shared" si="1"/>
        <v>-6.93</v>
      </c>
      <c r="F80" s="39">
        <f>VLOOKUP($A80,'Ub5 and Ub6 values'!$B$2:$F$7000,2,FALSE)</f>
        <v>8</v>
      </c>
      <c r="G80" s="39">
        <f>VLOOKUP($A80,'Ub5 and Ub6 values'!$B$2:$F$7000,3,FALSE)</f>
        <v>8</v>
      </c>
    </row>
    <row r="81" spans="1:7">
      <c r="A81" t="s">
        <v>4833</v>
      </c>
      <c r="B81">
        <v>-6.92</v>
      </c>
      <c r="D81">
        <v>1</v>
      </c>
      <c r="E81" s="30">
        <f t="shared" si="1"/>
        <v>-6.92</v>
      </c>
      <c r="F81" s="39">
        <f>VLOOKUP($A81,'Ub5 and Ub6 values'!$B$2:$F$7000,2,FALSE)</f>
        <v>7</v>
      </c>
      <c r="G81" s="39">
        <f>VLOOKUP($A81,'Ub5 and Ub6 values'!$B$2:$F$7000,3,FALSE)</f>
        <v>11</v>
      </c>
    </row>
    <row r="82" spans="1:7">
      <c r="A82" t="s">
        <v>4834</v>
      </c>
      <c r="B82">
        <v>-6.87</v>
      </c>
      <c r="D82">
        <v>1</v>
      </c>
      <c r="E82" s="30">
        <f t="shared" si="1"/>
        <v>-6.87</v>
      </c>
      <c r="F82" s="39">
        <f>VLOOKUP($A82,'Ub5 and Ub6 values'!$B$2:$F$7000,2,FALSE)</f>
        <v>8</v>
      </c>
      <c r="G82" s="39">
        <f>VLOOKUP($A82,'Ub5 and Ub6 values'!$B$2:$F$7000,3,FALSE)</f>
        <v>9</v>
      </c>
    </row>
    <row r="83" spans="1:7">
      <c r="A83" t="s">
        <v>4835</v>
      </c>
      <c r="B83">
        <v>-6.83</v>
      </c>
      <c r="D83">
        <v>1</v>
      </c>
      <c r="E83" s="30">
        <f t="shared" si="1"/>
        <v>-6.83</v>
      </c>
      <c r="F83" s="39">
        <f>VLOOKUP($A83,'Ub5 and Ub6 values'!$B$2:$F$7000,2,FALSE)</f>
        <v>7</v>
      </c>
      <c r="G83" s="39">
        <f>VLOOKUP($A83,'Ub5 and Ub6 values'!$B$2:$F$7000,3,FALSE)</f>
        <v>11</v>
      </c>
    </row>
    <row r="84" spans="1:7">
      <c r="A84" t="s">
        <v>4836</v>
      </c>
      <c r="B84">
        <v>-6.81</v>
      </c>
      <c r="D84">
        <v>1</v>
      </c>
      <c r="E84" s="30">
        <f t="shared" si="1"/>
        <v>-6.81</v>
      </c>
      <c r="F84" s="39">
        <f>VLOOKUP($A84,'Ub5 and Ub6 values'!$B$2:$F$7000,2,FALSE)</f>
        <v>8</v>
      </c>
      <c r="G84" s="39">
        <f>VLOOKUP($A84,'Ub5 and Ub6 values'!$B$2:$F$7000,3,FALSE)</f>
        <v>9</v>
      </c>
    </row>
    <row r="85" spans="1:7">
      <c r="A85" t="s">
        <v>4837</v>
      </c>
      <c r="B85">
        <v>-6.81</v>
      </c>
      <c r="D85">
        <v>1</v>
      </c>
      <c r="E85" s="30">
        <f t="shared" si="1"/>
        <v>-6.81</v>
      </c>
      <c r="F85" s="39">
        <f>VLOOKUP($A85,'Ub5 and Ub6 values'!$B$2:$F$7000,2,FALSE)</f>
        <v>9</v>
      </c>
      <c r="G85" s="39">
        <f>VLOOKUP($A85,'Ub5 and Ub6 values'!$B$2:$F$7000,3,FALSE)</f>
        <v>9</v>
      </c>
    </row>
    <row r="86" spans="1:7">
      <c r="A86" t="s">
        <v>4838</v>
      </c>
      <c r="B86">
        <v>-6.72</v>
      </c>
      <c r="D86">
        <v>1</v>
      </c>
      <c r="E86" s="30">
        <f t="shared" si="1"/>
        <v>-6.72</v>
      </c>
      <c r="F86" s="39">
        <f>VLOOKUP($A86,'Ub5 and Ub6 values'!$B$2:$F$7000,2,FALSE)</f>
        <v>6</v>
      </c>
      <c r="G86" s="39">
        <f>VLOOKUP($A86,'Ub5 and Ub6 values'!$B$2:$F$7000,3,FALSE)</f>
        <v>9</v>
      </c>
    </row>
    <row r="87" spans="1:7">
      <c r="A87" t="s">
        <v>4839</v>
      </c>
      <c r="B87">
        <v>-6.63</v>
      </c>
      <c r="D87">
        <v>1</v>
      </c>
      <c r="E87" s="30">
        <f t="shared" si="1"/>
        <v>-6.63</v>
      </c>
      <c r="F87" s="39">
        <f>VLOOKUP($A87,'Ub5 and Ub6 values'!$B$2:$F$7000,2,FALSE)</f>
        <v>7</v>
      </c>
      <c r="G87" s="39">
        <f>VLOOKUP($A87,'Ub5 and Ub6 values'!$B$2:$F$7000,3,FALSE)</f>
        <v>10</v>
      </c>
    </row>
    <row r="88" spans="1:7">
      <c r="A88" t="s">
        <v>4840</v>
      </c>
      <c r="B88">
        <v>-6.62</v>
      </c>
      <c r="D88">
        <v>1</v>
      </c>
      <c r="E88" s="30">
        <f t="shared" si="1"/>
        <v>-6.62</v>
      </c>
      <c r="F88" s="39">
        <f>VLOOKUP($A88,'Ub5 and Ub6 values'!$B$2:$F$7000,2,FALSE)</f>
        <v>6</v>
      </c>
      <c r="G88" s="39">
        <f>VLOOKUP($A88,'Ub5 and Ub6 values'!$B$2:$F$7000,3,FALSE)</f>
        <v>11</v>
      </c>
    </row>
    <row r="89" spans="1:7">
      <c r="A89" t="s">
        <v>4841</v>
      </c>
      <c r="B89">
        <v>-6.62</v>
      </c>
      <c r="D89">
        <v>1</v>
      </c>
      <c r="E89" s="30">
        <f t="shared" si="1"/>
        <v>-6.62</v>
      </c>
      <c r="F89" s="39">
        <f>VLOOKUP($A89,'Ub5 and Ub6 values'!$B$2:$F$7000,2,FALSE)</f>
        <v>6</v>
      </c>
      <c r="G89" s="39">
        <f>VLOOKUP($A89,'Ub5 and Ub6 values'!$B$2:$F$7000,3,FALSE)</f>
        <v>7</v>
      </c>
    </row>
    <row r="90" spans="1:7">
      <c r="A90" t="s">
        <v>4842</v>
      </c>
      <c r="B90">
        <v>-6.61</v>
      </c>
      <c r="D90">
        <v>1</v>
      </c>
      <c r="E90" s="30">
        <f t="shared" si="1"/>
        <v>-6.61</v>
      </c>
      <c r="F90" s="39">
        <f>VLOOKUP($A90,'Ub5 and Ub6 values'!$B$2:$F$7000,2,FALSE)</f>
        <v>8</v>
      </c>
      <c r="G90" s="39">
        <f>VLOOKUP($A90,'Ub5 and Ub6 values'!$B$2:$F$7000,3,FALSE)</f>
        <v>9</v>
      </c>
    </row>
    <row r="91" spans="1:7">
      <c r="A91" t="s">
        <v>4843</v>
      </c>
      <c r="B91">
        <v>-6.6</v>
      </c>
      <c r="D91">
        <v>1</v>
      </c>
      <c r="E91" s="30">
        <f t="shared" si="1"/>
        <v>-6.6</v>
      </c>
      <c r="F91" s="39">
        <f>VLOOKUP($A91,'Ub5 and Ub6 values'!$B$2:$F$7000,2,FALSE)</f>
        <v>5</v>
      </c>
      <c r="G91" s="39">
        <f>VLOOKUP($A91,'Ub5 and Ub6 values'!$B$2:$F$7000,3,FALSE)</f>
        <v>7</v>
      </c>
    </row>
    <row r="92" spans="1:7">
      <c r="A92" t="s">
        <v>4844</v>
      </c>
      <c r="B92">
        <v>-6.59</v>
      </c>
      <c r="D92">
        <v>1</v>
      </c>
      <c r="E92" s="30">
        <f t="shared" si="1"/>
        <v>-6.59</v>
      </c>
      <c r="F92" s="39">
        <f>VLOOKUP($A92,'Ub5 and Ub6 values'!$B$2:$F$7000,2,FALSE)</f>
        <v>7</v>
      </c>
      <c r="G92" s="39">
        <f>VLOOKUP($A92,'Ub5 and Ub6 values'!$B$2:$F$7000,3,FALSE)</f>
        <v>9</v>
      </c>
    </row>
    <row r="93" spans="1:7">
      <c r="A93" t="s">
        <v>4845</v>
      </c>
      <c r="B93">
        <v>-6.57</v>
      </c>
      <c r="D93">
        <v>1</v>
      </c>
      <c r="E93" s="30">
        <f t="shared" si="1"/>
        <v>-6.57</v>
      </c>
      <c r="F93" s="39">
        <f>VLOOKUP($A93,'Ub5 and Ub6 values'!$B$2:$F$7000,2,FALSE)</f>
        <v>5</v>
      </c>
      <c r="G93" s="39">
        <f>VLOOKUP($A93,'Ub5 and Ub6 values'!$B$2:$F$7000,3,FALSE)</f>
        <v>7</v>
      </c>
    </row>
    <row r="94" spans="1:7">
      <c r="A94" t="s">
        <v>4846</v>
      </c>
      <c r="B94">
        <v>-6.57</v>
      </c>
      <c r="D94">
        <v>1</v>
      </c>
      <c r="E94" s="30">
        <f t="shared" si="1"/>
        <v>-6.57</v>
      </c>
      <c r="F94" s="39">
        <f>VLOOKUP($A94,'Ub5 and Ub6 values'!$B$2:$F$7000,2,FALSE)</f>
        <v>6</v>
      </c>
      <c r="G94" s="39">
        <f>VLOOKUP($A94,'Ub5 and Ub6 values'!$B$2:$F$7000,3,FALSE)</f>
        <v>9</v>
      </c>
    </row>
    <row r="95" spans="1:7">
      <c r="A95" t="s">
        <v>4847</v>
      </c>
      <c r="B95">
        <v>-6.55</v>
      </c>
      <c r="D95">
        <v>1</v>
      </c>
      <c r="E95" s="30">
        <f t="shared" si="1"/>
        <v>-6.55</v>
      </c>
      <c r="F95" s="39">
        <f>VLOOKUP($A95,'Ub5 and Ub6 values'!$B$2:$F$7000,2,FALSE)</f>
        <v>6</v>
      </c>
      <c r="G95" s="39">
        <f>VLOOKUP($A95,'Ub5 and Ub6 values'!$B$2:$F$7000,3,FALSE)</f>
        <v>9</v>
      </c>
    </row>
    <row r="96" spans="1:7">
      <c r="A96" t="s">
        <v>4848</v>
      </c>
      <c r="B96">
        <v>-6.52</v>
      </c>
      <c r="D96">
        <v>1</v>
      </c>
      <c r="E96" s="30">
        <f t="shared" si="1"/>
        <v>-6.52</v>
      </c>
      <c r="F96" s="39">
        <f>VLOOKUP($A96,'Ub5 and Ub6 values'!$B$2:$F$7000,2,FALSE)</f>
        <v>7</v>
      </c>
      <c r="G96" s="39">
        <f>VLOOKUP($A96,'Ub5 and Ub6 values'!$B$2:$F$7000,3,FALSE)</f>
        <v>7</v>
      </c>
    </row>
    <row r="97" spans="1:7">
      <c r="A97" t="s">
        <v>4849</v>
      </c>
      <c r="B97">
        <v>-6.52</v>
      </c>
      <c r="D97">
        <v>1</v>
      </c>
      <c r="E97" s="30">
        <f t="shared" si="1"/>
        <v>-6.52</v>
      </c>
      <c r="F97" s="39">
        <f>VLOOKUP($A97,'Ub5 and Ub6 values'!$B$2:$F$7000,2,FALSE)</f>
        <v>9</v>
      </c>
      <c r="G97" s="39">
        <f>VLOOKUP($A97,'Ub5 and Ub6 values'!$B$2:$F$7000,3,FALSE)</f>
        <v>11</v>
      </c>
    </row>
    <row r="98" spans="1:7">
      <c r="A98" t="s">
        <v>4850</v>
      </c>
      <c r="B98">
        <v>-6.51</v>
      </c>
      <c r="D98">
        <v>1</v>
      </c>
      <c r="E98" s="30">
        <f t="shared" si="1"/>
        <v>-6.51</v>
      </c>
      <c r="F98" s="39">
        <f>VLOOKUP($A98,'Ub5 and Ub6 values'!$B$2:$F$7000,2,FALSE)</f>
        <v>9</v>
      </c>
      <c r="G98" s="39">
        <f>VLOOKUP($A98,'Ub5 and Ub6 values'!$B$2:$F$7000,3,FALSE)</f>
        <v>9</v>
      </c>
    </row>
    <row r="99" spans="1:7">
      <c r="A99" t="s">
        <v>4851</v>
      </c>
      <c r="B99">
        <v>-6.5</v>
      </c>
      <c r="D99">
        <v>1</v>
      </c>
      <c r="E99" s="30">
        <f t="shared" si="1"/>
        <v>-6.5</v>
      </c>
      <c r="F99" s="39">
        <f>VLOOKUP($A99,'Ub5 and Ub6 values'!$B$2:$F$7000,2,FALSE)</f>
        <v>5</v>
      </c>
      <c r="G99" s="39">
        <f>VLOOKUP($A99,'Ub5 and Ub6 values'!$B$2:$F$7000,3,FALSE)</f>
        <v>6</v>
      </c>
    </row>
    <row r="100" spans="1:7">
      <c r="A100" t="s">
        <v>4852</v>
      </c>
      <c r="B100">
        <v>-6.47</v>
      </c>
      <c r="D100">
        <v>1</v>
      </c>
      <c r="E100" s="30">
        <f t="shared" si="1"/>
        <v>-6.47</v>
      </c>
      <c r="F100" s="39">
        <f>VLOOKUP($A100,'Ub5 and Ub6 values'!$B$2:$F$7000,2,FALSE)</f>
        <v>7</v>
      </c>
      <c r="G100" s="39">
        <f>VLOOKUP($A100,'Ub5 and Ub6 values'!$B$2:$F$7000,3,FALSE)</f>
        <v>8</v>
      </c>
    </row>
    <row r="101" spans="1:7">
      <c r="A101" t="s">
        <v>4853</v>
      </c>
      <c r="B101">
        <v>-6.44</v>
      </c>
      <c r="D101">
        <v>1</v>
      </c>
      <c r="E101" s="30">
        <f t="shared" si="1"/>
        <v>-6.44</v>
      </c>
      <c r="F101" s="39">
        <f>VLOOKUP($A101,'Ub5 and Ub6 values'!$B$2:$F$7000,2,FALSE)</f>
        <v>7</v>
      </c>
      <c r="G101" s="39">
        <f>VLOOKUP($A101,'Ub5 and Ub6 values'!$B$2:$F$7000,3,FALSE)</f>
        <v>9</v>
      </c>
    </row>
    <row r="102" spans="1:7">
      <c r="A102" t="s">
        <v>4854</v>
      </c>
      <c r="B102">
        <v>-6.44</v>
      </c>
      <c r="D102">
        <v>1</v>
      </c>
      <c r="E102" s="30">
        <f t="shared" si="1"/>
        <v>-6.44</v>
      </c>
      <c r="F102" s="39">
        <f>VLOOKUP($A102,'Ub5 and Ub6 values'!$B$2:$F$7000,2,FALSE)</f>
        <v>6</v>
      </c>
      <c r="G102" s="39">
        <f>VLOOKUP($A102,'Ub5 and Ub6 values'!$B$2:$F$7000,3,FALSE)</f>
        <v>11</v>
      </c>
    </row>
    <row r="103" spans="1:7">
      <c r="A103" t="s">
        <v>4855</v>
      </c>
      <c r="B103">
        <v>-6.44</v>
      </c>
      <c r="D103">
        <v>1</v>
      </c>
      <c r="E103" s="30">
        <f t="shared" si="1"/>
        <v>-6.44</v>
      </c>
      <c r="F103" s="39">
        <f>VLOOKUP($A103,'Ub5 and Ub6 values'!$B$2:$F$7000,2,FALSE)</f>
        <v>8</v>
      </c>
      <c r="G103" s="39">
        <f>VLOOKUP($A103,'Ub5 and Ub6 values'!$B$2:$F$7000,3,FALSE)</f>
        <v>9</v>
      </c>
    </row>
    <row r="104" spans="1:7">
      <c r="A104" t="s">
        <v>4856</v>
      </c>
      <c r="B104">
        <v>-6.39</v>
      </c>
      <c r="D104">
        <v>1</v>
      </c>
      <c r="E104" s="30">
        <f t="shared" si="1"/>
        <v>-6.39</v>
      </c>
      <c r="F104" s="39">
        <f>VLOOKUP($A104,'Ub5 and Ub6 values'!$B$2:$F$7000,2,FALSE)</f>
        <v>7</v>
      </c>
      <c r="G104" s="39">
        <f>VLOOKUP($A104,'Ub5 and Ub6 values'!$B$2:$F$7000,3,FALSE)</f>
        <v>9</v>
      </c>
    </row>
    <row r="105" spans="1:7">
      <c r="A105" t="s">
        <v>4857</v>
      </c>
      <c r="B105">
        <v>-6.39</v>
      </c>
      <c r="D105">
        <v>1</v>
      </c>
      <c r="E105" s="30">
        <f t="shared" si="1"/>
        <v>-6.39</v>
      </c>
      <c r="F105" s="39">
        <f>VLOOKUP($A105,'Ub5 and Ub6 values'!$B$2:$F$7000,2,FALSE)</f>
        <v>8</v>
      </c>
      <c r="G105" s="39">
        <f>VLOOKUP($A105,'Ub5 and Ub6 values'!$B$2:$F$7000,3,FALSE)</f>
        <v>9</v>
      </c>
    </row>
    <row r="106" spans="1:7">
      <c r="A106" t="s">
        <v>4858</v>
      </c>
      <c r="B106">
        <v>-6.38</v>
      </c>
      <c r="D106">
        <v>1</v>
      </c>
      <c r="E106" s="30">
        <f t="shared" si="1"/>
        <v>-6.38</v>
      </c>
      <c r="F106" s="39">
        <f>VLOOKUP($A106,'Ub5 and Ub6 values'!$B$2:$F$7000,2,FALSE)</f>
        <v>7</v>
      </c>
      <c r="G106" s="39">
        <f>VLOOKUP($A106,'Ub5 and Ub6 values'!$B$2:$F$7000,3,FALSE)</f>
        <v>9</v>
      </c>
    </row>
    <row r="107" spans="1:7">
      <c r="A107" t="s">
        <v>4859</v>
      </c>
      <c r="B107">
        <v>-6.37</v>
      </c>
      <c r="D107">
        <v>1</v>
      </c>
      <c r="E107" s="30">
        <f t="shared" si="1"/>
        <v>-6.37</v>
      </c>
      <c r="F107" s="39">
        <f>VLOOKUP($A107,'Ub5 and Ub6 values'!$B$2:$F$7000,2,FALSE)</f>
        <v>6</v>
      </c>
      <c r="G107" s="39">
        <f>VLOOKUP($A107,'Ub5 and Ub6 values'!$B$2:$F$7000,3,FALSE)</f>
        <v>10</v>
      </c>
    </row>
    <row r="108" spans="1:7">
      <c r="A108" t="s">
        <v>4860</v>
      </c>
      <c r="B108">
        <v>-6.37</v>
      </c>
      <c r="D108">
        <v>1</v>
      </c>
      <c r="E108" s="30">
        <f t="shared" si="1"/>
        <v>-6.37</v>
      </c>
      <c r="F108" s="39">
        <f>VLOOKUP($A108,'Ub5 and Ub6 values'!$B$2:$F$7000,2,FALSE)</f>
        <v>6</v>
      </c>
      <c r="G108" s="39">
        <f>VLOOKUP($A108,'Ub5 and Ub6 values'!$B$2:$F$7000,3,FALSE)</f>
        <v>10</v>
      </c>
    </row>
    <row r="109" spans="1:7">
      <c r="A109" t="s">
        <v>4861</v>
      </c>
      <c r="B109">
        <v>-6.36</v>
      </c>
      <c r="D109">
        <v>1</v>
      </c>
      <c r="E109" s="30">
        <f t="shared" si="1"/>
        <v>-6.36</v>
      </c>
      <c r="F109" s="39">
        <f>VLOOKUP($A109,'Ub5 and Ub6 values'!$B$2:$F$7000,2,FALSE)</f>
        <v>6</v>
      </c>
      <c r="G109" s="39">
        <f>VLOOKUP($A109,'Ub5 and Ub6 values'!$B$2:$F$7000,3,FALSE)</f>
        <v>9</v>
      </c>
    </row>
    <row r="110" spans="1:7">
      <c r="A110" t="s">
        <v>4862</v>
      </c>
      <c r="B110">
        <v>-6.36</v>
      </c>
      <c r="D110">
        <v>1</v>
      </c>
      <c r="E110" s="30">
        <f t="shared" si="1"/>
        <v>-6.36</v>
      </c>
      <c r="F110" s="39">
        <f>VLOOKUP($A110,'Ub5 and Ub6 values'!$B$2:$F$7000,2,FALSE)</f>
        <v>6</v>
      </c>
      <c r="G110" s="39">
        <f>VLOOKUP($A110,'Ub5 and Ub6 values'!$B$2:$F$7000,3,FALSE)</f>
        <v>9</v>
      </c>
    </row>
    <row r="111" spans="1:7">
      <c r="A111" t="s">
        <v>4863</v>
      </c>
      <c r="B111">
        <v>-6.35</v>
      </c>
      <c r="D111">
        <v>1</v>
      </c>
      <c r="E111" s="30">
        <f t="shared" si="1"/>
        <v>-6.35</v>
      </c>
      <c r="F111" s="39">
        <f>VLOOKUP($A111,'Ub5 and Ub6 values'!$B$2:$F$7000,2,FALSE)</f>
        <v>7</v>
      </c>
      <c r="G111" s="39">
        <f>VLOOKUP($A111,'Ub5 and Ub6 values'!$B$2:$F$7000,3,FALSE)</f>
        <v>9</v>
      </c>
    </row>
    <row r="112" spans="1:7">
      <c r="A112" t="s">
        <v>4864</v>
      </c>
      <c r="B112">
        <v>-6.35</v>
      </c>
      <c r="D112">
        <v>1</v>
      </c>
      <c r="E112" s="30">
        <f t="shared" si="1"/>
        <v>-6.35</v>
      </c>
      <c r="F112" s="39">
        <f>VLOOKUP($A112,'Ub5 and Ub6 values'!$B$2:$F$7000,2,FALSE)</f>
        <v>7</v>
      </c>
      <c r="G112" s="39">
        <f>VLOOKUP($A112,'Ub5 and Ub6 values'!$B$2:$F$7000,3,FALSE)</f>
        <v>9</v>
      </c>
    </row>
    <row r="113" spans="1:7">
      <c r="A113" t="s">
        <v>4865</v>
      </c>
      <c r="B113">
        <v>-6.34</v>
      </c>
      <c r="D113">
        <v>1</v>
      </c>
      <c r="E113" s="30">
        <f t="shared" si="1"/>
        <v>-6.34</v>
      </c>
      <c r="F113" s="39">
        <f>VLOOKUP($A113,'Ub5 and Ub6 values'!$B$2:$F$7000,2,FALSE)</f>
        <v>8</v>
      </c>
      <c r="G113" s="39">
        <f>VLOOKUP($A113,'Ub5 and Ub6 values'!$B$2:$F$7000,3,FALSE)</f>
        <v>9</v>
      </c>
    </row>
    <row r="114" spans="1:7">
      <c r="A114" t="s">
        <v>4866</v>
      </c>
      <c r="B114">
        <v>-6.33</v>
      </c>
      <c r="D114">
        <v>1</v>
      </c>
      <c r="E114" s="30">
        <f t="shared" si="1"/>
        <v>-6.33</v>
      </c>
      <c r="F114" s="39">
        <f>VLOOKUP($A114,'Ub5 and Ub6 values'!$B$2:$F$7000,2,FALSE)</f>
        <v>6</v>
      </c>
      <c r="G114" s="39">
        <f>VLOOKUP($A114,'Ub5 and Ub6 values'!$B$2:$F$7000,3,FALSE)</f>
        <v>9</v>
      </c>
    </row>
    <row r="115" spans="1:7">
      <c r="A115" t="s">
        <v>4867</v>
      </c>
      <c r="B115">
        <v>-6.33</v>
      </c>
      <c r="D115">
        <v>1</v>
      </c>
      <c r="E115" s="30">
        <f t="shared" si="1"/>
        <v>-6.33</v>
      </c>
      <c r="F115" s="39">
        <f>VLOOKUP($A115,'Ub5 and Ub6 values'!$B$2:$F$7000,2,FALSE)</f>
        <v>7</v>
      </c>
      <c r="G115" s="39">
        <f>VLOOKUP($A115,'Ub5 and Ub6 values'!$B$2:$F$7000,3,FALSE)</f>
        <v>9</v>
      </c>
    </row>
    <row r="116" spans="1:7">
      <c r="A116" t="s">
        <v>4868</v>
      </c>
      <c r="B116">
        <v>-6.32</v>
      </c>
      <c r="D116">
        <v>1</v>
      </c>
      <c r="E116" s="30">
        <f t="shared" si="1"/>
        <v>-6.32</v>
      </c>
      <c r="F116" s="39">
        <f>VLOOKUP($A116,'Ub5 and Ub6 values'!$B$2:$F$7000,2,FALSE)</f>
        <v>9</v>
      </c>
      <c r="G116" s="39">
        <f>VLOOKUP($A116,'Ub5 and Ub6 values'!$B$2:$F$7000,3,FALSE)</f>
        <v>12</v>
      </c>
    </row>
    <row r="117" spans="1:7">
      <c r="A117" t="s">
        <v>4869</v>
      </c>
      <c r="B117">
        <v>-6.31</v>
      </c>
      <c r="D117">
        <v>1</v>
      </c>
      <c r="E117" s="30">
        <f t="shared" si="1"/>
        <v>-6.31</v>
      </c>
      <c r="F117" s="39">
        <f>VLOOKUP($A117,'Ub5 and Ub6 values'!$B$2:$F$7000,2,FALSE)</f>
        <v>6</v>
      </c>
      <c r="G117" s="39">
        <f>VLOOKUP($A117,'Ub5 and Ub6 values'!$B$2:$F$7000,3,FALSE)</f>
        <v>7</v>
      </c>
    </row>
    <row r="118" spans="1:7">
      <c r="A118" t="s">
        <v>4870</v>
      </c>
      <c r="B118">
        <v>-6.3</v>
      </c>
      <c r="D118">
        <v>1</v>
      </c>
      <c r="E118" s="30">
        <f t="shared" si="1"/>
        <v>-6.3</v>
      </c>
      <c r="F118" s="39">
        <f>VLOOKUP($A118,'Ub5 and Ub6 values'!$B$2:$F$7000,2,FALSE)</f>
        <v>7</v>
      </c>
      <c r="G118" s="39">
        <f>VLOOKUP($A118,'Ub5 and Ub6 values'!$B$2:$F$7000,3,FALSE)</f>
        <v>10</v>
      </c>
    </row>
    <row r="119" spans="1:7">
      <c r="A119" t="s">
        <v>4871</v>
      </c>
      <c r="B119">
        <v>-6.29</v>
      </c>
      <c r="D119">
        <v>1</v>
      </c>
      <c r="E119" s="30">
        <f t="shared" si="1"/>
        <v>-6.29</v>
      </c>
      <c r="F119" s="39">
        <f>VLOOKUP($A119,'Ub5 and Ub6 values'!$B$2:$F$7000,2,FALSE)</f>
        <v>8</v>
      </c>
      <c r="G119" s="39">
        <f>VLOOKUP($A119,'Ub5 and Ub6 values'!$B$2:$F$7000,3,FALSE)</f>
        <v>8</v>
      </c>
    </row>
    <row r="120" spans="1:7">
      <c r="A120" t="s">
        <v>4872</v>
      </c>
      <c r="B120">
        <v>-6.29</v>
      </c>
      <c r="D120">
        <v>1</v>
      </c>
      <c r="E120" s="30">
        <f t="shared" si="1"/>
        <v>-6.29</v>
      </c>
      <c r="F120" s="39">
        <f>VLOOKUP($A120,'Ub5 and Ub6 values'!$B$2:$F$7000,2,FALSE)</f>
        <v>10</v>
      </c>
      <c r="G120" s="39">
        <f>VLOOKUP($A120,'Ub5 and Ub6 values'!$B$2:$F$7000,3,FALSE)</f>
        <v>10</v>
      </c>
    </row>
    <row r="121" spans="1:7">
      <c r="A121" t="s">
        <v>4873</v>
      </c>
      <c r="B121">
        <v>-6.29</v>
      </c>
      <c r="D121">
        <v>1</v>
      </c>
      <c r="E121" s="30">
        <f t="shared" si="1"/>
        <v>-6.29</v>
      </c>
      <c r="F121" s="39">
        <f>VLOOKUP($A121,'Ub5 and Ub6 values'!$B$2:$F$7000,2,FALSE)</f>
        <v>5</v>
      </c>
      <c r="G121" s="39">
        <f>VLOOKUP($A121,'Ub5 and Ub6 values'!$B$2:$F$7000,3,FALSE)</f>
        <v>6</v>
      </c>
    </row>
    <row r="122" spans="1:7">
      <c r="A122" t="s">
        <v>4874</v>
      </c>
      <c r="B122">
        <v>-6.27</v>
      </c>
      <c r="D122">
        <v>1</v>
      </c>
      <c r="E122" s="30">
        <f t="shared" si="1"/>
        <v>-6.27</v>
      </c>
      <c r="F122" s="39">
        <f>VLOOKUP($A122,'Ub5 and Ub6 values'!$B$2:$F$7000,2,FALSE)</f>
        <v>7</v>
      </c>
      <c r="G122" s="39">
        <f>VLOOKUP($A122,'Ub5 and Ub6 values'!$B$2:$F$7000,3,FALSE)</f>
        <v>8</v>
      </c>
    </row>
    <row r="123" spans="1:7">
      <c r="A123" t="s">
        <v>4875</v>
      </c>
      <c r="B123">
        <v>-6.24</v>
      </c>
      <c r="D123">
        <v>1</v>
      </c>
      <c r="E123" s="30">
        <f t="shared" si="1"/>
        <v>-6.24</v>
      </c>
      <c r="F123" s="39">
        <f>VLOOKUP($A123,'Ub5 and Ub6 values'!$B$2:$F$7000,2,FALSE)</f>
        <v>6</v>
      </c>
      <c r="G123" s="39">
        <f>VLOOKUP($A123,'Ub5 and Ub6 values'!$B$2:$F$7000,3,FALSE)</f>
        <v>11</v>
      </c>
    </row>
    <row r="124" spans="1:7">
      <c r="A124" t="s">
        <v>4876</v>
      </c>
      <c r="B124">
        <v>-6.21</v>
      </c>
      <c r="D124">
        <v>1</v>
      </c>
      <c r="E124" s="30">
        <f t="shared" si="1"/>
        <v>-6.21</v>
      </c>
      <c r="F124" s="39">
        <f>VLOOKUP($A124,'Ub5 and Ub6 values'!$B$2:$F$7000,2,FALSE)</f>
        <v>7</v>
      </c>
      <c r="G124" s="39">
        <f>VLOOKUP($A124,'Ub5 and Ub6 values'!$B$2:$F$7000,3,FALSE)</f>
        <v>10</v>
      </c>
    </row>
    <row r="125" spans="1:7">
      <c r="A125" t="s">
        <v>5596</v>
      </c>
      <c r="B125">
        <v>-6.17</v>
      </c>
      <c r="D125">
        <v>1</v>
      </c>
      <c r="E125" s="30">
        <f t="shared" si="1"/>
        <v>-6.17</v>
      </c>
      <c r="F125" s="39">
        <f>VLOOKUP($A125,'Ub5 and Ub6 values'!$B$2:$F$7000,2,FALSE)</f>
        <v>6</v>
      </c>
      <c r="G125" s="39">
        <f>VLOOKUP($A125,'Ub5 and Ub6 values'!$B$2:$F$7000,3,FALSE)</f>
        <v>8</v>
      </c>
    </row>
    <row r="126" spans="1:7">
      <c r="A126" t="s">
        <v>5597</v>
      </c>
      <c r="B126">
        <v>-6.16</v>
      </c>
      <c r="D126">
        <v>1</v>
      </c>
      <c r="E126" s="30">
        <f t="shared" si="1"/>
        <v>-6.16</v>
      </c>
      <c r="F126" s="39">
        <f>VLOOKUP($A126,'Ub5 and Ub6 values'!$B$2:$F$7000,2,FALSE)</f>
        <v>6</v>
      </c>
      <c r="G126" s="39">
        <f>VLOOKUP($A126,'Ub5 and Ub6 values'!$B$2:$F$7000,3,FALSE)</f>
        <v>11</v>
      </c>
    </row>
    <row r="127" spans="1:7">
      <c r="A127" t="s">
        <v>5598</v>
      </c>
      <c r="B127">
        <v>-6.14</v>
      </c>
      <c r="D127">
        <v>1</v>
      </c>
      <c r="E127" s="30">
        <f t="shared" si="1"/>
        <v>-6.14</v>
      </c>
      <c r="F127" s="39">
        <f>VLOOKUP($A127,'Ub5 and Ub6 values'!$B$2:$F$7000,2,FALSE)</f>
        <v>7</v>
      </c>
      <c r="G127" s="39">
        <f>VLOOKUP($A127,'Ub5 and Ub6 values'!$B$2:$F$7000,3,FALSE)</f>
        <v>9</v>
      </c>
    </row>
    <row r="128" spans="1:7">
      <c r="A128" t="s">
        <v>5599</v>
      </c>
      <c r="B128">
        <v>-6.12</v>
      </c>
      <c r="D128">
        <v>1</v>
      </c>
      <c r="E128" s="30">
        <f t="shared" si="1"/>
        <v>-6.12</v>
      </c>
      <c r="F128" s="39">
        <f>VLOOKUP($A128,'Ub5 and Ub6 values'!$B$2:$F$7000,2,FALSE)</f>
        <v>8</v>
      </c>
      <c r="G128" s="39">
        <f>VLOOKUP($A128,'Ub5 and Ub6 values'!$B$2:$F$7000,3,FALSE)</f>
        <v>9</v>
      </c>
    </row>
    <row r="129" spans="1:7">
      <c r="A129" t="s">
        <v>5600</v>
      </c>
      <c r="B129">
        <v>-6.12</v>
      </c>
      <c r="D129">
        <v>1</v>
      </c>
      <c r="E129" s="30">
        <f t="shared" si="1"/>
        <v>-6.12</v>
      </c>
      <c r="F129" s="39">
        <f>VLOOKUP($A129,'Ub5 and Ub6 values'!$B$2:$F$7000,2,FALSE)</f>
        <v>7</v>
      </c>
      <c r="G129" s="39">
        <f>VLOOKUP($A129,'Ub5 and Ub6 values'!$B$2:$F$7000,3,FALSE)</f>
        <v>10</v>
      </c>
    </row>
    <row r="130" spans="1:7">
      <c r="A130" t="s">
        <v>4881</v>
      </c>
      <c r="B130">
        <v>-6.11</v>
      </c>
      <c r="D130">
        <v>1</v>
      </c>
      <c r="E130" s="30">
        <f t="shared" si="1"/>
        <v>-6.11</v>
      </c>
      <c r="F130" s="39">
        <f>VLOOKUP($A130,'Ub5 and Ub6 values'!$B$2:$F$7000,2,FALSE)</f>
        <v>7</v>
      </c>
      <c r="G130" s="39">
        <f>VLOOKUP($A130,'Ub5 and Ub6 values'!$B$2:$F$7000,3,FALSE)</f>
        <v>10</v>
      </c>
    </row>
    <row r="131" spans="1:7">
      <c r="A131" t="s">
        <v>4882</v>
      </c>
      <c r="B131">
        <v>-6.1</v>
      </c>
      <c r="D131">
        <v>1</v>
      </c>
      <c r="E131" s="30">
        <f t="shared" ref="E131:E194" si="2">B131</f>
        <v>-6.1</v>
      </c>
      <c r="F131" s="39">
        <f>VLOOKUP($A131,'Ub5 and Ub6 values'!$B$2:$F$7000,2,FALSE)</f>
        <v>6</v>
      </c>
      <c r="G131" s="39">
        <f>VLOOKUP($A131,'Ub5 and Ub6 values'!$B$2:$F$7000,3,FALSE)</f>
        <v>8</v>
      </c>
    </row>
    <row r="132" spans="1:7">
      <c r="A132" t="s">
        <v>4883</v>
      </c>
      <c r="B132">
        <v>-6.1</v>
      </c>
      <c r="D132">
        <v>1</v>
      </c>
      <c r="E132" s="30">
        <f t="shared" si="2"/>
        <v>-6.1</v>
      </c>
      <c r="F132" s="39">
        <f>VLOOKUP($A132,'Ub5 and Ub6 values'!$B$2:$F$7000,2,FALSE)</f>
        <v>8</v>
      </c>
      <c r="G132" s="39">
        <f>VLOOKUP($A132,'Ub5 and Ub6 values'!$B$2:$F$7000,3,FALSE)</f>
        <v>11</v>
      </c>
    </row>
    <row r="133" spans="1:7">
      <c r="A133" t="s">
        <v>4884</v>
      </c>
      <c r="B133">
        <v>-6.1</v>
      </c>
      <c r="D133">
        <v>1</v>
      </c>
      <c r="E133" s="30">
        <f t="shared" si="2"/>
        <v>-6.1</v>
      </c>
      <c r="F133" s="39">
        <f>VLOOKUP($A133,'Ub5 and Ub6 values'!$B$2:$F$7000,2,FALSE)</f>
        <v>7</v>
      </c>
      <c r="G133" s="39">
        <f>VLOOKUP($A133,'Ub5 and Ub6 values'!$B$2:$F$7000,3,FALSE)</f>
        <v>11</v>
      </c>
    </row>
    <row r="134" spans="1:7">
      <c r="A134" t="s">
        <v>4885</v>
      </c>
      <c r="B134">
        <v>-6.09</v>
      </c>
      <c r="D134">
        <v>1</v>
      </c>
      <c r="E134" s="30">
        <f t="shared" si="2"/>
        <v>-6.09</v>
      </c>
      <c r="F134" s="39">
        <f>VLOOKUP($A134,'Ub5 and Ub6 values'!$B$2:$F$7000,2,FALSE)</f>
        <v>6</v>
      </c>
      <c r="G134" s="39">
        <f>VLOOKUP($A134,'Ub5 and Ub6 values'!$B$2:$F$7000,3,FALSE)</f>
        <v>7</v>
      </c>
    </row>
    <row r="135" spans="1:7">
      <c r="A135" t="s">
        <v>4886</v>
      </c>
      <c r="B135">
        <v>-6.09</v>
      </c>
      <c r="D135">
        <v>1</v>
      </c>
      <c r="E135" s="30">
        <f t="shared" si="2"/>
        <v>-6.09</v>
      </c>
      <c r="F135" s="39">
        <f>VLOOKUP($A135,'Ub5 and Ub6 values'!$B$2:$F$7000,2,FALSE)</f>
        <v>7</v>
      </c>
      <c r="G135" s="39">
        <f>VLOOKUP($A135,'Ub5 and Ub6 values'!$B$2:$F$7000,3,FALSE)</f>
        <v>8</v>
      </c>
    </row>
    <row r="136" spans="1:7">
      <c r="A136" t="s">
        <v>4887</v>
      </c>
      <c r="B136">
        <v>-6.08</v>
      </c>
      <c r="D136">
        <v>1</v>
      </c>
      <c r="E136" s="30">
        <f t="shared" si="2"/>
        <v>-6.08</v>
      </c>
      <c r="F136" s="39">
        <f>VLOOKUP($A136,'Ub5 and Ub6 values'!$B$2:$F$7000,2,FALSE)</f>
        <v>7</v>
      </c>
      <c r="G136" s="39">
        <f>VLOOKUP($A136,'Ub5 and Ub6 values'!$B$2:$F$7000,3,FALSE)</f>
        <v>9</v>
      </c>
    </row>
    <row r="137" spans="1:7">
      <c r="A137" t="s">
        <v>4888</v>
      </c>
      <c r="B137">
        <v>-6.08</v>
      </c>
      <c r="D137">
        <v>1</v>
      </c>
      <c r="E137" s="30">
        <f t="shared" si="2"/>
        <v>-6.08</v>
      </c>
      <c r="F137" s="39">
        <f>VLOOKUP($A137,'Ub5 and Ub6 values'!$B$2:$F$7000,2,FALSE)</f>
        <v>7</v>
      </c>
      <c r="G137" s="39">
        <f>VLOOKUP($A137,'Ub5 and Ub6 values'!$B$2:$F$7000,3,FALSE)</f>
        <v>10</v>
      </c>
    </row>
    <row r="138" spans="1:7">
      <c r="A138" t="s">
        <v>4889</v>
      </c>
      <c r="B138">
        <v>-6.07</v>
      </c>
      <c r="D138">
        <v>1</v>
      </c>
      <c r="E138" s="30">
        <f t="shared" si="2"/>
        <v>-6.07</v>
      </c>
      <c r="F138" s="39">
        <f>VLOOKUP($A138,'Ub5 and Ub6 values'!$B$2:$F$7000,2,FALSE)</f>
        <v>7</v>
      </c>
      <c r="G138" s="39">
        <f>VLOOKUP($A138,'Ub5 and Ub6 values'!$B$2:$F$7000,3,FALSE)</f>
        <v>9</v>
      </c>
    </row>
    <row r="139" spans="1:7">
      <c r="A139" t="s">
        <v>4890</v>
      </c>
      <c r="B139">
        <v>-6.06</v>
      </c>
      <c r="D139">
        <v>1</v>
      </c>
      <c r="E139" s="30">
        <f t="shared" si="2"/>
        <v>-6.06</v>
      </c>
      <c r="F139" s="39">
        <f>VLOOKUP($A139,'Ub5 and Ub6 values'!$B$2:$F$7000,2,FALSE)</f>
        <v>7</v>
      </c>
      <c r="G139" s="39">
        <f>VLOOKUP($A139,'Ub5 and Ub6 values'!$B$2:$F$7000,3,FALSE)</f>
        <v>10</v>
      </c>
    </row>
    <row r="140" spans="1:7">
      <c r="A140" t="s">
        <v>4891</v>
      </c>
      <c r="B140">
        <v>-6.05</v>
      </c>
      <c r="D140">
        <v>1</v>
      </c>
      <c r="E140" s="30">
        <f t="shared" si="2"/>
        <v>-6.05</v>
      </c>
      <c r="F140" s="39">
        <f>VLOOKUP($A140,'Ub5 and Ub6 values'!$B$2:$F$7000,2,FALSE)</f>
        <v>7</v>
      </c>
      <c r="G140" s="39">
        <f>VLOOKUP($A140,'Ub5 and Ub6 values'!$B$2:$F$7000,3,FALSE)</f>
        <v>7</v>
      </c>
    </row>
    <row r="141" spans="1:7">
      <c r="A141" t="s">
        <v>4892</v>
      </c>
      <c r="B141">
        <v>-6.05</v>
      </c>
      <c r="D141">
        <v>1</v>
      </c>
      <c r="E141" s="30">
        <f t="shared" si="2"/>
        <v>-6.05</v>
      </c>
      <c r="F141" s="39">
        <f>VLOOKUP($A141,'Ub5 and Ub6 values'!$B$2:$F$7000,2,FALSE)</f>
        <v>7</v>
      </c>
      <c r="G141" s="39">
        <f>VLOOKUP($A141,'Ub5 and Ub6 values'!$B$2:$F$7000,3,FALSE)</f>
        <v>10</v>
      </c>
    </row>
    <row r="142" spans="1:7">
      <c r="A142" t="s">
        <v>4893</v>
      </c>
      <c r="B142">
        <v>-6.05</v>
      </c>
      <c r="D142">
        <v>1</v>
      </c>
      <c r="E142" s="30">
        <f t="shared" si="2"/>
        <v>-6.05</v>
      </c>
      <c r="F142" s="39">
        <f>VLOOKUP($A142,'Ub5 and Ub6 values'!$B$2:$F$7000,2,FALSE)</f>
        <v>7</v>
      </c>
      <c r="G142" s="39">
        <f>VLOOKUP($A142,'Ub5 and Ub6 values'!$B$2:$F$7000,3,FALSE)</f>
        <v>9</v>
      </c>
    </row>
    <row r="143" spans="1:7">
      <c r="A143" t="s">
        <v>4894</v>
      </c>
      <c r="B143">
        <v>-6.05</v>
      </c>
      <c r="D143">
        <v>1</v>
      </c>
      <c r="E143" s="30">
        <f t="shared" si="2"/>
        <v>-6.05</v>
      </c>
      <c r="F143" s="39">
        <f>VLOOKUP($A143,'Ub5 and Ub6 values'!$B$2:$F$7000,2,FALSE)</f>
        <v>6</v>
      </c>
      <c r="G143" s="39">
        <f>VLOOKUP($A143,'Ub5 and Ub6 values'!$B$2:$F$7000,3,FALSE)</f>
        <v>7</v>
      </c>
    </row>
    <row r="144" spans="1:7">
      <c r="A144" t="s">
        <v>4895</v>
      </c>
      <c r="B144">
        <v>-6.05</v>
      </c>
      <c r="D144">
        <v>1</v>
      </c>
      <c r="E144" s="30">
        <f t="shared" si="2"/>
        <v>-6.05</v>
      </c>
      <c r="F144" s="39">
        <f>VLOOKUP($A144,'Ub5 and Ub6 values'!$B$2:$F$7000,2,FALSE)</f>
        <v>7</v>
      </c>
      <c r="G144" s="39">
        <f>VLOOKUP($A144,'Ub5 and Ub6 values'!$B$2:$F$7000,3,FALSE)</f>
        <v>9</v>
      </c>
    </row>
    <row r="145" spans="1:7">
      <c r="A145" t="s">
        <v>4896</v>
      </c>
      <c r="B145">
        <v>-6.04</v>
      </c>
      <c r="D145">
        <v>1</v>
      </c>
      <c r="E145" s="30">
        <f t="shared" si="2"/>
        <v>-6.04</v>
      </c>
      <c r="F145" s="39">
        <f>VLOOKUP($A145,'Ub5 and Ub6 values'!$B$2:$F$7000,2,FALSE)</f>
        <v>9</v>
      </c>
      <c r="G145" s="39">
        <f>VLOOKUP($A145,'Ub5 and Ub6 values'!$B$2:$F$7000,3,FALSE)</f>
        <v>9</v>
      </c>
    </row>
    <row r="146" spans="1:7">
      <c r="A146" t="s">
        <v>4897</v>
      </c>
      <c r="B146">
        <v>-6.03</v>
      </c>
      <c r="D146">
        <v>1</v>
      </c>
      <c r="E146" s="30">
        <f t="shared" si="2"/>
        <v>-6.03</v>
      </c>
      <c r="F146" s="39">
        <f>VLOOKUP($A146,'Ub5 and Ub6 values'!$B$2:$F$7000,2,FALSE)</f>
        <v>7</v>
      </c>
      <c r="G146" s="39">
        <f>VLOOKUP($A146,'Ub5 and Ub6 values'!$B$2:$F$7000,3,FALSE)</f>
        <v>10</v>
      </c>
    </row>
    <row r="147" spans="1:7">
      <c r="A147" t="s">
        <v>4898</v>
      </c>
      <c r="B147">
        <v>-6.03</v>
      </c>
      <c r="D147">
        <v>1</v>
      </c>
      <c r="E147" s="30">
        <f t="shared" si="2"/>
        <v>-6.03</v>
      </c>
      <c r="F147" s="39">
        <f>VLOOKUP($A147,'Ub5 and Ub6 values'!$B$2:$F$7000,2,FALSE)</f>
        <v>7</v>
      </c>
      <c r="G147" s="39">
        <f>VLOOKUP($A147,'Ub5 and Ub6 values'!$B$2:$F$7000,3,FALSE)</f>
        <v>10</v>
      </c>
    </row>
    <row r="148" spans="1:7">
      <c r="A148" t="s">
        <v>4899</v>
      </c>
      <c r="B148">
        <v>-6.02</v>
      </c>
      <c r="D148">
        <v>1</v>
      </c>
      <c r="E148" s="30">
        <f t="shared" si="2"/>
        <v>-6.02</v>
      </c>
      <c r="F148" s="39">
        <f>VLOOKUP($A148,'Ub5 and Ub6 values'!$B$2:$F$7000,2,FALSE)</f>
        <v>7</v>
      </c>
      <c r="G148" s="39">
        <f>VLOOKUP($A148,'Ub5 and Ub6 values'!$B$2:$F$7000,3,FALSE)</f>
        <v>8</v>
      </c>
    </row>
    <row r="149" spans="1:7">
      <c r="A149" t="s">
        <v>4900</v>
      </c>
      <c r="B149">
        <v>-6.01</v>
      </c>
      <c r="D149">
        <v>1</v>
      </c>
      <c r="E149" s="30">
        <f t="shared" si="2"/>
        <v>-6.01</v>
      </c>
      <c r="F149" s="39">
        <f>VLOOKUP($A149,'Ub5 and Ub6 values'!$B$2:$F$7000,2,FALSE)</f>
        <v>8</v>
      </c>
      <c r="G149" s="39">
        <f>VLOOKUP($A149,'Ub5 and Ub6 values'!$B$2:$F$7000,3,FALSE)</f>
        <v>12</v>
      </c>
    </row>
    <row r="150" spans="1:7">
      <c r="A150" t="s">
        <v>4901</v>
      </c>
      <c r="B150">
        <v>-6</v>
      </c>
      <c r="D150">
        <v>1</v>
      </c>
      <c r="E150" s="30">
        <f t="shared" si="2"/>
        <v>-6</v>
      </c>
      <c r="F150" s="39">
        <f>VLOOKUP($A150,'Ub5 and Ub6 values'!$B$2:$F$7000,2,FALSE)</f>
        <v>7</v>
      </c>
      <c r="G150" s="39">
        <f>VLOOKUP($A150,'Ub5 and Ub6 values'!$B$2:$F$7000,3,FALSE)</f>
        <v>9</v>
      </c>
    </row>
    <row r="151" spans="1:7">
      <c r="A151" t="s">
        <v>4902</v>
      </c>
      <c r="B151">
        <v>-6</v>
      </c>
      <c r="D151">
        <v>1</v>
      </c>
      <c r="E151" s="30">
        <f t="shared" si="2"/>
        <v>-6</v>
      </c>
      <c r="F151" s="39">
        <f>VLOOKUP($A151,'Ub5 and Ub6 values'!$B$2:$F$7000,2,FALSE)</f>
        <v>7</v>
      </c>
      <c r="G151" s="39">
        <f>VLOOKUP($A151,'Ub5 and Ub6 values'!$B$2:$F$7000,3,FALSE)</f>
        <v>9</v>
      </c>
    </row>
    <row r="152" spans="1:7">
      <c r="A152" t="s">
        <v>4903</v>
      </c>
      <c r="B152">
        <v>-5.99</v>
      </c>
      <c r="D152">
        <v>1</v>
      </c>
      <c r="E152" s="30">
        <f t="shared" si="2"/>
        <v>-5.99</v>
      </c>
      <c r="F152" s="39">
        <f>VLOOKUP($A152,'Ub5 and Ub6 values'!$B$2:$F$7000,2,FALSE)</f>
        <v>7</v>
      </c>
      <c r="G152" s="39">
        <f>VLOOKUP($A152,'Ub5 and Ub6 values'!$B$2:$F$7000,3,FALSE)</f>
        <v>10</v>
      </c>
    </row>
    <row r="153" spans="1:7">
      <c r="A153" t="s">
        <v>4904</v>
      </c>
      <c r="B153">
        <v>-5.99</v>
      </c>
      <c r="D153">
        <v>1</v>
      </c>
      <c r="E153" s="30">
        <f t="shared" si="2"/>
        <v>-5.99</v>
      </c>
      <c r="F153" s="39">
        <f>VLOOKUP($A153,'Ub5 and Ub6 values'!$B$2:$F$7000,2,FALSE)</f>
        <v>7</v>
      </c>
      <c r="G153" s="39">
        <f>VLOOKUP($A153,'Ub5 and Ub6 values'!$B$2:$F$7000,3,FALSE)</f>
        <v>11</v>
      </c>
    </row>
    <row r="154" spans="1:7">
      <c r="A154" t="s">
        <v>4905</v>
      </c>
      <c r="B154">
        <v>-5.99</v>
      </c>
      <c r="D154">
        <v>1</v>
      </c>
      <c r="E154" s="30">
        <f t="shared" si="2"/>
        <v>-5.99</v>
      </c>
      <c r="F154" s="39">
        <f>VLOOKUP($A154,'Ub5 and Ub6 values'!$B$2:$F$7000,2,FALSE)</f>
        <v>7</v>
      </c>
      <c r="G154" s="39">
        <f>VLOOKUP($A154,'Ub5 and Ub6 values'!$B$2:$F$7000,3,FALSE)</f>
        <v>10</v>
      </c>
    </row>
    <row r="155" spans="1:7">
      <c r="A155" t="s">
        <v>4906</v>
      </c>
      <c r="B155">
        <v>-5.99</v>
      </c>
      <c r="D155">
        <v>1</v>
      </c>
      <c r="E155" s="30">
        <f t="shared" si="2"/>
        <v>-5.99</v>
      </c>
      <c r="F155" s="39">
        <f>VLOOKUP($A155,'Ub5 and Ub6 values'!$B$2:$F$7000,2,FALSE)</f>
        <v>7</v>
      </c>
      <c r="G155" s="39">
        <f>VLOOKUP($A155,'Ub5 and Ub6 values'!$B$2:$F$7000,3,FALSE)</f>
        <v>9</v>
      </c>
    </row>
    <row r="156" spans="1:7">
      <c r="A156" t="s">
        <v>4907</v>
      </c>
      <c r="B156">
        <v>-5.98</v>
      </c>
      <c r="D156">
        <v>1</v>
      </c>
      <c r="E156" s="30">
        <f t="shared" si="2"/>
        <v>-5.98</v>
      </c>
      <c r="F156" s="39">
        <f>VLOOKUP($A156,'Ub5 and Ub6 values'!$B$2:$F$7000,2,FALSE)</f>
        <v>11</v>
      </c>
      <c r="G156" s="39">
        <f>VLOOKUP($A156,'Ub5 and Ub6 values'!$B$2:$F$7000,3,FALSE)</f>
        <v>12</v>
      </c>
    </row>
    <row r="157" spans="1:7">
      <c r="A157" t="s">
        <v>4908</v>
      </c>
      <c r="B157">
        <v>-5.98</v>
      </c>
      <c r="D157">
        <v>1</v>
      </c>
      <c r="E157" s="30">
        <f t="shared" si="2"/>
        <v>-5.98</v>
      </c>
      <c r="F157" s="39">
        <f>VLOOKUP($A157,'Ub5 and Ub6 values'!$B$2:$F$7000,2,FALSE)</f>
        <v>6</v>
      </c>
      <c r="G157" s="39">
        <f>VLOOKUP($A157,'Ub5 and Ub6 values'!$B$2:$F$7000,3,FALSE)</f>
        <v>9</v>
      </c>
    </row>
    <row r="158" spans="1:7">
      <c r="A158" t="s">
        <v>4909</v>
      </c>
      <c r="B158">
        <v>-5.98</v>
      </c>
      <c r="D158">
        <v>1</v>
      </c>
      <c r="E158" s="30">
        <f t="shared" si="2"/>
        <v>-5.98</v>
      </c>
      <c r="F158" s="39">
        <f>VLOOKUP($A158,'Ub5 and Ub6 values'!$B$2:$F$7000,2,FALSE)</f>
        <v>7</v>
      </c>
      <c r="G158" s="39">
        <f>VLOOKUP($A158,'Ub5 and Ub6 values'!$B$2:$F$7000,3,FALSE)</f>
        <v>9</v>
      </c>
    </row>
    <row r="159" spans="1:7">
      <c r="A159" t="s">
        <v>4910</v>
      </c>
      <c r="B159">
        <v>-5.97</v>
      </c>
      <c r="D159">
        <v>1</v>
      </c>
      <c r="E159" s="30">
        <f t="shared" si="2"/>
        <v>-5.97</v>
      </c>
      <c r="F159" s="39">
        <f>VLOOKUP($A159,'Ub5 and Ub6 values'!$B$2:$F$7000,2,FALSE)</f>
        <v>7</v>
      </c>
      <c r="G159" s="39">
        <f>VLOOKUP($A159,'Ub5 and Ub6 values'!$B$2:$F$7000,3,FALSE)</f>
        <v>9</v>
      </c>
    </row>
    <row r="160" spans="1:7">
      <c r="A160" t="s">
        <v>4911</v>
      </c>
      <c r="B160">
        <v>-5.97</v>
      </c>
      <c r="D160">
        <v>1</v>
      </c>
      <c r="E160" s="30">
        <f t="shared" si="2"/>
        <v>-5.97</v>
      </c>
      <c r="F160" s="39">
        <f>VLOOKUP($A160,'Ub5 and Ub6 values'!$B$2:$F$7000,2,FALSE)</f>
        <v>6</v>
      </c>
      <c r="G160" s="39">
        <f>VLOOKUP($A160,'Ub5 and Ub6 values'!$B$2:$F$7000,3,FALSE)</f>
        <v>8</v>
      </c>
    </row>
    <row r="161" spans="1:7">
      <c r="A161" t="s">
        <v>4912</v>
      </c>
      <c r="B161">
        <v>-5.95</v>
      </c>
      <c r="D161">
        <v>1</v>
      </c>
      <c r="E161" s="30">
        <f t="shared" si="2"/>
        <v>-5.95</v>
      </c>
      <c r="F161" s="39">
        <f>VLOOKUP($A161,'Ub5 and Ub6 values'!$B$2:$F$7000,2,FALSE)</f>
        <v>6</v>
      </c>
      <c r="G161" s="39">
        <f>VLOOKUP($A161,'Ub5 and Ub6 values'!$B$2:$F$7000,3,FALSE)</f>
        <v>7</v>
      </c>
    </row>
    <row r="162" spans="1:7">
      <c r="A162" t="s">
        <v>4913</v>
      </c>
      <c r="B162">
        <v>-5.94</v>
      </c>
      <c r="D162">
        <v>1</v>
      </c>
      <c r="E162" s="30">
        <f t="shared" si="2"/>
        <v>-5.94</v>
      </c>
      <c r="F162" s="39">
        <f>VLOOKUP($A162,'Ub5 and Ub6 values'!$B$2:$F$7000,2,FALSE)</f>
        <v>9</v>
      </c>
      <c r="G162" s="39">
        <f>VLOOKUP($A162,'Ub5 and Ub6 values'!$B$2:$F$7000,3,FALSE)</f>
        <v>11</v>
      </c>
    </row>
    <row r="163" spans="1:7">
      <c r="A163" t="s">
        <v>6975</v>
      </c>
      <c r="B163">
        <v>-5.93</v>
      </c>
      <c r="D163">
        <v>1</v>
      </c>
      <c r="E163" s="30">
        <f t="shared" si="2"/>
        <v>-5.93</v>
      </c>
      <c r="F163" s="39">
        <f>VLOOKUP($A163,'Ub5 and Ub6 values'!$B$2:$F$7000,2,FALSE)</f>
        <v>6</v>
      </c>
      <c r="G163" s="39">
        <f>VLOOKUP($A163,'Ub5 and Ub6 values'!$B$2:$F$7000,3,FALSE)</f>
        <v>11</v>
      </c>
    </row>
    <row r="164" spans="1:7">
      <c r="A164" t="s">
        <v>6976</v>
      </c>
      <c r="B164">
        <v>-5.93</v>
      </c>
      <c r="D164">
        <v>1</v>
      </c>
      <c r="E164" s="30">
        <f t="shared" si="2"/>
        <v>-5.93</v>
      </c>
      <c r="F164" s="39">
        <f>VLOOKUP($A164,'Ub5 and Ub6 values'!$B$2:$F$7000,2,FALSE)</f>
        <v>8</v>
      </c>
      <c r="G164" s="39">
        <f>VLOOKUP($A164,'Ub5 and Ub6 values'!$B$2:$F$7000,3,FALSE)</f>
        <v>9</v>
      </c>
    </row>
    <row r="165" spans="1:7">
      <c r="A165" t="s">
        <v>6881</v>
      </c>
      <c r="B165">
        <v>-5.92</v>
      </c>
      <c r="D165">
        <v>1</v>
      </c>
      <c r="E165" s="30">
        <f t="shared" si="2"/>
        <v>-5.92</v>
      </c>
      <c r="F165" s="39">
        <f>VLOOKUP($A165,'Ub5 and Ub6 values'!$B$2:$F$7000,2,FALSE)</f>
        <v>7</v>
      </c>
      <c r="G165" s="39">
        <f>VLOOKUP($A165,'Ub5 and Ub6 values'!$B$2:$F$7000,3,FALSE)</f>
        <v>9</v>
      </c>
    </row>
    <row r="166" spans="1:7">
      <c r="A166" t="s">
        <v>6882</v>
      </c>
      <c r="B166">
        <v>-5.92</v>
      </c>
      <c r="D166">
        <v>1</v>
      </c>
      <c r="E166" s="30">
        <f t="shared" si="2"/>
        <v>-5.92</v>
      </c>
      <c r="F166" s="39">
        <f>VLOOKUP($A166,'Ub5 and Ub6 values'!$B$2:$F$7000,2,FALSE)</f>
        <v>6</v>
      </c>
      <c r="G166" s="39">
        <f>VLOOKUP($A166,'Ub5 and Ub6 values'!$B$2:$F$7000,3,FALSE)</f>
        <v>11</v>
      </c>
    </row>
    <row r="167" spans="1:7">
      <c r="A167" t="s">
        <v>6883</v>
      </c>
      <c r="B167">
        <v>-5.91</v>
      </c>
      <c r="D167">
        <v>1</v>
      </c>
      <c r="E167" s="30">
        <f t="shared" si="2"/>
        <v>-5.91</v>
      </c>
      <c r="F167" s="39">
        <f>VLOOKUP($A167,'Ub5 and Ub6 values'!$B$2:$F$7000,2,FALSE)</f>
        <v>6</v>
      </c>
      <c r="G167" s="39">
        <f>VLOOKUP($A167,'Ub5 and Ub6 values'!$B$2:$F$7000,3,FALSE)</f>
        <v>9</v>
      </c>
    </row>
    <row r="168" spans="1:7">
      <c r="A168" t="s">
        <v>5715</v>
      </c>
      <c r="B168">
        <v>-5.91</v>
      </c>
      <c r="D168">
        <v>1</v>
      </c>
      <c r="E168" s="30">
        <f t="shared" si="2"/>
        <v>-5.91</v>
      </c>
      <c r="F168" s="39">
        <f>VLOOKUP($A168,'Ub5 and Ub6 values'!$B$2:$F$7000,2,FALSE)</f>
        <v>6</v>
      </c>
      <c r="G168" s="39">
        <f>VLOOKUP($A168,'Ub5 and Ub6 values'!$B$2:$F$7000,3,FALSE)</f>
        <v>10</v>
      </c>
    </row>
    <row r="169" spans="1:7">
      <c r="A169" t="s">
        <v>5716</v>
      </c>
      <c r="B169">
        <v>-5.9</v>
      </c>
      <c r="D169">
        <v>1</v>
      </c>
      <c r="E169" s="30">
        <f t="shared" si="2"/>
        <v>-5.9</v>
      </c>
      <c r="F169" s="39">
        <f>VLOOKUP($A169,'Ub5 and Ub6 values'!$B$2:$F$7000,2,FALSE)</f>
        <v>6</v>
      </c>
      <c r="G169" s="39">
        <f>VLOOKUP($A169,'Ub5 and Ub6 values'!$B$2:$F$7000,3,FALSE)</f>
        <v>10</v>
      </c>
    </row>
    <row r="170" spans="1:7">
      <c r="A170" t="s">
        <v>5717</v>
      </c>
      <c r="B170">
        <v>-5.89</v>
      </c>
      <c r="D170">
        <v>1</v>
      </c>
      <c r="E170" s="30">
        <f t="shared" si="2"/>
        <v>-5.89</v>
      </c>
      <c r="F170" s="39">
        <f>VLOOKUP($A170,'Ub5 and Ub6 values'!$B$2:$F$7000,2,FALSE)</f>
        <v>7</v>
      </c>
      <c r="G170" s="39">
        <f>VLOOKUP($A170,'Ub5 and Ub6 values'!$B$2:$F$7000,3,FALSE)</f>
        <v>10</v>
      </c>
    </row>
    <row r="171" spans="1:7">
      <c r="A171" t="s">
        <v>5718</v>
      </c>
      <c r="B171">
        <v>-5.88</v>
      </c>
      <c r="D171">
        <v>1</v>
      </c>
      <c r="E171" s="30">
        <f t="shared" si="2"/>
        <v>-5.88</v>
      </c>
      <c r="F171" s="39">
        <f>VLOOKUP($A171,'Ub5 and Ub6 values'!$B$2:$F$7000,2,FALSE)</f>
        <v>6</v>
      </c>
      <c r="G171" s="39">
        <f>VLOOKUP($A171,'Ub5 and Ub6 values'!$B$2:$F$7000,3,FALSE)</f>
        <v>10</v>
      </c>
    </row>
    <row r="172" spans="1:7">
      <c r="A172" t="s">
        <v>5719</v>
      </c>
      <c r="B172">
        <v>-5.88</v>
      </c>
      <c r="D172">
        <v>1</v>
      </c>
      <c r="E172" s="30">
        <f t="shared" si="2"/>
        <v>-5.88</v>
      </c>
      <c r="F172" s="39">
        <f>VLOOKUP($A172,'Ub5 and Ub6 values'!$B$2:$F$7000,2,FALSE)</f>
        <v>7</v>
      </c>
      <c r="G172" s="39">
        <f>VLOOKUP($A172,'Ub5 and Ub6 values'!$B$2:$F$7000,3,FALSE)</f>
        <v>10</v>
      </c>
    </row>
    <row r="173" spans="1:7">
      <c r="A173" t="s">
        <v>5720</v>
      </c>
      <c r="B173">
        <v>-5.87</v>
      </c>
      <c r="D173">
        <v>1</v>
      </c>
      <c r="E173" s="30">
        <f t="shared" si="2"/>
        <v>-5.87</v>
      </c>
      <c r="F173" s="39">
        <f>VLOOKUP($A173,'Ub5 and Ub6 values'!$B$2:$F$7000,2,FALSE)</f>
        <v>8</v>
      </c>
      <c r="G173" s="39">
        <f>VLOOKUP($A173,'Ub5 and Ub6 values'!$B$2:$F$7000,3,FALSE)</f>
        <v>11</v>
      </c>
    </row>
    <row r="174" spans="1:7">
      <c r="A174" t="s">
        <v>5721</v>
      </c>
      <c r="B174">
        <v>-5.87</v>
      </c>
      <c r="D174">
        <v>1</v>
      </c>
      <c r="E174" s="30">
        <f t="shared" si="2"/>
        <v>-5.87</v>
      </c>
      <c r="F174" s="39">
        <f>VLOOKUP($A174,'Ub5 and Ub6 values'!$B$2:$F$7000,2,FALSE)</f>
        <v>7</v>
      </c>
      <c r="G174" s="39">
        <f>VLOOKUP($A174,'Ub5 and Ub6 values'!$B$2:$F$7000,3,FALSE)</f>
        <v>10</v>
      </c>
    </row>
    <row r="175" spans="1:7">
      <c r="A175" t="s">
        <v>5722</v>
      </c>
      <c r="B175">
        <v>-5.85</v>
      </c>
      <c r="D175">
        <v>1</v>
      </c>
      <c r="E175" s="30">
        <f t="shared" si="2"/>
        <v>-5.85</v>
      </c>
      <c r="F175" s="39">
        <f>VLOOKUP($A175,'Ub5 and Ub6 values'!$B$2:$F$7000,2,FALSE)</f>
        <v>7</v>
      </c>
      <c r="G175" s="39">
        <f>VLOOKUP($A175,'Ub5 and Ub6 values'!$B$2:$F$7000,3,FALSE)</f>
        <v>9</v>
      </c>
    </row>
    <row r="176" spans="1:7">
      <c r="A176" t="s">
        <v>5723</v>
      </c>
      <c r="B176">
        <v>-5.85</v>
      </c>
      <c r="D176">
        <v>1</v>
      </c>
      <c r="E176" s="30">
        <f t="shared" si="2"/>
        <v>-5.85</v>
      </c>
      <c r="F176" s="39">
        <f>VLOOKUP($A176,'Ub5 and Ub6 values'!$B$2:$F$7000,2,FALSE)</f>
        <v>6</v>
      </c>
      <c r="G176" s="39">
        <f>VLOOKUP($A176,'Ub5 and Ub6 values'!$B$2:$F$7000,3,FALSE)</f>
        <v>10</v>
      </c>
    </row>
    <row r="177" spans="1:7">
      <c r="A177" t="s">
        <v>5724</v>
      </c>
      <c r="B177">
        <v>-5.84</v>
      </c>
      <c r="D177">
        <v>1</v>
      </c>
      <c r="E177" s="30">
        <f t="shared" si="2"/>
        <v>-5.84</v>
      </c>
      <c r="F177" s="39">
        <f>VLOOKUP($A177,'Ub5 and Ub6 values'!$B$2:$F$7000,2,FALSE)</f>
        <v>8</v>
      </c>
      <c r="G177" s="39">
        <f>VLOOKUP($A177,'Ub5 and Ub6 values'!$B$2:$F$7000,3,FALSE)</f>
        <v>9</v>
      </c>
    </row>
    <row r="178" spans="1:7">
      <c r="A178" t="s">
        <v>5725</v>
      </c>
      <c r="B178">
        <v>-5.83</v>
      </c>
      <c r="D178">
        <v>1</v>
      </c>
      <c r="E178" s="30">
        <f t="shared" si="2"/>
        <v>-5.83</v>
      </c>
      <c r="F178" s="39">
        <f>VLOOKUP($A178,'Ub5 and Ub6 values'!$B$2:$F$7000,2,FALSE)</f>
        <v>7</v>
      </c>
      <c r="G178" s="39">
        <f>VLOOKUP($A178,'Ub5 and Ub6 values'!$B$2:$F$7000,3,FALSE)</f>
        <v>10</v>
      </c>
    </row>
    <row r="179" spans="1:7">
      <c r="A179" t="s">
        <v>5726</v>
      </c>
      <c r="B179">
        <v>-5.83</v>
      </c>
      <c r="D179">
        <v>1</v>
      </c>
      <c r="E179" s="30">
        <f t="shared" si="2"/>
        <v>-5.83</v>
      </c>
      <c r="F179" s="39">
        <f>VLOOKUP($A179,'Ub5 and Ub6 values'!$B$2:$F$7000,2,FALSE)</f>
        <v>7</v>
      </c>
      <c r="G179" s="39">
        <f>VLOOKUP($A179,'Ub5 and Ub6 values'!$B$2:$F$7000,3,FALSE)</f>
        <v>10</v>
      </c>
    </row>
    <row r="180" spans="1:7">
      <c r="A180" t="s">
        <v>5727</v>
      </c>
      <c r="B180">
        <v>-5.83</v>
      </c>
      <c r="D180">
        <v>1</v>
      </c>
      <c r="E180" s="30">
        <f t="shared" si="2"/>
        <v>-5.83</v>
      </c>
      <c r="F180" s="39">
        <f>VLOOKUP($A180,'Ub5 and Ub6 values'!$B$2:$F$7000,2,FALSE)</f>
        <v>8</v>
      </c>
      <c r="G180" s="39">
        <f>VLOOKUP($A180,'Ub5 and Ub6 values'!$B$2:$F$7000,3,FALSE)</f>
        <v>8</v>
      </c>
    </row>
    <row r="181" spans="1:7">
      <c r="A181" t="s">
        <v>5728</v>
      </c>
      <c r="B181">
        <v>-5.82</v>
      </c>
      <c r="D181">
        <v>1</v>
      </c>
      <c r="E181" s="30">
        <f t="shared" si="2"/>
        <v>-5.82</v>
      </c>
      <c r="F181" s="39">
        <f>VLOOKUP($A181,'Ub5 and Ub6 values'!$B$2:$F$7000,2,FALSE)</f>
        <v>7</v>
      </c>
      <c r="G181" s="39">
        <f>VLOOKUP($A181,'Ub5 and Ub6 values'!$B$2:$F$7000,3,FALSE)</f>
        <v>8</v>
      </c>
    </row>
    <row r="182" spans="1:7">
      <c r="A182" t="s">
        <v>5729</v>
      </c>
      <c r="B182">
        <v>-5.82</v>
      </c>
      <c r="D182">
        <v>1</v>
      </c>
      <c r="E182" s="30">
        <f t="shared" si="2"/>
        <v>-5.82</v>
      </c>
      <c r="F182" s="39">
        <f>VLOOKUP($A182,'Ub5 and Ub6 values'!$B$2:$F$7000,2,FALSE)</f>
        <v>9</v>
      </c>
      <c r="G182" s="39">
        <f>VLOOKUP($A182,'Ub5 and Ub6 values'!$B$2:$F$7000,3,FALSE)</f>
        <v>12</v>
      </c>
    </row>
    <row r="183" spans="1:7">
      <c r="A183" t="s">
        <v>5730</v>
      </c>
      <c r="B183">
        <v>-5.81</v>
      </c>
      <c r="D183">
        <v>1</v>
      </c>
      <c r="E183" s="30">
        <f t="shared" si="2"/>
        <v>-5.81</v>
      </c>
      <c r="F183" s="39">
        <f>VLOOKUP($A183,'Ub5 and Ub6 values'!$B$2:$F$7000,2,FALSE)</f>
        <v>6</v>
      </c>
      <c r="G183" s="39">
        <f>VLOOKUP($A183,'Ub5 and Ub6 values'!$B$2:$F$7000,3,FALSE)</f>
        <v>10</v>
      </c>
    </row>
    <row r="184" spans="1:7">
      <c r="A184" t="s">
        <v>5731</v>
      </c>
      <c r="B184">
        <v>-5.81</v>
      </c>
      <c r="D184">
        <v>1</v>
      </c>
      <c r="E184" s="30">
        <f t="shared" si="2"/>
        <v>-5.81</v>
      </c>
      <c r="F184" s="39">
        <f>VLOOKUP($A184,'Ub5 and Ub6 values'!$B$2:$F$7000,2,FALSE)</f>
        <v>5</v>
      </c>
      <c r="G184" s="39">
        <f>VLOOKUP($A184,'Ub5 and Ub6 values'!$B$2:$F$7000,3,FALSE)</f>
        <v>7</v>
      </c>
    </row>
    <row r="185" spans="1:7">
      <c r="A185" t="s">
        <v>5732</v>
      </c>
      <c r="B185">
        <v>-5.8</v>
      </c>
      <c r="D185">
        <v>1</v>
      </c>
      <c r="E185" s="30">
        <f t="shared" si="2"/>
        <v>-5.8</v>
      </c>
      <c r="F185" s="39">
        <f>VLOOKUP($A185,'Ub5 and Ub6 values'!$B$2:$F$7000,2,FALSE)</f>
        <v>10</v>
      </c>
      <c r="G185" s="39">
        <f>VLOOKUP($A185,'Ub5 and Ub6 values'!$B$2:$F$7000,3,FALSE)</f>
        <v>10</v>
      </c>
    </row>
    <row r="186" spans="1:7">
      <c r="A186" t="s">
        <v>5733</v>
      </c>
      <c r="B186">
        <v>-5.79</v>
      </c>
      <c r="D186">
        <v>1</v>
      </c>
      <c r="E186" s="30">
        <f t="shared" si="2"/>
        <v>-5.79</v>
      </c>
      <c r="F186" s="39">
        <f>VLOOKUP($A186,'Ub5 and Ub6 values'!$B$2:$F$7000,2,FALSE)</f>
        <v>7</v>
      </c>
      <c r="G186" s="39">
        <f>VLOOKUP($A186,'Ub5 and Ub6 values'!$B$2:$F$7000,3,FALSE)</f>
        <v>9</v>
      </c>
    </row>
    <row r="187" spans="1:7">
      <c r="A187" t="s">
        <v>5734</v>
      </c>
      <c r="B187">
        <v>-5.77</v>
      </c>
      <c r="D187">
        <v>1</v>
      </c>
      <c r="E187" s="30">
        <f t="shared" si="2"/>
        <v>-5.77</v>
      </c>
      <c r="F187" s="39">
        <f>VLOOKUP($A187,'Ub5 and Ub6 values'!$B$2:$F$7000,2,FALSE)</f>
        <v>9</v>
      </c>
      <c r="G187" s="39">
        <f>VLOOKUP($A187,'Ub5 and Ub6 values'!$B$2:$F$7000,3,FALSE)</f>
        <v>9</v>
      </c>
    </row>
    <row r="188" spans="1:7">
      <c r="A188" t="s">
        <v>5735</v>
      </c>
      <c r="B188">
        <v>-5.76</v>
      </c>
      <c r="D188">
        <v>1</v>
      </c>
      <c r="E188" s="30">
        <f t="shared" si="2"/>
        <v>-5.76</v>
      </c>
      <c r="F188" s="39">
        <f>VLOOKUP($A188,'Ub5 and Ub6 values'!$B$2:$F$7000,2,FALSE)</f>
        <v>8</v>
      </c>
      <c r="G188" s="39">
        <f>VLOOKUP($A188,'Ub5 and Ub6 values'!$B$2:$F$7000,3,FALSE)</f>
        <v>8</v>
      </c>
    </row>
    <row r="189" spans="1:7">
      <c r="A189" t="s">
        <v>5736</v>
      </c>
      <c r="B189">
        <v>-5.76</v>
      </c>
      <c r="D189">
        <v>1</v>
      </c>
      <c r="E189" s="30">
        <f t="shared" si="2"/>
        <v>-5.76</v>
      </c>
      <c r="F189" s="39">
        <f>VLOOKUP($A189,'Ub5 and Ub6 values'!$B$2:$F$7000,2,FALSE)</f>
        <v>6</v>
      </c>
      <c r="G189" s="39">
        <f>VLOOKUP($A189,'Ub5 and Ub6 values'!$B$2:$F$7000,3,FALSE)</f>
        <v>7</v>
      </c>
    </row>
    <row r="190" spans="1:7">
      <c r="A190" t="s">
        <v>5737</v>
      </c>
      <c r="B190">
        <v>-5.76</v>
      </c>
      <c r="D190">
        <v>1</v>
      </c>
      <c r="E190" s="30">
        <f t="shared" si="2"/>
        <v>-5.76</v>
      </c>
      <c r="F190" s="39">
        <f>VLOOKUP($A190,'Ub5 and Ub6 values'!$B$2:$F$7000,2,FALSE)</f>
        <v>7</v>
      </c>
      <c r="G190" s="39">
        <f>VLOOKUP($A190,'Ub5 and Ub6 values'!$B$2:$F$7000,3,FALSE)</f>
        <v>11</v>
      </c>
    </row>
    <row r="191" spans="1:7">
      <c r="A191" t="s">
        <v>5738</v>
      </c>
      <c r="B191">
        <v>-5.75</v>
      </c>
      <c r="D191">
        <v>1</v>
      </c>
      <c r="E191" s="30">
        <f t="shared" si="2"/>
        <v>-5.75</v>
      </c>
      <c r="F191" s="39">
        <f>VLOOKUP($A191,'Ub5 and Ub6 values'!$B$2:$F$7000,2,FALSE)</f>
        <v>11</v>
      </c>
      <c r="G191" s="39">
        <f>VLOOKUP($A191,'Ub5 and Ub6 values'!$B$2:$F$7000,3,FALSE)</f>
        <v>11</v>
      </c>
    </row>
    <row r="192" spans="1:7">
      <c r="A192" t="s">
        <v>5739</v>
      </c>
      <c r="B192">
        <v>-5.74</v>
      </c>
      <c r="D192">
        <v>1</v>
      </c>
      <c r="E192" s="30">
        <f t="shared" si="2"/>
        <v>-5.74</v>
      </c>
      <c r="F192" s="39">
        <f>VLOOKUP($A192,'Ub5 and Ub6 values'!$B$2:$F$7000,2,FALSE)</f>
        <v>8</v>
      </c>
      <c r="G192" s="39">
        <f>VLOOKUP($A192,'Ub5 and Ub6 values'!$B$2:$F$7000,3,FALSE)</f>
        <v>9</v>
      </c>
    </row>
    <row r="193" spans="1:7">
      <c r="A193" t="s">
        <v>5740</v>
      </c>
      <c r="B193">
        <v>-5.74</v>
      </c>
      <c r="D193">
        <v>1</v>
      </c>
      <c r="E193" s="30">
        <f t="shared" si="2"/>
        <v>-5.74</v>
      </c>
      <c r="F193" s="39">
        <f>VLOOKUP($A193,'Ub5 and Ub6 values'!$B$2:$F$7000,2,FALSE)</f>
        <v>8</v>
      </c>
      <c r="G193" s="39">
        <f>VLOOKUP($A193,'Ub5 and Ub6 values'!$B$2:$F$7000,3,FALSE)</f>
        <v>9</v>
      </c>
    </row>
    <row r="194" spans="1:7">
      <c r="A194" t="s">
        <v>5741</v>
      </c>
      <c r="B194">
        <v>-5.73</v>
      </c>
      <c r="D194">
        <v>1</v>
      </c>
      <c r="E194" s="30">
        <f t="shared" si="2"/>
        <v>-5.73</v>
      </c>
      <c r="F194" s="39">
        <f>VLOOKUP($A194,'Ub5 and Ub6 values'!$B$2:$F$7000,2,FALSE)</f>
        <v>8</v>
      </c>
      <c r="G194" s="39">
        <f>VLOOKUP($A194,'Ub5 and Ub6 values'!$B$2:$F$7000,3,FALSE)</f>
        <v>10</v>
      </c>
    </row>
    <row r="195" spans="1:7">
      <c r="A195" t="s">
        <v>5742</v>
      </c>
      <c r="B195">
        <v>-5.73</v>
      </c>
      <c r="D195">
        <v>1</v>
      </c>
      <c r="E195" s="30">
        <f t="shared" ref="E195:E258" si="3">B195</f>
        <v>-5.73</v>
      </c>
      <c r="F195" s="39">
        <f>VLOOKUP($A195,'Ub5 and Ub6 values'!$B$2:$F$7000,2,FALSE)</f>
        <v>7</v>
      </c>
      <c r="G195" s="39">
        <f>VLOOKUP($A195,'Ub5 and Ub6 values'!$B$2:$F$7000,3,FALSE)</f>
        <v>9</v>
      </c>
    </row>
    <row r="196" spans="1:7">
      <c r="A196" t="s">
        <v>5743</v>
      </c>
      <c r="B196">
        <v>-5.72</v>
      </c>
      <c r="D196">
        <v>1</v>
      </c>
      <c r="E196" s="30">
        <f t="shared" si="3"/>
        <v>-5.72</v>
      </c>
      <c r="F196" s="39">
        <f>VLOOKUP($A196,'Ub5 and Ub6 values'!$B$2:$F$7000,2,FALSE)</f>
        <v>6</v>
      </c>
      <c r="G196" s="39">
        <f>VLOOKUP($A196,'Ub5 and Ub6 values'!$B$2:$F$7000,3,FALSE)</f>
        <v>8</v>
      </c>
    </row>
    <row r="197" spans="1:7">
      <c r="A197" t="s">
        <v>5744</v>
      </c>
      <c r="B197">
        <v>-5.71</v>
      </c>
      <c r="D197">
        <v>1</v>
      </c>
      <c r="E197" s="30">
        <f t="shared" si="3"/>
        <v>-5.71</v>
      </c>
      <c r="F197" s="39">
        <f>VLOOKUP($A197,'Ub5 and Ub6 values'!$B$2:$F$7000,2,FALSE)</f>
        <v>7</v>
      </c>
      <c r="G197" s="39">
        <f>VLOOKUP($A197,'Ub5 and Ub6 values'!$B$2:$F$7000,3,FALSE)</f>
        <v>11</v>
      </c>
    </row>
    <row r="198" spans="1:7">
      <c r="A198" t="s">
        <v>5745</v>
      </c>
      <c r="B198">
        <v>-5.7</v>
      </c>
      <c r="D198">
        <v>1</v>
      </c>
      <c r="E198" s="30">
        <f t="shared" si="3"/>
        <v>-5.7</v>
      </c>
      <c r="F198" s="39">
        <f>VLOOKUP($A198,'Ub5 and Ub6 values'!$B$2:$F$7000,2,FALSE)</f>
        <v>7</v>
      </c>
      <c r="G198" s="39">
        <f>VLOOKUP($A198,'Ub5 and Ub6 values'!$B$2:$F$7000,3,FALSE)</f>
        <v>8</v>
      </c>
    </row>
    <row r="199" spans="1:7">
      <c r="A199" t="s">
        <v>5746</v>
      </c>
      <c r="B199">
        <v>-5.68</v>
      </c>
      <c r="D199">
        <v>1</v>
      </c>
      <c r="E199" s="30">
        <f t="shared" si="3"/>
        <v>-5.68</v>
      </c>
      <c r="F199" s="39">
        <f>VLOOKUP($A199,'Ub5 and Ub6 values'!$B$2:$F$7000,2,FALSE)</f>
        <v>6</v>
      </c>
      <c r="G199" s="39">
        <f>VLOOKUP($A199,'Ub5 and Ub6 values'!$B$2:$F$7000,3,FALSE)</f>
        <v>9</v>
      </c>
    </row>
    <row r="200" spans="1:7">
      <c r="A200" t="s">
        <v>5747</v>
      </c>
      <c r="B200">
        <v>-5.68</v>
      </c>
      <c r="D200">
        <v>1</v>
      </c>
      <c r="E200" s="30">
        <f t="shared" si="3"/>
        <v>-5.68</v>
      </c>
      <c r="F200" s="39">
        <f>VLOOKUP($A200,'Ub5 and Ub6 values'!$B$2:$F$7000,2,FALSE)</f>
        <v>8</v>
      </c>
      <c r="G200" s="39">
        <f>VLOOKUP($A200,'Ub5 and Ub6 values'!$B$2:$F$7000,3,FALSE)</f>
        <v>9</v>
      </c>
    </row>
    <row r="201" spans="1:7">
      <c r="A201" t="s">
        <v>5748</v>
      </c>
      <c r="B201">
        <v>-5.67</v>
      </c>
      <c r="D201">
        <v>1</v>
      </c>
      <c r="E201" s="30">
        <f t="shared" si="3"/>
        <v>-5.67</v>
      </c>
      <c r="F201" s="39">
        <f>VLOOKUP($A201,'Ub5 and Ub6 values'!$B$2:$F$7000,2,FALSE)</f>
        <v>7</v>
      </c>
      <c r="G201" s="39">
        <f>VLOOKUP($A201,'Ub5 and Ub6 values'!$B$2:$F$7000,3,FALSE)</f>
        <v>11</v>
      </c>
    </row>
    <row r="202" spans="1:7">
      <c r="A202" t="s">
        <v>5749</v>
      </c>
      <c r="B202">
        <v>-5.67</v>
      </c>
      <c r="D202">
        <v>1</v>
      </c>
      <c r="E202" s="30">
        <f t="shared" si="3"/>
        <v>-5.67</v>
      </c>
      <c r="F202" s="39">
        <f>VLOOKUP($A202,'Ub5 and Ub6 values'!$B$2:$F$7000,2,FALSE)</f>
        <v>7</v>
      </c>
      <c r="G202" s="39">
        <f>VLOOKUP($A202,'Ub5 and Ub6 values'!$B$2:$F$7000,3,FALSE)</f>
        <v>9</v>
      </c>
    </row>
    <row r="203" spans="1:7">
      <c r="A203" t="s">
        <v>5750</v>
      </c>
      <c r="B203">
        <v>-5.67</v>
      </c>
      <c r="D203">
        <v>1</v>
      </c>
      <c r="E203" s="30">
        <f t="shared" si="3"/>
        <v>-5.67</v>
      </c>
      <c r="F203" s="39">
        <f>VLOOKUP($A203,'Ub5 and Ub6 values'!$B$2:$F$7000,2,FALSE)</f>
        <v>5</v>
      </c>
      <c r="G203" s="39">
        <f>VLOOKUP($A203,'Ub5 and Ub6 values'!$B$2:$F$7000,3,FALSE)</f>
        <v>7</v>
      </c>
    </row>
    <row r="204" spans="1:7">
      <c r="A204" t="s">
        <v>5751</v>
      </c>
      <c r="B204">
        <v>-5.66</v>
      </c>
      <c r="D204">
        <v>1</v>
      </c>
      <c r="E204" s="30">
        <f t="shared" si="3"/>
        <v>-5.66</v>
      </c>
      <c r="F204" s="39">
        <f>VLOOKUP($A204,'Ub5 and Ub6 values'!$B$2:$F$7000,2,FALSE)</f>
        <v>6</v>
      </c>
      <c r="G204" s="39">
        <f>VLOOKUP($A204,'Ub5 and Ub6 values'!$B$2:$F$7000,3,FALSE)</f>
        <v>11</v>
      </c>
    </row>
    <row r="205" spans="1:7">
      <c r="A205" t="s">
        <v>5752</v>
      </c>
      <c r="B205">
        <v>-5.65</v>
      </c>
      <c r="D205">
        <v>1</v>
      </c>
      <c r="E205" s="30">
        <f t="shared" si="3"/>
        <v>-5.65</v>
      </c>
      <c r="F205" s="39">
        <f>VLOOKUP($A205,'Ub5 and Ub6 values'!$B$2:$F$7000,2,FALSE)</f>
        <v>7</v>
      </c>
      <c r="G205" s="39">
        <f>VLOOKUP($A205,'Ub5 and Ub6 values'!$B$2:$F$7000,3,FALSE)</f>
        <v>11</v>
      </c>
    </row>
    <row r="206" spans="1:7">
      <c r="A206" t="s">
        <v>5753</v>
      </c>
      <c r="B206">
        <v>-5.65</v>
      </c>
      <c r="D206">
        <v>1</v>
      </c>
      <c r="E206" s="30">
        <f t="shared" si="3"/>
        <v>-5.65</v>
      </c>
      <c r="F206" s="39">
        <f>VLOOKUP($A206,'Ub5 and Ub6 values'!$B$2:$F$7000,2,FALSE)</f>
        <v>11</v>
      </c>
      <c r="G206" s="39">
        <f>VLOOKUP($A206,'Ub5 and Ub6 values'!$B$2:$F$7000,3,FALSE)</f>
        <v>12</v>
      </c>
    </row>
    <row r="207" spans="1:7">
      <c r="A207" t="s">
        <v>5754</v>
      </c>
      <c r="B207">
        <v>-5.64</v>
      </c>
      <c r="D207">
        <v>1</v>
      </c>
      <c r="E207" s="30">
        <f t="shared" si="3"/>
        <v>-5.64</v>
      </c>
      <c r="F207" s="39">
        <f>VLOOKUP($A207,'Ub5 and Ub6 values'!$B$2:$F$7000,2,FALSE)</f>
        <v>8</v>
      </c>
      <c r="G207" s="39">
        <f>VLOOKUP($A207,'Ub5 and Ub6 values'!$B$2:$F$7000,3,FALSE)</f>
        <v>9</v>
      </c>
    </row>
    <row r="208" spans="1:7">
      <c r="A208" t="s">
        <v>5755</v>
      </c>
      <c r="B208">
        <v>-5.63</v>
      </c>
      <c r="D208">
        <v>1</v>
      </c>
      <c r="E208" s="30">
        <f t="shared" si="3"/>
        <v>-5.63</v>
      </c>
      <c r="F208" s="39">
        <f>VLOOKUP($A208,'Ub5 and Ub6 values'!$B$2:$F$7000,2,FALSE)</f>
        <v>7</v>
      </c>
      <c r="G208" s="39">
        <f>VLOOKUP($A208,'Ub5 and Ub6 values'!$B$2:$F$7000,3,FALSE)</f>
        <v>9</v>
      </c>
    </row>
    <row r="209" spans="1:7">
      <c r="A209" t="s">
        <v>5756</v>
      </c>
      <c r="B209">
        <v>-5.63</v>
      </c>
      <c r="D209">
        <v>1</v>
      </c>
      <c r="E209" s="30">
        <f t="shared" si="3"/>
        <v>-5.63</v>
      </c>
      <c r="F209" s="39">
        <f>VLOOKUP($A209,'Ub5 and Ub6 values'!$B$2:$F$7000,2,FALSE)</f>
        <v>7</v>
      </c>
      <c r="G209" s="39">
        <f>VLOOKUP($A209,'Ub5 and Ub6 values'!$B$2:$F$7000,3,FALSE)</f>
        <v>11</v>
      </c>
    </row>
    <row r="210" spans="1:7">
      <c r="A210" t="s">
        <v>5757</v>
      </c>
      <c r="B210">
        <v>-5.63</v>
      </c>
      <c r="D210">
        <v>1</v>
      </c>
      <c r="E210" s="30">
        <f t="shared" si="3"/>
        <v>-5.63</v>
      </c>
      <c r="F210" s="39">
        <f>VLOOKUP($A210,'Ub5 and Ub6 values'!$B$2:$F$7000,2,FALSE)</f>
        <v>7</v>
      </c>
      <c r="G210" s="39">
        <f>VLOOKUP($A210,'Ub5 and Ub6 values'!$B$2:$F$7000,3,FALSE)</f>
        <v>7</v>
      </c>
    </row>
    <row r="211" spans="1:7">
      <c r="A211" t="s">
        <v>5758</v>
      </c>
      <c r="B211">
        <v>-5.62</v>
      </c>
      <c r="D211">
        <v>1</v>
      </c>
      <c r="E211" s="30">
        <f t="shared" si="3"/>
        <v>-5.62</v>
      </c>
      <c r="F211" s="39">
        <f>VLOOKUP($A211,'Ub5 and Ub6 values'!$B$2:$F$7000,2,FALSE)</f>
        <v>8</v>
      </c>
      <c r="G211" s="39">
        <f>VLOOKUP($A211,'Ub5 and Ub6 values'!$B$2:$F$7000,3,FALSE)</f>
        <v>8</v>
      </c>
    </row>
    <row r="212" spans="1:7">
      <c r="A212" t="s">
        <v>5759</v>
      </c>
      <c r="B212">
        <v>-5.62</v>
      </c>
      <c r="D212">
        <v>1</v>
      </c>
      <c r="E212" s="30">
        <f t="shared" si="3"/>
        <v>-5.62</v>
      </c>
      <c r="F212" s="39">
        <f>VLOOKUP($A212,'Ub5 and Ub6 values'!$B$2:$F$7000,2,FALSE)</f>
        <v>6</v>
      </c>
      <c r="G212" s="39">
        <f>VLOOKUP($A212,'Ub5 and Ub6 values'!$B$2:$F$7000,3,FALSE)</f>
        <v>9</v>
      </c>
    </row>
    <row r="213" spans="1:7">
      <c r="A213" t="s">
        <v>5760</v>
      </c>
      <c r="B213">
        <v>-5.61</v>
      </c>
      <c r="D213">
        <v>1</v>
      </c>
      <c r="E213" s="30">
        <f t="shared" si="3"/>
        <v>-5.61</v>
      </c>
      <c r="F213" s="39">
        <f>VLOOKUP($A213,'Ub5 and Ub6 values'!$B$2:$F$7000,2,FALSE)</f>
        <v>8</v>
      </c>
      <c r="G213" s="39">
        <f>VLOOKUP($A213,'Ub5 and Ub6 values'!$B$2:$F$7000,3,FALSE)</f>
        <v>10</v>
      </c>
    </row>
    <row r="214" spans="1:7">
      <c r="A214" t="s">
        <v>5761</v>
      </c>
      <c r="B214">
        <v>-5.6</v>
      </c>
      <c r="D214">
        <v>1</v>
      </c>
      <c r="E214" s="30">
        <f t="shared" si="3"/>
        <v>-5.6</v>
      </c>
      <c r="F214" s="39">
        <f>VLOOKUP($A214,'Ub5 and Ub6 values'!$B$2:$F$7000,2,FALSE)</f>
        <v>7</v>
      </c>
      <c r="G214" s="39">
        <f>VLOOKUP($A214,'Ub5 and Ub6 values'!$B$2:$F$7000,3,FALSE)</f>
        <v>9</v>
      </c>
    </row>
    <row r="215" spans="1:7">
      <c r="A215" t="s">
        <v>5762</v>
      </c>
      <c r="B215">
        <v>-5.59</v>
      </c>
      <c r="D215">
        <v>1</v>
      </c>
      <c r="E215" s="30">
        <f t="shared" si="3"/>
        <v>-5.59</v>
      </c>
      <c r="F215" s="39">
        <f>VLOOKUP($A215,'Ub5 and Ub6 values'!$B$2:$F$7000,2,FALSE)</f>
        <v>7</v>
      </c>
      <c r="G215" s="39">
        <f>VLOOKUP($A215,'Ub5 and Ub6 values'!$B$2:$F$7000,3,FALSE)</f>
        <v>11</v>
      </c>
    </row>
    <row r="216" spans="1:7">
      <c r="A216" t="s">
        <v>5763</v>
      </c>
      <c r="B216">
        <v>-5.58</v>
      </c>
      <c r="D216">
        <v>1</v>
      </c>
      <c r="E216" s="30">
        <f t="shared" si="3"/>
        <v>-5.58</v>
      </c>
      <c r="F216" s="39">
        <f>VLOOKUP($A216,'Ub5 and Ub6 values'!$B$2:$F$7000,2,FALSE)</f>
        <v>6</v>
      </c>
      <c r="G216" s="39">
        <f>VLOOKUP($A216,'Ub5 and Ub6 values'!$B$2:$F$7000,3,FALSE)</f>
        <v>7</v>
      </c>
    </row>
    <row r="217" spans="1:7">
      <c r="A217" t="s">
        <v>5764</v>
      </c>
      <c r="B217">
        <v>-5.54</v>
      </c>
      <c r="D217">
        <v>1</v>
      </c>
      <c r="E217" s="30">
        <f t="shared" si="3"/>
        <v>-5.54</v>
      </c>
      <c r="F217" s="39">
        <f>VLOOKUP($A217,'Ub5 and Ub6 values'!$B$2:$F$7000,2,FALSE)</f>
        <v>7</v>
      </c>
      <c r="G217" s="39">
        <f>VLOOKUP($A217,'Ub5 and Ub6 values'!$B$2:$F$7000,3,FALSE)</f>
        <v>9</v>
      </c>
    </row>
    <row r="218" spans="1:7">
      <c r="A218" t="s">
        <v>5765</v>
      </c>
      <c r="B218">
        <v>-5.53</v>
      </c>
      <c r="D218">
        <v>1</v>
      </c>
      <c r="E218" s="30">
        <f t="shared" si="3"/>
        <v>-5.53</v>
      </c>
      <c r="F218" s="39">
        <f>VLOOKUP($A218,'Ub5 and Ub6 values'!$B$2:$F$7000,2,FALSE)</f>
        <v>6</v>
      </c>
      <c r="G218" s="39">
        <f>VLOOKUP($A218,'Ub5 and Ub6 values'!$B$2:$F$7000,3,FALSE)</f>
        <v>7</v>
      </c>
    </row>
    <row r="219" spans="1:7">
      <c r="A219" t="s">
        <v>5766</v>
      </c>
      <c r="B219">
        <v>-5.53</v>
      </c>
      <c r="D219">
        <v>1</v>
      </c>
      <c r="E219" s="30">
        <f t="shared" si="3"/>
        <v>-5.53</v>
      </c>
      <c r="F219" s="39">
        <f>VLOOKUP($A219,'Ub5 and Ub6 values'!$B$2:$F$7000,2,FALSE)</f>
        <v>6</v>
      </c>
      <c r="G219" s="39">
        <f>VLOOKUP($A219,'Ub5 and Ub6 values'!$B$2:$F$7000,3,FALSE)</f>
        <v>10</v>
      </c>
    </row>
    <row r="220" spans="1:7">
      <c r="A220" t="s">
        <v>5767</v>
      </c>
      <c r="B220">
        <v>-5.53</v>
      </c>
      <c r="D220">
        <v>1</v>
      </c>
      <c r="E220" s="30">
        <f t="shared" si="3"/>
        <v>-5.53</v>
      </c>
      <c r="F220" s="39">
        <f>VLOOKUP($A220,'Ub5 and Ub6 values'!$B$2:$F$7000,2,FALSE)</f>
        <v>7</v>
      </c>
      <c r="G220" s="39">
        <f>VLOOKUP($A220,'Ub5 and Ub6 values'!$B$2:$F$7000,3,FALSE)</f>
        <v>12</v>
      </c>
    </row>
    <row r="221" spans="1:7">
      <c r="A221" t="s">
        <v>5768</v>
      </c>
      <c r="B221">
        <v>-5.52</v>
      </c>
      <c r="D221">
        <v>1</v>
      </c>
      <c r="E221" s="30">
        <f t="shared" si="3"/>
        <v>-5.52</v>
      </c>
      <c r="F221" s="39">
        <f>VLOOKUP($A221,'Ub5 and Ub6 values'!$B$2:$F$7000,2,FALSE)</f>
        <v>6</v>
      </c>
      <c r="G221" s="39">
        <f>VLOOKUP($A221,'Ub5 and Ub6 values'!$B$2:$F$7000,3,FALSE)</f>
        <v>11</v>
      </c>
    </row>
    <row r="222" spans="1:7">
      <c r="A222" t="s">
        <v>5769</v>
      </c>
      <c r="B222">
        <v>-5.52</v>
      </c>
      <c r="D222">
        <v>1</v>
      </c>
      <c r="E222" s="30">
        <f t="shared" si="3"/>
        <v>-5.52</v>
      </c>
      <c r="F222" s="39">
        <f>VLOOKUP($A222,'Ub5 and Ub6 values'!$B$2:$F$7000,2,FALSE)</f>
        <v>7</v>
      </c>
      <c r="G222" s="39">
        <f>VLOOKUP($A222,'Ub5 and Ub6 values'!$B$2:$F$7000,3,FALSE)</f>
        <v>11</v>
      </c>
    </row>
    <row r="223" spans="1:7">
      <c r="A223" t="s">
        <v>5770</v>
      </c>
      <c r="B223">
        <v>-5.52</v>
      </c>
      <c r="D223">
        <v>1</v>
      </c>
      <c r="E223" s="30">
        <f t="shared" si="3"/>
        <v>-5.52</v>
      </c>
      <c r="F223" s="39">
        <f>VLOOKUP($A223,'Ub5 and Ub6 values'!$B$2:$F$7000,2,FALSE)</f>
        <v>7</v>
      </c>
      <c r="G223" s="39">
        <f>VLOOKUP($A223,'Ub5 and Ub6 values'!$B$2:$F$7000,3,FALSE)</f>
        <v>10</v>
      </c>
    </row>
    <row r="224" spans="1:7">
      <c r="A224" t="s">
        <v>5771</v>
      </c>
      <c r="B224">
        <v>-5.52</v>
      </c>
      <c r="D224">
        <v>1</v>
      </c>
      <c r="E224" s="30">
        <f t="shared" si="3"/>
        <v>-5.52</v>
      </c>
      <c r="F224" s="39">
        <f>VLOOKUP($A224,'Ub5 and Ub6 values'!$B$2:$F$7000,2,FALSE)</f>
        <v>8</v>
      </c>
      <c r="G224" s="39">
        <f>VLOOKUP($A224,'Ub5 and Ub6 values'!$B$2:$F$7000,3,FALSE)</f>
        <v>9</v>
      </c>
    </row>
    <row r="225" spans="1:7">
      <c r="A225" t="s">
        <v>5772</v>
      </c>
      <c r="B225">
        <v>-5.51</v>
      </c>
      <c r="D225">
        <v>1</v>
      </c>
      <c r="E225" s="30">
        <f t="shared" si="3"/>
        <v>-5.51</v>
      </c>
      <c r="F225" s="39">
        <f>VLOOKUP($A225,'Ub5 and Ub6 values'!$B$2:$F$7000,2,FALSE)</f>
        <v>8</v>
      </c>
      <c r="G225" s="39">
        <f>VLOOKUP($A225,'Ub5 and Ub6 values'!$B$2:$F$7000,3,FALSE)</f>
        <v>9</v>
      </c>
    </row>
    <row r="226" spans="1:7">
      <c r="A226" t="s">
        <v>5773</v>
      </c>
      <c r="B226">
        <v>-5.5</v>
      </c>
      <c r="D226">
        <v>1</v>
      </c>
      <c r="E226" s="30">
        <f t="shared" si="3"/>
        <v>-5.5</v>
      </c>
      <c r="F226" s="39">
        <f>VLOOKUP($A226,'Ub5 and Ub6 values'!$B$2:$F$7000,2,FALSE)</f>
        <v>8</v>
      </c>
      <c r="G226" s="39">
        <f>VLOOKUP($A226,'Ub5 and Ub6 values'!$B$2:$F$7000,3,FALSE)</f>
        <v>9</v>
      </c>
    </row>
    <row r="227" spans="1:7">
      <c r="A227" t="s">
        <v>5774</v>
      </c>
      <c r="B227">
        <v>-5.5</v>
      </c>
      <c r="D227">
        <v>1</v>
      </c>
      <c r="E227" s="30">
        <f t="shared" si="3"/>
        <v>-5.5</v>
      </c>
      <c r="F227" s="39">
        <f>VLOOKUP($A227,'Ub5 and Ub6 values'!$B$2:$F$7000,2,FALSE)</f>
        <v>9</v>
      </c>
      <c r="G227" s="39">
        <f>VLOOKUP($A227,'Ub5 and Ub6 values'!$B$2:$F$7000,3,FALSE)</f>
        <v>12</v>
      </c>
    </row>
    <row r="228" spans="1:7">
      <c r="A228" t="s">
        <v>5775</v>
      </c>
      <c r="B228">
        <v>-5.48</v>
      </c>
      <c r="D228">
        <v>1</v>
      </c>
      <c r="E228" s="30">
        <f t="shared" si="3"/>
        <v>-5.48</v>
      </c>
      <c r="F228" s="39">
        <f>VLOOKUP($A228,'Ub5 and Ub6 values'!$B$2:$F$7000,2,FALSE)</f>
        <v>7</v>
      </c>
      <c r="G228" s="39">
        <f>VLOOKUP($A228,'Ub5 and Ub6 values'!$B$2:$F$7000,3,FALSE)</f>
        <v>9</v>
      </c>
    </row>
    <row r="229" spans="1:7">
      <c r="A229" t="s">
        <v>5776</v>
      </c>
      <c r="B229">
        <v>-5.48</v>
      </c>
      <c r="D229">
        <v>1</v>
      </c>
      <c r="E229" s="30">
        <f t="shared" si="3"/>
        <v>-5.48</v>
      </c>
      <c r="F229" s="39">
        <f>VLOOKUP($A229,'Ub5 and Ub6 values'!$B$2:$F$7000,2,FALSE)</f>
        <v>6</v>
      </c>
      <c r="G229" s="39">
        <f>VLOOKUP($A229,'Ub5 and Ub6 values'!$B$2:$F$7000,3,FALSE)</f>
        <v>9</v>
      </c>
    </row>
    <row r="230" spans="1:7">
      <c r="A230" t="s">
        <v>5777</v>
      </c>
      <c r="B230">
        <v>-5.47</v>
      </c>
      <c r="D230">
        <v>1</v>
      </c>
      <c r="E230" s="30">
        <f t="shared" si="3"/>
        <v>-5.47</v>
      </c>
      <c r="F230" s="39">
        <f>VLOOKUP($A230,'Ub5 and Ub6 values'!$B$2:$F$7000,2,FALSE)</f>
        <v>7</v>
      </c>
      <c r="G230" s="39">
        <f>VLOOKUP($A230,'Ub5 and Ub6 values'!$B$2:$F$7000,3,FALSE)</f>
        <v>9</v>
      </c>
    </row>
    <row r="231" spans="1:7">
      <c r="A231" t="s">
        <v>5778</v>
      </c>
      <c r="B231">
        <v>-5.47</v>
      </c>
      <c r="D231">
        <v>1</v>
      </c>
      <c r="E231" s="30">
        <f t="shared" si="3"/>
        <v>-5.47</v>
      </c>
      <c r="F231" s="39">
        <f>VLOOKUP($A231,'Ub5 and Ub6 values'!$B$2:$F$7000,2,FALSE)</f>
        <v>7</v>
      </c>
      <c r="G231" s="39">
        <f>VLOOKUP($A231,'Ub5 and Ub6 values'!$B$2:$F$7000,3,FALSE)</f>
        <v>9</v>
      </c>
    </row>
    <row r="232" spans="1:7">
      <c r="A232" t="s">
        <v>5779</v>
      </c>
      <c r="B232">
        <v>-5.47</v>
      </c>
      <c r="D232">
        <v>1</v>
      </c>
      <c r="E232" s="30">
        <f t="shared" si="3"/>
        <v>-5.47</v>
      </c>
      <c r="F232" s="39">
        <f>VLOOKUP($A232,'Ub5 and Ub6 values'!$B$2:$F$7000,2,FALSE)</f>
        <v>9</v>
      </c>
      <c r="G232" s="39">
        <f>VLOOKUP($A232,'Ub5 and Ub6 values'!$B$2:$F$7000,3,FALSE)</f>
        <v>9</v>
      </c>
    </row>
    <row r="233" spans="1:7">
      <c r="A233" t="s">
        <v>5780</v>
      </c>
      <c r="B233">
        <v>-5.47</v>
      </c>
      <c r="D233">
        <v>1</v>
      </c>
      <c r="E233" s="30">
        <f t="shared" si="3"/>
        <v>-5.47</v>
      </c>
      <c r="F233" s="39">
        <f>VLOOKUP($A233,'Ub5 and Ub6 values'!$B$2:$F$7000,2,FALSE)</f>
        <v>8</v>
      </c>
      <c r="G233" s="39">
        <f>VLOOKUP($A233,'Ub5 and Ub6 values'!$B$2:$F$7000,3,FALSE)</f>
        <v>12</v>
      </c>
    </row>
    <row r="234" spans="1:7">
      <c r="A234" t="s">
        <v>5781</v>
      </c>
      <c r="B234">
        <v>-5.46</v>
      </c>
      <c r="D234">
        <v>1</v>
      </c>
      <c r="E234" s="30">
        <f t="shared" si="3"/>
        <v>-5.46</v>
      </c>
      <c r="F234" s="39">
        <f>VLOOKUP($A234,'Ub5 and Ub6 values'!$B$2:$F$7000,2,FALSE)</f>
        <v>7</v>
      </c>
      <c r="G234" s="39">
        <f>VLOOKUP($A234,'Ub5 and Ub6 values'!$B$2:$F$7000,3,FALSE)</f>
        <v>9</v>
      </c>
    </row>
    <row r="235" spans="1:7">
      <c r="A235" t="s">
        <v>5782</v>
      </c>
      <c r="B235">
        <v>-5.45</v>
      </c>
      <c r="D235">
        <v>1</v>
      </c>
      <c r="E235" s="30">
        <f t="shared" si="3"/>
        <v>-5.45</v>
      </c>
      <c r="F235" s="39">
        <f>VLOOKUP($A235,'Ub5 and Ub6 values'!$B$2:$F$7000,2,FALSE)</f>
        <v>7</v>
      </c>
      <c r="G235" s="39">
        <f>VLOOKUP($A235,'Ub5 and Ub6 values'!$B$2:$F$7000,3,FALSE)</f>
        <v>10</v>
      </c>
    </row>
    <row r="236" spans="1:7">
      <c r="A236" t="s">
        <v>5783</v>
      </c>
      <c r="B236">
        <v>-5.45</v>
      </c>
      <c r="D236">
        <v>1</v>
      </c>
      <c r="E236" s="30">
        <f t="shared" si="3"/>
        <v>-5.45</v>
      </c>
      <c r="F236" s="39">
        <f>VLOOKUP($A236,'Ub5 and Ub6 values'!$B$2:$F$7000,2,FALSE)</f>
        <v>7</v>
      </c>
      <c r="G236" s="39">
        <f>VLOOKUP($A236,'Ub5 and Ub6 values'!$B$2:$F$7000,3,FALSE)</f>
        <v>9</v>
      </c>
    </row>
    <row r="237" spans="1:7">
      <c r="A237" t="s">
        <v>5784</v>
      </c>
      <c r="B237">
        <v>-5.45</v>
      </c>
      <c r="D237">
        <v>1</v>
      </c>
      <c r="E237" s="30">
        <f t="shared" si="3"/>
        <v>-5.45</v>
      </c>
      <c r="F237" s="39">
        <f>VLOOKUP($A237,'Ub5 and Ub6 values'!$B$2:$F$7000,2,FALSE)</f>
        <v>7</v>
      </c>
      <c r="G237" s="39">
        <f>VLOOKUP($A237,'Ub5 and Ub6 values'!$B$2:$F$7000,3,FALSE)</f>
        <v>9</v>
      </c>
    </row>
    <row r="238" spans="1:7">
      <c r="A238" t="s">
        <v>5785</v>
      </c>
      <c r="B238">
        <v>-5.45</v>
      </c>
      <c r="D238">
        <v>1</v>
      </c>
      <c r="E238" s="30">
        <f t="shared" si="3"/>
        <v>-5.45</v>
      </c>
      <c r="F238" s="39">
        <f>VLOOKUP($A238,'Ub5 and Ub6 values'!$B$2:$F$7000,2,FALSE)</f>
        <v>8</v>
      </c>
      <c r="G238" s="39">
        <f>VLOOKUP($A238,'Ub5 and Ub6 values'!$B$2:$F$7000,3,FALSE)</f>
        <v>11</v>
      </c>
    </row>
    <row r="239" spans="1:7">
      <c r="A239" t="s">
        <v>5786</v>
      </c>
      <c r="B239">
        <v>-5.44</v>
      </c>
      <c r="D239">
        <v>1</v>
      </c>
      <c r="E239" s="30">
        <f t="shared" si="3"/>
        <v>-5.44</v>
      </c>
      <c r="F239" s="39">
        <f>VLOOKUP($A239,'Ub5 and Ub6 values'!$B$2:$F$7000,2,FALSE)</f>
        <v>7</v>
      </c>
      <c r="G239" s="39">
        <f>VLOOKUP($A239,'Ub5 and Ub6 values'!$B$2:$F$7000,3,FALSE)</f>
        <v>8</v>
      </c>
    </row>
    <row r="240" spans="1:7">
      <c r="A240" t="s">
        <v>5787</v>
      </c>
      <c r="B240">
        <v>-5.44</v>
      </c>
      <c r="D240">
        <v>1</v>
      </c>
      <c r="E240" s="30">
        <f t="shared" si="3"/>
        <v>-5.44</v>
      </c>
      <c r="F240" s="39">
        <f>VLOOKUP($A240,'Ub5 and Ub6 values'!$B$2:$F$7000,2,FALSE)</f>
        <v>7</v>
      </c>
      <c r="G240" s="39">
        <f>VLOOKUP($A240,'Ub5 and Ub6 values'!$B$2:$F$7000,3,FALSE)</f>
        <v>10</v>
      </c>
    </row>
    <row r="241" spans="1:7">
      <c r="A241" t="s">
        <v>5788</v>
      </c>
      <c r="B241">
        <v>-5.43</v>
      </c>
      <c r="D241">
        <v>1</v>
      </c>
      <c r="E241" s="30">
        <f t="shared" si="3"/>
        <v>-5.43</v>
      </c>
      <c r="F241" s="39">
        <f>VLOOKUP($A241,'Ub5 and Ub6 values'!$B$2:$F$7000,2,FALSE)</f>
        <v>7</v>
      </c>
      <c r="G241" s="39">
        <f>VLOOKUP($A241,'Ub5 and Ub6 values'!$B$2:$F$7000,3,FALSE)</f>
        <v>11</v>
      </c>
    </row>
    <row r="242" spans="1:7">
      <c r="A242" t="s">
        <v>5789</v>
      </c>
      <c r="B242">
        <v>-5.43</v>
      </c>
      <c r="D242">
        <v>1</v>
      </c>
      <c r="E242" s="30">
        <f t="shared" si="3"/>
        <v>-5.43</v>
      </c>
      <c r="F242" s="39">
        <f>VLOOKUP($A242,'Ub5 and Ub6 values'!$B$2:$F$7000,2,FALSE)</f>
        <v>7</v>
      </c>
      <c r="G242" s="39">
        <f>VLOOKUP($A242,'Ub5 and Ub6 values'!$B$2:$F$7000,3,FALSE)</f>
        <v>11</v>
      </c>
    </row>
    <row r="243" spans="1:7">
      <c r="A243" t="s">
        <v>5790</v>
      </c>
      <c r="B243">
        <v>-5.43</v>
      </c>
      <c r="D243">
        <v>1</v>
      </c>
      <c r="E243" s="30">
        <f t="shared" si="3"/>
        <v>-5.43</v>
      </c>
      <c r="F243" s="39">
        <f>VLOOKUP($A243,'Ub5 and Ub6 values'!$B$2:$F$7000,2,FALSE)</f>
        <v>7</v>
      </c>
      <c r="G243" s="39">
        <f>VLOOKUP($A243,'Ub5 and Ub6 values'!$B$2:$F$7000,3,FALSE)</f>
        <v>9</v>
      </c>
    </row>
    <row r="244" spans="1:7">
      <c r="A244" t="s">
        <v>5791</v>
      </c>
      <c r="B244">
        <v>-5.42</v>
      </c>
      <c r="D244">
        <v>1</v>
      </c>
      <c r="E244" s="30">
        <f t="shared" si="3"/>
        <v>-5.42</v>
      </c>
      <c r="F244" s="39">
        <f>VLOOKUP($A244,'Ub5 and Ub6 values'!$B$2:$F$7000,2,FALSE)</f>
        <v>8</v>
      </c>
      <c r="G244" s="39">
        <f>VLOOKUP($A244,'Ub5 and Ub6 values'!$B$2:$F$7000,3,FALSE)</f>
        <v>9</v>
      </c>
    </row>
    <row r="245" spans="1:7">
      <c r="A245" t="s">
        <v>5792</v>
      </c>
      <c r="B245">
        <v>-5.42</v>
      </c>
      <c r="D245">
        <v>1</v>
      </c>
      <c r="E245" s="30">
        <f t="shared" si="3"/>
        <v>-5.42</v>
      </c>
      <c r="F245" s="39">
        <f>VLOOKUP($A245,'Ub5 and Ub6 values'!$B$2:$F$7000,2,FALSE)</f>
        <v>7</v>
      </c>
      <c r="G245" s="39">
        <f>VLOOKUP($A245,'Ub5 and Ub6 values'!$B$2:$F$7000,3,FALSE)</f>
        <v>8</v>
      </c>
    </row>
    <row r="246" spans="1:7">
      <c r="A246" t="s">
        <v>5793</v>
      </c>
      <c r="B246">
        <v>-5.41</v>
      </c>
      <c r="D246">
        <v>1</v>
      </c>
      <c r="E246" s="30">
        <f t="shared" si="3"/>
        <v>-5.41</v>
      </c>
      <c r="F246" s="39">
        <f>VLOOKUP($A246,'Ub5 and Ub6 values'!$B$2:$F$7000,2,FALSE)</f>
        <v>6</v>
      </c>
      <c r="G246" s="39">
        <f>VLOOKUP($A246,'Ub5 and Ub6 values'!$B$2:$F$7000,3,FALSE)</f>
        <v>7</v>
      </c>
    </row>
    <row r="247" spans="1:7">
      <c r="A247" t="s">
        <v>5794</v>
      </c>
      <c r="B247">
        <v>-5.39</v>
      </c>
      <c r="D247">
        <v>1</v>
      </c>
      <c r="E247" s="30">
        <f t="shared" si="3"/>
        <v>-5.39</v>
      </c>
      <c r="F247" s="39">
        <f>VLOOKUP($A247,'Ub5 and Ub6 values'!$B$2:$F$7000,2,FALSE)</f>
        <v>6</v>
      </c>
      <c r="G247" s="39">
        <f>VLOOKUP($A247,'Ub5 and Ub6 values'!$B$2:$F$7000,3,FALSE)</f>
        <v>10</v>
      </c>
    </row>
    <row r="248" spans="1:7">
      <c r="A248" t="s">
        <v>5795</v>
      </c>
      <c r="B248">
        <v>-5.37</v>
      </c>
      <c r="D248">
        <v>1</v>
      </c>
      <c r="E248" s="30">
        <f t="shared" si="3"/>
        <v>-5.37</v>
      </c>
      <c r="F248" s="39">
        <f>VLOOKUP($A248,'Ub5 and Ub6 values'!$B$2:$F$7000,2,FALSE)</f>
        <v>6</v>
      </c>
      <c r="G248" s="39">
        <f>VLOOKUP($A248,'Ub5 and Ub6 values'!$B$2:$F$7000,3,FALSE)</f>
        <v>10</v>
      </c>
    </row>
    <row r="249" spans="1:7">
      <c r="A249" t="s">
        <v>5796</v>
      </c>
      <c r="B249">
        <v>-5.34</v>
      </c>
      <c r="D249">
        <v>1</v>
      </c>
      <c r="E249" s="30">
        <f t="shared" si="3"/>
        <v>-5.34</v>
      </c>
      <c r="F249" s="39">
        <f>VLOOKUP($A249,'Ub5 and Ub6 values'!$B$2:$F$7000,2,FALSE)</f>
        <v>7</v>
      </c>
      <c r="G249" s="39">
        <f>VLOOKUP($A249,'Ub5 and Ub6 values'!$B$2:$F$7000,3,FALSE)</f>
        <v>11</v>
      </c>
    </row>
    <row r="250" spans="1:7">
      <c r="A250" t="s">
        <v>5797</v>
      </c>
      <c r="B250">
        <v>-5.32</v>
      </c>
      <c r="D250">
        <v>1</v>
      </c>
      <c r="E250" s="30">
        <f t="shared" si="3"/>
        <v>-5.32</v>
      </c>
      <c r="F250" s="39">
        <f>VLOOKUP($A250,'Ub5 and Ub6 values'!$B$2:$F$7000,2,FALSE)</f>
        <v>7</v>
      </c>
      <c r="G250" s="39">
        <f>VLOOKUP($A250,'Ub5 and Ub6 values'!$B$2:$F$7000,3,FALSE)</f>
        <v>10</v>
      </c>
    </row>
    <row r="251" spans="1:7">
      <c r="A251" t="s">
        <v>5798</v>
      </c>
      <c r="B251">
        <v>-5.32</v>
      </c>
      <c r="D251">
        <v>1</v>
      </c>
      <c r="E251" s="30">
        <f t="shared" si="3"/>
        <v>-5.32</v>
      </c>
      <c r="F251" s="39">
        <f>VLOOKUP($A251,'Ub5 and Ub6 values'!$B$2:$F$7000,2,FALSE)</f>
        <v>7</v>
      </c>
      <c r="G251" s="39">
        <f>VLOOKUP($A251,'Ub5 and Ub6 values'!$B$2:$F$7000,3,FALSE)</f>
        <v>10</v>
      </c>
    </row>
    <row r="252" spans="1:7">
      <c r="A252" t="s">
        <v>5799</v>
      </c>
      <c r="B252">
        <v>-5.32</v>
      </c>
      <c r="D252">
        <v>1</v>
      </c>
      <c r="E252" s="30">
        <f t="shared" si="3"/>
        <v>-5.32</v>
      </c>
      <c r="F252" s="39">
        <f>VLOOKUP($A252,'Ub5 and Ub6 values'!$B$2:$F$7000,2,FALSE)</f>
        <v>8</v>
      </c>
      <c r="G252" s="39">
        <f>VLOOKUP($A252,'Ub5 and Ub6 values'!$B$2:$F$7000,3,FALSE)</f>
        <v>9</v>
      </c>
    </row>
    <row r="253" spans="1:7">
      <c r="A253" t="s">
        <v>5800</v>
      </c>
      <c r="B253">
        <v>-5.29</v>
      </c>
      <c r="D253">
        <v>1</v>
      </c>
      <c r="E253" s="30">
        <f t="shared" si="3"/>
        <v>-5.29</v>
      </c>
      <c r="F253" s="39">
        <f>VLOOKUP($A253,'Ub5 and Ub6 values'!$B$2:$F$7000,2,FALSE)</f>
        <v>7</v>
      </c>
      <c r="G253" s="39">
        <f>VLOOKUP($A253,'Ub5 and Ub6 values'!$B$2:$F$7000,3,FALSE)</f>
        <v>9</v>
      </c>
    </row>
    <row r="254" spans="1:7">
      <c r="A254" t="s">
        <v>5801</v>
      </c>
      <c r="B254">
        <v>-5.28</v>
      </c>
      <c r="D254">
        <v>1</v>
      </c>
      <c r="E254" s="30">
        <f t="shared" si="3"/>
        <v>-5.28</v>
      </c>
      <c r="F254" s="39">
        <f>VLOOKUP($A254,'Ub5 and Ub6 values'!$B$2:$F$7000,2,FALSE)</f>
        <v>7</v>
      </c>
      <c r="G254" s="39">
        <f>VLOOKUP($A254,'Ub5 and Ub6 values'!$B$2:$F$7000,3,FALSE)</f>
        <v>12</v>
      </c>
    </row>
    <row r="255" spans="1:7">
      <c r="A255" t="s">
        <v>5802</v>
      </c>
      <c r="B255">
        <v>-5.27</v>
      </c>
      <c r="D255">
        <v>1</v>
      </c>
      <c r="E255" s="30">
        <f t="shared" si="3"/>
        <v>-5.27</v>
      </c>
      <c r="F255" s="39">
        <f>VLOOKUP($A255,'Ub5 and Ub6 values'!$B$2:$F$7000,2,FALSE)</f>
        <v>6</v>
      </c>
      <c r="G255" s="39">
        <f>VLOOKUP($A255,'Ub5 and Ub6 values'!$B$2:$F$7000,3,FALSE)</f>
        <v>9</v>
      </c>
    </row>
    <row r="256" spans="1:7">
      <c r="A256" t="s">
        <v>5803</v>
      </c>
      <c r="B256">
        <v>-5.25</v>
      </c>
      <c r="D256">
        <v>1</v>
      </c>
      <c r="E256" s="30">
        <f t="shared" si="3"/>
        <v>-5.25</v>
      </c>
      <c r="F256" s="39">
        <f>VLOOKUP($A256,'Ub5 and Ub6 values'!$B$2:$F$7000,2,FALSE)</f>
        <v>8</v>
      </c>
      <c r="G256" s="39">
        <f>VLOOKUP($A256,'Ub5 and Ub6 values'!$B$2:$F$7000,3,FALSE)</f>
        <v>10</v>
      </c>
    </row>
    <row r="257" spans="1:7">
      <c r="A257" t="s">
        <v>5804</v>
      </c>
      <c r="B257">
        <v>-5.25</v>
      </c>
      <c r="D257">
        <v>1</v>
      </c>
      <c r="E257" s="30">
        <f t="shared" si="3"/>
        <v>-5.25</v>
      </c>
      <c r="F257" s="39">
        <f>VLOOKUP($A257,'Ub5 and Ub6 values'!$B$2:$F$7000,2,FALSE)</f>
        <v>9</v>
      </c>
      <c r="G257" s="39">
        <f>VLOOKUP($A257,'Ub5 and Ub6 values'!$B$2:$F$7000,3,FALSE)</f>
        <v>10</v>
      </c>
    </row>
    <row r="258" spans="1:7">
      <c r="A258" t="s">
        <v>5805</v>
      </c>
      <c r="B258">
        <v>-5.24</v>
      </c>
      <c r="D258">
        <v>1</v>
      </c>
      <c r="E258" s="30">
        <f t="shared" si="3"/>
        <v>-5.24</v>
      </c>
      <c r="F258" s="39">
        <f>VLOOKUP($A258,'Ub5 and Ub6 values'!$B$2:$F$7000,2,FALSE)</f>
        <v>7</v>
      </c>
      <c r="G258" s="39">
        <f>VLOOKUP($A258,'Ub5 and Ub6 values'!$B$2:$F$7000,3,FALSE)</f>
        <v>9</v>
      </c>
    </row>
    <row r="259" spans="1:7">
      <c r="A259" t="s">
        <v>5806</v>
      </c>
      <c r="B259">
        <v>-5.24</v>
      </c>
      <c r="D259">
        <v>1</v>
      </c>
      <c r="E259" s="30">
        <f t="shared" ref="E259:E322" si="4">B259</f>
        <v>-5.24</v>
      </c>
      <c r="F259" s="39">
        <f>VLOOKUP($A259,'Ub5 and Ub6 values'!$B$2:$F$7000,2,FALSE)</f>
        <v>8</v>
      </c>
      <c r="G259" s="39">
        <f>VLOOKUP($A259,'Ub5 and Ub6 values'!$B$2:$F$7000,3,FALSE)</f>
        <v>11</v>
      </c>
    </row>
    <row r="260" spans="1:7">
      <c r="A260" t="s">
        <v>5807</v>
      </c>
      <c r="B260">
        <v>-5.23</v>
      </c>
      <c r="D260">
        <v>1</v>
      </c>
      <c r="E260" s="30">
        <f t="shared" si="4"/>
        <v>-5.23</v>
      </c>
      <c r="F260" s="39">
        <f>VLOOKUP($A260,'Ub5 and Ub6 values'!$B$2:$F$7000,2,FALSE)</f>
        <v>7</v>
      </c>
      <c r="G260" s="39">
        <f>VLOOKUP($A260,'Ub5 and Ub6 values'!$B$2:$F$7000,3,FALSE)</f>
        <v>10</v>
      </c>
    </row>
    <row r="261" spans="1:7">
      <c r="A261" t="s">
        <v>5808</v>
      </c>
      <c r="B261">
        <v>-5.23</v>
      </c>
      <c r="D261">
        <v>1</v>
      </c>
      <c r="E261" s="30">
        <f t="shared" si="4"/>
        <v>-5.23</v>
      </c>
      <c r="F261" s="39">
        <f>VLOOKUP($A261,'Ub5 and Ub6 values'!$B$2:$F$7000,2,FALSE)</f>
        <v>7</v>
      </c>
      <c r="G261" s="39">
        <f>VLOOKUP($A261,'Ub5 and Ub6 values'!$B$2:$F$7000,3,FALSE)</f>
        <v>7</v>
      </c>
    </row>
    <row r="262" spans="1:7">
      <c r="A262" t="s">
        <v>5813</v>
      </c>
      <c r="B262">
        <v>-5.23</v>
      </c>
      <c r="D262">
        <v>1</v>
      </c>
      <c r="E262" s="30">
        <f t="shared" si="4"/>
        <v>-5.23</v>
      </c>
      <c r="F262" s="39">
        <f>VLOOKUP($A262,'Ub5 and Ub6 values'!$B$2:$F$7000,2,FALSE)</f>
        <v>6</v>
      </c>
      <c r="G262" s="39">
        <f>VLOOKUP($A262,'Ub5 and Ub6 values'!$B$2:$F$7000,3,FALSE)</f>
        <v>11</v>
      </c>
    </row>
    <row r="263" spans="1:7">
      <c r="A263" t="s">
        <v>5814</v>
      </c>
      <c r="B263">
        <v>-5.22</v>
      </c>
      <c r="D263">
        <v>1</v>
      </c>
      <c r="E263" s="30">
        <f t="shared" si="4"/>
        <v>-5.22</v>
      </c>
      <c r="F263" s="39">
        <f>VLOOKUP($A263,'Ub5 and Ub6 values'!$B$2:$F$7000,2,FALSE)</f>
        <v>6</v>
      </c>
      <c r="G263" s="39">
        <f>VLOOKUP($A263,'Ub5 and Ub6 values'!$B$2:$F$7000,3,FALSE)</f>
        <v>7</v>
      </c>
    </row>
    <row r="264" spans="1:7">
      <c r="A264" t="s">
        <v>5815</v>
      </c>
      <c r="B264">
        <v>-5.2</v>
      </c>
      <c r="D264">
        <v>1</v>
      </c>
      <c r="E264" s="30">
        <f t="shared" si="4"/>
        <v>-5.2</v>
      </c>
      <c r="F264" s="39">
        <f>VLOOKUP($A264,'Ub5 and Ub6 values'!$B$2:$F$7000,2,FALSE)</f>
        <v>7</v>
      </c>
      <c r="G264" s="39">
        <f>VLOOKUP($A264,'Ub5 and Ub6 values'!$B$2:$F$7000,3,FALSE)</f>
        <v>9</v>
      </c>
    </row>
    <row r="265" spans="1:7">
      <c r="A265" t="s">
        <v>5816</v>
      </c>
      <c r="B265">
        <v>-5.19</v>
      </c>
      <c r="D265">
        <v>1</v>
      </c>
      <c r="E265" s="30">
        <f t="shared" si="4"/>
        <v>-5.19</v>
      </c>
      <c r="F265" s="39">
        <f>VLOOKUP($A265,'Ub5 and Ub6 values'!$B$2:$F$7000,2,FALSE)</f>
        <v>6</v>
      </c>
      <c r="G265" s="39">
        <f>VLOOKUP($A265,'Ub5 and Ub6 values'!$B$2:$F$7000,3,FALSE)</f>
        <v>8</v>
      </c>
    </row>
    <row r="266" spans="1:7">
      <c r="A266" t="s">
        <v>5817</v>
      </c>
      <c r="B266">
        <v>-5.18</v>
      </c>
      <c r="D266">
        <v>1</v>
      </c>
      <c r="E266" s="30">
        <f t="shared" si="4"/>
        <v>-5.18</v>
      </c>
      <c r="F266" s="39">
        <f>VLOOKUP($A266,'Ub5 and Ub6 values'!$B$2:$F$7000,2,FALSE)</f>
        <v>8</v>
      </c>
      <c r="G266" s="39">
        <f>VLOOKUP($A266,'Ub5 and Ub6 values'!$B$2:$F$7000,3,FALSE)</f>
        <v>11</v>
      </c>
    </row>
    <row r="267" spans="1:7">
      <c r="A267" t="s">
        <v>5818</v>
      </c>
      <c r="B267">
        <v>-5.17</v>
      </c>
      <c r="D267">
        <v>1</v>
      </c>
      <c r="E267" s="30">
        <f t="shared" si="4"/>
        <v>-5.17</v>
      </c>
      <c r="F267" s="39">
        <f>VLOOKUP($A267,'Ub5 and Ub6 values'!$B$2:$F$7000,2,FALSE)</f>
        <v>6</v>
      </c>
      <c r="G267" s="39">
        <f>VLOOKUP($A267,'Ub5 and Ub6 values'!$B$2:$F$7000,3,FALSE)</f>
        <v>9</v>
      </c>
    </row>
    <row r="268" spans="1:7">
      <c r="A268" t="s">
        <v>5819</v>
      </c>
      <c r="B268">
        <v>-5.17</v>
      </c>
      <c r="D268">
        <v>1</v>
      </c>
      <c r="E268" s="30">
        <f t="shared" si="4"/>
        <v>-5.17</v>
      </c>
      <c r="F268" s="39">
        <f>VLOOKUP($A268,'Ub5 and Ub6 values'!$B$2:$F$7000,2,FALSE)</f>
        <v>6</v>
      </c>
      <c r="G268" s="39">
        <f>VLOOKUP($A268,'Ub5 and Ub6 values'!$B$2:$F$7000,3,FALSE)</f>
        <v>8</v>
      </c>
    </row>
    <row r="269" spans="1:7">
      <c r="A269" t="s">
        <v>5820</v>
      </c>
      <c r="B269">
        <v>-5.17</v>
      </c>
      <c r="D269">
        <v>1</v>
      </c>
      <c r="E269" s="30">
        <f t="shared" si="4"/>
        <v>-5.17</v>
      </c>
      <c r="F269" s="39">
        <f>VLOOKUP($A269,'Ub5 and Ub6 values'!$B$2:$F$7000,2,FALSE)</f>
        <v>6</v>
      </c>
      <c r="G269" s="39">
        <f>VLOOKUP($A269,'Ub5 and Ub6 values'!$B$2:$F$7000,3,FALSE)</f>
        <v>9</v>
      </c>
    </row>
    <row r="270" spans="1:7">
      <c r="A270" t="s">
        <v>5821</v>
      </c>
      <c r="B270">
        <v>-5.16</v>
      </c>
      <c r="D270">
        <v>1</v>
      </c>
      <c r="E270" s="30">
        <f t="shared" si="4"/>
        <v>-5.16</v>
      </c>
      <c r="F270" s="39">
        <f>VLOOKUP($A270,'Ub5 and Ub6 values'!$B$2:$F$7000,2,FALSE)</f>
        <v>7</v>
      </c>
      <c r="G270" s="39">
        <f>VLOOKUP($A270,'Ub5 and Ub6 values'!$B$2:$F$7000,3,FALSE)</f>
        <v>8</v>
      </c>
    </row>
    <row r="271" spans="1:7">
      <c r="A271" t="s">
        <v>5822</v>
      </c>
      <c r="B271">
        <v>-5.13</v>
      </c>
      <c r="D271">
        <v>1</v>
      </c>
      <c r="E271" s="30">
        <f t="shared" si="4"/>
        <v>-5.13</v>
      </c>
      <c r="F271" s="39">
        <f>VLOOKUP($A271,'Ub5 and Ub6 values'!$B$2:$F$7000,2,FALSE)</f>
        <v>8</v>
      </c>
      <c r="G271" s="39">
        <f>VLOOKUP($A271,'Ub5 and Ub6 values'!$B$2:$F$7000,3,FALSE)</f>
        <v>10</v>
      </c>
    </row>
    <row r="272" spans="1:7">
      <c r="A272" t="s">
        <v>5823</v>
      </c>
      <c r="B272">
        <v>-5.13</v>
      </c>
      <c r="D272">
        <v>1</v>
      </c>
      <c r="E272" s="30">
        <f t="shared" si="4"/>
        <v>-5.13</v>
      </c>
      <c r="F272" s="39">
        <f>VLOOKUP($A272,'Ub5 and Ub6 values'!$B$2:$F$7000,2,FALSE)</f>
        <v>7</v>
      </c>
      <c r="G272" s="39">
        <f>VLOOKUP($A272,'Ub5 and Ub6 values'!$B$2:$F$7000,3,FALSE)</f>
        <v>12</v>
      </c>
    </row>
    <row r="273" spans="1:7">
      <c r="A273" t="s">
        <v>5824</v>
      </c>
      <c r="B273">
        <v>-5.12</v>
      </c>
      <c r="D273">
        <v>1</v>
      </c>
      <c r="E273" s="30">
        <f t="shared" si="4"/>
        <v>-5.12</v>
      </c>
      <c r="F273" s="39">
        <f>VLOOKUP($A273,'Ub5 and Ub6 values'!$B$2:$F$7000,2,FALSE)</f>
        <v>8</v>
      </c>
      <c r="G273" s="39">
        <f>VLOOKUP($A273,'Ub5 and Ub6 values'!$B$2:$F$7000,3,FALSE)</f>
        <v>9</v>
      </c>
    </row>
    <row r="274" spans="1:7">
      <c r="A274" t="s">
        <v>5825</v>
      </c>
      <c r="B274">
        <v>-5.12</v>
      </c>
      <c r="D274">
        <v>1</v>
      </c>
      <c r="E274" s="30">
        <f t="shared" si="4"/>
        <v>-5.12</v>
      </c>
      <c r="F274" s="39">
        <f>VLOOKUP($A274,'Ub5 and Ub6 values'!$B$2:$F$7000,2,FALSE)</f>
        <v>8</v>
      </c>
      <c r="G274" s="39">
        <f>VLOOKUP($A274,'Ub5 and Ub6 values'!$B$2:$F$7000,3,FALSE)</f>
        <v>9</v>
      </c>
    </row>
    <row r="275" spans="1:7">
      <c r="A275" t="s">
        <v>5826</v>
      </c>
      <c r="B275">
        <v>-5.1100000000000003</v>
      </c>
      <c r="D275">
        <v>1</v>
      </c>
      <c r="E275" s="30">
        <f t="shared" si="4"/>
        <v>-5.1100000000000003</v>
      </c>
      <c r="F275" s="39">
        <f>VLOOKUP($A275,'Ub5 and Ub6 values'!$B$2:$F$7000,2,FALSE)</f>
        <v>7</v>
      </c>
      <c r="G275" s="39">
        <f>VLOOKUP($A275,'Ub5 and Ub6 values'!$B$2:$F$7000,3,FALSE)</f>
        <v>9</v>
      </c>
    </row>
    <row r="276" spans="1:7">
      <c r="A276" t="s">
        <v>5827</v>
      </c>
      <c r="B276">
        <v>-5.1100000000000003</v>
      </c>
      <c r="D276">
        <v>1</v>
      </c>
      <c r="E276" s="30">
        <f t="shared" si="4"/>
        <v>-5.1100000000000003</v>
      </c>
      <c r="F276" s="39">
        <f>VLOOKUP($A276,'Ub5 and Ub6 values'!$B$2:$F$7000,2,FALSE)</f>
        <v>9</v>
      </c>
      <c r="G276" s="39">
        <f>VLOOKUP($A276,'Ub5 and Ub6 values'!$B$2:$F$7000,3,FALSE)</f>
        <v>11</v>
      </c>
    </row>
    <row r="277" spans="1:7">
      <c r="A277" t="s">
        <v>5828</v>
      </c>
      <c r="B277">
        <v>-5.0999999999999996</v>
      </c>
      <c r="D277">
        <v>1</v>
      </c>
      <c r="E277" s="30">
        <f t="shared" si="4"/>
        <v>-5.0999999999999996</v>
      </c>
      <c r="F277" s="39">
        <f>VLOOKUP($A277,'Ub5 and Ub6 values'!$B$2:$F$7000,2,FALSE)</f>
        <v>6</v>
      </c>
      <c r="G277" s="39">
        <f>VLOOKUP($A277,'Ub5 and Ub6 values'!$B$2:$F$7000,3,FALSE)</f>
        <v>12</v>
      </c>
    </row>
    <row r="278" spans="1:7">
      <c r="A278" t="s">
        <v>5829</v>
      </c>
      <c r="B278">
        <v>-5.0999999999999996</v>
      </c>
      <c r="D278">
        <v>1</v>
      </c>
      <c r="E278" s="30">
        <f t="shared" si="4"/>
        <v>-5.0999999999999996</v>
      </c>
      <c r="F278" s="39">
        <f>VLOOKUP($A278,'Ub5 and Ub6 values'!$B$2:$F$7000,2,FALSE)</f>
        <v>7</v>
      </c>
      <c r="G278" s="39">
        <f>VLOOKUP($A278,'Ub5 and Ub6 values'!$B$2:$F$7000,3,FALSE)</f>
        <v>9</v>
      </c>
    </row>
    <row r="279" spans="1:7">
      <c r="A279" t="s">
        <v>5830</v>
      </c>
      <c r="B279">
        <v>-5.09</v>
      </c>
      <c r="D279">
        <v>1</v>
      </c>
      <c r="E279" s="30">
        <f t="shared" si="4"/>
        <v>-5.09</v>
      </c>
      <c r="F279" s="39">
        <f>VLOOKUP($A279,'Ub5 and Ub6 values'!$B$2:$F$7000,2,FALSE)</f>
        <v>6</v>
      </c>
      <c r="G279" s="39">
        <f>VLOOKUP($A279,'Ub5 and Ub6 values'!$B$2:$F$7000,3,FALSE)</f>
        <v>9</v>
      </c>
    </row>
    <row r="280" spans="1:7">
      <c r="A280" t="s">
        <v>5831</v>
      </c>
      <c r="B280">
        <v>-5.09</v>
      </c>
      <c r="D280">
        <v>1</v>
      </c>
      <c r="E280" s="30">
        <f t="shared" si="4"/>
        <v>-5.09</v>
      </c>
      <c r="F280" s="39">
        <f>VLOOKUP($A280,'Ub5 and Ub6 values'!$B$2:$F$7000,2,FALSE)</f>
        <v>6</v>
      </c>
      <c r="G280" s="39">
        <f>VLOOKUP($A280,'Ub5 and Ub6 values'!$B$2:$F$7000,3,FALSE)</f>
        <v>11</v>
      </c>
    </row>
    <row r="281" spans="1:7">
      <c r="A281" t="s">
        <v>5832</v>
      </c>
      <c r="B281">
        <v>-5.08</v>
      </c>
      <c r="D281">
        <v>1</v>
      </c>
      <c r="E281" s="30">
        <f t="shared" si="4"/>
        <v>-5.08</v>
      </c>
      <c r="F281" s="39">
        <f>VLOOKUP($A281,'Ub5 and Ub6 values'!$B$2:$F$7000,2,FALSE)</f>
        <v>6</v>
      </c>
      <c r="G281" s="39">
        <f>VLOOKUP($A281,'Ub5 and Ub6 values'!$B$2:$F$7000,3,FALSE)</f>
        <v>9</v>
      </c>
    </row>
    <row r="282" spans="1:7">
      <c r="A282" t="s">
        <v>5833</v>
      </c>
      <c r="B282">
        <v>-5.07</v>
      </c>
      <c r="D282">
        <v>1</v>
      </c>
      <c r="E282" s="30">
        <f t="shared" si="4"/>
        <v>-5.07</v>
      </c>
      <c r="F282" s="39">
        <f>VLOOKUP($A282,'Ub5 and Ub6 values'!$B$2:$F$7000,2,FALSE)</f>
        <v>7</v>
      </c>
      <c r="G282" s="39">
        <f>VLOOKUP($A282,'Ub5 and Ub6 values'!$B$2:$F$7000,3,FALSE)</f>
        <v>7</v>
      </c>
    </row>
    <row r="283" spans="1:7">
      <c r="A283" t="s">
        <v>5834</v>
      </c>
      <c r="B283">
        <v>-5.0599999999999996</v>
      </c>
      <c r="D283">
        <v>1</v>
      </c>
      <c r="E283" s="30">
        <f t="shared" si="4"/>
        <v>-5.0599999999999996</v>
      </c>
      <c r="F283" s="39">
        <f>VLOOKUP($A283,'Ub5 and Ub6 values'!$B$2:$F$7000,2,FALSE)</f>
        <v>7</v>
      </c>
      <c r="G283" s="39">
        <f>VLOOKUP($A283,'Ub5 and Ub6 values'!$B$2:$F$7000,3,FALSE)</f>
        <v>8</v>
      </c>
    </row>
    <row r="284" spans="1:7">
      <c r="A284" t="s">
        <v>5835</v>
      </c>
      <c r="B284">
        <v>-5.0599999999999996</v>
      </c>
      <c r="D284">
        <v>1</v>
      </c>
      <c r="E284" s="30">
        <f t="shared" si="4"/>
        <v>-5.0599999999999996</v>
      </c>
      <c r="F284" s="39">
        <f>VLOOKUP($A284,'Ub5 and Ub6 values'!$B$2:$F$7000,2,FALSE)</f>
        <v>11</v>
      </c>
      <c r="G284" s="39">
        <f>VLOOKUP($A284,'Ub5 and Ub6 values'!$B$2:$F$7000,3,FALSE)</f>
        <v>12</v>
      </c>
    </row>
    <row r="285" spans="1:7">
      <c r="A285" t="s">
        <v>5836</v>
      </c>
      <c r="B285">
        <v>-5.05</v>
      </c>
      <c r="D285">
        <v>1</v>
      </c>
      <c r="E285" s="30">
        <f t="shared" si="4"/>
        <v>-5.05</v>
      </c>
      <c r="F285" s="39">
        <f>VLOOKUP($A285,'Ub5 and Ub6 values'!$B$2:$F$7000,2,FALSE)</f>
        <v>6</v>
      </c>
      <c r="G285" s="39">
        <f>VLOOKUP($A285,'Ub5 and Ub6 values'!$B$2:$F$7000,3,FALSE)</f>
        <v>7</v>
      </c>
    </row>
    <row r="286" spans="1:7">
      <c r="A286" t="s">
        <v>5837</v>
      </c>
      <c r="B286">
        <v>-5.05</v>
      </c>
      <c r="D286">
        <v>1</v>
      </c>
      <c r="E286" s="30">
        <f t="shared" si="4"/>
        <v>-5.05</v>
      </c>
      <c r="F286" s="39">
        <f>VLOOKUP($A286,'Ub5 and Ub6 values'!$B$2:$F$7000,2,FALSE)</f>
        <v>7</v>
      </c>
      <c r="G286" s="39">
        <f>VLOOKUP($A286,'Ub5 and Ub6 values'!$B$2:$F$7000,3,FALSE)</f>
        <v>8</v>
      </c>
    </row>
    <row r="287" spans="1:7">
      <c r="A287" t="s">
        <v>5838</v>
      </c>
      <c r="B287">
        <v>-5.05</v>
      </c>
      <c r="D287">
        <v>1</v>
      </c>
      <c r="E287" s="30">
        <f t="shared" si="4"/>
        <v>-5.05</v>
      </c>
      <c r="F287" s="39">
        <f>VLOOKUP($A287,'Ub5 and Ub6 values'!$B$2:$F$7000,2,FALSE)</f>
        <v>8</v>
      </c>
      <c r="G287" s="39">
        <f>VLOOKUP($A287,'Ub5 and Ub6 values'!$B$2:$F$7000,3,FALSE)</f>
        <v>10</v>
      </c>
    </row>
    <row r="288" spans="1:7">
      <c r="A288" t="s">
        <v>5839</v>
      </c>
      <c r="B288">
        <v>-5.05</v>
      </c>
      <c r="D288">
        <v>1</v>
      </c>
      <c r="E288" s="30">
        <f t="shared" si="4"/>
        <v>-5.05</v>
      </c>
      <c r="F288" s="39">
        <f>VLOOKUP($A288,'Ub5 and Ub6 values'!$B$2:$F$7000,2,FALSE)</f>
        <v>6</v>
      </c>
      <c r="G288" s="39">
        <f>VLOOKUP($A288,'Ub5 and Ub6 values'!$B$2:$F$7000,3,FALSE)</f>
        <v>10</v>
      </c>
    </row>
    <row r="289" spans="1:7">
      <c r="A289" t="s">
        <v>5840</v>
      </c>
      <c r="B289">
        <v>-5.04</v>
      </c>
      <c r="D289">
        <v>1</v>
      </c>
      <c r="E289" s="30">
        <f t="shared" si="4"/>
        <v>-5.04</v>
      </c>
      <c r="F289" s="39">
        <f>VLOOKUP($A289,'Ub5 and Ub6 values'!$B$2:$F$7000,2,FALSE)</f>
        <v>7</v>
      </c>
      <c r="G289" s="39">
        <f>VLOOKUP($A289,'Ub5 and Ub6 values'!$B$2:$F$7000,3,FALSE)</f>
        <v>10</v>
      </c>
    </row>
    <row r="290" spans="1:7">
      <c r="A290" t="s">
        <v>5841</v>
      </c>
      <c r="B290">
        <v>-5.04</v>
      </c>
      <c r="D290">
        <v>1</v>
      </c>
      <c r="E290" s="30">
        <f t="shared" si="4"/>
        <v>-5.04</v>
      </c>
      <c r="F290" s="39">
        <f>VLOOKUP($A290,'Ub5 and Ub6 values'!$B$2:$F$7000,2,FALSE)</f>
        <v>7</v>
      </c>
      <c r="G290" s="39">
        <f>VLOOKUP($A290,'Ub5 and Ub6 values'!$B$2:$F$7000,3,FALSE)</f>
        <v>8</v>
      </c>
    </row>
    <row r="291" spans="1:7">
      <c r="A291" t="s">
        <v>5842</v>
      </c>
      <c r="B291">
        <v>-5.03</v>
      </c>
      <c r="D291">
        <v>1</v>
      </c>
      <c r="E291" s="30">
        <f t="shared" si="4"/>
        <v>-5.03</v>
      </c>
      <c r="F291" s="39">
        <f>VLOOKUP($A291,'Ub5 and Ub6 values'!$B$2:$F$7000,2,FALSE)</f>
        <v>8</v>
      </c>
      <c r="G291" s="39">
        <f>VLOOKUP($A291,'Ub5 and Ub6 values'!$B$2:$F$7000,3,FALSE)</f>
        <v>10</v>
      </c>
    </row>
    <row r="292" spans="1:7">
      <c r="A292" t="s">
        <v>5843</v>
      </c>
      <c r="B292">
        <v>-5.0199999999999996</v>
      </c>
      <c r="D292">
        <v>1</v>
      </c>
      <c r="E292" s="30">
        <f t="shared" si="4"/>
        <v>-5.0199999999999996</v>
      </c>
      <c r="F292" s="39">
        <f>VLOOKUP($A292,'Ub5 and Ub6 values'!$B$2:$F$7000,2,FALSE)</f>
        <v>8</v>
      </c>
      <c r="G292" s="39">
        <f>VLOOKUP($A292,'Ub5 and Ub6 values'!$B$2:$F$7000,3,FALSE)</f>
        <v>9</v>
      </c>
    </row>
    <row r="293" spans="1:7">
      <c r="A293" t="s">
        <v>5844</v>
      </c>
      <c r="B293">
        <v>-5.0199999999999996</v>
      </c>
      <c r="D293">
        <v>1</v>
      </c>
      <c r="E293" s="30">
        <f t="shared" si="4"/>
        <v>-5.0199999999999996</v>
      </c>
      <c r="F293" s="39">
        <f>VLOOKUP($A293,'Ub5 and Ub6 values'!$B$2:$F$7000,2,FALSE)</f>
        <v>7</v>
      </c>
      <c r="G293" s="39">
        <f>VLOOKUP($A293,'Ub5 and Ub6 values'!$B$2:$F$7000,3,FALSE)</f>
        <v>9</v>
      </c>
    </row>
    <row r="294" spans="1:7">
      <c r="A294" t="s">
        <v>5845</v>
      </c>
      <c r="B294">
        <v>-5.0199999999999996</v>
      </c>
      <c r="D294">
        <v>1</v>
      </c>
      <c r="E294" s="30">
        <f t="shared" si="4"/>
        <v>-5.0199999999999996</v>
      </c>
      <c r="F294" s="39">
        <f>VLOOKUP($A294,'Ub5 and Ub6 values'!$B$2:$F$7000,2,FALSE)</f>
        <v>9</v>
      </c>
      <c r="G294" s="39">
        <f>VLOOKUP($A294,'Ub5 and Ub6 values'!$B$2:$F$7000,3,FALSE)</f>
        <v>10</v>
      </c>
    </row>
    <row r="295" spans="1:7">
      <c r="A295" t="s">
        <v>5846</v>
      </c>
      <c r="B295">
        <v>-5.0199999999999996</v>
      </c>
      <c r="D295">
        <v>1</v>
      </c>
      <c r="E295" s="30">
        <f t="shared" si="4"/>
        <v>-5.0199999999999996</v>
      </c>
      <c r="F295" s="39">
        <f>VLOOKUP($A295,'Ub5 and Ub6 values'!$B$2:$F$7000,2,FALSE)</f>
        <v>7</v>
      </c>
      <c r="G295" s="39">
        <f>VLOOKUP($A295,'Ub5 and Ub6 values'!$B$2:$F$7000,3,FALSE)</f>
        <v>11</v>
      </c>
    </row>
    <row r="296" spans="1:7">
      <c r="A296" t="s">
        <v>5847</v>
      </c>
      <c r="B296">
        <v>-5.0199999999999996</v>
      </c>
      <c r="D296">
        <v>1</v>
      </c>
      <c r="E296" s="30">
        <f t="shared" si="4"/>
        <v>-5.0199999999999996</v>
      </c>
      <c r="F296" s="39">
        <f>VLOOKUP($A296,'Ub5 and Ub6 values'!$B$2:$F$7000,2,FALSE)</f>
        <v>6</v>
      </c>
      <c r="G296" s="39">
        <f>VLOOKUP($A296,'Ub5 and Ub6 values'!$B$2:$F$7000,3,FALSE)</f>
        <v>9</v>
      </c>
    </row>
    <row r="297" spans="1:7">
      <c r="A297" t="s">
        <v>5848</v>
      </c>
      <c r="B297">
        <v>-5.01</v>
      </c>
      <c r="D297">
        <v>1</v>
      </c>
      <c r="E297" s="30">
        <f t="shared" si="4"/>
        <v>-5.01</v>
      </c>
      <c r="F297" s="39">
        <f>VLOOKUP($A297,'Ub5 and Ub6 values'!$B$2:$F$7000,2,FALSE)</f>
        <v>7</v>
      </c>
      <c r="G297" s="39">
        <f>VLOOKUP($A297,'Ub5 and Ub6 values'!$B$2:$F$7000,3,FALSE)</f>
        <v>11</v>
      </c>
    </row>
    <row r="298" spans="1:7">
      <c r="A298" t="s">
        <v>5849</v>
      </c>
      <c r="B298">
        <v>-5.01</v>
      </c>
      <c r="D298">
        <v>1</v>
      </c>
      <c r="E298" s="30">
        <f t="shared" si="4"/>
        <v>-5.01</v>
      </c>
      <c r="F298" s="39">
        <f>VLOOKUP($A298,'Ub5 and Ub6 values'!$B$2:$F$7000,2,FALSE)</f>
        <v>8</v>
      </c>
      <c r="G298" s="39">
        <f>VLOOKUP($A298,'Ub5 and Ub6 values'!$B$2:$F$7000,3,FALSE)</f>
        <v>8</v>
      </c>
    </row>
    <row r="299" spans="1:7">
      <c r="A299" t="s">
        <v>5850</v>
      </c>
      <c r="B299">
        <v>-5</v>
      </c>
      <c r="D299">
        <v>1</v>
      </c>
      <c r="E299" s="30">
        <f t="shared" si="4"/>
        <v>-5</v>
      </c>
      <c r="F299" s="39">
        <f>VLOOKUP($A299,'Ub5 and Ub6 values'!$B$2:$F$7000,2,FALSE)</f>
        <v>7</v>
      </c>
      <c r="G299" s="39">
        <f>VLOOKUP($A299,'Ub5 and Ub6 values'!$B$2:$F$7000,3,FALSE)</f>
        <v>10</v>
      </c>
    </row>
    <row r="300" spans="1:7">
      <c r="A300" t="s">
        <v>5851</v>
      </c>
      <c r="B300">
        <v>-5</v>
      </c>
      <c r="D300">
        <v>1</v>
      </c>
      <c r="E300" s="30">
        <f t="shared" si="4"/>
        <v>-5</v>
      </c>
      <c r="F300" s="39">
        <f>VLOOKUP($A300,'Ub5 and Ub6 values'!$B$2:$F$7000,2,FALSE)</f>
        <v>6</v>
      </c>
      <c r="G300" s="39">
        <f>VLOOKUP($A300,'Ub5 and Ub6 values'!$B$2:$F$7000,3,FALSE)</f>
        <v>8</v>
      </c>
    </row>
    <row r="301" spans="1:7">
      <c r="A301" t="s">
        <v>5852</v>
      </c>
      <c r="B301">
        <v>-5</v>
      </c>
      <c r="D301">
        <v>1</v>
      </c>
      <c r="E301" s="30">
        <f t="shared" si="4"/>
        <v>-5</v>
      </c>
      <c r="F301" s="39">
        <f>VLOOKUP($A301,'Ub5 and Ub6 values'!$B$2:$F$7000,2,FALSE)</f>
        <v>7</v>
      </c>
      <c r="G301" s="39">
        <f>VLOOKUP($A301,'Ub5 and Ub6 values'!$B$2:$F$7000,3,FALSE)</f>
        <v>9</v>
      </c>
    </row>
    <row r="302" spans="1:7">
      <c r="A302" t="s">
        <v>5853</v>
      </c>
      <c r="B302">
        <v>-5</v>
      </c>
      <c r="D302">
        <v>1</v>
      </c>
      <c r="E302" s="30">
        <f t="shared" si="4"/>
        <v>-5</v>
      </c>
      <c r="F302" s="39">
        <f>VLOOKUP($A302,'Ub5 and Ub6 values'!$B$2:$F$7000,2,FALSE)</f>
        <v>6</v>
      </c>
      <c r="G302" s="39">
        <f>VLOOKUP($A302,'Ub5 and Ub6 values'!$B$2:$F$7000,3,FALSE)</f>
        <v>10</v>
      </c>
    </row>
    <row r="303" spans="1:7">
      <c r="A303" t="s">
        <v>5854</v>
      </c>
      <c r="B303">
        <v>-5</v>
      </c>
      <c r="D303">
        <v>1</v>
      </c>
      <c r="E303" s="30">
        <f t="shared" si="4"/>
        <v>-5</v>
      </c>
      <c r="F303" s="39">
        <f>VLOOKUP($A303,'Ub5 and Ub6 values'!$B$2:$F$7000,2,FALSE)</f>
        <v>7</v>
      </c>
      <c r="G303" s="39">
        <f>VLOOKUP($A303,'Ub5 and Ub6 values'!$B$2:$F$7000,3,FALSE)</f>
        <v>10</v>
      </c>
    </row>
    <row r="304" spans="1:7">
      <c r="A304" t="s">
        <v>5855</v>
      </c>
      <c r="B304">
        <v>-5</v>
      </c>
      <c r="D304">
        <v>1</v>
      </c>
      <c r="E304" s="30">
        <f t="shared" si="4"/>
        <v>-5</v>
      </c>
      <c r="F304" s="39">
        <f>VLOOKUP($A304,'Ub5 and Ub6 values'!$B$2:$F$7000,2,FALSE)</f>
        <v>7</v>
      </c>
      <c r="G304" s="39">
        <f>VLOOKUP($A304,'Ub5 and Ub6 values'!$B$2:$F$7000,3,FALSE)</f>
        <v>9</v>
      </c>
    </row>
    <row r="305" spans="1:7">
      <c r="A305" t="s">
        <v>5856</v>
      </c>
      <c r="B305">
        <v>-5</v>
      </c>
      <c r="D305">
        <v>1</v>
      </c>
      <c r="E305" s="30">
        <f t="shared" si="4"/>
        <v>-5</v>
      </c>
      <c r="F305" s="39">
        <f>VLOOKUP($A305,'Ub5 and Ub6 values'!$B$2:$F$7000,2,FALSE)</f>
        <v>8</v>
      </c>
      <c r="G305" s="39">
        <f>VLOOKUP($A305,'Ub5 and Ub6 values'!$B$2:$F$7000,3,FALSE)</f>
        <v>9</v>
      </c>
    </row>
    <row r="306" spans="1:7">
      <c r="A306" t="s">
        <v>5857</v>
      </c>
      <c r="B306">
        <v>-4.99</v>
      </c>
      <c r="D306">
        <v>1</v>
      </c>
      <c r="E306" s="30">
        <f t="shared" si="4"/>
        <v>-4.99</v>
      </c>
      <c r="F306" s="39">
        <f>VLOOKUP($A306,'Ub5 and Ub6 values'!$B$2:$F$7000,2,FALSE)</f>
        <v>8</v>
      </c>
      <c r="G306" s="39">
        <f>VLOOKUP($A306,'Ub5 and Ub6 values'!$B$2:$F$7000,3,FALSE)</f>
        <v>8</v>
      </c>
    </row>
    <row r="307" spans="1:7">
      <c r="A307" t="s">
        <v>5858</v>
      </c>
      <c r="B307">
        <v>-4.9800000000000004</v>
      </c>
      <c r="D307">
        <v>1</v>
      </c>
      <c r="E307" s="30">
        <f t="shared" si="4"/>
        <v>-4.9800000000000004</v>
      </c>
      <c r="F307" s="39">
        <f>VLOOKUP($A307,'Ub5 and Ub6 values'!$B$2:$F$7000,2,FALSE)</f>
        <v>7</v>
      </c>
      <c r="G307" s="39">
        <f>VLOOKUP($A307,'Ub5 and Ub6 values'!$B$2:$F$7000,3,FALSE)</f>
        <v>9</v>
      </c>
    </row>
    <row r="308" spans="1:7">
      <c r="A308" t="s">
        <v>5859</v>
      </c>
      <c r="B308">
        <v>-4.97</v>
      </c>
      <c r="D308">
        <v>1</v>
      </c>
      <c r="E308" s="30">
        <f t="shared" si="4"/>
        <v>-4.97</v>
      </c>
      <c r="F308" s="39">
        <f>VLOOKUP($A308,'Ub5 and Ub6 values'!$B$2:$F$7000,2,FALSE)</f>
        <v>6</v>
      </c>
      <c r="G308" s="39">
        <f>VLOOKUP($A308,'Ub5 and Ub6 values'!$B$2:$F$7000,3,FALSE)</f>
        <v>10</v>
      </c>
    </row>
    <row r="309" spans="1:7">
      <c r="A309" t="s">
        <v>5860</v>
      </c>
      <c r="B309">
        <v>-4.97</v>
      </c>
      <c r="D309">
        <v>1</v>
      </c>
      <c r="E309" s="30">
        <f t="shared" si="4"/>
        <v>-4.97</v>
      </c>
      <c r="F309" s="39">
        <f>VLOOKUP($A309,'Ub5 and Ub6 values'!$B$2:$F$7000,2,FALSE)</f>
        <v>7</v>
      </c>
      <c r="G309" s="39">
        <f>VLOOKUP($A309,'Ub5 and Ub6 values'!$B$2:$F$7000,3,FALSE)</f>
        <v>9</v>
      </c>
    </row>
    <row r="310" spans="1:7">
      <c r="A310" t="s">
        <v>5861</v>
      </c>
      <c r="B310">
        <v>-4.97</v>
      </c>
      <c r="D310">
        <v>1</v>
      </c>
      <c r="E310" s="30">
        <f t="shared" si="4"/>
        <v>-4.97</v>
      </c>
      <c r="F310" s="39">
        <f>VLOOKUP($A310,'Ub5 and Ub6 values'!$B$2:$F$7000,2,FALSE)</f>
        <v>6</v>
      </c>
      <c r="G310" s="39">
        <f>VLOOKUP($A310,'Ub5 and Ub6 values'!$B$2:$F$7000,3,FALSE)</f>
        <v>6</v>
      </c>
    </row>
    <row r="311" spans="1:7">
      <c r="A311" t="s">
        <v>5862</v>
      </c>
      <c r="B311">
        <v>-4.97</v>
      </c>
      <c r="D311">
        <v>1</v>
      </c>
      <c r="E311" s="30">
        <f t="shared" si="4"/>
        <v>-4.97</v>
      </c>
      <c r="F311" s="39">
        <f>VLOOKUP($A311,'Ub5 and Ub6 values'!$B$2:$F$7000,2,FALSE)</f>
        <v>7</v>
      </c>
      <c r="G311" s="39">
        <f>VLOOKUP($A311,'Ub5 and Ub6 values'!$B$2:$F$7000,3,FALSE)</f>
        <v>9</v>
      </c>
    </row>
    <row r="312" spans="1:7">
      <c r="A312" t="s">
        <v>5863</v>
      </c>
      <c r="B312">
        <v>-4.97</v>
      </c>
      <c r="D312">
        <v>1</v>
      </c>
      <c r="E312" s="30">
        <f t="shared" si="4"/>
        <v>-4.97</v>
      </c>
      <c r="F312" s="39">
        <f>VLOOKUP($A312,'Ub5 and Ub6 values'!$B$2:$F$7000,2,FALSE)</f>
        <v>8</v>
      </c>
      <c r="G312" s="39">
        <f>VLOOKUP($A312,'Ub5 and Ub6 values'!$B$2:$F$7000,3,FALSE)</f>
        <v>12</v>
      </c>
    </row>
    <row r="313" spans="1:7">
      <c r="A313" t="s">
        <v>5864</v>
      </c>
      <c r="B313">
        <v>-4.96</v>
      </c>
      <c r="D313">
        <v>1</v>
      </c>
      <c r="E313" s="30">
        <f t="shared" si="4"/>
        <v>-4.96</v>
      </c>
      <c r="F313" s="39">
        <f>VLOOKUP($A313,'Ub5 and Ub6 values'!$B$2:$F$7000,2,FALSE)</f>
        <v>8</v>
      </c>
      <c r="G313" s="39">
        <f>VLOOKUP($A313,'Ub5 and Ub6 values'!$B$2:$F$7000,3,FALSE)</f>
        <v>8</v>
      </c>
    </row>
    <row r="314" spans="1:7">
      <c r="A314" t="s">
        <v>5865</v>
      </c>
      <c r="B314">
        <v>-4.96</v>
      </c>
      <c r="D314">
        <v>1</v>
      </c>
      <c r="E314" s="30">
        <f t="shared" si="4"/>
        <v>-4.96</v>
      </c>
      <c r="F314" s="39">
        <f>VLOOKUP($A314,'Ub5 and Ub6 values'!$B$2:$F$7000,2,FALSE)</f>
        <v>6</v>
      </c>
      <c r="G314" s="39">
        <f>VLOOKUP($A314,'Ub5 and Ub6 values'!$B$2:$F$7000,3,FALSE)</f>
        <v>12</v>
      </c>
    </row>
    <row r="315" spans="1:7">
      <c r="A315" t="s">
        <v>5866</v>
      </c>
      <c r="B315">
        <v>-4.96</v>
      </c>
      <c r="D315">
        <v>1</v>
      </c>
      <c r="E315" s="30">
        <f t="shared" si="4"/>
        <v>-4.96</v>
      </c>
      <c r="F315" s="39">
        <f>VLOOKUP($A315,'Ub5 and Ub6 values'!$B$2:$F$7000,2,FALSE)</f>
        <v>7</v>
      </c>
      <c r="G315" s="39">
        <f>VLOOKUP($A315,'Ub5 and Ub6 values'!$B$2:$F$7000,3,FALSE)</f>
        <v>11</v>
      </c>
    </row>
    <row r="316" spans="1:7">
      <c r="A316" t="s">
        <v>5867</v>
      </c>
      <c r="B316">
        <v>-4.96</v>
      </c>
      <c r="D316">
        <v>1</v>
      </c>
      <c r="E316" s="30">
        <f t="shared" si="4"/>
        <v>-4.96</v>
      </c>
      <c r="F316" s="39">
        <f>VLOOKUP($A316,'Ub5 and Ub6 values'!$B$2:$F$7000,2,FALSE)</f>
        <v>7</v>
      </c>
      <c r="G316" s="39">
        <f>VLOOKUP($A316,'Ub5 and Ub6 values'!$B$2:$F$7000,3,FALSE)</f>
        <v>10</v>
      </c>
    </row>
    <row r="317" spans="1:7">
      <c r="A317" t="s">
        <v>5868</v>
      </c>
      <c r="B317">
        <v>-4.95</v>
      </c>
      <c r="D317">
        <v>1</v>
      </c>
      <c r="E317" s="30">
        <f t="shared" si="4"/>
        <v>-4.95</v>
      </c>
      <c r="F317" s="39">
        <f>VLOOKUP($A317,'Ub5 and Ub6 values'!$B$2:$F$7000,2,FALSE)</f>
        <v>7</v>
      </c>
      <c r="G317" s="39">
        <f>VLOOKUP($A317,'Ub5 and Ub6 values'!$B$2:$F$7000,3,FALSE)</f>
        <v>7</v>
      </c>
    </row>
    <row r="318" spans="1:7">
      <c r="A318" t="s">
        <v>5869</v>
      </c>
      <c r="B318">
        <v>-4.95</v>
      </c>
      <c r="D318">
        <v>1</v>
      </c>
      <c r="E318" s="30">
        <f t="shared" si="4"/>
        <v>-4.95</v>
      </c>
      <c r="F318" s="39">
        <f>VLOOKUP($A318,'Ub5 and Ub6 values'!$B$2:$F$7000,2,FALSE)</f>
        <v>7</v>
      </c>
      <c r="G318" s="39">
        <f>VLOOKUP($A318,'Ub5 and Ub6 values'!$B$2:$F$7000,3,FALSE)</f>
        <v>11</v>
      </c>
    </row>
    <row r="319" spans="1:7">
      <c r="A319" t="s">
        <v>5870</v>
      </c>
      <c r="B319">
        <v>-4.9400000000000004</v>
      </c>
      <c r="D319">
        <v>1</v>
      </c>
      <c r="E319" s="30">
        <f t="shared" si="4"/>
        <v>-4.9400000000000004</v>
      </c>
      <c r="F319" s="39">
        <f>VLOOKUP($A319,'Ub5 and Ub6 values'!$B$2:$F$7000,2,FALSE)</f>
        <v>9</v>
      </c>
      <c r="G319" s="39">
        <f>VLOOKUP($A319,'Ub5 and Ub6 values'!$B$2:$F$7000,3,FALSE)</f>
        <v>9</v>
      </c>
    </row>
    <row r="320" spans="1:7">
      <c r="A320" t="s">
        <v>5871</v>
      </c>
      <c r="B320">
        <v>-4.9400000000000004</v>
      </c>
      <c r="D320">
        <v>1</v>
      </c>
      <c r="E320" s="30">
        <f t="shared" si="4"/>
        <v>-4.9400000000000004</v>
      </c>
      <c r="F320" s="39">
        <f>VLOOKUP($A320,'Ub5 and Ub6 values'!$B$2:$F$7000,2,FALSE)</f>
        <v>8</v>
      </c>
      <c r="G320" s="39">
        <f>VLOOKUP($A320,'Ub5 and Ub6 values'!$B$2:$F$7000,3,FALSE)</f>
        <v>9</v>
      </c>
    </row>
    <row r="321" spans="1:7">
      <c r="A321" t="s">
        <v>5872</v>
      </c>
      <c r="B321">
        <v>-4.9400000000000004</v>
      </c>
      <c r="D321">
        <v>1</v>
      </c>
      <c r="E321" s="30">
        <f t="shared" si="4"/>
        <v>-4.9400000000000004</v>
      </c>
      <c r="F321" s="39">
        <f>VLOOKUP($A321,'Ub5 and Ub6 values'!$B$2:$F$7000,2,FALSE)</f>
        <v>6</v>
      </c>
      <c r="G321" s="39">
        <f>VLOOKUP($A321,'Ub5 and Ub6 values'!$B$2:$F$7000,3,FALSE)</f>
        <v>7</v>
      </c>
    </row>
    <row r="322" spans="1:7">
      <c r="A322" t="s">
        <v>5873</v>
      </c>
      <c r="B322">
        <v>-4.9400000000000004</v>
      </c>
      <c r="D322">
        <v>1</v>
      </c>
      <c r="E322" s="30">
        <f t="shared" si="4"/>
        <v>-4.9400000000000004</v>
      </c>
      <c r="F322" s="39">
        <f>VLOOKUP($A322,'Ub5 and Ub6 values'!$B$2:$F$7000,2,FALSE)</f>
        <v>6</v>
      </c>
      <c r="G322" s="39">
        <f>VLOOKUP($A322,'Ub5 and Ub6 values'!$B$2:$F$7000,3,FALSE)</f>
        <v>7</v>
      </c>
    </row>
    <row r="323" spans="1:7">
      <c r="A323" t="s">
        <v>5874</v>
      </c>
      <c r="B323">
        <v>-4.9400000000000004</v>
      </c>
      <c r="D323">
        <v>1</v>
      </c>
      <c r="E323" s="30">
        <f t="shared" ref="E323:E386" si="5">B323</f>
        <v>-4.9400000000000004</v>
      </c>
      <c r="F323" s="39">
        <f>VLOOKUP($A323,'Ub5 and Ub6 values'!$B$2:$F$7000,2,FALSE)</f>
        <v>6</v>
      </c>
      <c r="G323" s="39">
        <f>VLOOKUP($A323,'Ub5 and Ub6 values'!$B$2:$F$7000,3,FALSE)</f>
        <v>10</v>
      </c>
    </row>
    <row r="324" spans="1:7">
      <c r="A324" t="s">
        <v>5875</v>
      </c>
      <c r="B324">
        <v>-4.9400000000000004</v>
      </c>
      <c r="D324">
        <v>1</v>
      </c>
      <c r="E324" s="30">
        <f t="shared" si="5"/>
        <v>-4.9400000000000004</v>
      </c>
      <c r="F324" s="39">
        <f>VLOOKUP($A324,'Ub5 and Ub6 values'!$B$2:$F$7000,2,FALSE)</f>
        <v>8</v>
      </c>
      <c r="G324" s="39">
        <f>VLOOKUP($A324,'Ub5 and Ub6 values'!$B$2:$F$7000,3,FALSE)</f>
        <v>9</v>
      </c>
    </row>
    <row r="325" spans="1:7">
      <c r="A325" t="s">
        <v>5876</v>
      </c>
      <c r="B325">
        <v>-4.93</v>
      </c>
      <c r="D325">
        <v>1</v>
      </c>
      <c r="E325" s="30">
        <f t="shared" si="5"/>
        <v>-4.93</v>
      </c>
      <c r="F325" s="39">
        <f>VLOOKUP($A325,'Ub5 and Ub6 values'!$B$2:$F$7000,2,FALSE)</f>
        <v>7</v>
      </c>
      <c r="G325" s="39">
        <f>VLOOKUP($A325,'Ub5 and Ub6 values'!$B$2:$F$7000,3,FALSE)</f>
        <v>8</v>
      </c>
    </row>
    <row r="326" spans="1:7">
      <c r="A326" t="s">
        <v>5877</v>
      </c>
      <c r="B326">
        <v>-4.93</v>
      </c>
      <c r="D326">
        <v>1</v>
      </c>
      <c r="E326" s="30">
        <f t="shared" si="5"/>
        <v>-4.93</v>
      </c>
      <c r="F326" s="39">
        <f>VLOOKUP($A326,'Ub5 and Ub6 values'!$B$2:$F$7000,2,FALSE)</f>
        <v>8</v>
      </c>
      <c r="G326" s="39">
        <f>VLOOKUP($A326,'Ub5 and Ub6 values'!$B$2:$F$7000,3,FALSE)</f>
        <v>9</v>
      </c>
    </row>
    <row r="327" spans="1:7">
      <c r="A327" t="s">
        <v>5878</v>
      </c>
      <c r="B327">
        <v>-4.93</v>
      </c>
      <c r="D327">
        <v>1</v>
      </c>
      <c r="E327" s="30">
        <f t="shared" si="5"/>
        <v>-4.93</v>
      </c>
      <c r="F327" s="39">
        <f>VLOOKUP($A327,'Ub5 and Ub6 values'!$B$2:$F$7000,2,FALSE)</f>
        <v>6</v>
      </c>
      <c r="G327" s="39">
        <f>VLOOKUP($A327,'Ub5 and Ub6 values'!$B$2:$F$7000,3,FALSE)</f>
        <v>10</v>
      </c>
    </row>
    <row r="328" spans="1:7">
      <c r="A328" t="s">
        <v>5879</v>
      </c>
      <c r="B328">
        <v>-4.93</v>
      </c>
      <c r="D328">
        <v>1</v>
      </c>
      <c r="E328" s="30">
        <f t="shared" si="5"/>
        <v>-4.93</v>
      </c>
      <c r="F328" s="39">
        <f>VLOOKUP($A328,'Ub5 and Ub6 values'!$B$2:$F$7000,2,FALSE)</f>
        <v>9</v>
      </c>
      <c r="G328" s="39">
        <f>VLOOKUP($A328,'Ub5 and Ub6 values'!$B$2:$F$7000,3,FALSE)</f>
        <v>9</v>
      </c>
    </row>
    <row r="329" spans="1:7">
      <c r="A329" t="s">
        <v>5880</v>
      </c>
      <c r="B329">
        <v>-4.93</v>
      </c>
      <c r="D329">
        <v>1</v>
      </c>
      <c r="E329" s="30">
        <f t="shared" si="5"/>
        <v>-4.93</v>
      </c>
      <c r="F329" s="39">
        <f>VLOOKUP($A329,'Ub5 and Ub6 values'!$B$2:$F$7000,2,FALSE)</f>
        <v>8</v>
      </c>
      <c r="G329" s="39">
        <f>VLOOKUP($A329,'Ub5 and Ub6 values'!$B$2:$F$7000,3,FALSE)</f>
        <v>10</v>
      </c>
    </row>
    <row r="330" spans="1:7">
      <c r="A330" t="s">
        <v>5881</v>
      </c>
      <c r="B330">
        <v>-4.92</v>
      </c>
      <c r="D330">
        <v>1</v>
      </c>
      <c r="E330" s="30">
        <f t="shared" si="5"/>
        <v>-4.92</v>
      </c>
      <c r="F330" s="39">
        <f>VLOOKUP($A330,'Ub5 and Ub6 values'!$B$2:$F$7000,2,FALSE)</f>
        <v>8</v>
      </c>
      <c r="G330" s="39">
        <f>VLOOKUP($A330,'Ub5 and Ub6 values'!$B$2:$F$7000,3,FALSE)</f>
        <v>9</v>
      </c>
    </row>
    <row r="331" spans="1:7">
      <c r="A331" t="s">
        <v>5882</v>
      </c>
      <c r="B331">
        <v>-4.92</v>
      </c>
      <c r="D331">
        <v>1</v>
      </c>
      <c r="E331" s="30">
        <f t="shared" si="5"/>
        <v>-4.92</v>
      </c>
      <c r="F331" s="39">
        <f>VLOOKUP($A331,'Ub5 and Ub6 values'!$B$2:$F$7000,2,FALSE)</f>
        <v>6</v>
      </c>
      <c r="G331" s="39">
        <f>VLOOKUP($A331,'Ub5 and Ub6 values'!$B$2:$F$7000,3,FALSE)</f>
        <v>9</v>
      </c>
    </row>
    <row r="332" spans="1:7">
      <c r="A332" t="s">
        <v>5883</v>
      </c>
      <c r="B332">
        <v>-4.92</v>
      </c>
      <c r="D332">
        <v>1</v>
      </c>
      <c r="E332" s="30">
        <f t="shared" si="5"/>
        <v>-4.92</v>
      </c>
      <c r="F332" s="39">
        <f>VLOOKUP($A332,'Ub5 and Ub6 values'!$B$2:$F$7000,2,FALSE)</f>
        <v>6</v>
      </c>
      <c r="G332" s="39">
        <f>VLOOKUP($A332,'Ub5 and Ub6 values'!$B$2:$F$7000,3,FALSE)</f>
        <v>9</v>
      </c>
    </row>
    <row r="333" spans="1:7">
      <c r="A333" t="s">
        <v>5884</v>
      </c>
      <c r="B333">
        <v>-4.91</v>
      </c>
      <c r="D333">
        <v>1</v>
      </c>
      <c r="E333" s="30">
        <f t="shared" si="5"/>
        <v>-4.91</v>
      </c>
      <c r="F333" s="39">
        <f>VLOOKUP($A333,'Ub5 and Ub6 values'!$B$2:$F$7000,2,FALSE)</f>
        <v>6</v>
      </c>
      <c r="G333" s="39">
        <f>VLOOKUP($A333,'Ub5 and Ub6 values'!$B$2:$F$7000,3,FALSE)</f>
        <v>9</v>
      </c>
    </row>
    <row r="334" spans="1:7">
      <c r="A334" t="s">
        <v>5885</v>
      </c>
      <c r="B334">
        <v>-4.91</v>
      </c>
      <c r="D334">
        <v>1</v>
      </c>
      <c r="E334" s="30">
        <f t="shared" si="5"/>
        <v>-4.91</v>
      </c>
      <c r="F334" s="39">
        <f>VLOOKUP($A334,'Ub5 and Ub6 values'!$B$2:$F$7000,2,FALSE)</f>
        <v>5</v>
      </c>
      <c r="G334" s="39">
        <f>VLOOKUP($A334,'Ub5 and Ub6 values'!$B$2:$F$7000,3,FALSE)</f>
        <v>7</v>
      </c>
    </row>
    <row r="335" spans="1:7">
      <c r="A335" t="s">
        <v>5886</v>
      </c>
      <c r="B335">
        <v>-4.91</v>
      </c>
      <c r="D335">
        <v>1</v>
      </c>
      <c r="E335" s="30">
        <f t="shared" si="5"/>
        <v>-4.91</v>
      </c>
      <c r="F335" s="39">
        <f>VLOOKUP($A335,'Ub5 and Ub6 values'!$B$2:$F$7000,2,FALSE)</f>
        <v>7</v>
      </c>
      <c r="G335" s="39">
        <f>VLOOKUP($A335,'Ub5 and Ub6 values'!$B$2:$F$7000,3,FALSE)</f>
        <v>9</v>
      </c>
    </row>
    <row r="336" spans="1:7">
      <c r="A336" t="s">
        <v>5887</v>
      </c>
      <c r="B336">
        <v>-4.9000000000000004</v>
      </c>
      <c r="D336">
        <v>1</v>
      </c>
      <c r="E336" s="30">
        <f t="shared" si="5"/>
        <v>-4.9000000000000004</v>
      </c>
      <c r="F336" s="39">
        <f>VLOOKUP($A336,'Ub5 and Ub6 values'!$B$2:$F$7000,2,FALSE)</f>
        <v>6</v>
      </c>
      <c r="G336" s="39">
        <f>VLOOKUP($A336,'Ub5 and Ub6 values'!$B$2:$F$7000,3,FALSE)</f>
        <v>11</v>
      </c>
    </row>
    <row r="337" spans="1:7">
      <c r="A337" t="s">
        <v>5888</v>
      </c>
      <c r="B337">
        <v>-4.9000000000000004</v>
      </c>
      <c r="D337">
        <v>1</v>
      </c>
      <c r="E337" s="30">
        <f t="shared" si="5"/>
        <v>-4.9000000000000004</v>
      </c>
      <c r="F337" s="39">
        <f>VLOOKUP($A337,'Ub5 and Ub6 values'!$B$2:$F$7000,2,FALSE)</f>
        <v>8</v>
      </c>
      <c r="G337" s="39">
        <f>VLOOKUP($A337,'Ub5 and Ub6 values'!$B$2:$F$7000,3,FALSE)</f>
        <v>9</v>
      </c>
    </row>
    <row r="338" spans="1:7">
      <c r="A338" t="s">
        <v>5889</v>
      </c>
      <c r="B338">
        <v>-4.9000000000000004</v>
      </c>
      <c r="D338">
        <v>1</v>
      </c>
      <c r="E338" s="30">
        <f t="shared" si="5"/>
        <v>-4.9000000000000004</v>
      </c>
      <c r="F338" s="39">
        <f>VLOOKUP($A338,'Ub5 and Ub6 values'!$B$2:$F$7000,2,FALSE)</f>
        <v>7</v>
      </c>
      <c r="G338" s="39">
        <f>VLOOKUP($A338,'Ub5 and Ub6 values'!$B$2:$F$7000,3,FALSE)</f>
        <v>9</v>
      </c>
    </row>
    <row r="339" spans="1:7">
      <c r="A339" t="s">
        <v>5890</v>
      </c>
      <c r="B339">
        <v>-4.9000000000000004</v>
      </c>
      <c r="D339">
        <v>1</v>
      </c>
      <c r="E339" s="30">
        <f t="shared" si="5"/>
        <v>-4.9000000000000004</v>
      </c>
      <c r="F339" s="39">
        <f>VLOOKUP($A339,'Ub5 and Ub6 values'!$B$2:$F$7000,2,FALSE)</f>
        <v>7</v>
      </c>
      <c r="G339" s="39">
        <f>VLOOKUP($A339,'Ub5 and Ub6 values'!$B$2:$F$7000,3,FALSE)</f>
        <v>9</v>
      </c>
    </row>
    <row r="340" spans="1:7">
      <c r="A340" t="s">
        <v>5891</v>
      </c>
      <c r="B340">
        <v>-4.8899999999999997</v>
      </c>
      <c r="D340">
        <v>1</v>
      </c>
      <c r="E340" s="30">
        <f t="shared" si="5"/>
        <v>-4.8899999999999997</v>
      </c>
      <c r="F340" s="39">
        <f>VLOOKUP($A340,'Ub5 and Ub6 values'!$B$2:$F$7000,2,FALSE)</f>
        <v>7</v>
      </c>
      <c r="G340" s="39">
        <f>VLOOKUP($A340,'Ub5 and Ub6 values'!$B$2:$F$7000,3,FALSE)</f>
        <v>10</v>
      </c>
    </row>
    <row r="341" spans="1:7">
      <c r="A341" t="s">
        <v>5892</v>
      </c>
      <c r="B341">
        <v>-4.8899999999999997</v>
      </c>
      <c r="D341">
        <v>1</v>
      </c>
      <c r="E341" s="30">
        <f t="shared" si="5"/>
        <v>-4.8899999999999997</v>
      </c>
      <c r="F341" s="39">
        <f>VLOOKUP($A341,'Ub5 and Ub6 values'!$B$2:$F$7000,2,FALSE)</f>
        <v>6</v>
      </c>
      <c r="G341" s="39">
        <f>VLOOKUP($A341,'Ub5 and Ub6 values'!$B$2:$F$7000,3,FALSE)</f>
        <v>9</v>
      </c>
    </row>
    <row r="342" spans="1:7">
      <c r="A342" t="s">
        <v>5893</v>
      </c>
      <c r="B342">
        <v>-4.8899999999999997</v>
      </c>
      <c r="D342">
        <v>1</v>
      </c>
      <c r="E342" s="30">
        <f t="shared" si="5"/>
        <v>-4.8899999999999997</v>
      </c>
      <c r="F342" s="39">
        <f>VLOOKUP($A342,'Ub5 and Ub6 values'!$B$2:$F$7000,2,FALSE)</f>
        <v>11</v>
      </c>
      <c r="G342" s="39">
        <f>VLOOKUP($A342,'Ub5 and Ub6 values'!$B$2:$F$7000,3,FALSE)</f>
        <v>11</v>
      </c>
    </row>
    <row r="343" spans="1:7">
      <c r="A343" t="s">
        <v>5894</v>
      </c>
      <c r="B343">
        <v>-4.88</v>
      </c>
      <c r="D343">
        <v>1</v>
      </c>
      <c r="E343" s="30">
        <f t="shared" si="5"/>
        <v>-4.88</v>
      </c>
      <c r="F343" s="39">
        <f>VLOOKUP($A343,'Ub5 and Ub6 values'!$B$2:$F$7000,2,FALSE)</f>
        <v>8</v>
      </c>
      <c r="G343" s="39">
        <f>VLOOKUP($A343,'Ub5 and Ub6 values'!$B$2:$F$7000,3,FALSE)</f>
        <v>8</v>
      </c>
    </row>
    <row r="344" spans="1:7">
      <c r="A344" t="s">
        <v>5895</v>
      </c>
      <c r="B344">
        <v>-4.88</v>
      </c>
      <c r="D344">
        <v>1</v>
      </c>
      <c r="E344" s="30">
        <f t="shared" si="5"/>
        <v>-4.88</v>
      </c>
      <c r="F344" s="39">
        <f>VLOOKUP($A344,'Ub5 and Ub6 values'!$B$2:$F$7000,2,FALSE)</f>
        <v>7</v>
      </c>
      <c r="G344" s="39">
        <f>VLOOKUP($A344,'Ub5 and Ub6 values'!$B$2:$F$7000,3,FALSE)</f>
        <v>9</v>
      </c>
    </row>
    <row r="345" spans="1:7">
      <c r="A345" t="s">
        <v>5896</v>
      </c>
      <c r="B345">
        <v>-4.88</v>
      </c>
      <c r="D345">
        <v>1</v>
      </c>
      <c r="E345" s="30">
        <f t="shared" si="5"/>
        <v>-4.88</v>
      </c>
      <c r="F345" s="39">
        <f>VLOOKUP($A345,'Ub5 and Ub6 values'!$B$2:$F$7000,2,FALSE)</f>
        <v>8</v>
      </c>
      <c r="G345" s="39">
        <f>VLOOKUP($A345,'Ub5 and Ub6 values'!$B$2:$F$7000,3,FALSE)</f>
        <v>8</v>
      </c>
    </row>
    <row r="346" spans="1:7">
      <c r="A346" t="s">
        <v>5897</v>
      </c>
      <c r="B346">
        <v>-4.8600000000000003</v>
      </c>
      <c r="D346">
        <v>1</v>
      </c>
      <c r="E346" s="30">
        <f t="shared" si="5"/>
        <v>-4.8600000000000003</v>
      </c>
      <c r="F346" s="39">
        <f>VLOOKUP($A346,'Ub5 and Ub6 values'!$B$2:$F$7000,2,FALSE)</f>
        <v>6</v>
      </c>
      <c r="G346" s="39">
        <f>VLOOKUP($A346,'Ub5 and Ub6 values'!$B$2:$F$7000,3,FALSE)</f>
        <v>11</v>
      </c>
    </row>
    <row r="347" spans="1:7">
      <c r="A347" t="s">
        <v>5898</v>
      </c>
      <c r="B347">
        <v>-4.8600000000000003</v>
      </c>
      <c r="D347">
        <v>1</v>
      </c>
      <c r="E347" s="30">
        <f t="shared" si="5"/>
        <v>-4.8600000000000003</v>
      </c>
      <c r="F347" s="39">
        <f>VLOOKUP($A347,'Ub5 and Ub6 values'!$B$2:$F$7000,2,FALSE)</f>
        <v>9</v>
      </c>
      <c r="G347" s="39">
        <f>VLOOKUP($A347,'Ub5 and Ub6 values'!$B$2:$F$7000,3,FALSE)</f>
        <v>12</v>
      </c>
    </row>
    <row r="348" spans="1:7">
      <c r="A348" t="s">
        <v>5899</v>
      </c>
      <c r="B348">
        <v>-4.8600000000000003</v>
      </c>
      <c r="D348">
        <v>1</v>
      </c>
      <c r="E348" s="30">
        <f t="shared" si="5"/>
        <v>-4.8600000000000003</v>
      </c>
      <c r="F348" s="39">
        <f>VLOOKUP($A348,'Ub5 and Ub6 values'!$B$2:$F$7000,2,FALSE)</f>
        <v>6</v>
      </c>
      <c r="G348" s="39">
        <f>VLOOKUP($A348,'Ub5 and Ub6 values'!$B$2:$F$7000,3,FALSE)</f>
        <v>7</v>
      </c>
    </row>
    <row r="349" spans="1:7">
      <c r="A349" t="s">
        <v>5900</v>
      </c>
      <c r="B349">
        <v>-4.8600000000000003</v>
      </c>
      <c r="D349">
        <v>1</v>
      </c>
      <c r="E349" s="30">
        <f t="shared" si="5"/>
        <v>-4.8600000000000003</v>
      </c>
      <c r="F349" s="39">
        <f>VLOOKUP($A349,'Ub5 and Ub6 values'!$B$2:$F$7000,2,FALSE)</f>
        <v>6</v>
      </c>
      <c r="G349" s="39">
        <f>VLOOKUP($A349,'Ub5 and Ub6 values'!$B$2:$F$7000,3,FALSE)</f>
        <v>10</v>
      </c>
    </row>
    <row r="350" spans="1:7">
      <c r="A350" t="s">
        <v>5901</v>
      </c>
      <c r="B350">
        <v>-4.8600000000000003</v>
      </c>
      <c r="D350">
        <v>1</v>
      </c>
      <c r="E350" s="30">
        <f t="shared" si="5"/>
        <v>-4.8600000000000003</v>
      </c>
      <c r="F350" s="39">
        <f>VLOOKUP($A350,'Ub5 and Ub6 values'!$B$2:$F$7000,2,FALSE)</f>
        <v>8</v>
      </c>
      <c r="G350" s="39">
        <f>VLOOKUP($A350,'Ub5 and Ub6 values'!$B$2:$F$7000,3,FALSE)</f>
        <v>10</v>
      </c>
    </row>
    <row r="351" spans="1:7">
      <c r="A351" t="s">
        <v>5902</v>
      </c>
      <c r="B351">
        <v>-4.8499999999999996</v>
      </c>
      <c r="D351">
        <v>1</v>
      </c>
      <c r="E351" s="30">
        <f t="shared" si="5"/>
        <v>-4.8499999999999996</v>
      </c>
      <c r="F351" s="39">
        <f>VLOOKUP($A351,'Ub5 and Ub6 values'!$B$2:$F$7000,2,FALSE)</f>
        <v>6</v>
      </c>
      <c r="G351" s="39">
        <f>VLOOKUP($A351,'Ub5 and Ub6 values'!$B$2:$F$7000,3,FALSE)</f>
        <v>9</v>
      </c>
    </row>
    <row r="352" spans="1:7">
      <c r="A352" t="s">
        <v>5903</v>
      </c>
      <c r="B352">
        <v>-4.8499999999999996</v>
      </c>
      <c r="D352">
        <v>1</v>
      </c>
      <c r="E352" s="30">
        <f t="shared" si="5"/>
        <v>-4.8499999999999996</v>
      </c>
      <c r="F352" s="39">
        <f>VLOOKUP($A352,'Ub5 and Ub6 values'!$B$2:$F$7000,2,FALSE)</f>
        <v>7</v>
      </c>
      <c r="G352" s="39">
        <f>VLOOKUP($A352,'Ub5 and Ub6 values'!$B$2:$F$7000,3,FALSE)</f>
        <v>11</v>
      </c>
    </row>
    <row r="353" spans="1:7">
      <c r="A353" t="s">
        <v>5904</v>
      </c>
      <c r="B353">
        <v>-4.8499999999999996</v>
      </c>
      <c r="D353">
        <v>1</v>
      </c>
      <c r="E353" s="30">
        <f t="shared" si="5"/>
        <v>-4.8499999999999996</v>
      </c>
      <c r="F353" s="39">
        <f>VLOOKUP($A353,'Ub5 and Ub6 values'!$B$2:$F$7000,2,FALSE)</f>
        <v>7</v>
      </c>
      <c r="G353" s="39">
        <f>VLOOKUP($A353,'Ub5 and Ub6 values'!$B$2:$F$7000,3,FALSE)</f>
        <v>8</v>
      </c>
    </row>
    <row r="354" spans="1:7">
      <c r="A354" t="s">
        <v>5905</v>
      </c>
      <c r="B354">
        <v>-4.84</v>
      </c>
      <c r="D354">
        <v>1</v>
      </c>
      <c r="E354" s="30">
        <f t="shared" si="5"/>
        <v>-4.84</v>
      </c>
      <c r="F354" s="39">
        <f>VLOOKUP($A354,'Ub5 and Ub6 values'!$B$2:$F$7000,2,FALSE)</f>
        <v>7</v>
      </c>
      <c r="G354" s="39">
        <f>VLOOKUP($A354,'Ub5 and Ub6 values'!$B$2:$F$7000,3,FALSE)</f>
        <v>9</v>
      </c>
    </row>
    <row r="355" spans="1:7">
      <c r="A355" t="s">
        <v>5906</v>
      </c>
      <c r="B355">
        <v>-4.84</v>
      </c>
      <c r="D355">
        <v>1</v>
      </c>
      <c r="E355" s="30">
        <f t="shared" si="5"/>
        <v>-4.84</v>
      </c>
      <c r="F355" s="39">
        <f>VLOOKUP($A355,'Ub5 and Ub6 values'!$B$2:$F$7000,2,FALSE)</f>
        <v>8</v>
      </c>
      <c r="G355" s="39">
        <f>VLOOKUP($A355,'Ub5 and Ub6 values'!$B$2:$F$7000,3,FALSE)</f>
        <v>8</v>
      </c>
    </row>
    <row r="356" spans="1:7">
      <c r="A356" t="s">
        <v>5907</v>
      </c>
      <c r="B356">
        <v>-4.83</v>
      </c>
      <c r="D356">
        <v>1</v>
      </c>
      <c r="E356" s="30">
        <f t="shared" si="5"/>
        <v>-4.83</v>
      </c>
      <c r="F356" s="39">
        <f>VLOOKUP($A356,'Ub5 and Ub6 values'!$B$2:$F$7000,2,FALSE)</f>
        <v>5</v>
      </c>
      <c r="G356" s="39">
        <f>VLOOKUP($A356,'Ub5 and Ub6 values'!$B$2:$F$7000,3,FALSE)</f>
        <v>10</v>
      </c>
    </row>
    <row r="357" spans="1:7">
      <c r="A357" t="s">
        <v>5908</v>
      </c>
      <c r="B357">
        <v>-4.83</v>
      </c>
      <c r="D357">
        <v>1</v>
      </c>
      <c r="E357" s="30">
        <f t="shared" si="5"/>
        <v>-4.83</v>
      </c>
      <c r="F357" s="39">
        <f>VLOOKUP($A357,'Ub5 and Ub6 values'!$B$2:$F$7000,2,FALSE)</f>
        <v>7</v>
      </c>
      <c r="G357" s="39">
        <f>VLOOKUP($A357,'Ub5 and Ub6 values'!$B$2:$F$7000,3,FALSE)</f>
        <v>7</v>
      </c>
    </row>
    <row r="358" spans="1:7">
      <c r="A358" t="s">
        <v>5909</v>
      </c>
      <c r="B358">
        <v>-4.83</v>
      </c>
      <c r="D358">
        <v>1</v>
      </c>
      <c r="E358" s="30">
        <f t="shared" si="5"/>
        <v>-4.83</v>
      </c>
      <c r="F358" s="39">
        <f>VLOOKUP($A358,'Ub5 and Ub6 values'!$B$2:$F$7000,2,FALSE)</f>
        <v>7</v>
      </c>
      <c r="G358" s="39">
        <f>VLOOKUP($A358,'Ub5 and Ub6 values'!$B$2:$F$7000,3,FALSE)</f>
        <v>8</v>
      </c>
    </row>
    <row r="359" spans="1:7">
      <c r="A359" t="s">
        <v>5910</v>
      </c>
      <c r="B359">
        <v>-4.82</v>
      </c>
      <c r="D359">
        <v>1</v>
      </c>
      <c r="E359" s="30">
        <f t="shared" si="5"/>
        <v>-4.82</v>
      </c>
      <c r="F359" s="39">
        <f>VLOOKUP($A359,'Ub5 and Ub6 values'!$B$2:$F$7000,2,FALSE)</f>
        <v>8</v>
      </c>
      <c r="G359" s="39">
        <f>VLOOKUP($A359,'Ub5 and Ub6 values'!$B$2:$F$7000,3,FALSE)</f>
        <v>9</v>
      </c>
    </row>
    <row r="360" spans="1:7">
      <c r="A360" t="s">
        <v>5911</v>
      </c>
      <c r="B360">
        <v>-4.8099999999999996</v>
      </c>
      <c r="D360">
        <v>1</v>
      </c>
      <c r="E360" s="30">
        <f t="shared" si="5"/>
        <v>-4.8099999999999996</v>
      </c>
      <c r="F360" s="39">
        <f>VLOOKUP($A360,'Ub5 and Ub6 values'!$B$2:$F$7000,2,FALSE)</f>
        <v>8</v>
      </c>
      <c r="G360" s="39">
        <f>VLOOKUP($A360,'Ub5 and Ub6 values'!$B$2:$F$7000,3,FALSE)</f>
        <v>9</v>
      </c>
    </row>
    <row r="361" spans="1:7">
      <c r="A361" t="s">
        <v>5912</v>
      </c>
      <c r="B361">
        <v>-4.8099999999999996</v>
      </c>
      <c r="D361">
        <v>1</v>
      </c>
      <c r="E361" s="30">
        <f t="shared" si="5"/>
        <v>-4.8099999999999996</v>
      </c>
      <c r="F361" s="39">
        <f>VLOOKUP($A361,'Ub5 and Ub6 values'!$B$2:$F$7000,2,FALSE)</f>
        <v>8</v>
      </c>
      <c r="G361" s="39">
        <f>VLOOKUP($A361,'Ub5 and Ub6 values'!$B$2:$F$7000,3,FALSE)</f>
        <v>9</v>
      </c>
    </row>
    <row r="362" spans="1:7">
      <c r="A362" t="s">
        <v>5913</v>
      </c>
      <c r="B362">
        <v>-4.8099999999999996</v>
      </c>
      <c r="D362">
        <v>1</v>
      </c>
      <c r="E362" s="30">
        <f t="shared" si="5"/>
        <v>-4.8099999999999996</v>
      </c>
      <c r="F362" s="39">
        <f>VLOOKUP($A362,'Ub5 and Ub6 values'!$B$2:$F$7000,2,FALSE)</f>
        <v>8</v>
      </c>
      <c r="G362" s="39">
        <f>VLOOKUP($A362,'Ub5 and Ub6 values'!$B$2:$F$7000,3,FALSE)</f>
        <v>10</v>
      </c>
    </row>
    <row r="363" spans="1:7">
      <c r="A363" t="s">
        <v>5914</v>
      </c>
      <c r="B363">
        <v>-4.8</v>
      </c>
      <c r="D363">
        <v>1</v>
      </c>
      <c r="E363" s="30">
        <f t="shared" si="5"/>
        <v>-4.8</v>
      </c>
      <c r="F363" s="39">
        <f>VLOOKUP($A363,'Ub5 and Ub6 values'!$B$2:$F$7000,2,FALSE)</f>
        <v>6</v>
      </c>
      <c r="G363" s="39">
        <f>VLOOKUP($A363,'Ub5 and Ub6 values'!$B$2:$F$7000,3,FALSE)</f>
        <v>9</v>
      </c>
    </row>
    <row r="364" spans="1:7">
      <c r="A364" t="s">
        <v>5915</v>
      </c>
      <c r="B364">
        <v>-4.78</v>
      </c>
      <c r="D364">
        <v>1</v>
      </c>
      <c r="E364" s="30">
        <f t="shared" si="5"/>
        <v>-4.78</v>
      </c>
      <c r="F364" s="39">
        <f>VLOOKUP($A364,'Ub5 and Ub6 values'!$B$2:$F$7000,2,FALSE)</f>
        <v>9</v>
      </c>
      <c r="G364" s="39">
        <f>VLOOKUP($A364,'Ub5 and Ub6 values'!$B$2:$F$7000,3,FALSE)</f>
        <v>10</v>
      </c>
    </row>
    <row r="365" spans="1:7">
      <c r="A365" t="s">
        <v>5916</v>
      </c>
      <c r="B365">
        <v>-4.7699999999999996</v>
      </c>
      <c r="D365">
        <v>1</v>
      </c>
      <c r="E365" s="30">
        <f t="shared" si="5"/>
        <v>-4.7699999999999996</v>
      </c>
      <c r="F365" s="39">
        <f>VLOOKUP($A365,'Ub5 and Ub6 values'!$B$2:$F$7000,2,FALSE)</f>
        <v>8</v>
      </c>
      <c r="G365" s="39">
        <f>VLOOKUP($A365,'Ub5 and Ub6 values'!$B$2:$F$7000,3,FALSE)</f>
        <v>8</v>
      </c>
    </row>
    <row r="366" spans="1:7">
      <c r="A366" t="s">
        <v>5917</v>
      </c>
      <c r="B366">
        <v>-4.76</v>
      </c>
      <c r="D366">
        <v>1</v>
      </c>
      <c r="E366" s="30">
        <f t="shared" si="5"/>
        <v>-4.76</v>
      </c>
      <c r="F366" s="39">
        <f>VLOOKUP($A366,'Ub5 and Ub6 values'!$B$2:$F$7000,2,FALSE)</f>
        <v>6</v>
      </c>
      <c r="G366" s="39">
        <f>VLOOKUP($A366,'Ub5 and Ub6 values'!$B$2:$F$7000,3,FALSE)</f>
        <v>6</v>
      </c>
    </row>
    <row r="367" spans="1:7">
      <c r="A367" t="s">
        <v>5918</v>
      </c>
      <c r="B367">
        <v>-4.76</v>
      </c>
      <c r="D367">
        <v>1</v>
      </c>
      <c r="E367" s="30">
        <f t="shared" si="5"/>
        <v>-4.76</v>
      </c>
      <c r="F367" s="39">
        <f>VLOOKUP($A367,'Ub5 and Ub6 values'!$B$2:$F$7000,2,FALSE)</f>
        <v>10</v>
      </c>
      <c r="G367" s="39">
        <f>VLOOKUP($A367,'Ub5 and Ub6 values'!$B$2:$F$7000,3,FALSE)</f>
        <v>10</v>
      </c>
    </row>
    <row r="368" spans="1:7">
      <c r="A368" t="s">
        <v>5919</v>
      </c>
      <c r="B368">
        <v>-4.76</v>
      </c>
      <c r="D368">
        <v>1</v>
      </c>
      <c r="E368" s="30">
        <f t="shared" si="5"/>
        <v>-4.76</v>
      </c>
      <c r="F368" s="39">
        <f>VLOOKUP($A368,'Ub5 and Ub6 values'!$B$2:$F$7000,2,FALSE)</f>
        <v>7</v>
      </c>
      <c r="G368" s="39">
        <f>VLOOKUP($A368,'Ub5 and Ub6 values'!$B$2:$F$7000,3,FALSE)</f>
        <v>8</v>
      </c>
    </row>
    <row r="369" spans="1:7">
      <c r="A369" t="s">
        <v>9959</v>
      </c>
      <c r="B369">
        <v>-4.75</v>
      </c>
      <c r="D369">
        <v>1</v>
      </c>
      <c r="E369" s="30">
        <f t="shared" si="5"/>
        <v>-4.75</v>
      </c>
      <c r="F369" s="39">
        <f>VLOOKUP($A369,'Ub5 and Ub6 values'!$B$2:$F$7000,2,FALSE)</f>
        <v>7</v>
      </c>
      <c r="G369" s="39">
        <f>VLOOKUP($A369,'Ub5 and Ub6 values'!$B$2:$F$7000,3,FALSE)</f>
        <v>9</v>
      </c>
    </row>
    <row r="370" spans="1:7">
      <c r="A370" t="s">
        <v>9960</v>
      </c>
      <c r="B370">
        <v>-4.75</v>
      </c>
      <c r="D370">
        <v>1</v>
      </c>
      <c r="E370" s="30">
        <f t="shared" si="5"/>
        <v>-4.75</v>
      </c>
      <c r="F370" s="39">
        <f>VLOOKUP($A370,'Ub5 and Ub6 values'!$B$2:$F$7000,2,FALSE)</f>
        <v>11</v>
      </c>
      <c r="G370" s="39">
        <f>VLOOKUP($A370,'Ub5 and Ub6 values'!$B$2:$F$7000,3,FALSE)</f>
        <v>12</v>
      </c>
    </row>
    <row r="371" spans="1:7">
      <c r="A371" t="s">
        <v>9961</v>
      </c>
      <c r="B371">
        <v>-4.75</v>
      </c>
      <c r="D371">
        <v>1</v>
      </c>
      <c r="E371" s="30">
        <f t="shared" si="5"/>
        <v>-4.75</v>
      </c>
      <c r="F371" s="39">
        <f>VLOOKUP($A371,'Ub5 and Ub6 values'!$B$2:$F$7000,2,FALSE)</f>
        <v>8</v>
      </c>
      <c r="G371" s="39">
        <f>VLOOKUP($A371,'Ub5 and Ub6 values'!$B$2:$F$7000,3,FALSE)</f>
        <v>9</v>
      </c>
    </row>
    <row r="372" spans="1:7">
      <c r="A372" t="s">
        <v>9962</v>
      </c>
      <c r="B372">
        <v>-4.74</v>
      </c>
      <c r="D372">
        <v>1</v>
      </c>
      <c r="E372" s="30">
        <f t="shared" si="5"/>
        <v>-4.74</v>
      </c>
      <c r="F372" s="39">
        <f>VLOOKUP($A372,'Ub5 and Ub6 values'!$B$2:$F$7000,2,FALSE)</f>
        <v>6</v>
      </c>
      <c r="G372" s="39">
        <f>VLOOKUP($A372,'Ub5 and Ub6 values'!$B$2:$F$7000,3,FALSE)</f>
        <v>9</v>
      </c>
    </row>
    <row r="373" spans="1:7">
      <c r="A373" t="s">
        <v>9963</v>
      </c>
      <c r="B373">
        <v>-4.7300000000000004</v>
      </c>
      <c r="D373">
        <v>1</v>
      </c>
      <c r="E373" s="30">
        <f t="shared" si="5"/>
        <v>-4.7300000000000004</v>
      </c>
      <c r="F373" s="39">
        <f>VLOOKUP($A373,'Ub5 and Ub6 values'!$B$2:$F$7000,2,FALSE)</f>
        <v>7</v>
      </c>
      <c r="G373" s="39">
        <f>VLOOKUP($A373,'Ub5 and Ub6 values'!$B$2:$F$7000,3,FALSE)</f>
        <v>9</v>
      </c>
    </row>
    <row r="374" spans="1:7">
      <c r="A374" t="s">
        <v>9964</v>
      </c>
      <c r="B374">
        <v>-4.7300000000000004</v>
      </c>
      <c r="D374">
        <v>1</v>
      </c>
      <c r="E374" s="30">
        <f t="shared" si="5"/>
        <v>-4.7300000000000004</v>
      </c>
      <c r="F374" s="39">
        <f>VLOOKUP($A374,'Ub5 and Ub6 values'!$B$2:$F$7000,2,FALSE)</f>
        <v>7</v>
      </c>
      <c r="G374" s="39">
        <f>VLOOKUP($A374,'Ub5 and Ub6 values'!$B$2:$F$7000,3,FALSE)</f>
        <v>7</v>
      </c>
    </row>
    <row r="375" spans="1:7">
      <c r="A375" t="s">
        <v>9965</v>
      </c>
      <c r="B375">
        <v>-4.7300000000000004</v>
      </c>
      <c r="D375">
        <v>1</v>
      </c>
      <c r="E375" s="30">
        <f t="shared" si="5"/>
        <v>-4.7300000000000004</v>
      </c>
      <c r="F375" s="39">
        <f>VLOOKUP($A375,'Ub5 and Ub6 values'!$B$2:$F$7000,2,FALSE)</f>
        <v>7</v>
      </c>
      <c r="G375" s="39">
        <f>VLOOKUP($A375,'Ub5 and Ub6 values'!$B$2:$F$7000,3,FALSE)</f>
        <v>9</v>
      </c>
    </row>
    <row r="376" spans="1:7">
      <c r="A376" t="s">
        <v>9966</v>
      </c>
      <c r="B376">
        <v>-4.72</v>
      </c>
      <c r="D376">
        <v>1</v>
      </c>
      <c r="E376" s="30">
        <f t="shared" si="5"/>
        <v>-4.72</v>
      </c>
      <c r="F376" s="39">
        <f>VLOOKUP($A376,'Ub5 and Ub6 values'!$B$2:$F$7000,2,FALSE)</f>
        <v>7</v>
      </c>
      <c r="G376" s="39">
        <f>VLOOKUP($A376,'Ub5 and Ub6 values'!$B$2:$F$7000,3,FALSE)</f>
        <v>11</v>
      </c>
    </row>
    <row r="377" spans="1:7">
      <c r="A377" t="s">
        <v>9967</v>
      </c>
      <c r="B377">
        <v>-4.71</v>
      </c>
      <c r="D377">
        <v>1</v>
      </c>
      <c r="E377" s="30">
        <f t="shared" si="5"/>
        <v>-4.71</v>
      </c>
      <c r="F377" s="39">
        <f>VLOOKUP($A377,'Ub5 and Ub6 values'!$B$2:$F$7000,2,FALSE)</f>
        <v>6</v>
      </c>
      <c r="G377" s="39">
        <f>VLOOKUP($A377,'Ub5 and Ub6 values'!$B$2:$F$7000,3,FALSE)</f>
        <v>8</v>
      </c>
    </row>
    <row r="378" spans="1:7">
      <c r="A378" t="s">
        <v>9968</v>
      </c>
      <c r="B378">
        <v>-4.71</v>
      </c>
      <c r="D378">
        <v>1</v>
      </c>
      <c r="E378" s="30">
        <f t="shared" si="5"/>
        <v>-4.71</v>
      </c>
      <c r="F378" s="39">
        <f>VLOOKUP($A378,'Ub5 and Ub6 values'!$B$2:$F$7000,2,FALSE)</f>
        <v>7</v>
      </c>
      <c r="G378" s="39">
        <f>VLOOKUP($A378,'Ub5 and Ub6 values'!$B$2:$F$7000,3,FALSE)</f>
        <v>9</v>
      </c>
    </row>
    <row r="379" spans="1:7">
      <c r="A379" t="s">
        <v>9969</v>
      </c>
      <c r="B379">
        <v>-4.71</v>
      </c>
      <c r="D379">
        <v>1</v>
      </c>
      <c r="E379" s="30">
        <f t="shared" si="5"/>
        <v>-4.71</v>
      </c>
      <c r="F379" s="39">
        <f>VLOOKUP($A379,'Ub5 and Ub6 values'!$B$2:$F$7000,2,FALSE)</f>
        <v>8</v>
      </c>
      <c r="G379" s="39">
        <f>VLOOKUP($A379,'Ub5 and Ub6 values'!$B$2:$F$7000,3,FALSE)</f>
        <v>9</v>
      </c>
    </row>
    <row r="380" spans="1:7">
      <c r="A380" t="s">
        <v>9970</v>
      </c>
      <c r="B380">
        <v>-4.71</v>
      </c>
      <c r="D380">
        <v>1</v>
      </c>
      <c r="E380" s="30">
        <f t="shared" si="5"/>
        <v>-4.71</v>
      </c>
      <c r="F380" s="39">
        <f>VLOOKUP($A380,'Ub5 and Ub6 values'!$B$2:$F$7000,2,FALSE)</f>
        <v>7</v>
      </c>
      <c r="G380" s="39">
        <f>VLOOKUP($A380,'Ub5 and Ub6 values'!$B$2:$F$7000,3,FALSE)</f>
        <v>9</v>
      </c>
    </row>
    <row r="381" spans="1:7">
      <c r="A381" t="s">
        <v>9971</v>
      </c>
      <c r="B381">
        <v>-4.7</v>
      </c>
      <c r="D381">
        <v>1</v>
      </c>
      <c r="E381" s="30">
        <f t="shared" si="5"/>
        <v>-4.7</v>
      </c>
      <c r="F381" s="39">
        <f>VLOOKUP($A381,'Ub5 and Ub6 values'!$B$2:$F$7000,2,FALSE)</f>
        <v>7</v>
      </c>
      <c r="G381" s="39">
        <f>VLOOKUP($A381,'Ub5 and Ub6 values'!$B$2:$F$7000,3,FALSE)</f>
        <v>9</v>
      </c>
    </row>
    <row r="382" spans="1:7">
      <c r="A382" t="s">
        <v>9972</v>
      </c>
      <c r="B382">
        <v>-4.6900000000000004</v>
      </c>
      <c r="D382">
        <v>1</v>
      </c>
      <c r="E382" s="30">
        <f t="shared" si="5"/>
        <v>-4.6900000000000004</v>
      </c>
      <c r="F382" s="39">
        <f>VLOOKUP($A382,'Ub5 and Ub6 values'!$B$2:$F$7000,2,FALSE)</f>
        <v>7</v>
      </c>
      <c r="G382" s="39">
        <f>VLOOKUP($A382,'Ub5 and Ub6 values'!$B$2:$F$7000,3,FALSE)</f>
        <v>11</v>
      </c>
    </row>
    <row r="383" spans="1:7">
      <c r="A383" t="s">
        <v>9973</v>
      </c>
      <c r="B383">
        <v>-4.6900000000000004</v>
      </c>
      <c r="D383">
        <v>1</v>
      </c>
      <c r="E383" s="30">
        <f t="shared" si="5"/>
        <v>-4.6900000000000004</v>
      </c>
      <c r="F383" s="39">
        <f>VLOOKUP($A383,'Ub5 and Ub6 values'!$B$2:$F$7000,2,FALSE)</f>
        <v>6</v>
      </c>
      <c r="G383" s="39">
        <f>VLOOKUP($A383,'Ub5 and Ub6 values'!$B$2:$F$7000,3,FALSE)</f>
        <v>9</v>
      </c>
    </row>
    <row r="384" spans="1:7">
      <c r="A384" t="s">
        <v>9974</v>
      </c>
      <c r="B384">
        <v>-4.68</v>
      </c>
      <c r="D384">
        <v>1</v>
      </c>
      <c r="E384" s="30">
        <f t="shared" si="5"/>
        <v>-4.68</v>
      </c>
      <c r="F384" s="39">
        <f>VLOOKUP($A384,'Ub5 and Ub6 values'!$B$2:$F$7000,2,FALSE)</f>
        <v>6</v>
      </c>
      <c r="G384" s="39">
        <f>VLOOKUP($A384,'Ub5 and Ub6 values'!$B$2:$F$7000,3,FALSE)</f>
        <v>9</v>
      </c>
    </row>
    <row r="385" spans="1:7">
      <c r="A385" t="s">
        <v>9975</v>
      </c>
      <c r="B385">
        <v>-4.67</v>
      </c>
      <c r="D385">
        <v>1</v>
      </c>
      <c r="E385" s="30">
        <f t="shared" si="5"/>
        <v>-4.67</v>
      </c>
      <c r="F385" s="39">
        <f>VLOOKUP($A385,'Ub5 and Ub6 values'!$B$2:$F$7000,2,FALSE)</f>
        <v>7</v>
      </c>
      <c r="G385" s="39">
        <f>VLOOKUP($A385,'Ub5 and Ub6 values'!$B$2:$F$7000,3,FALSE)</f>
        <v>7</v>
      </c>
    </row>
    <row r="386" spans="1:7">
      <c r="A386" t="s">
        <v>9976</v>
      </c>
      <c r="B386">
        <v>-4.66</v>
      </c>
      <c r="D386">
        <v>1</v>
      </c>
      <c r="E386" s="30">
        <f t="shared" si="5"/>
        <v>-4.66</v>
      </c>
      <c r="F386" s="39">
        <f>VLOOKUP($A386,'Ub5 and Ub6 values'!$B$2:$F$7000,2,FALSE)</f>
        <v>6</v>
      </c>
      <c r="G386" s="39">
        <f>VLOOKUP($A386,'Ub5 and Ub6 values'!$B$2:$F$7000,3,FALSE)</f>
        <v>9</v>
      </c>
    </row>
    <row r="387" spans="1:7">
      <c r="A387" t="s">
        <v>9977</v>
      </c>
      <c r="B387">
        <v>-4.66</v>
      </c>
      <c r="D387">
        <v>1</v>
      </c>
      <c r="E387" s="30">
        <f t="shared" ref="E387:E450" si="6">B387</f>
        <v>-4.66</v>
      </c>
      <c r="F387" s="39">
        <f>VLOOKUP($A387,'Ub5 and Ub6 values'!$B$2:$F$7000,2,FALSE)</f>
        <v>6</v>
      </c>
      <c r="G387" s="39">
        <f>VLOOKUP($A387,'Ub5 and Ub6 values'!$B$2:$F$7000,3,FALSE)</f>
        <v>9</v>
      </c>
    </row>
    <row r="388" spans="1:7">
      <c r="A388" t="s">
        <v>9978</v>
      </c>
      <c r="B388">
        <v>-4.6500000000000004</v>
      </c>
      <c r="D388">
        <v>1</v>
      </c>
      <c r="E388" s="30">
        <f t="shared" si="6"/>
        <v>-4.6500000000000004</v>
      </c>
      <c r="F388" s="39">
        <f>VLOOKUP($A388,'Ub5 and Ub6 values'!$B$2:$F$7000,2,FALSE)</f>
        <v>7</v>
      </c>
      <c r="G388" s="39">
        <f>VLOOKUP($A388,'Ub5 and Ub6 values'!$B$2:$F$7000,3,FALSE)</f>
        <v>8</v>
      </c>
    </row>
    <row r="389" spans="1:7">
      <c r="A389" t="s">
        <v>9979</v>
      </c>
      <c r="B389">
        <v>-4.6399999999999997</v>
      </c>
      <c r="D389">
        <v>1</v>
      </c>
      <c r="E389" s="30">
        <f t="shared" si="6"/>
        <v>-4.6399999999999997</v>
      </c>
      <c r="F389" s="39">
        <f>VLOOKUP($A389,'Ub5 and Ub6 values'!$B$2:$F$7000,2,FALSE)</f>
        <v>8</v>
      </c>
      <c r="G389" s="39">
        <f>VLOOKUP($A389,'Ub5 and Ub6 values'!$B$2:$F$7000,3,FALSE)</f>
        <v>10</v>
      </c>
    </row>
    <row r="390" spans="1:7">
      <c r="A390" t="s">
        <v>9980</v>
      </c>
      <c r="B390">
        <v>-4.6399999999999997</v>
      </c>
      <c r="D390">
        <v>1</v>
      </c>
      <c r="E390" s="30">
        <f t="shared" si="6"/>
        <v>-4.6399999999999997</v>
      </c>
      <c r="F390" s="39">
        <f>VLOOKUP($A390,'Ub5 and Ub6 values'!$B$2:$F$7000,2,FALSE)</f>
        <v>6</v>
      </c>
      <c r="G390" s="39">
        <f>VLOOKUP($A390,'Ub5 and Ub6 values'!$B$2:$F$7000,3,FALSE)</f>
        <v>8</v>
      </c>
    </row>
    <row r="391" spans="1:7">
      <c r="A391" t="s">
        <v>9981</v>
      </c>
      <c r="B391">
        <v>-4.63</v>
      </c>
      <c r="D391">
        <v>1</v>
      </c>
      <c r="E391" s="30">
        <f t="shared" si="6"/>
        <v>-4.63</v>
      </c>
      <c r="F391" s="39">
        <f>VLOOKUP($A391,'Ub5 and Ub6 values'!$B$2:$F$7000,2,FALSE)</f>
        <v>7</v>
      </c>
      <c r="G391" s="39">
        <f>VLOOKUP($A391,'Ub5 and Ub6 values'!$B$2:$F$7000,3,FALSE)</f>
        <v>10</v>
      </c>
    </row>
    <row r="392" spans="1:7">
      <c r="A392" t="s">
        <v>9982</v>
      </c>
      <c r="B392">
        <v>-4.63</v>
      </c>
      <c r="D392">
        <v>1</v>
      </c>
      <c r="E392" s="30">
        <f t="shared" si="6"/>
        <v>-4.63</v>
      </c>
      <c r="F392" s="39">
        <f>VLOOKUP($A392,'Ub5 and Ub6 values'!$B$2:$F$7000,2,FALSE)</f>
        <v>6</v>
      </c>
      <c r="G392" s="39">
        <f>VLOOKUP($A392,'Ub5 and Ub6 values'!$B$2:$F$7000,3,FALSE)</f>
        <v>8</v>
      </c>
    </row>
    <row r="393" spans="1:7">
      <c r="A393" t="s">
        <v>9983</v>
      </c>
      <c r="B393">
        <v>-4.62</v>
      </c>
      <c r="D393">
        <v>1</v>
      </c>
      <c r="E393" s="30">
        <f t="shared" si="6"/>
        <v>-4.62</v>
      </c>
      <c r="F393" s="39">
        <f>VLOOKUP($A393,'Ub5 and Ub6 values'!$B$2:$F$7000,2,FALSE)</f>
        <v>7</v>
      </c>
      <c r="G393" s="39">
        <f>VLOOKUP($A393,'Ub5 and Ub6 values'!$B$2:$F$7000,3,FALSE)</f>
        <v>8</v>
      </c>
    </row>
    <row r="394" spans="1:7">
      <c r="A394" t="s">
        <v>9984</v>
      </c>
      <c r="B394">
        <v>-4.62</v>
      </c>
      <c r="D394">
        <v>1</v>
      </c>
      <c r="E394" s="30">
        <f t="shared" si="6"/>
        <v>-4.62</v>
      </c>
      <c r="F394" s="39">
        <f>VLOOKUP($A394,'Ub5 and Ub6 values'!$B$2:$F$7000,2,FALSE)</f>
        <v>10</v>
      </c>
      <c r="G394" s="39">
        <f>VLOOKUP($A394,'Ub5 and Ub6 values'!$B$2:$F$7000,3,FALSE)</f>
        <v>10</v>
      </c>
    </row>
    <row r="395" spans="1:7">
      <c r="A395" t="s">
        <v>9985</v>
      </c>
      <c r="B395">
        <v>-4.62</v>
      </c>
      <c r="D395">
        <v>1</v>
      </c>
      <c r="E395" s="30">
        <f t="shared" si="6"/>
        <v>-4.62</v>
      </c>
      <c r="F395" s="39">
        <f>VLOOKUP($A395,'Ub5 and Ub6 values'!$B$2:$F$7000,2,FALSE)</f>
        <v>9</v>
      </c>
      <c r="G395" s="39">
        <f>VLOOKUP($A395,'Ub5 and Ub6 values'!$B$2:$F$7000,3,FALSE)</f>
        <v>9</v>
      </c>
    </row>
    <row r="396" spans="1:7">
      <c r="A396" t="s">
        <v>9986</v>
      </c>
      <c r="B396">
        <v>-4.6100000000000003</v>
      </c>
      <c r="D396">
        <v>1</v>
      </c>
      <c r="E396" s="30">
        <f t="shared" si="6"/>
        <v>-4.6100000000000003</v>
      </c>
      <c r="F396" s="39">
        <f>VLOOKUP($A396,'Ub5 and Ub6 values'!$B$2:$F$7000,2,FALSE)</f>
        <v>6</v>
      </c>
      <c r="G396" s="39">
        <f>VLOOKUP($A396,'Ub5 and Ub6 values'!$B$2:$F$7000,3,FALSE)</f>
        <v>10</v>
      </c>
    </row>
    <row r="397" spans="1:7">
      <c r="A397" t="s">
        <v>9987</v>
      </c>
      <c r="B397">
        <v>-4.6100000000000003</v>
      </c>
      <c r="D397">
        <v>1</v>
      </c>
      <c r="E397" s="30">
        <f t="shared" si="6"/>
        <v>-4.6100000000000003</v>
      </c>
      <c r="F397" s="39">
        <f>VLOOKUP($A397,'Ub5 and Ub6 values'!$B$2:$F$7000,2,FALSE)</f>
        <v>7</v>
      </c>
      <c r="G397" s="39">
        <f>VLOOKUP($A397,'Ub5 and Ub6 values'!$B$2:$F$7000,3,FALSE)</f>
        <v>12</v>
      </c>
    </row>
    <row r="398" spans="1:7">
      <c r="A398" t="s">
        <v>9988</v>
      </c>
      <c r="B398">
        <v>-4.6100000000000003</v>
      </c>
      <c r="D398">
        <v>1</v>
      </c>
      <c r="E398" s="30">
        <f t="shared" si="6"/>
        <v>-4.6100000000000003</v>
      </c>
      <c r="F398" s="39">
        <f>VLOOKUP($A398,'Ub5 and Ub6 values'!$B$2:$F$7000,2,FALSE)</f>
        <v>7</v>
      </c>
      <c r="G398" s="39">
        <f>VLOOKUP($A398,'Ub5 and Ub6 values'!$B$2:$F$7000,3,FALSE)</f>
        <v>10</v>
      </c>
    </row>
    <row r="399" spans="1:7">
      <c r="A399" t="s">
        <v>9989</v>
      </c>
      <c r="B399">
        <v>-4.5999999999999996</v>
      </c>
      <c r="D399">
        <v>1</v>
      </c>
      <c r="E399" s="30">
        <f t="shared" si="6"/>
        <v>-4.5999999999999996</v>
      </c>
      <c r="F399" s="39">
        <f>VLOOKUP($A399,'Ub5 and Ub6 values'!$B$2:$F$7000,2,FALSE)</f>
        <v>6</v>
      </c>
      <c r="G399" s="39">
        <f>VLOOKUP($A399,'Ub5 and Ub6 values'!$B$2:$F$7000,3,FALSE)</f>
        <v>7</v>
      </c>
    </row>
    <row r="400" spans="1:7">
      <c r="A400" t="s">
        <v>9990</v>
      </c>
      <c r="B400">
        <v>-4.5999999999999996</v>
      </c>
      <c r="D400">
        <v>1</v>
      </c>
      <c r="E400" s="30">
        <f t="shared" si="6"/>
        <v>-4.5999999999999996</v>
      </c>
      <c r="F400" s="39">
        <f>VLOOKUP($A400,'Ub5 and Ub6 values'!$B$2:$F$7000,2,FALSE)</f>
        <v>7</v>
      </c>
      <c r="G400" s="39">
        <f>VLOOKUP($A400,'Ub5 and Ub6 values'!$B$2:$F$7000,3,FALSE)</f>
        <v>9</v>
      </c>
    </row>
    <row r="401" spans="1:7">
      <c r="A401" t="s">
        <v>9991</v>
      </c>
      <c r="B401">
        <v>-4.5999999999999996</v>
      </c>
      <c r="D401">
        <v>1</v>
      </c>
      <c r="E401" s="30">
        <f t="shared" si="6"/>
        <v>-4.5999999999999996</v>
      </c>
      <c r="F401" s="39">
        <f>VLOOKUP($A401,'Ub5 and Ub6 values'!$B$2:$F$7000,2,FALSE)</f>
        <v>10</v>
      </c>
      <c r="G401" s="39">
        <f>VLOOKUP($A401,'Ub5 and Ub6 values'!$B$2:$F$7000,3,FALSE)</f>
        <v>11</v>
      </c>
    </row>
    <row r="402" spans="1:7">
      <c r="A402" t="s">
        <v>9992</v>
      </c>
      <c r="B402">
        <v>-4.5999999999999996</v>
      </c>
      <c r="D402">
        <v>1</v>
      </c>
      <c r="E402" s="30">
        <f t="shared" si="6"/>
        <v>-4.5999999999999996</v>
      </c>
      <c r="F402" s="39">
        <f>VLOOKUP($A402,'Ub5 and Ub6 values'!$B$2:$F$7000,2,FALSE)</f>
        <v>7</v>
      </c>
      <c r="G402" s="39">
        <f>VLOOKUP($A402,'Ub5 and Ub6 values'!$B$2:$F$7000,3,FALSE)</f>
        <v>9</v>
      </c>
    </row>
    <row r="403" spans="1:7">
      <c r="A403" t="s">
        <v>9993</v>
      </c>
      <c r="B403">
        <v>-4.5999999999999996</v>
      </c>
      <c r="D403">
        <v>1</v>
      </c>
      <c r="E403" s="30">
        <f t="shared" si="6"/>
        <v>-4.5999999999999996</v>
      </c>
      <c r="F403" s="39">
        <f>VLOOKUP($A403,'Ub5 and Ub6 values'!$B$2:$F$7000,2,FALSE)</f>
        <v>8</v>
      </c>
      <c r="G403" s="39">
        <f>VLOOKUP($A403,'Ub5 and Ub6 values'!$B$2:$F$7000,3,FALSE)</f>
        <v>9</v>
      </c>
    </row>
    <row r="404" spans="1:7">
      <c r="A404" t="s">
        <v>9994</v>
      </c>
      <c r="B404">
        <v>-4.5999999999999996</v>
      </c>
      <c r="D404">
        <v>1</v>
      </c>
      <c r="E404" s="30">
        <f t="shared" si="6"/>
        <v>-4.5999999999999996</v>
      </c>
      <c r="F404" s="39">
        <f>VLOOKUP($A404,'Ub5 and Ub6 values'!$B$2:$F$7000,2,FALSE)</f>
        <v>8</v>
      </c>
      <c r="G404" s="39">
        <f>VLOOKUP($A404,'Ub5 and Ub6 values'!$B$2:$F$7000,3,FALSE)</f>
        <v>9</v>
      </c>
    </row>
    <row r="405" spans="1:7">
      <c r="A405" t="s">
        <v>9995</v>
      </c>
      <c r="B405">
        <v>-4.59</v>
      </c>
      <c r="D405">
        <v>1</v>
      </c>
      <c r="E405" s="30">
        <f t="shared" si="6"/>
        <v>-4.59</v>
      </c>
      <c r="F405" s="39">
        <f>VLOOKUP($A405,'Ub5 and Ub6 values'!$B$2:$F$7000,2,FALSE)</f>
        <v>6</v>
      </c>
      <c r="G405" s="39">
        <f>VLOOKUP($A405,'Ub5 and Ub6 values'!$B$2:$F$7000,3,FALSE)</f>
        <v>8</v>
      </c>
    </row>
    <row r="406" spans="1:7">
      <c r="A406" t="s">
        <v>9996</v>
      </c>
      <c r="B406">
        <v>-4.59</v>
      </c>
      <c r="D406">
        <v>1</v>
      </c>
      <c r="E406" s="30">
        <f t="shared" si="6"/>
        <v>-4.59</v>
      </c>
      <c r="F406" s="39">
        <f>VLOOKUP($A406,'Ub5 and Ub6 values'!$B$2:$F$7000,2,FALSE)</f>
        <v>7</v>
      </c>
      <c r="G406" s="39">
        <f>VLOOKUP($A406,'Ub5 and Ub6 values'!$B$2:$F$7000,3,FALSE)</f>
        <v>11</v>
      </c>
    </row>
    <row r="407" spans="1:7">
      <c r="A407" t="s">
        <v>9997</v>
      </c>
      <c r="B407">
        <v>-4.58</v>
      </c>
      <c r="D407">
        <v>1</v>
      </c>
      <c r="E407" s="30">
        <f t="shared" si="6"/>
        <v>-4.58</v>
      </c>
      <c r="F407" s="39">
        <f>VLOOKUP($A407,'Ub5 and Ub6 values'!$B$2:$F$7000,2,FALSE)</f>
        <v>7</v>
      </c>
      <c r="G407" s="39">
        <f>VLOOKUP($A407,'Ub5 and Ub6 values'!$B$2:$F$7000,3,FALSE)</f>
        <v>8</v>
      </c>
    </row>
    <row r="408" spans="1:7">
      <c r="A408" t="s">
        <v>9998</v>
      </c>
      <c r="B408">
        <v>-4.58</v>
      </c>
      <c r="D408">
        <v>1</v>
      </c>
      <c r="E408" s="30">
        <f t="shared" si="6"/>
        <v>-4.58</v>
      </c>
      <c r="F408" s="39">
        <f>VLOOKUP($A408,'Ub5 and Ub6 values'!$B$2:$F$7000,2,FALSE)</f>
        <v>7</v>
      </c>
      <c r="G408" s="39">
        <f>VLOOKUP($A408,'Ub5 and Ub6 values'!$B$2:$F$7000,3,FALSE)</f>
        <v>10</v>
      </c>
    </row>
    <row r="409" spans="1:7">
      <c r="A409" t="s">
        <v>9999</v>
      </c>
      <c r="B409">
        <v>-4.58</v>
      </c>
      <c r="D409">
        <v>1</v>
      </c>
      <c r="E409" s="30">
        <f t="shared" si="6"/>
        <v>-4.58</v>
      </c>
      <c r="F409" s="39">
        <f>VLOOKUP($A409,'Ub5 and Ub6 values'!$B$2:$F$7000,2,FALSE)</f>
        <v>8</v>
      </c>
      <c r="G409" s="39">
        <f>VLOOKUP($A409,'Ub5 and Ub6 values'!$B$2:$F$7000,3,FALSE)</f>
        <v>8</v>
      </c>
    </row>
    <row r="410" spans="1:7">
      <c r="A410" t="s">
        <v>10000</v>
      </c>
      <c r="B410">
        <v>-4.58</v>
      </c>
      <c r="D410">
        <v>1</v>
      </c>
      <c r="E410" s="30">
        <f t="shared" si="6"/>
        <v>-4.58</v>
      </c>
      <c r="F410" s="39">
        <f>VLOOKUP($A410,'Ub5 and Ub6 values'!$B$2:$F$7000,2,FALSE)</f>
        <v>6</v>
      </c>
      <c r="G410" s="39">
        <f>VLOOKUP($A410,'Ub5 and Ub6 values'!$B$2:$F$7000,3,FALSE)</f>
        <v>8</v>
      </c>
    </row>
    <row r="411" spans="1:7">
      <c r="A411" t="s">
        <v>10001</v>
      </c>
      <c r="B411">
        <v>-4.58</v>
      </c>
      <c r="D411">
        <v>1</v>
      </c>
      <c r="E411" s="30">
        <f t="shared" si="6"/>
        <v>-4.58</v>
      </c>
      <c r="F411" s="39">
        <f>VLOOKUP($A411,'Ub5 and Ub6 values'!$B$2:$F$7000,2,FALSE)</f>
        <v>9</v>
      </c>
      <c r="G411" s="39">
        <f>VLOOKUP($A411,'Ub5 and Ub6 values'!$B$2:$F$7000,3,FALSE)</f>
        <v>10</v>
      </c>
    </row>
    <row r="412" spans="1:7">
      <c r="A412" t="s">
        <v>10002</v>
      </c>
      <c r="B412">
        <v>-4.58</v>
      </c>
      <c r="D412">
        <v>1</v>
      </c>
      <c r="E412" s="30">
        <f t="shared" si="6"/>
        <v>-4.58</v>
      </c>
      <c r="F412" s="39">
        <f>VLOOKUP($A412,'Ub5 and Ub6 values'!$B$2:$F$7000,2,FALSE)</f>
        <v>7</v>
      </c>
      <c r="G412" s="39">
        <f>VLOOKUP($A412,'Ub5 and Ub6 values'!$B$2:$F$7000,3,FALSE)</f>
        <v>11</v>
      </c>
    </row>
    <row r="413" spans="1:7">
      <c r="A413" t="s">
        <v>10003</v>
      </c>
      <c r="B413">
        <v>-4.57</v>
      </c>
      <c r="D413">
        <v>1</v>
      </c>
      <c r="E413" s="30">
        <f t="shared" si="6"/>
        <v>-4.57</v>
      </c>
      <c r="F413" s="39">
        <f>VLOOKUP($A413,'Ub5 and Ub6 values'!$B$2:$F$7000,2,FALSE)</f>
        <v>7</v>
      </c>
      <c r="G413" s="39">
        <f>VLOOKUP($A413,'Ub5 and Ub6 values'!$B$2:$F$7000,3,FALSE)</f>
        <v>9</v>
      </c>
    </row>
    <row r="414" spans="1:7">
      <c r="A414" t="s">
        <v>10004</v>
      </c>
      <c r="B414">
        <v>-4.57</v>
      </c>
      <c r="D414">
        <v>1</v>
      </c>
      <c r="E414" s="30">
        <f t="shared" si="6"/>
        <v>-4.57</v>
      </c>
      <c r="F414" s="39">
        <f>VLOOKUP($A414,'Ub5 and Ub6 values'!$B$2:$F$7000,2,FALSE)</f>
        <v>9</v>
      </c>
      <c r="G414" s="39">
        <f>VLOOKUP($A414,'Ub5 and Ub6 values'!$B$2:$F$7000,3,FALSE)</f>
        <v>9</v>
      </c>
    </row>
    <row r="415" spans="1:7">
      <c r="A415" t="s">
        <v>10005</v>
      </c>
      <c r="B415">
        <v>-4.57</v>
      </c>
      <c r="D415">
        <v>1</v>
      </c>
      <c r="E415" s="30">
        <f t="shared" si="6"/>
        <v>-4.57</v>
      </c>
      <c r="F415" s="39">
        <f>VLOOKUP($A415,'Ub5 and Ub6 values'!$B$2:$F$7000,2,FALSE)</f>
        <v>6</v>
      </c>
      <c r="G415" s="39">
        <f>VLOOKUP($A415,'Ub5 and Ub6 values'!$B$2:$F$7000,3,FALSE)</f>
        <v>10</v>
      </c>
    </row>
    <row r="416" spans="1:7">
      <c r="A416" t="s">
        <v>10006</v>
      </c>
      <c r="B416">
        <v>-4.5599999999999996</v>
      </c>
      <c r="D416">
        <v>1</v>
      </c>
      <c r="E416" s="30">
        <f t="shared" si="6"/>
        <v>-4.5599999999999996</v>
      </c>
      <c r="F416" s="39">
        <f>VLOOKUP($A416,'Ub5 and Ub6 values'!$B$2:$F$7000,2,FALSE)</f>
        <v>7</v>
      </c>
      <c r="G416" s="39">
        <f>VLOOKUP($A416,'Ub5 and Ub6 values'!$B$2:$F$7000,3,FALSE)</f>
        <v>10</v>
      </c>
    </row>
    <row r="417" spans="1:7">
      <c r="A417" t="s">
        <v>10007</v>
      </c>
      <c r="B417">
        <v>-4.5599999999999996</v>
      </c>
      <c r="D417">
        <v>1</v>
      </c>
      <c r="E417" s="30">
        <f t="shared" si="6"/>
        <v>-4.5599999999999996</v>
      </c>
      <c r="F417" s="39">
        <f>VLOOKUP($A417,'Ub5 and Ub6 values'!$B$2:$F$7000,2,FALSE)</f>
        <v>8</v>
      </c>
      <c r="G417" s="39">
        <f>VLOOKUP($A417,'Ub5 and Ub6 values'!$B$2:$F$7000,3,FALSE)</f>
        <v>8</v>
      </c>
    </row>
    <row r="418" spans="1:7">
      <c r="A418" t="s">
        <v>10008</v>
      </c>
      <c r="B418">
        <v>-4.5599999999999996</v>
      </c>
      <c r="D418">
        <v>1</v>
      </c>
      <c r="E418" s="30">
        <f t="shared" si="6"/>
        <v>-4.5599999999999996</v>
      </c>
      <c r="F418" s="39">
        <f>VLOOKUP($A418,'Ub5 and Ub6 values'!$B$2:$F$7000,2,FALSE)</f>
        <v>8</v>
      </c>
      <c r="G418" s="39">
        <f>VLOOKUP($A418,'Ub5 and Ub6 values'!$B$2:$F$7000,3,FALSE)</f>
        <v>11</v>
      </c>
    </row>
    <row r="419" spans="1:7">
      <c r="A419" t="s">
        <v>10009</v>
      </c>
      <c r="B419">
        <v>-4.55</v>
      </c>
      <c r="D419">
        <v>1</v>
      </c>
      <c r="E419" s="30">
        <f t="shared" si="6"/>
        <v>-4.55</v>
      </c>
      <c r="F419" s="39">
        <f>VLOOKUP($A419,'Ub5 and Ub6 values'!$B$2:$F$7000,2,FALSE)</f>
        <v>6</v>
      </c>
      <c r="G419" s="39">
        <f>VLOOKUP($A419,'Ub5 and Ub6 values'!$B$2:$F$7000,3,FALSE)</f>
        <v>9</v>
      </c>
    </row>
    <row r="420" spans="1:7">
      <c r="A420" t="s">
        <v>10010</v>
      </c>
      <c r="B420">
        <v>-4.55</v>
      </c>
      <c r="D420">
        <v>1</v>
      </c>
      <c r="E420" s="30">
        <f t="shared" si="6"/>
        <v>-4.55</v>
      </c>
      <c r="F420" s="39">
        <f>VLOOKUP($A420,'Ub5 and Ub6 values'!$B$2:$F$7000,2,FALSE)</f>
        <v>8</v>
      </c>
      <c r="G420" s="39">
        <f>VLOOKUP($A420,'Ub5 and Ub6 values'!$B$2:$F$7000,3,FALSE)</f>
        <v>11</v>
      </c>
    </row>
    <row r="421" spans="1:7">
      <c r="A421" t="s">
        <v>10011</v>
      </c>
      <c r="B421">
        <v>-4.55</v>
      </c>
      <c r="D421">
        <v>1</v>
      </c>
      <c r="E421" s="30">
        <f t="shared" si="6"/>
        <v>-4.55</v>
      </c>
      <c r="F421" s="39">
        <f>VLOOKUP($A421,'Ub5 and Ub6 values'!$B$2:$F$7000,2,FALSE)</f>
        <v>6</v>
      </c>
      <c r="G421" s="39">
        <f>VLOOKUP($A421,'Ub5 and Ub6 values'!$B$2:$F$7000,3,FALSE)</f>
        <v>7</v>
      </c>
    </row>
    <row r="422" spans="1:7">
      <c r="A422" t="s">
        <v>10012</v>
      </c>
      <c r="B422">
        <v>-4.54</v>
      </c>
      <c r="D422">
        <v>1</v>
      </c>
      <c r="E422" s="30">
        <f t="shared" si="6"/>
        <v>-4.54</v>
      </c>
      <c r="F422" s="39">
        <f>VLOOKUP($A422,'Ub5 and Ub6 values'!$B$2:$F$7000,2,FALSE)</f>
        <v>7</v>
      </c>
      <c r="G422" s="39">
        <f>VLOOKUP($A422,'Ub5 and Ub6 values'!$B$2:$F$7000,3,FALSE)</f>
        <v>7</v>
      </c>
    </row>
    <row r="423" spans="1:7">
      <c r="A423" t="s">
        <v>10013</v>
      </c>
      <c r="B423">
        <v>-4.54</v>
      </c>
      <c r="D423">
        <v>1</v>
      </c>
      <c r="E423" s="30">
        <f t="shared" si="6"/>
        <v>-4.54</v>
      </c>
      <c r="F423" s="39">
        <f>VLOOKUP($A423,'Ub5 and Ub6 values'!$B$2:$F$7000,2,FALSE)</f>
        <v>7</v>
      </c>
      <c r="G423" s="39">
        <f>VLOOKUP($A423,'Ub5 and Ub6 values'!$B$2:$F$7000,3,FALSE)</f>
        <v>9</v>
      </c>
    </row>
    <row r="424" spans="1:7">
      <c r="A424" t="s">
        <v>10014</v>
      </c>
      <c r="B424">
        <v>-4.54</v>
      </c>
      <c r="D424">
        <v>1</v>
      </c>
      <c r="E424" s="30">
        <f t="shared" si="6"/>
        <v>-4.54</v>
      </c>
      <c r="F424" s="39">
        <f>VLOOKUP($A424,'Ub5 and Ub6 values'!$B$2:$F$7000,2,FALSE)</f>
        <v>8</v>
      </c>
      <c r="G424" s="39">
        <f>VLOOKUP($A424,'Ub5 and Ub6 values'!$B$2:$F$7000,3,FALSE)</f>
        <v>10</v>
      </c>
    </row>
    <row r="425" spans="1:7">
      <c r="A425" t="s">
        <v>10015</v>
      </c>
      <c r="B425">
        <v>-4.54</v>
      </c>
      <c r="D425">
        <v>1</v>
      </c>
      <c r="E425" s="30">
        <f t="shared" si="6"/>
        <v>-4.54</v>
      </c>
      <c r="F425" s="39">
        <f>VLOOKUP($A425,'Ub5 and Ub6 values'!$B$2:$F$7000,2,FALSE)</f>
        <v>7</v>
      </c>
      <c r="G425" s="39">
        <f>VLOOKUP($A425,'Ub5 and Ub6 values'!$B$2:$F$7000,3,FALSE)</f>
        <v>9</v>
      </c>
    </row>
    <row r="426" spans="1:7">
      <c r="A426" t="s">
        <v>10016</v>
      </c>
      <c r="B426">
        <v>-4.53</v>
      </c>
      <c r="D426">
        <v>1</v>
      </c>
      <c r="E426" s="30">
        <f t="shared" si="6"/>
        <v>-4.53</v>
      </c>
      <c r="F426" s="39">
        <f>VLOOKUP($A426,'Ub5 and Ub6 values'!$B$2:$F$7000,2,FALSE)</f>
        <v>8</v>
      </c>
      <c r="G426" s="39">
        <f>VLOOKUP($A426,'Ub5 and Ub6 values'!$B$2:$F$7000,3,FALSE)</f>
        <v>9</v>
      </c>
    </row>
    <row r="427" spans="1:7">
      <c r="A427" t="s">
        <v>10017</v>
      </c>
      <c r="B427">
        <v>-4.53</v>
      </c>
      <c r="D427">
        <v>1</v>
      </c>
      <c r="E427" s="30">
        <f t="shared" si="6"/>
        <v>-4.53</v>
      </c>
      <c r="F427" s="39">
        <f>VLOOKUP($A427,'Ub5 and Ub6 values'!$B$2:$F$7000,2,FALSE)</f>
        <v>8</v>
      </c>
      <c r="G427" s="39">
        <f>VLOOKUP($A427,'Ub5 and Ub6 values'!$B$2:$F$7000,3,FALSE)</f>
        <v>9</v>
      </c>
    </row>
    <row r="428" spans="1:7">
      <c r="A428" t="s">
        <v>10018</v>
      </c>
      <c r="B428">
        <v>-4.53</v>
      </c>
      <c r="D428">
        <v>1</v>
      </c>
      <c r="E428" s="30">
        <f t="shared" si="6"/>
        <v>-4.53</v>
      </c>
      <c r="F428" s="39">
        <f>VLOOKUP($A428,'Ub5 and Ub6 values'!$B$2:$F$7000,2,FALSE)</f>
        <v>8</v>
      </c>
      <c r="G428" s="39">
        <f>VLOOKUP($A428,'Ub5 and Ub6 values'!$B$2:$F$7000,3,FALSE)</f>
        <v>8</v>
      </c>
    </row>
    <row r="429" spans="1:7">
      <c r="A429" t="s">
        <v>10019</v>
      </c>
      <c r="B429">
        <v>-4.53</v>
      </c>
      <c r="D429">
        <v>1</v>
      </c>
      <c r="E429" s="30">
        <f t="shared" si="6"/>
        <v>-4.53</v>
      </c>
      <c r="F429" s="39">
        <f>VLOOKUP($A429,'Ub5 and Ub6 values'!$B$2:$F$7000,2,FALSE)</f>
        <v>6</v>
      </c>
      <c r="G429" s="39">
        <f>VLOOKUP($A429,'Ub5 and Ub6 values'!$B$2:$F$7000,3,FALSE)</f>
        <v>11</v>
      </c>
    </row>
    <row r="430" spans="1:7">
      <c r="A430" t="s">
        <v>10020</v>
      </c>
      <c r="B430">
        <v>-4.53</v>
      </c>
      <c r="D430">
        <v>1</v>
      </c>
      <c r="E430" s="30">
        <f t="shared" si="6"/>
        <v>-4.53</v>
      </c>
      <c r="F430" s="39">
        <f>VLOOKUP($A430,'Ub5 and Ub6 values'!$B$2:$F$7000,2,FALSE)</f>
        <v>7</v>
      </c>
      <c r="G430" s="39">
        <f>VLOOKUP($A430,'Ub5 and Ub6 values'!$B$2:$F$7000,3,FALSE)</f>
        <v>9</v>
      </c>
    </row>
    <row r="431" spans="1:7">
      <c r="A431" t="s">
        <v>10021</v>
      </c>
      <c r="B431">
        <v>-4.5199999999999996</v>
      </c>
      <c r="D431">
        <v>1</v>
      </c>
      <c r="E431" s="30">
        <f t="shared" si="6"/>
        <v>-4.5199999999999996</v>
      </c>
      <c r="F431" s="39">
        <f>VLOOKUP($A431,'Ub5 and Ub6 values'!$B$2:$F$7000,2,FALSE)</f>
        <v>7</v>
      </c>
      <c r="G431" s="39">
        <f>VLOOKUP($A431,'Ub5 and Ub6 values'!$B$2:$F$7000,3,FALSE)</f>
        <v>10</v>
      </c>
    </row>
    <row r="432" spans="1:7">
      <c r="A432" t="s">
        <v>10022</v>
      </c>
      <c r="B432">
        <v>-4.5199999999999996</v>
      </c>
      <c r="D432">
        <v>1</v>
      </c>
      <c r="E432" s="30">
        <f t="shared" si="6"/>
        <v>-4.5199999999999996</v>
      </c>
      <c r="F432" s="39">
        <f>VLOOKUP($A432,'Ub5 and Ub6 values'!$B$2:$F$7000,2,FALSE)</f>
        <v>9</v>
      </c>
      <c r="G432" s="39">
        <f>VLOOKUP($A432,'Ub5 and Ub6 values'!$B$2:$F$7000,3,FALSE)</f>
        <v>10</v>
      </c>
    </row>
    <row r="433" spans="1:7">
      <c r="A433" t="s">
        <v>10023</v>
      </c>
      <c r="B433">
        <v>-4.5199999999999996</v>
      </c>
      <c r="D433">
        <v>1</v>
      </c>
      <c r="E433" s="30">
        <f t="shared" si="6"/>
        <v>-4.5199999999999996</v>
      </c>
      <c r="F433" s="39">
        <f>VLOOKUP($A433,'Ub5 and Ub6 values'!$B$2:$F$7000,2,FALSE)</f>
        <v>7</v>
      </c>
      <c r="G433" s="39">
        <f>VLOOKUP($A433,'Ub5 and Ub6 values'!$B$2:$F$7000,3,FALSE)</f>
        <v>8</v>
      </c>
    </row>
    <row r="434" spans="1:7">
      <c r="A434" t="s">
        <v>10024</v>
      </c>
      <c r="B434">
        <v>-4.5199999999999996</v>
      </c>
      <c r="D434">
        <v>1</v>
      </c>
      <c r="E434" s="30">
        <f t="shared" si="6"/>
        <v>-4.5199999999999996</v>
      </c>
      <c r="F434" s="39">
        <f>VLOOKUP($A434,'Ub5 and Ub6 values'!$B$2:$F$7000,2,FALSE)</f>
        <v>8</v>
      </c>
      <c r="G434" s="39">
        <f>VLOOKUP($A434,'Ub5 and Ub6 values'!$B$2:$F$7000,3,FALSE)</f>
        <v>10</v>
      </c>
    </row>
    <row r="435" spans="1:7">
      <c r="A435" t="s">
        <v>10025</v>
      </c>
      <c r="B435">
        <v>-4.5199999999999996</v>
      </c>
      <c r="D435">
        <v>1</v>
      </c>
      <c r="E435" s="30">
        <f t="shared" si="6"/>
        <v>-4.5199999999999996</v>
      </c>
      <c r="F435" s="39">
        <f>VLOOKUP($A435,'Ub5 and Ub6 values'!$B$2:$F$7000,2,FALSE)</f>
        <v>6</v>
      </c>
      <c r="G435" s="39">
        <f>VLOOKUP($A435,'Ub5 and Ub6 values'!$B$2:$F$7000,3,FALSE)</f>
        <v>8</v>
      </c>
    </row>
    <row r="436" spans="1:7">
      <c r="A436" t="s">
        <v>10026</v>
      </c>
      <c r="B436">
        <v>-4.5199999999999996</v>
      </c>
      <c r="D436">
        <v>1</v>
      </c>
      <c r="E436" s="30">
        <f t="shared" si="6"/>
        <v>-4.5199999999999996</v>
      </c>
      <c r="F436" s="39">
        <f>VLOOKUP($A436,'Ub5 and Ub6 values'!$B$2:$F$7000,2,FALSE)</f>
        <v>6</v>
      </c>
      <c r="G436" s="39">
        <f>VLOOKUP($A436,'Ub5 and Ub6 values'!$B$2:$F$7000,3,FALSE)</f>
        <v>7</v>
      </c>
    </row>
    <row r="437" spans="1:7">
      <c r="A437" t="s">
        <v>10027</v>
      </c>
      <c r="B437">
        <v>-4.51</v>
      </c>
      <c r="D437">
        <v>1</v>
      </c>
      <c r="E437" s="30">
        <f t="shared" si="6"/>
        <v>-4.51</v>
      </c>
      <c r="F437" s="39">
        <f>VLOOKUP($A437,'Ub5 and Ub6 values'!$B$2:$F$7000,2,FALSE)</f>
        <v>6</v>
      </c>
      <c r="G437" s="39">
        <f>VLOOKUP($A437,'Ub5 and Ub6 values'!$B$2:$F$7000,3,FALSE)</f>
        <v>9</v>
      </c>
    </row>
    <row r="438" spans="1:7">
      <c r="A438" t="s">
        <v>10028</v>
      </c>
      <c r="B438">
        <v>-4.51</v>
      </c>
      <c r="D438">
        <v>1</v>
      </c>
      <c r="E438" s="30">
        <f t="shared" si="6"/>
        <v>-4.51</v>
      </c>
      <c r="F438" s="39">
        <f>VLOOKUP($A438,'Ub5 and Ub6 values'!$B$2:$F$7000,2,FALSE)</f>
        <v>7</v>
      </c>
      <c r="G438" s="39">
        <f>VLOOKUP($A438,'Ub5 and Ub6 values'!$B$2:$F$7000,3,FALSE)</f>
        <v>9</v>
      </c>
    </row>
    <row r="439" spans="1:7">
      <c r="A439" t="s">
        <v>10029</v>
      </c>
      <c r="B439">
        <v>-4.51</v>
      </c>
      <c r="D439">
        <v>1</v>
      </c>
      <c r="E439" s="30">
        <f t="shared" si="6"/>
        <v>-4.51</v>
      </c>
      <c r="F439" s="39">
        <f>VLOOKUP($A439,'Ub5 and Ub6 values'!$B$2:$F$7000,2,FALSE)</f>
        <v>7</v>
      </c>
      <c r="G439" s="39">
        <f>VLOOKUP($A439,'Ub5 and Ub6 values'!$B$2:$F$7000,3,FALSE)</f>
        <v>9</v>
      </c>
    </row>
    <row r="440" spans="1:7">
      <c r="A440" t="s">
        <v>7006</v>
      </c>
      <c r="B440">
        <v>-4.5</v>
      </c>
      <c r="D440">
        <v>1</v>
      </c>
      <c r="E440" s="30">
        <f t="shared" si="6"/>
        <v>-4.5</v>
      </c>
      <c r="F440" s="39">
        <f>VLOOKUP($A440,'Ub5 and Ub6 values'!$B$2:$F$7000,2,FALSE)</f>
        <v>6</v>
      </c>
      <c r="G440" s="39">
        <f>VLOOKUP($A440,'Ub5 and Ub6 values'!$B$2:$F$7000,3,FALSE)</f>
        <v>9</v>
      </c>
    </row>
    <row r="441" spans="1:7">
      <c r="A441" t="s">
        <v>7007</v>
      </c>
      <c r="B441">
        <v>-4.5</v>
      </c>
      <c r="D441">
        <v>1</v>
      </c>
      <c r="E441" s="30">
        <f t="shared" si="6"/>
        <v>-4.5</v>
      </c>
      <c r="F441" s="39">
        <f>VLOOKUP($A441,'Ub5 and Ub6 values'!$B$2:$F$7000,2,FALSE)</f>
        <v>6</v>
      </c>
      <c r="G441" s="39">
        <f>VLOOKUP($A441,'Ub5 and Ub6 values'!$B$2:$F$7000,3,FALSE)</f>
        <v>9</v>
      </c>
    </row>
    <row r="442" spans="1:7">
      <c r="A442" t="s">
        <v>10030</v>
      </c>
      <c r="B442">
        <v>-4.5</v>
      </c>
      <c r="D442">
        <v>1</v>
      </c>
      <c r="E442" s="30">
        <f t="shared" si="6"/>
        <v>-4.5</v>
      </c>
      <c r="F442" s="39">
        <f>VLOOKUP($A442,'Ub5 and Ub6 values'!$B$2:$F$7000,2,FALSE)</f>
        <v>7</v>
      </c>
      <c r="G442" s="39">
        <f>VLOOKUP($A442,'Ub5 and Ub6 values'!$B$2:$F$7000,3,FALSE)</f>
        <v>9</v>
      </c>
    </row>
    <row r="443" spans="1:7">
      <c r="A443" t="s">
        <v>10031</v>
      </c>
      <c r="B443">
        <v>-4.49</v>
      </c>
      <c r="D443">
        <v>1</v>
      </c>
      <c r="E443" s="30">
        <f t="shared" si="6"/>
        <v>-4.49</v>
      </c>
      <c r="F443" s="39">
        <f>VLOOKUP($A443,'Ub5 and Ub6 values'!$B$2:$F$7000,2,FALSE)</f>
        <v>7</v>
      </c>
      <c r="G443" s="39">
        <f>VLOOKUP($A443,'Ub5 and Ub6 values'!$B$2:$F$7000,3,FALSE)</f>
        <v>7</v>
      </c>
    </row>
    <row r="444" spans="1:7">
      <c r="A444" t="s">
        <v>10032</v>
      </c>
      <c r="B444">
        <v>-4.49</v>
      </c>
      <c r="D444">
        <v>1</v>
      </c>
      <c r="E444" s="30">
        <f t="shared" si="6"/>
        <v>-4.49</v>
      </c>
      <c r="F444" s="39">
        <f>VLOOKUP($A444,'Ub5 and Ub6 values'!$B$2:$F$7000,2,FALSE)</f>
        <v>7</v>
      </c>
      <c r="G444" s="39">
        <f>VLOOKUP($A444,'Ub5 and Ub6 values'!$B$2:$F$7000,3,FALSE)</f>
        <v>10</v>
      </c>
    </row>
    <row r="445" spans="1:7">
      <c r="A445" t="s">
        <v>10033</v>
      </c>
      <c r="B445">
        <v>-4.4800000000000004</v>
      </c>
      <c r="D445">
        <v>1</v>
      </c>
      <c r="E445" s="30">
        <f t="shared" si="6"/>
        <v>-4.4800000000000004</v>
      </c>
      <c r="F445" s="39">
        <f>VLOOKUP($A445,'Ub5 and Ub6 values'!$B$2:$F$7000,2,FALSE)</f>
        <v>7</v>
      </c>
      <c r="G445" s="39">
        <f>VLOOKUP($A445,'Ub5 and Ub6 values'!$B$2:$F$7000,3,FALSE)</f>
        <v>9</v>
      </c>
    </row>
    <row r="446" spans="1:7">
      <c r="A446" t="s">
        <v>10034</v>
      </c>
      <c r="B446">
        <v>-4.4800000000000004</v>
      </c>
      <c r="D446">
        <v>1</v>
      </c>
      <c r="E446" s="30">
        <f t="shared" si="6"/>
        <v>-4.4800000000000004</v>
      </c>
      <c r="F446" s="39">
        <f>VLOOKUP($A446,'Ub5 and Ub6 values'!$B$2:$F$7000,2,FALSE)</f>
        <v>8</v>
      </c>
      <c r="G446" s="39">
        <f>VLOOKUP($A446,'Ub5 and Ub6 values'!$B$2:$F$7000,3,FALSE)</f>
        <v>11</v>
      </c>
    </row>
    <row r="447" spans="1:7">
      <c r="A447" t="s">
        <v>10035</v>
      </c>
      <c r="B447">
        <v>-4.4800000000000004</v>
      </c>
      <c r="D447">
        <v>1</v>
      </c>
      <c r="E447" s="30">
        <f t="shared" si="6"/>
        <v>-4.4800000000000004</v>
      </c>
      <c r="F447" s="39">
        <f>VLOOKUP($A447,'Ub5 and Ub6 values'!$B$2:$F$7000,2,FALSE)</f>
        <v>8</v>
      </c>
      <c r="G447" s="39">
        <f>VLOOKUP($A447,'Ub5 and Ub6 values'!$B$2:$F$7000,3,FALSE)</f>
        <v>11</v>
      </c>
    </row>
    <row r="448" spans="1:7">
      <c r="A448" t="s">
        <v>10036</v>
      </c>
      <c r="B448">
        <v>-4.47</v>
      </c>
      <c r="D448">
        <v>1</v>
      </c>
      <c r="E448" s="30">
        <f t="shared" si="6"/>
        <v>-4.47</v>
      </c>
      <c r="F448" s="39">
        <f>VLOOKUP($A448,'Ub5 and Ub6 values'!$B$2:$F$7000,2,FALSE)</f>
        <v>8</v>
      </c>
      <c r="G448" s="39">
        <f>VLOOKUP($A448,'Ub5 and Ub6 values'!$B$2:$F$7000,3,FALSE)</f>
        <v>10</v>
      </c>
    </row>
    <row r="449" spans="1:7">
      <c r="A449" t="s">
        <v>10037</v>
      </c>
      <c r="B449">
        <v>-4.47</v>
      </c>
      <c r="D449">
        <v>1</v>
      </c>
      <c r="E449" s="30">
        <f t="shared" si="6"/>
        <v>-4.47</v>
      </c>
      <c r="F449" s="39">
        <f>VLOOKUP($A449,'Ub5 and Ub6 values'!$B$2:$F$7000,2,FALSE)</f>
        <v>7</v>
      </c>
      <c r="G449" s="39">
        <f>VLOOKUP($A449,'Ub5 and Ub6 values'!$B$2:$F$7000,3,FALSE)</f>
        <v>10</v>
      </c>
    </row>
    <row r="450" spans="1:7">
      <c r="A450" t="s">
        <v>7015</v>
      </c>
      <c r="B450">
        <v>-4.47</v>
      </c>
      <c r="D450">
        <v>1</v>
      </c>
      <c r="E450" s="30">
        <f t="shared" si="6"/>
        <v>-4.47</v>
      </c>
      <c r="F450" s="39">
        <f>VLOOKUP($A450,'Ub5 and Ub6 values'!$B$2:$F$7000,2,FALSE)</f>
        <v>7</v>
      </c>
      <c r="G450" s="39">
        <f>VLOOKUP($A450,'Ub5 and Ub6 values'!$B$2:$F$7000,3,FALSE)</f>
        <v>9</v>
      </c>
    </row>
    <row r="451" spans="1:7">
      <c r="A451" t="s">
        <v>7016</v>
      </c>
      <c r="B451">
        <v>-4.46</v>
      </c>
      <c r="D451">
        <v>1</v>
      </c>
      <c r="E451" s="30">
        <f t="shared" ref="E451:E514" si="7">B451</f>
        <v>-4.46</v>
      </c>
      <c r="F451" s="39">
        <f>VLOOKUP($A451,'Ub5 and Ub6 values'!$B$2:$F$7000,2,FALSE)</f>
        <v>7</v>
      </c>
      <c r="G451" s="39">
        <f>VLOOKUP($A451,'Ub5 and Ub6 values'!$B$2:$F$7000,3,FALSE)</f>
        <v>9</v>
      </c>
    </row>
    <row r="452" spans="1:7">
      <c r="A452" t="s">
        <v>7017</v>
      </c>
      <c r="B452">
        <v>-4.46</v>
      </c>
      <c r="D452">
        <v>1</v>
      </c>
      <c r="E452" s="30">
        <f t="shared" si="7"/>
        <v>-4.46</v>
      </c>
      <c r="F452" s="39">
        <f>VLOOKUP($A452,'Ub5 and Ub6 values'!$B$2:$F$7000,2,FALSE)</f>
        <v>6</v>
      </c>
      <c r="G452" s="39">
        <f>VLOOKUP($A452,'Ub5 and Ub6 values'!$B$2:$F$7000,3,FALSE)</f>
        <v>11</v>
      </c>
    </row>
    <row r="453" spans="1:7">
      <c r="A453" t="s">
        <v>7018</v>
      </c>
      <c r="B453">
        <v>-4.46</v>
      </c>
      <c r="D453">
        <v>1</v>
      </c>
      <c r="E453" s="30">
        <f t="shared" si="7"/>
        <v>-4.46</v>
      </c>
      <c r="F453" s="39">
        <f>VLOOKUP($A453,'Ub5 and Ub6 values'!$B$2:$F$7000,2,FALSE)</f>
        <v>8</v>
      </c>
      <c r="G453" s="39">
        <f>VLOOKUP($A453,'Ub5 and Ub6 values'!$B$2:$F$7000,3,FALSE)</f>
        <v>9</v>
      </c>
    </row>
    <row r="454" spans="1:7">
      <c r="A454" t="s">
        <v>7019</v>
      </c>
      <c r="B454">
        <v>-4.46</v>
      </c>
      <c r="D454">
        <v>1</v>
      </c>
      <c r="E454" s="30">
        <f t="shared" si="7"/>
        <v>-4.46</v>
      </c>
      <c r="F454" s="39">
        <f>VLOOKUP($A454,'Ub5 and Ub6 values'!$B$2:$F$7000,2,FALSE)</f>
        <v>7</v>
      </c>
      <c r="G454" s="39">
        <f>VLOOKUP($A454,'Ub5 and Ub6 values'!$B$2:$F$7000,3,FALSE)</f>
        <v>9</v>
      </c>
    </row>
    <row r="455" spans="1:7">
      <c r="A455" t="s">
        <v>7020</v>
      </c>
      <c r="B455">
        <v>-4.46</v>
      </c>
      <c r="D455">
        <v>1</v>
      </c>
      <c r="E455" s="30">
        <f t="shared" si="7"/>
        <v>-4.46</v>
      </c>
      <c r="F455" s="39">
        <f>VLOOKUP($A455,'Ub5 and Ub6 values'!$B$2:$F$7000,2,FALSE)</f>
        <v>7</v>
      </c>
      <c r="G455" s="39">
        <f>VLOOKUP($A455,'Ub5 and Ub6 values'!$B$2:$F$7000,3,FALSE)</f>
        <v>8</v>
      </c>
    </row>
    <row r="456" spans="1:7">
      <c r="A456" t="s">
        <v>7021</v>
      </c>
      <c r="B456">
        <v>-4.45</v>
      </c>
      <c r="D456">
        <v>1</v>
      </c>
      <c r="E456" s="30">
        <f t="shared" si="7"/>
        <v>-4.45</v>
      </c>
      <c r="F456" s="39">
        <f>VLOOKUP($A456,'Ub5 and Ub6 values'!$B$2:$F$7000,2,FALSE)</f>
        <v>8</v>
      </c>
      <c r="G456" s="39">
        <f>VLOOKUP($A456,'Ub5 and Ub6 values'!$B$2:$F$7000,3,FALSE)</f>
        <v>8</v>
      </c>
    </row>
    <row r="457" spans="1:7">
      <c r="A457" t="s">
        <v>7022</v>
      </c>
      <c r="B457">
        <v>-4.45</v>
      </c>
      <c r="D457">
        <v>1</v>
      </c>
      <c r="E457" s="30">
        <f t="shared" si="7"/>
        <v>-4.45</v>
      </c>
      <c r="F457" s="39">
        <f>VLOOKUP($A457,'Ub5 and Ub6 values'!$B$2:$F$7000,2,FALSE)</f>
        <v>8</v>
      </c>
      <c r="G457" s="39">
        <f>VLOOKUP($A457,'Ub5 and Ub6 values'!$B$2:$F$7000,3,FALSE)</f>
        <v>9</v>
      </c>
    </row>
    <row r="458" spans="1:7">
      <c r="A458" t="s">
        <v>7023</v>
      </c>
      <c r="B458">
        <v>-4.4400000000000004</v>
      </c>
      <c r="D458">
        <v>1</v>
      </c>
      <c r="E458" s="30">
        <f t="shared" si="7"/>
        <v>-4.4400000000000004</v>
      </c>
      <c r="F458" s="39">
        <f>VLOOKUP($A458,'Ub5 and Ub6 values'!$B$2:$F$7000,2,FALSE)</f>
        <v>6</v>
      </c>
      <c r="G458" s="39">
        <f>VLOOKUP($A458,'Ub5 and Ub6 values'!$B$2:$F$7000,3,FALSE)</f>
        <v>9</v>
      </c>
    </row>
    <row r="459" spans="1:7">
      <c r="A459" t="s">
        <v>7024</v>
      </c>
      <c r="B459">
        <v>-4.4400000000000004</v>
      </c>
      <c r="D459">
        <v>1</v>
      </c>
      <c r="E459" s="30">
        <f t="shared" si="7"/>
        <v>-4.4400000000000004</v>
      </c>
      <c r="F459" s="39">
        <f>VLOOKUP($A459,'Ub5 and Ub6 values'!$B$2:$F$7000,2,FALSE)</f>
        <v>7</v>
      </c>
      <c r="G459" s="39">
        <f>VLOOKUP($A459,'Ub5 and Ub6 values'!$B$2:$F$7000,3,FALSE)</f>
        <v>11</v>
      </c>
    </row>
    <row r="460" spans="1:7">
      <c r="A460" t="s">
        <v>7025</v>
      </c>
      <c r="B460">
        <v>-4.4400000000000004</v>
      </c>
      <c r="D460">
        <v>1</v>
      </c>
      <c r="E460" s="30">
        <f t="shared" si="7"/>
        <v>-4.4400000000000004</v>
      </c>
      <c r="F460" s="39">
        <f>VLOOKUP($A460,'Ub5 and Ub6 values'!$B$2:$F$7000,2,FALSE)</f>
        <v>7</v>
      </c>
      <c r="G460" s="39">
        <f>VLOOKUP($A460,'Ub5 and Ub6 values'!$B$2:$F$7000,3,FALSE)</f>
        <v>8</v>
      </c>
    </row>
    <row r="461" spans="1:7">
      <c r="A461" t="s">
        <v>7026</v>
      </c>
      <c r="B461">
        <v>-4.4400000000000004</v>
      </c>
      <c r="D461">
        <v>1</v>
      </c>
      <c r="E461" s="30">
        <f t="shared" si="7"/>
        <v>-4.4400000000000004</v>
      </c>
      <c r="F461" s="39">
        <f>VLOOKUP($A461,'Ub5 and Ub6 values'!$B$2:$F$7000,2,FALSE)</f>
        <v>9</v>
      </c>
      <c r="G461" s="39">
        <f>VLOOKUP($A461,'Ub5 and Ub6 values'!$B$2:$F$7000,3,FALSE)</f>
        <v>10</v>
      </c>
    </row>
    <row r="462" spans="1:7">
      <c r="A462" t="s">
        <v>7027</v>
      </c>
      <c r="B462">
        <v>-4.4400000000000004</v>
      </c>
      <c r="D462">
        <v>1</v>
      </c>
      <c r="E462" s="30">
        <f t="shared" si="7"/>
        <v>-4.4400000000000004</v>
      </c>
      <c r="F462" s="39">
        <f>VLOOKUP($A462,'Ub5 and Ub6 values'!$B$2:$F$7000,2,FALSE)</f>
        <v>6</v>
      </c>
      <c r="G462" s="39">
        <f>VLOOKUP($A462,'Ub5 and Ub6 values'!$B$2:$F$7000,3,FALSE)</f>
        <v>9</v>
      </c>
    </row>
    <row r="463" spans="1:7">
      <c r="A463" t="s">
        <v>7028</v>
      </c>
      <c r="B463">
        <v>-4.43</v>
      </c>
      <c r="D463">
        <v>1</v>
      </c>
      <c r="E463" s="30">
        <f t="shared" si="7"/>
        <v>-4.43</v>
      </c>
      <c r="F463" s="39">
        <f>VLOOKUP($A463,'Ub5 and Ub6 values'!$B$2:$F$7000,2,FALSE)</f>
        <v>8</v>
      </c>
      <c r="G463" s="39">
        <f>VLOOKUP($A463,'Ub5 and Ub6 values'!$B$2:$F$7000,3,FALSE)</f>
        <v>11</v>
      </c>
    </row>
    <row r="464" spans="1:7">
      <c r="A464" t="s">
        <v>7029</v>
      </c>
      <c r="B464">
        <v>-4.43</v>
      </c>
      <c r="D464">
        <v>1</v>
      </c>
      <c r="E464" s="30">
        <f t="shared" si="7"/>
        <v>-4.43</v>
      </c>
      <c r="F464" s="39">
        <f>VLOOKUP($A464,'Ub5 and Ub6 values'!$B$2:$F$7000,2,FALSE)</f>
        <v>6</v>
      </c>
      <c r="G464" s="39">
        <f>VLOOKUP($A464,'Ub5 and Ub6 values'!$B$2:$F$7000,3,FALSE)</f>
        <v>10</v>
      </c>
    </row>
    <row r="465" spans="1:7">
      <c r="A465" t="s">
        <v>7030</v>
      </c>
      <c r="B465">
        <v>-4.43</v>
      </c>
      <c r="D465">
        <v>1</v>
      </c>
      <c r="E465" s="30">
        <f t="shared" si="7"/>
        <v>-4.43</v>
      </c>
      <c r="F465" s="39">
        <f>VLOOKUP($A465,'Ub5 and Ub6 values'!$B$2:$F$7000,2,FALSE)</f>
        <v>8</v>
      </c>
      <c r="G465" s="39">
        <f>VLOOKUP($A465,'Ub5 and Ub6 values'!$B$2:$F$7000,3,FALSE)</f>
        <v>8</v>
      </c>
    </row>
    <row r="466" spans="1:7">
      <c r="A466" t="s">
        <v>7031</v>
      </c>
      <c r="B466">
        <v>-4.42</v>
      </c>
      <c r="D466">
        <v>1</v>
      </c>
      <c r="E466" s="30">
        <f t="shared" si="7"/>
        <v>-4.42</v>
      </c>
      <c r="F466" s="39">
        <f>VLOOKUP($A466,'Ub5 and Ub6 values'!$B$2:$F$7000,2,FALSE)</f>
        <v>6</v>
      </c>
      <c r="G466" s="39">
        <f>VLOOKUP($A466,'Ub5 and Ub6 values'!$B$2:$F$7000,3,FALSE)</f>
        <v>9</v>
      </c>
    </row>
    <row r="467" spans="1:7">
      <c r="A467" t="s">
        <v>7032</v>
      </c>
      <c r="B467">
        <v>-4.42</v>
      </c>
      <c r="D467">
        <v>1</v>
      </c>
      <c r="E467" s="30">
        <f t="shared" si="7"/>
        <v>-4.42</v>
      </c>
      <c r="F467" s="39">
        <f>VLOOKUP($A467,'Ub5 and Ub6 values'!$B$2:$F$7000,2,FALSE)</f>
        <v>7</v>
      </c>
      <c r="G467" s="39">
        <f>VLOOKUP($A467,'Ub5 and Ub6 values'!$B$2:$F$7000,3,FALSE)</f>
        <v>10</v>
      </c>
    </row>
    <row r="468" spans="1:7">
      <c r="A468" t="s">
        <v>7033</v>
      </c>
      <c r="B468">
        <v>-4.42</v>
      </c>
      <c r="D468">
        <v>1</v>
      </c>
      <c r="E468" s="30">
        <f t="shared" si="7"/>
        <v>-4.42</v>
      </c>
      <c r="F468" s="39">
        <f>VLOOKUP($A468,'Ub5 and Ub6 values'!$B$2:$F$7000,2,FALSE)</f>
        <v>6</v>
      </c>
      <c r="G468" s="39">
        <f>VLOOKUP($A468,'Ub5 and Ub6 values'!$B$2:$F$7000,3,FALSE)</f>
        <v>9</v>
      </c>
    </row>
    <row r="469" spans="1:7">
      <c r="A469" t="s">
        <v>7034</v>
      </c>
      <c r="B469">
        <v>-4.42</v>
      </c>
      <c r="D469">
        <v>1</v>
      </c>
      <c r="E469" s="30">
        <f t="shared" si="7"/>
        <v>-4.42</v>
      </c>
      <c r="F469" s="39">
        <f>VLOOKUP($A469,'Ub5 and Ub6 values'!$B$2:$F$7000,2,FALSE)</f>
        <v>6</v>
      </c>
      <c r="G469" s="39">
        <f>VLOOKUP($A469,'Ub5 and Ub6 values'!$B$2:$F$7000,3,FALSE)</f>
        <v>9</v>
      </c>
    </row>
    <row r="470" spans="1:7">
      <c r="A470" t="s">
        <v>7035</v>
      </c>
      <c r="B470">
        <v>-4.4000000000000004</v>
      </c>
      <c r="D470">
        <v>1</v>
      </c>
      <c r="E470" s="30">
        <f t="shared" si="7"/>
        <v>-4.4000000000000004</v>
      </c>
      <c r="F470" s="39">
        <f>VLOOKUP($A470,'Ub5 and Ub6 values'!$B$2:$F$7000,2,FALSE)</f>
        <v>6</v>
      </c>
      <c r="G470" s="39">
        <f>VLOOKUP($A470,'Ub5 and Ub6 values'!$B$2:$F$7000,3,FALSE)</f>
        <v>9</v>
      </c>
    </row>
    <row r="471" spans="1:7">
      <c r="A471" t="s">
        <v>7036</v>
      </c>
      <c r="B471">
        <v>-4.4000000000000004</v>
      </c>
      <c r="D471">
        <v>1</v>
      </c>
      <c r="E471" s="30">
        <f t="shared" si="7"/>
        <v>-4.4000000000000004</v>
      </c>
      <c r="F471" s="39">
        <f>VLOOKUP($A471,'Ub5 and Ub6 values'!$B$2:$F$7000,2,FALSE)</f>
        <v>6</v>
      </c>
      <c r="G471" s="39">
        <f>VLOOKUP($A471,'Ub5 and Ub6 values'!$B$2:$F$7000,3,FALSE)</f>
        <v>8</v>
      </c>
    </row>
    <row r="472" spans="1:7">
      <c r="A472" t="s">
        <v>7037</v>
      </c>
      <c r="B472">
        <v>-4.4000000000000004</v>
      </c>
      <c r="D472">
        <v>1</v>
      </c>
      <c r="E472" s="30">
        <f t="shared" si="7"/>
        <v>-4.4000000000000004</v>
      </c>
      <c r="F472" s="39">
        <f>VLOOKUP($A472,'Ub5 and Ub6 values'!$B$2:$F$7000,2,FALSE)</f>
        <v>10</v>
      </c>
      <c r="G472" s="39">
        <f>VLOOKUP($A472,'Ub5 and Ub6 values'!$B$2:$F$7000,3,FALSE)</f>
        <v>10</v>
      </c>
    </row>
    <row r="473" spans="1:7">
      <c r="A473" t="s">
        <v>7038</v>
      </c>
      <c r="B473">
        <v>-4.38</v>
      </c>
      <c r="D473">
        <v>1</v>
      </c>
      <c r="E473" s="30">
        <f t="shared" si="7"/>
        <v>-4.38</v>
      </c>
      <c r="F473" s="39">
        <f>VLOOKUP($A473,'Ub5 and Ub6 values'!$B$2:$F$7000,2,FALSE)</f>
        <v>7</v>
      </c>
      <c r="G473" s="39">
        <f>VLOOKUP($A473,'Ub5 and Ub6 values'!$B$2:$F$7000,3,FALSE)</f>
        <v>9</v>
      </c>
    </row>
    <row r="474" spans="1:7">
      <c r="A474" t="s">
        <v>7039</v>
      </c>
      <c r="B474">
        <v>-4.37</v>
      </c>
      <c r="D474">
        <v>1</v>
      </c>
      <c r="E474" s="30">
        <f t="shared" si="7"/>
        <v>-4.37</v>
      </c>
      <c r="F474" s="39">
        <f>VLOOKUP($A474,'Ub5 and Ub6 values'!$B$2:$F$7000,2,FALSE)</f>
        <v>7</v>
      </c>
      <c r="G474" s="39">
        <f>VLOOKUP($A474,'Ub5 and Ub6 values'!$B$2:$F$7000,3,FALSE)</f>
        <v>8</v>
      </c>
    </row>
    <row r="475" spans="1:7">
      <c r="A475" t="s">
        <v>7040</v>
      </c>
      <c r="B475">
        <v>-4.37</v>
      </c>
      <c r="D475">
        <v>1</v>
      </c>
      <c r="E475" s="30">
        <f t="shared" si="7"/>
        <v>-4.37</v>
      </c>
      <c r="F475" s="39">
        <f>VLOOKUP($A475,'Ub5 and Ub6 values'!$B$2:$F$7000,2,FALSE)</f>
        <v>6</v>
      </c>
      <c r="G475" s="39">
        <f>VLOOKUP($A475,'Ub5 and Ub6 values'!$B$2:$F$7000,3,FALSE)</f>
        <v>7</v>
      </c>
    </row>
    <row r="476" spans="1:7">
      <c r="A476" t="s">
        <v>7041</v>
      </c>
      <c r="B476">
        <v>-4.37</v>
      </c>
      <c r="D476">
        <v>1</v>
      </c>
      <c r="E476" s="30">
        <f t="shared" si="7"/>
        <v>-4.37</v>
      </c>
      <c r="F476" s="39">
        <f>VLOOKUP($A476,'Ub5 and Ub6 values'!$B$2:$F$7000,2,FALSE)</f>
        <v>8</v>
      </c>
      <c r="G476" s="39">
        <f>VLOOKUP($A476,'Ub5 and Ub6 values'!$B$2:$F$7000,3,FALSE)</f>
        <v>10</v>
      </c>
    </row>
    <row r="477" spans="1:7">
      <c r="A477" t="s">
        <v>7042</v>
      </c>
      <c r="B477">
        <v>-4.3600000000000003</v>
      </c>
      <c r="D477">
        <v>1</v>
      </c>
      <c r="E477" s="30">
        <f t="shared" si="7"/>
        <v>-4.3600000000000003</v>
      </c>
      <c r="F477" s="39">
        <f>VLOOKUP($A477,'Ub5 and Ub6 values'!$B$2:$F$7000,2,FALSE)</f>
        <v>5</v>
      </c>
      <c r="G477" s="39">
        <f>VLOOKUP($A477,'Ub5 and Ub6 values'!$B$2:$F$7000,3,FALSE)</f>
        <v>6</v>
      </c>
    </row>
    <row r="478" spans="1:7">
      <c r="A478" t="s">
        <v>7043</v>
      </c>
      <c r="B478">
        <v>-4.3499999999999996</v>
      </c>
      <c r="D478">
        <v>1</v>
      </c>
      <c r="E478" s="30">
        <f t="shared" si="7"/>
        <v>-4.3499999999999996</v>
      </c>
      <c r="F478" s="39">
        <f>VLOOKUP($A478,'Ub5 and Ub6 values'!$B$2:$F$7000,2,FALSE)</f>
        <v>6</v>
      </c>
      <c r="G478" s="39">
        <f>VLOOKUP($A478,'Ub5 and Ub6 values'!$B$2:$F$7000,3,FALSE)</f>
        <v>9</v>
      </c>
    </row>
    <row r="479" spans="1:7">
      <c r="A479" t="s">
        <v>7044</v>
      </c>
      <c r="B479">
        <v>-4.3499999999999996</v>
      </c>
      <c r="D479">
        <v>1</v>
      </c>
      <c r="E479" s="30">
        <f t="shared" si="7"/>
        <v>-4.3499999999999996</v>
      </c>
      <c r="F479" s="39">
        <f>VLOOKUP($A479,'Ub5 and Ub6 values'!$B$2:$F$7000,2,FALSE)</f>
        <v>6</v>
      </c>
      <c r="G479" s="39">
        <f>VLOOKUP($A479,'Ub5 and Ub6 values'!$B$2:$F$7000,3,FALSE)</f>
        <v>10</v>
      </c>
    </row>
    <row r="480" spans="1:7">
      <c r="A480" t="s">
        <v>7045</v>
      </c>
      <c r="B480">
        <v>-4.3499999999999996</v>
      </c>
      <c r="D480">
        <v>1</v>
      </c>
      <c r="E480" s="30">
        <f t="shared" si="7"/>
        <v>-4.3499999999999996</v>
      </c>
      <c r="F480" s="39">
        <f>VLOOKUP($A480,'Ub5 and Ub6 values'!$B$2:$F$7000,2,FALSE)</f>
        <v>7</v>
      </c>
      <c r="G480" s="39">
        <f>VLOOKUP($A480,'Ub5 and Ub6 values'!$B$2:$F$7000,3,FALSE)</f>
        <v>9</v>
      </c>
    </row>
    <row r="481" spans="1:7">
      <c r="A481" t="s">
        <v>7046</v>
      </c>
      <c r="B481">
        <v>-4.34</v>
      </c>
      <c r="D481">
        <v>1</v>
      </c>
      <c r="E481" s="30">
        <f t="shared" si="7"/>
        <v>-4.34</v>
      </c>
      <c r="F481" s="39">
        <f>VLOOKUP($A481,'Ub5 and Ub6 values'!$B$2:$F$7000,2,FALSE)</f>
        <v>6</v>
      </c>
      <c r="G481" s="39">
        <f>VLOOKUP($A481,'Ub5 and Ub6 values'!$B$2:$F$7000,3,FALSE)</f>
        <v>11</v>
      </c>
    </row>
    <row r="482" spans="1:7">
      <c r="A482" t="s">
        <v>7047</v>
      </c>
      <c r="B482">
        <v>-4.34</v>
      </c>
      <c r="D482">
        <v>1</v>
      </c>
      <c r="E482" s="30">
        <f t="shared" si="7"/>
        <v>-4.34</v>
      </c>
      <c r="F482" s="39">
        <f>VLOOKUP($A482,'Ub5 and Ub6 values'!$B$2:$F$7000,2,FALSE)</f>
        <v>10</v>
      </c>
      <c r="G482" s="39">
        <f>VLOOKUP($A482,'Ub5 and Ub6 values'!$B$2:$F$7000,3,FALSE)</f>
        <v>12</v>
      </c>
    </row>
    <row r="483" spans="1:7">
      <c r="A483" t="s">
        <v>7048</v>
      </c>
      <c r="B483">
        <v>-4.34</v>
      </c>
      <c r="D483">
        <v>1</v>
      </c>
      <c r="E483" s="30">
        <f t="shared" si="7"/>
        <v>-4.34</v>
      </c>
      <c r="F483" s="39">
        <f>VLOOKUP($A483,'Ub5 and Ub6 values'!$B$2:$F$7000,2,FALSE)</f>
        <v>7</v>
      </c>
      <c r="G483" s="39">
        <f>VLOOKUP($A483,'Ub5 and Ub6 values'!$B$2:$F$7000,3,FALSE)</f>
        <v>9</v>
      </c>
    </row>
    <row r="484" spans="1:7">
      <c r="A484" t="s">
        <v>7049</v>
      </c>
      <c r="B484">
        <v>-4.33</v>
      </c>
      <c r="D484">
        <v>1</v>
      </c>
      <c r="E484" s="30">
        <f t="shared" si="7"/>
        <v>-4.33</v>
      </c>
      <c r="F484" s="39">
        <f>VLOOKUP($A484,'Ub5 and Ub6 values'!$B$2:$F$7000,2,FALSE)</f>
        <v>8</v>
      </c>
      <c r="G484" s="39">
        <f>VLOOKUP($A484,'Ub5 and Ub6 values'!$B$2:$F$7000,3,FALSE)</f>
        <v>11</v>
      </c>
    </row>
    <row r="485" spans="1:7">
      <c r="A485" t="s">
        <v>7050</v>
      </c>
      <c r="B485">
        <v>-4.3099999999999996</v>
      </c>
      <c r="D485">
        <v>1</v>
      </c>
      <c r="E485" s="30">
        <f t="shared" si="7"/>
        <v>-4.3099999999999996</v>
      </c>
      <c r="F485" s="39">
        <f>VLOOKUP($A485,'Ub5 and Ub6 values'!$B$2:$F$7000,2,FALSE)</f>
        <v>5</v>
      </c>
      <c r="G485" s="39">
        <f>VLOOKUP($A485,'Ub5 and Ub6 values'!$B$2:$F$7000,3,FALSE)</f>
        <v>6</v>
      </c>
    </row>
    <row r="486" spans="1:7">
      <c r="A486" t="s">
        <v>7051</v>
      </c>
      <c r="B486">
        <v>-4.3099999999999996</v>
      </c>
      <c r="D486">
        <v>1</v>
      </c>
      <c r="E486" s="30">
        <f t="shared" si="7"/>
        <v>-4.3099999999999996</v>
      </c>
      <c r="F486" s="39">
        <f>VLOOKUP($A486,'Ub5 and Ub6 values'!$B$2:$F$7000,2,FALSE)</f>
        <v>7</v>
      </c>
      <c r="G486" s="39">
        <f>VLOOKUP($A486,'Ub5 and Ub6 values'!$B$2:$F$7000,3,FALSE)</f>
        <v>8</v>
      </c>
    </row>
    <row r="487" spans="1:7">
      <c r="A487" t="s">
        <v>7052</v>
      </c>
      <c r="B487">
        <v>-4.3</v>
      </c>
      <c r="D487">
        <v>1</v>
      </c>
      <c r="E487" s="30">
        <f t="shared" si="7"/>
        <v>-4.3</v>
      </c>
      <c r="F487" s="39">
        <f>VLOOKUP($A487,'Ub5 and Ub6 values'!$B$2:$F$7000,2,FALSE)</f>
        <v>6</v>
      </c>
      <c r="G487" s="39">
        <f>VLOOKUP($A487,'Ub5 and Ub6 values'!$B$2:$F$7000,3,FALSE)</f>
        <v>9</v>
      </c>
    </row>
    <row r="488" spans="1:7">
      <c r="A488" t="s">
        <v>7785</v>
      </c>
      <c r="B488">
        <v>-4.29</v>
      </c>
      <c r="D488">
        <v>1</v>
      </c>
      <c r="E488" s="30">
        <f t="shared" si="7"/>
        <v>-4.29</v>
      </c>
      <c r="F488" s="39">
        <f>VLOOKUP($A488,'Ub5 and Ub6 values'!$B$2:$F$7000,2,FALSE)</f>
        <v>4</v>
      </c>
      <c r="G488" s="39">
        <f>VLOOKUP($A488,'Ub5 and Ub6 values'!$B$2:$F$7000,3,FALSE)</f>
        <v>6</v>
      </c>
    </row>
    <row r="489" spans="1:7">
      <c r="A489" t="s">
        <v>7786</v>
      </c>
      <c r="B489">
        <v>-4.28</v>
      </c>
      <c r="D489">
        <v>1</v>
      </c>
      <c r="E489" s="30">
        <f t="shared" si="7"/>
        <v>-4.28</v>
      </c>
      <c r="F489" s="39">
        <f>VLOOKUP($A489,'Ub5 and Ub6 values'!$B$2:$F$7000,2,FALSE)</f>
        <v>8</v>
      </c>
      <c r="G489" s="39">
        <f>VLOOKUP($A489,'Ub5 and Ub6 values'!$B$2:$F$7000,3,FALSE)</f>
        <v>9</v>
      </c>
    </row>
    <row r="490" spans="1:7">
      <c r="A490" t="s">
        <v>7787</v>
      </c>
      <c r="B490">
        <v>-4.28</v>
      </c>
      <c r="D490">
        <v>1</v>
      </c>
      <c r="E490" s="30">
        <f t="shared" si="7"/>
        <v>-4.28</v>
      </c>
      <c r="F490" s="39">
        <f>VLOOKUP($A490,'Ub5 and Ub6 values'!$B$2:$F$7000,2,FALSE)</f>
        <v>7</v>
      </c>
      <c r="G490" s="39">
        <f>VLOOKUP($A490,'Ub5 and Ub6 values'!$B$2:$F$7000,3,FALSE)</f>
        <v>9</v>
      </c>
    </row>
    <row r="491" spans="1:7">
      <c r="A491" t="s">
        <v>7788</v>
      </c>
      <c r="B491">
        <v>-4.2699999999999996</v>
      </c>
      <c r="D491">
        <v>1</v>
      </c>
      <c r="E491" s="30">
        <f t="shared" si="7"/>
        <v>-4.2699999999999996</v>
      </c>
      <c r="F491" s="39">
        <f>VLOOKUP($A491,'Ub5 and Ub6 values'!$B$2:$F$7000,2,FALSE)</f>
        <v>6</v>
      </c>
      <c r="G491" s="39">
        <f>VLOOKUP($A491,'Ub5 and Ub6 values'!$B$2:$F$7000,3,FALSE)</f>
        <v>9</v>
      </c>
    </row>
    <row r="492" spans="1:7">
      <c r="A492" t="s">
        <v>7789</v>
      </c>
      <c r="B492">
        <v>-4.2699999999999996</v>
      </c>
      <c r="D492">
        <v>1</v>
      </c>
      <c r="E492" s="30">
        <f t="shared" si="7"/>
        <v>-4.2699999999999996</v>
      </c>
      <c r="F492" s="39">
        <f>VLOOKUP($A492,'Ub5 and Ub6 values'!$B$2:$F$7000,2,FALSE)</f>
        <v>7</v>
      </c>
      <c r="G492" s="39">
        <f>VLOOKUP($A492,'Ub5 and Ub6 values'!$B$2:$F$7000,3,FALSE)</f>
        <v>8</v>
      </c>
    </row>
    <row r="493" spans="1:7">
      <c r="A493" t="s">
        <v>7790</v>
      </c>
      <c r="B493">
        <v>-4.2699999999999996</v>
      </c>
      <c r="D493">
        <v>1</v>
      </c>
      <c r="E493" s="30">
        <f t="shared" si="7"/>
        <v>-4.2699999999999996</v>
      </c>
      <c r="F493" s="39">
        <f>VLOOKUP($A493,'Ub5 and Ub6 values'!$B$2:$F$7000,2,FALSE)</f>
        <v>8</v>
      </c>
      <c r="G493" s="39">
        <f>VLOOKUP($A493,'Ub5 and Ub6 values'!$B$2:$F$7000,3,FALSE)</f>
        <v>8</v>
      </c>
    </row>
    <row r="494" spans="1:7">
      <c r="A494" t="s">
        <v>7791</v>
      </c>
      <c r="B494">
        <v>-4.2699999999999996</v>
      </c>
      <c r="D494">
        <v>1</v>
      </c>
      <c r="E494" s="30">
        <f t="shared" si="7"/>
        <v>-4.2699999999999996</v>
      </c>
      <c r="F494" s="39">
        <f>VLOOKUP($A494,'Ub5 and Ub6 values'!$B$2:$F$7000,2,FALSE)</f>
        <v>6</v>
      </c>
      <c r="G494" s="39">
        <f>VLOOKUP($A494,'Ub5 and Ub6 values'!$B$2:$F$7000,3,FALSE)</f>
        <v>9</v>
      </c>
    </row>
    <row r="495" spans="1:7">
      <c r="A495" t="s">
        <v>3804</v>
      </c>
      <c r="B495">
        <v>-4.2699999999999996</v>
      </c>
      <c r="D495">
        <v>1</v>
      </c>
      <c r="E495" s="30">
        <f t="shared" si="7"/>
        <v>-4.2699999999999996</v>
      </c>
      <c r="F495" s="39">
        <f>VLOOKUP($A495,'Ub5 and Ub6 values'!$B$2:$F$7000,2,FALSE)</f>
        <v>8</v>
      </c>
      <c r="G495" s="39">
        <f>VLOOKUP($A495,'Ub5 and Ub6 values'!$B$2:$F$7000,3,FALSE)</f>
        <v>12</v>
      </c>
    </row>
    <row r="496" spans="1:7">
      <c r="A496" t="s">
        <v>3805</v>
      </c>
      <c r="B496">
        <v>-4.26</v>
      </c>
      <c r="D496">
        <v>1</v>
      </c>
      <c r="E496" s="30">
        <f t="shared" si="7"/>
        <v>-4.26</v>
      </c>
      <c r="F496" s="39">
        <f>VLOOKUP($A496,'Ub5 and Ub6 values'!$B$2:$F$7000,2,FALSE)</f>
        <v>8</v>
      </c>
      <c r="G496" s="39">
        <f>VLOOKUP($A496,'Ub5 and Ub6 values'!$B$2:$F$7000,3,FALSE)</f>
        <v>10</v>
      </c>
    </row>
    <row r="497" spans="1:7">
      <c r="A497" t="s">
        <v>3806</v>
      </c>
      <c r="B497">
        <v>-4.26</v>
      </c>
      <c r="D497">
        <v>1</v>
      </c>
      <c r="E497" s="30">
        <f t="shared" si="7"/>
        <v>-4.26</v>
      </c>
      <c r="F497" s="39">
        <f>VLOOKUP($A497,'Ub5 and Ub6 values'!$B$2:$F$7000,2,FALSE)</f>
        <v>7</v>
      </c>
      <c r="G497" s="39">
        <f>VLOOKUP($A497,'Ub5 and Ub6 values'!$B$2:$F$7000,3,FALSE)</f>
        <v>9</v>
      </c>
    </row>
    <row r="498" spans="1:7">
      <c r="A498" t="s">
        <v>3807</v>
      </c>
      <c r="B498">
        <v>-4.25</v>
      </c>
      <c r="D498">
        <v>1</v>
      </c>
      <c r="E498" s="30">
        <f t="shared" si="7"/>
        <v>-4.25</v>
      </c>
      <c r="F498" s="39">
        <f>VLOOKUP($A498,'Ub5 and Ub6 values'!$B$2:$F$7000,2,FALSE)</f>
        <v>6</v>
      </c>
      <c r="G498" s="39">
        <f>VLOOKUP($A498,'Ub5 and Ub6 values'!$B$2:$F$7000,3,FALSE)</f>
        <v>7</v>
      </c>
    </row>
    <row r="499" spans="1:7">
      <c r="A499" t="s">
        <v>3808</v>
      </c>
      <c r="B499">
        <v>-4.25</v>
      </c>
      <c r="D499">
        <v>1</v>
      </c>
      <c r="E499" s="30">
        <f t="shared" si="7"/>
        <v>-4.25</v>
      </c>
      <c r="F499" s="39">
        <f>VLOOKUP($A499,'Ub5 and Ub6 values'!$B$2:$F$7000,2,FALSE)</f>
        <v>7</v>
      </c>
      <c r="G499" s="39">
        <f>VLOOKUP($A499,'Ub5 and Ub6 values'!$B$2:$F$7000,3,FALSE)</f>
        <v>8</v>
      </c>
    </row>
    <row r="500" spans="1:7">
      <c r="A500" t="s">
        <v>3809</v>
      </c>
      <c r="B500">
        <v>-4.25</v>
      </c>
      <c r="D500">
        <v>1</v>
      </c>
      <c r="E500" s="30">
        <f t="shared" si="7"/>
        <v>-4.25</v>
      </c>
      <c r="F500" s="39">
        <f>VLOOKUP($A500,'Ub5 and Ub6 values'!$B$2:$F$7000,2,FALSE)</f>
        <v>9</v>
      </c>
      <c r="G500" s="39">
        <f>VLOOKUP($A500,'Ub5 and Ub6 values'!$B$2:$F$7000,3,FALSE)</f>
        <v>11</v>
      </c>
    </row>
    <row r="501" spans="1:7">
      <c r="A501" t="s">
        <v>3810</v>
      </c>
      <c r="B501">
        <v>-4.25</v>
      </c>
      <c r="D501">
        <v>1</v>
      </c>
      <c r="E501" s="30">
        <f t="shared" si="7"/>
        <v>-4.25</v>
      </c>
      <c r="F501" s="39">
        <f>VLOOKUP($A501,'Ub5 and Ub6 values'!$B$2:$F$7000,2,FALSE)</f>
        <v>8</v>
      </c>
      <c r="G501" s="39">
        <f>VLOOKUP($A501,'Ub5 and Ub6 values'!$B$2:$F$7000,3,FALSE)</f>
        <v>11</v>
      </c>
    </row>
    <row r="502" spans="1:7">
      <c r="A502" t="s">
        <v>3811</v>
      </c>
      <c r="B502">
        <v>-4.24</v>
      </c>
      <c r="D502">
        <v>1</v>
      </c>
      <c r="E502" s="30">
        <f t="shared" si="7"/>
        <v>-4.24</v>
      </c>
      <c r="F502" s="39">
        <f>VLOOKUP($A502,'Ub5 and Ub6 values'!$B$2:$F$7000,2,FALSE)</f>
        <v>6</v>
      </c>
      <c r="G502" s="39">
        <f>VLOOKUP($A502,'Ub5 and Ub6 values'!$B$2:$F$7000,3,FALSE)</f>
        <v>9</v>
      </c>
    </row>
    <row r="503" spans="1:7">
      <c r="A503" t="s">
        <v>3812</v>
      </c>
      <c r="B503">
        <v>-4.24</v>
      </c>
      <c r="D503">
        <v>1</v>
      </c>
      <c r="E503" s="30">
        <f t="shared" si="7"/>
        <v>-4.24</v>
      </c>
      <c r="F503" s="39">
        <f>VLOOKUP($A503,'Ub5 and Ub6 values'!$B$2:$F$7000,2,FALSE)</f>
        <v>7</v>
      </c>
      <c r="G503" s="39">
        <f>VLOOKUP($A503,'Ub5 and Ub6 values'!$B$2:$F$7000,3,FALSE)</f>
        <v>8</v>
      </c>
    </row>
    <row r="504" spans="1:7">
      <c r="A504" t="s">
        <v>3813</v>
      </c>
      <c r="B504">
        <v>-4.24</v>
      </c>
      <c r="D504">
        <v>1</v>
      </c>
      <c r="E504" s="30">
        <f t="shared" si="7"/>
        <v>-4.24</v>
      </c>
      <c r="F504" s="39">
        <f>VLOOKUP($A504,'Ub5 and Ub6 values'!$B$2:$F$7000,2,FALSE)</f>
        <v>7</v>
      </c>
      <c r="G504" s="39">
        <f>VLOOKUP($A504,'Ub5 and Ub6 values'!$B$2:$F$7000,3,FALSE)</f>
        <v>11</v>
      </c>
    </row>
    <row r="505" spans="1:7">
      <c r="A505" t="s">
        <v>3814</v>
      </c>
      <c r="B505">
        <v>-4.24</v>
      </c>
      <c r="D505">
        <v>1</v>
      </c>
      <c r="E505" s="30">
        <f t="shared" si="7"/>
        <v>-4.24</v>
      </c>
      <c r="F505" s="39">
        <f>VLOOKUP($A505,'Ub5 and Ub6 values'!$B$2:$F$7000,2,FALSE)</f>
        <v>6</v>
      </c>
      <c r="G505" s="39">
        <f>VLOOKUP($A505,'Ub5 and Ub6 values'!$B$2:$F$7000,3,FALSE)</f>
        <v>9</v>
      </c>
    </row>
    <row r="506" spans="1:7">
      <c r="A506" t="s">
        <v>3838</v>
      </c>
      <c r="B506">
        <v>-4.2300000000000004</v>
      </c>
      <c r="D506">
        <v>1</v>
      </c>
      <c r="E506" s="30">
        <f t="shared" si="7"/>
        <v>-4.2300000000000004</v>
      </c>
      <c r="F506" s="39">
        <f>VLOOKUP($A506,'Ub5 and Ub6 values'!$B$2:$F$7000,2,FALSE)</f>
        <v>9</v>
      </c>
      <c r="G506" s="39">
        <f>VLOOKUP($A506,'Ub5 and Ub6 values'!$B$2:$F$7000,3,FALSE)</f>
        <v>11</v>
      </c>
    </row>
    <row r="507" spans="1:7">
      <c r="A507" t="s">
        <v>3839</v>
      </c>
      <c r="B507">
        <v>-4.22</v>
      </c>
      <c r="D507">
        <v>1</v>
      </c>
      <c r="E507" s="30">
        <f t="shared" si="7"/>
        <v>-4.22</v>
      </c>
      <c r="F507" s="39">
        <f>VLOOKUP($A507,'Ub5 and Ub6 values'!$B$2:$F$7000,2,FALSE)</f>
        <v>7</v>
      </c>
      <c r="G507" s="39">
        <f>VLOOKUP($A507,'Ub5 and Ub6 values'!$B$2:$F$7000,3,FALSE)</f>
        <v>11</v>
      </c>
    </row>
    <row r="508" spans="1:7">
      <c r="A508" t="s">
        <v>3840</v>
      </c>
      <c r="B508">
        <v>-4.21</v>
      </c>
      <c r="D508">
        <v>1</v>
      </c>
      <c r="E508" s="30">
        <f t="shared" si="7"/>
        <v>-4.21</v>
      </c>
      <c r="F508" s="39">
        <f>VLOOKUP($A508,'Ub5 and Ub6 values'!$B$2:$F$7000,2,FALSE)</f>
        <v>7</v>
      </c>
      <c r="G508" s="39">
        <f>VLOOKUP($A508,'Ub5 and Ub6 values'!$B$2:$F$7000,3,FALSE)</f>
        <v>10</v>
      </c>
    </row>
    <row r="509" spans="1:7">
      <c r="A509" t="s">
        <v>3841</v>
      </c>
      <c r="B509">
        <v>-4.21</v>
      </c>
      <c r="D509">
        <v>1</v>
      </c>
      <c r="E509" s="30">
        <f t="shared" si="7"/>
        <v>-4.21</v>
      </c>
      <c r="F509" s="39">
        <f>VLOOKUP($A509,'Ub5 and Ub6 values'!$B$2:$F$7000,2,FALSE)</f>
        <v>7</v>
      </c>
      <c r="G509" s="39">
        <f>VLOOKUP($A509,'Ub5 and Ub6 values'!$B$2:$F$7000,3,FALSE)</f>
        <v>9</v>
      </c>
    </row>
    <row r="510" spans="1:7">
      <c r="A510" t="s">
        <v>3842</v>
      </c>
      <c r="B510">
        <v>-4.21</v>
      </c>
      <c r="D510">
        <v>1</v>
      </c>
      <c r="E510" s="30">
        <f t="shared" si="7"/>
        <v>-4.21</v>
      </c>
      <c r="F510" s="39">
        <f>VLOOKUP($A510,'Ub5 and Ub6 values'!$B$2:$F$7000,2,FALSE)</f>
        <v>7</v>
      </c>
      <c r="G510" s="39">
        <f>VLOOKUP($A510,'Ub5 and Ub6 values'!$B$2:$F$7000,3,FALSE)</f>
        <v>9</v>
      </c>
    </row>
    <row r="511" spans="1:7">
      <c r="A511" t="s">
        <v>3843</v>
      </c>
      <c r="B511">
        <v>-4.2</v>
      </c>
      <c r="D511">
        <v>1</v>
      </c>
      <c r="E511" s="30">
        <f t="shared" si="7"/>
        <v>-4.2</v>
      </c>
      <c r="F511" s="39">
        <f>VLOOKUP($A511,'Ub5 and Ub6 values'!$B$2:$F$7000,2,FALSE)</f>
        <v>6</v>
      </c>
      <c r="G511" s="39">
        <f>VLOOKUP($A511,'Ub5 and Ub6 values'!$B$2:$F$7000,3,FALSE)</f>
        <v>11</v>
      </c>
    </row>
    <row r="512" spans="1:7">
      <c r="A512" t="s">
        <v>3844</v>
      </c>
      <c r="B512">
        <v>-4.2</v>
      </c>
      <c r="D512">
        <v>1</v>
      </c>
      <c r="E512" s="30">
        <f t="shared" si="7"/>
        <v>-4.2</v>
      </c>
      <c r="F512" s="39">
        <f>VLOOKUP($A512,'Ub5 and Ub6 values'!$B$2:$F$7000,2,FALSE)</f>
        <v>7</v>
      </c>
      <c r="G512" s="39">
        <f>VLOOKUP($A512,'Ub5 and Ub6 values'!$B$2:$F$7000,3,FALSE)</f>
        <v>7</v>
      </c>
    </row>
    <row r="513" spans="1:7">
      <c r="A513" t="s">
        <v>3845</v>
      </c>
      <c r="B513">
        <v>-4.1900000000000004</v>
      </c>
      <c r="D513">
        <v>1</v>
      </c>
      <c r="E513" s="30">
        <f t="shared" si="7"/>
        <v>-4.1900000000000004</v>
      </c>
      <c r="F513" s="39">
        <f>VLOOKUP($A513,'Ub5 and Ub6 values'!$B$2:$F$7000,2,FALSE)</f>
        <v>7</v>
      </c>
      <c r="G513" s="39">
        <f>VLOOKUP($A513,'Ub5 and Ub6 values'!$B$2:$F$7000,3,FALSE)</f>
        <v>9</v>
      </c>
    </row>
    <row r="514" spans="1:7">
      <c r="A514" t="s">
        <v>3846</v>
      </c>
      <c r="B514">
        <v>-4.1900000000000004</v>
      </c>
      <c r="D514">
        <v>1</v>
      </c>
      <c r="E514" s="30">
        <f t="shared" si="7"/>
        <v>-4.1900000000000004</v>
      </c>
      <c r="F514" s="39">
        <f>VLOOKUP($A514,'Ub5 and Ub6 values'!$B$2:$F$7000,2,FALSE)</f>
        <v>8</v>
      </c>
      <c r="G514" s="39">
        <f>VLOOKUP($A514,'Ub5 and Ub6 values'!$B$2:$F$7000,3,FALSE)</f>
        <v>10</v>
      </c>
    </row>
    <row r="515" spans="1:7">
      <c r="A515" t="s">
        <v>3847</v>
      </c>
      <c r="B515">
        <v>-4.18</v>
      </c>
      <c r="D515">
        <v>1</v>
      </c>
      <c r="E515" s="30">
        <f t="shared" ref="E515:E578" si="8">B515</f>
        <v>-4.18</v>
      </c>
      <c r="F515" s="39">
        <f>VLOOKUP($A515,'Ub5 and Ub6 values'!$B$2:$F$7000,2,FALSE)</f>
        <v>5</v>
      </c>
      <c r="G515" s="39">
        <f>VLOOKUP($A515,'Ub5 and Ub6 values'!$B$2:$F$7000,3,FALSE)</f>
        <v>7</v>
      </c>
    </row>
    <row r="516" spans="1:7">
      <c r="A516" t="s">
        <v>3848</v>
      </c>
      <c r="B516">
        <v>-4.18</v>
      </c>
      <c r="D516">
        <v>1</v>
      </c>
      <c r="E516" s="30">
        <f t="shared" si="8"/>
        <v>-4.18</v>
      </c>
      <c r="F516" s="39">
        <f>VLOOKUP($A516,'Ub5 and Ub6 values'!$B$2:$F$7000,2,FALSE)</f>
        <v>7</v>
      </c>
      <c r="G516" s="39">
        <f>VLOOKUP($A516,'Ub5 and Ub6 values'!$B$2:$F$7000,3,FALSE)</f>
        <v>7</v>
      </c>
    </row>
    <row r="517" spans="1:7">
      <c r="A517" t="s">
        <v>3849</v>
      </c>
      <c r="B517">
        <v>-4.18</v>
      </c>
      <c r="D517">
        <v>1</v>
      </c>
      <c r="E517" s="30">
        <f t="shared" si="8"/>
        <v>-4.18</v>
      </c>
      <c r="F517" s="39">
        <f>VLOOKUP($A517,'Ub5 and Ub6 values'!$B$2:$F$7000,2,FALSE)</f>
        <v>7</v>
      </c>
      <c r="G517" s="39">
        <f>VLOOKUP($A517,'Ub5 and Ub6 values'!$B$2:$F$7000,3,FALSE)</f>
        <v>9</v>
      </c>
    </row>
    <row r="518" spans="1:7">
      <c r="A518" t="s">
        <v>3850</v>
      </c>
      <c r="B518">
        <v>-4.18</v>
      </c>
      <c r="D518">
        <v>1</v>
      </c>
      <c r="E518" s="30">
        <f t="shared" si="8"/>
        <v>-4.18</v>
      </c>
      <c r="F518" s="39">
        <f>VLOOKUP($A518,'Ub5 and Ub6 values'!$B$2:$F$7000,2,FALSE)</f>
        <v>8</v>
      </c>
      <c r="G518" s="39">
        <f>VLOOKUP($A518,'Ub5 and Ub6 values'!$B$2:$F$7000,3,FALSE)</f>
        <v>8</v>
      </c>
    </row>
    <row r="519" spans="1:7">
      <c r="A519" t="s">
        <v>3851</v>
      </c>
      <c r="B519">
        <v>-4.17</v>
      </c>
      <c r="D519">
        <v>1</v>
      </c>
      <c r="E519" s="30">
        <f t="shared" si="8"/>
        <v>-4.17</v>
      </c>
      <c r="F519" s="39">
        <f>VLOOKUP($A519,'Ub5 and Ub6 values'!$B$2:$F$7000,2,FALSE)</f>
        <v>7</v>
      </c>
      <c r="G519" s="39">
        <f>VLOOKUP($A519,'Ub5 and Ub6 values'!$B$2:$F$7000,3,FALSE)</f>
        <v>9</v>
      </c>
    </row>
    <row r="520" spans="1:7">
      <c r="A520" t="s">
        <v>3852</v>
      </c>
      <c r="B520">
        <v>-4.1500000000000004</v>
      </c>
      <c r="D520">
        <v>1</v>
      </c>
      <c r="E520" s="30">
        <f t="shared" si="8"/>
        <v>-4.1500000000000004</v>
      </c>
      <c r="F520" s="39">
        <f>VLOOKUP($A520,'Ub5 and Ub6 values'!$B$2:$F$7000,2,FALSE)</f>
        <v>5</v>
      </c>
      <c r="G520" s="39">
        <f>VLOOKUP($A520,'Ub5 and Ub6 values'!$B$2:$F$7000,3,FALSE)</f>
        <v>6</v>
      </c>
    </row>
    <row r="521" spans="1:7">
      <c r="A521" t="s">
        <v>3853</v>
      </c>
      <c r="B521">
        <v>-4.1500000000000004</v>
      </c>
      <c r="D521">
        <v>1</v>
      </c>
      <c r="E521" s="30">
        <f t="shared" si="8"/>
        <v>-4.1500000000000004</v>
      </c>
      <c r="F521" s="39">
        <f>VLOOKUP($A521,'Ub5 and Ub6 values'!$B$2:$F$7000,2,FALSE)</f>
        <v>7</v>
      </c>
      <c r="G521" s="39">
        <f>VLOOKUP($A521,'Ub5 and Ub6 values'!$B$2:$F$7000,3,FALSE)</f>
        <v>8</v>
      </c>
    </row>
    <row r="522" spans="1:7">
      <c r="A522" t="s">
        <v>3854</v>
      </c>
      <c r="B522">
        <v>-4.1500000000000004</v>
      </c>
      <c r="D522">
        <v>1</v>
      </c>
      <c r="E522" s="30">
        <f t="shared" si="8"/>
        <v>-4.1500000000000004</v>
      </c>
      <c r="F522" s="39">
        <f>VLOOKUP($A522,'Ub5 and Ub6 values'!$B$2:$F$7000,2,FALSE)</f>
        <v>8</v>
      </c>
      <c r="G522" s="39">
        <f>VLOOKUP($A522,'Ub5 and Ub6 values'!$B$2:$F$7000,3,FALSE)</f>
        <v>9</v>
      </c>
    </row>
    <row r="523" spans="1:7">
      <c r="A523" t="s">
        <v>3855</v>
      </c>
      <c r="B523">
        <v>-4.1500000000000004</v>
      </c>
      <c r="D523">
        <v>1</v>
      </c>
      <c r="E523" s="30">
        <f t="shared" si="8"/>
        <v>-4.1500000000000004</v>
      </c>
      <c r="F523" s="39">
        <f>VLOOKUP($A523,'Ub5 and Ub6 values'!$B$2:$F$7000,2,FALSE)</f>
        <v>7</v>
      </c>
      <c r="G523" s="39">
        <f>VLOOKUP($A523,'Ub5 and Ub6 values'!$B$2:$F$7000,3,FALSE)</f>
        <v>11</v>
      </c>
    </row>
    <row r="524" spans="1:7">
      <c r="A524" t="s">
        <v>3856</v>
      </c>
      <c r="B524">
        <v>-4.1399999999999997</v>
      </c>
      <c r="D524">
        <v>1</v>
      </c>
      <c r="E524" s="30">
        <f t="shared" si="8"/>
        <v>-4.1399999999999997</v>
      </c>
      <c r="F524" s="39">
        <f>VLOOKUP($A524,'Ub5 and Ub6 values'!$B$2:$F$7000,2,FALSE)</f>
        <v>5</v>
      </c>
      <c r="G524" s="39">
        <f>VLOOKUP($A524,'Ub5 and Ub6 values'!$B$2:$F$7000,3,FALSE)</f>
        <v>6</v>
      </c>
    </row>
    <row r="525" spans="1:7">
      <c r="A525" t="s">
        <v>3857</v>
      </c>
      <c r="B525">
        <v>-4.1399999999999997</v>
      </c>
      <c r="D525">
        <v>1</v>
      </c>
      <c r="E525" s="30">
        <f t="shared" si="8"/>
        <v>-4.1399999999999997</v>
      </c>
      <c r="F525" s="39">
        <f>VLOOKUP($A525,'Ub5 and Ub6 values'!$B$2:$F$7000,2,FALSE)</f>
        <v>7</v>
      </c>
      <c r="G525" s="39">
        <f>VLOOKUP($A525,'Ub5 and Ub6 values'!$B$2:$F$7000,3,FALSE)</f>
        <v>9</v>
      </c>
    </row>
    <row r="526" spans="1:7">
      <c r="A526" t="s">
        <v>3858</v>
      </c>
      <c r="B526">
        <v>-4.1399999999999997</v>
      </c>
      <c r="D526">
        <v>1</v>
      </c>
      <c r="E526" s="30">
        <f t="shared" si="8"/>
        <v>-4.1399999999999997</v>
      </c>
      <c r="F526" s="39">
        <f>VLOOKUP($A526,'Ub5 and Ub6 values'!$B$2:$F$7000,2,FALSE)</f>
        <v>9</v>
      </c>
      <c r="G526" s="39">
        <f>VLOOKUP($A526,'Ub5 and Ub6 values'!$B$2:$F$7000,3,FALSE)</f>
        <v>10</v>
      </c>
    </row>
    <row r="527" spans="1:7">
      <c r="A527" t="s">
        <v>3859</v>
      </c>
      <c r="B527">
        <v>-4.1399999999999997</v>
      </c>
      <c r="D527">
        <v>1</v>
      </c>
      <c r="E527" s="30">
        <f t="shared" si="8"/>
        <v>-4.1399999999999997</v>
      </c>
      <c r="F527" s="39">
        <f>VLOOKUP($A527,'Ub5 and Ub6 values'!$B$2:$F$7000,2,FALSE)</f>
        <v>7</v>
      </c>
      <c r="G527" s="39">
        <f>VLOOKUP($A527,'Ub5 and Ub6 values'!$B$2:$F$7000,3,FALSE)</f>
        <v>10</v>
      </c>
    </row>
    <row r="528" spans="1:7">
      <c r="A528" t="s">
        <v>3860</v>
      </c>
      <c r="B528">
        <v>-4.1399999999999997</v>
      </c>
      <c r="D528">
        <v>1</v>
      </c>
      <c r="E528" s="30">
        <f t="shared" si="8"/>
        <v>-4.1399999999999997</v>
      </c>
      <c r="F528" s="39">
        <f>VLOOKUP($A528,'Ub5 and Ub6 values'!$B$2:$F$7000,2,FALSE)</f>
        <v>7</v>
      </c>
      <c r="G528" s="39">
        <f>VLOOKUP($A528,'Ub5 and Ub6 values'!$B$2:$F$7000,3,FALSE)</f>
        <v>9</v>
      </c>
    </row>
    <row r="529" spans="1:7">
      <c r="A529" t="s">
        <v>3861</v>
      </c>
      <c r="B529">
        <v>-4.1399999999999997</v>
      </c>
      <c r="D529">
        <v>1</v>
      </c>
      <c r="E529" s="30">
        <f t="shared" si="8"/>
        <v>-4.1399999999999997</v>
      </c>
      <c r="F529" s="39">
        <f>VLOOKUP($A529,'Ub5 and Ub6 values'!$B$2:$F$7000,2,FALSE)</f>
        <v>6</v>
      </c>
      <c r="G529" s="39">
        <f>VLOOKUP($A529,'Ub5 and Ub6 values'!$B$2:$F$7000,3,FALSE)</f>
        <v>9</v>
      </c>
    </row>
    <row r="530" spans="1:7">
      <c r="A530" t="s">
        <v>3862</v>
      </c>
      <c r="B530">
        <v>-4.13</v>
      </c>
      <c r="D530">
        <v>1</v>
      </c>
      <c r="E530" s="30">
        <f t="shared" si="8"/>
        <v>-4.13</v>
      </c>
      <c r="F530" s="39">
        <f>VLOOKUP($A530,'Ub5 and Ub6 values'!$B$2:$F$7000,2,FALSE)</f>
        <v>6</v>
      </c>
      <c r="G530" s="39">
        <f>VLOOKUP($A530,'Ub5 and Ub6 values'!$B$2:$F$7000,3,FALSE)</f>
        <v>9</v>
      </c>
    </row>
    <row r="531" spans="1:7">
      <c r="A531" t="s">
        <v>3863</v>
      </c>
      <c r="B531">
        <v>-4.13</v>
      </c>
      <c r="D531">
        <v>1</v>
      </c>
      <c r="E531" s="30">
        <f t="shared" si="8"/>
        <v>-4.13</v>
      </c>
      <c r="F531" s="39">
        <f>VLOOKUP($A531,'Ub5 and Ub6 values'!$B$2:$F$7000,2,FALSE)</f>
        <v>8</v>
      </c>
      <c r="G531" s="39">
        <f>VLOOKUP($A531,'Ub5 and Ub6 values'!$B$2:$F$7000,3,FALSE)</f>
        <v>11</v>
      </c>
    </row>
    <row r="532" spans="1:7">
      <c r="A532" t="s">
        <v>3864</v>
      </c>
      <c r="B532">
        <v>-4.13</v>
      </c>
      <c r="D532">
        <v>1</v>
      </c>
      <c r="E532" s="30">
        <f t="shared" si="8"/>
        <v>-4.13</v>
      </c>
      <c r="F532" s="39">
        <f>VLOOKUP($A532,'Ub5 and Ub6 values'!$B$2:$F$7000,2,FALSE)</f>
        <v>7</v>
      </c>
      <c r="G532" s="39">
        <f>VLOOKUP($A532,'Ub5 and Ub6 values'!$B$2:$F$7000,3,FALSE)</f>
        <v>9</v>
      </c>
    </row>
    <row r="533" spans="1:7">
      <c r="A533" t="s">
        <v>3865</v>
      </c>
      <c r="B533">
        <v>-4.13</v>
      </c>
      <c r="D533">
        <v>1</v>
      </c>
      <c r="E533" s="30">
        <f t="shared" si="8"/>
        <v>-4.13</v>
      </c>
      <c r="F533" s="39">
        <f>VLOOKUP($A533,'Ub5 and Ub6 values'!$B$2:$F$7000,2,FALSE)</f>
        <v>8</v>
      </c>
      <c r="G533" s="39">
        <f>VLOOKUP($A533,'Ub5 and Ub6 values'!$B$2:$F$7000,3,FALSE)</f>
        <v>10</v>
      </c>
    </row>
    <row r="534" spans="1:7">
      <c r="A534" t="s">
        <v>3866</v>
      </c>
      <c r="B534">
        <v>-4.12</v>
      </c>
      <c r="D534">
        <v>1</v>
      </c>
      <c r="E534" s="30">
        <f t="shared" si="8"/>
        <v>-4.12</v>
      </c>
      <c r="F534" s="39">
        <f>VLOOKUP($A534,'Ub5 and Ub6 values'!$B$2:$F$7000,2,FALSE)</f>
        <v>7</v>
      </c>
      <c r="G534" s="39">
        <f>VLOOKUP($A534,'Ub5 and Ub6 values'!$B$2:$F$7000,3,FALSE)</f>
        <v>7</v>
      </c>
    </row>
    <row r="535" spans="1:7">
      <c r="A535" t="s">
        <v>3867</v>
      </c>
      <c r="B535">
        <v>-4.12</v>
      </c>
      <c r="D535">
        <v>1</v>
      </c>
      <c r="E535" s="30">
        <f t="shared" si="8"/>
        <v>-4.12</v>
      </c>
      <c r="F535" s="39">
        <f>VLOOKUP($A535,'Ub5 and Ub6 values'!$B$2:$F$7000,2,FALSE)</f>
        <v>6</v>
      </c>
      <c r="G535" s="39">
        <f>VLOOKUP($A535,'Ub5 and Ub6 values'!$B$2:$F$7000,3,FALSE)</f>
        <v>8</v>
      </c>
    </row>
    <row r="536" spans="1:7">
      <c r="A536" t="s">
        <v>3868</v>
      </c>
      <c r="B536">
        <v>-4.12</v>
      </c>
      <c r="D536">
        <v>1</v>
      </c>
      <c r="E536" s="30">
        <f t="shared" si="8"/>
        <v>-4.12</v>
      </c>
      <c r="F536" s="39">
        <f>VLOOKUP($A536,'Ub5 and Ub6 values'!$B$2:$F$7000,2,FALSE)</f>
        <v>8</v>
      </c>
      <c r="G536" s="39">
        <f>VLOOKUP($A536,'Ub5 and Ub6 values'!$B$2:$F$7000,3,FALSE)</f>
        <v>10</v>
      </c>
    </row>
    <row r="537" spans="1:7">
      <c r="A537" t="s">
        <v>3869</v>
      </c>
      <c r="B537">
        <v>-4.1100000000000003</v>
      </c>
      <c r="D537">
        <v>1</v>
      </c>
      <c r="E537" s="30">
        <f t="shared" si="8"/>
        <v>-4.1100000000000003</v>
      </c>
      <c r="F537" s="39">
        <f>VLOOKUP($A537,'Ub5 and Ub6 values'!$B$2:$F$7000,2,FALSE)</f>
        <v>7</v>
      </c>
      <c r="G537" s="39">
        <f>VLOOKUP($A537,'Ub5 and Ub6 values'!$B$2:$F$7000,3,FALSE)</f>
        <v>9</v>
      </c>
    </row>
    <row r="538" spans="1:7">
      <c r="A538" t="s">
        <v>3870</v>
      </c>
      <c r="B538">
        <v>-4.1100000000000003</v>
      </c>
      <c r="D538">
        <v>1</v>
      </c>
      <c r="E538" s="30">
        <f t="shared" si="8"/>
        <v>-4.1100000000000003</v>
      </c>
      <c r="F538" s="39">
        <f>VLOOKUP($A538,'Ub5 and Ub6 values'!$B$2:$F$7000,2,FALSE)</f>
        <v>7</v>
      </c>
      <c r="G538" s="39">
        <f>VLOOKUP($A538,'Ub5 and Ub6 values'!$B$2:$F$7000,3,FALSE)</f>
        <v>8</v>
      </c>
    </row>
    <row r="539" spans="1:7">
      <c r="A539" t="s">
        <v>3871</v>
      </c>
      <c r="B539">
        <v>-4.0999999999999996</v>
      </c>
      <c r="D539">
        <v>1</v>
      </c>
      <c r="E539" s="30">
        <f t="shared" si="8"/>
        <v>-4.0999999999999996</v>
      </c>
      <c r="F539" s="39">
        <f>VLOOKUP($A539,'Ub5 and Ub6 values'!$B$2:$F$7000,2,FALSE)</f>
        <v>6</v>
      </c>
      <c r="G539" s="39">
        <f>VLOOKUP($A539,'Ub5 and Ub6 values'!$B$2:$F$7000,3,FALSE)</f>
        <v>9</v>
      </c>
    </row>
    <row r="540" spans="1:7">
      <c r="A540" t="s">
        <v>3872</v>
      </c>
      <c r="B540">
        <v>-4.09</v>
      </c>
      <c r="D540">
        <v>1</v>
      </c>
      <c r="E540" s="30">
        <f t="shared" si="8"/>
        <v>-4.09</v>
      </c>
      <c r="F540" s="39">
        <f>VLOOKUP($A540,'Ub5 and Ub6 values'!$B$2:$F$7000,2,FALSE)</f>
        <v>6</v>
      </c>
      <c r="G540" s="39">
        <f>VLOOKUP($A540,'Ub5 and Ub6 values'!$B$2:$F$7000,3,FALSE)</f>
        <v>11</v>
      </c>
    </row>
    <row r="541" spans="1:7">
      <c r="A541" t="s">
        <v>3873</v>
      </c>
      <c r="B541">
        <v>-4.08</v>
      </c>
      <c r="D541">
        <v>1</v>
      </c>
      <c r="E541" s="30">
        <f t="shared" si="8"/>
        <v>-4.08</v>
      </c>
      <c r="F541" s="39">
        <f>VLOOKUP($A541,'Ub5 and Ub6 values'!$B$2:$F$7000,2,FALSE)</f>
        <v>8</v>
      </c>
      <c r="G541" s="39">
        <f>VLOOKUP($A541,'Ub5 and Ub6 values'!$B$2:$F$7000,3,FALSE)</f>
        <v>10</v>
      </c>
    </row>
    <row r="542" spans="1:7">
      <c r="A542" t="s">
        <v>3874</v>
      </c>
      <c r="B542">
        <v>-4.08</v>
      </c>
      <c r="D542">
        <v>1</v>
      </c>
      <c r="E542" s="30">
        <f t="shared" si="8"/>
        <v>-4.08</v>
      </c>
      <c r="F542" s="39">
        <f>VLOOKUP($A542,'Ub5 and Ub6 values'!$B$2:$F$7000,2,FALSE)</f>
        <v>6</v>
      </c>
      <c r="G542" s="39">
        <f>VLOOKUP($A542,'Ub5 and Ub6 values'!$B$2:$F$7000,3,FALSE)</f>
        <v>9</v>
      </c>
    </row>
    <row r="543" spans="1:7">
      <c r="A543" t="s">
        <v>3875</v>
      </c>
      <c r="B543">
        <v>-4.08</v>
      </c>
      <c r="D543">
        <v>1</v>
      </c>
      <c r="E543" s="30">
        <f t="shared" si="8"/>
        <v>-4.08</v>
      </c>
      <c r="F543" s="39">
        <f>VLOOKUP($A543,'Ub5 and Ub6 values'!$B$2:$F$7000,2,FALSE)</f>
        <v>8</v>
      </c>
      <c r="G543" s="39">
        <f>VLOOKUP($A543,'Ub5 and Ub6 values'!$B$2:$F$7000,3,FALSE)</f>
        <v>9</v>
      </c>
    </row>
    <row r="544" spans="1:7">
      <c r="A544" t="s">
        <v>3876</v>
      </c>
      <c r="B544">
        <v>-4.07</v>
      </c>
      <c r="D544">
        <v>1</v>
      </c>
      <c r="E544" s="30">
        <f t="shared" si="8"/>
        <v>-4.07</v>
      </c>
      <c r="F544" s="39">
        <f>VLOOKUP($A544,'Ub5 and Ub6 values'!$B$2:$F$7000,2,FALSE)</f>
        <v>5</v>
      </c>
      <c r="G544" s="39">
        <f>VLOOKUP($A544,'Ub5 and Ub6 values'!$B$2:$F$7000,3,FALSE)</f>
        <v>7</v>
      </c>
    </row>
    <row r="545" spans="1:7">
      <c r="A545" t="s">
        <v>3877</v>
      </c>
      <c r="B545">
        <v>-4.07</v>
      </c>
      <c r="D545">
        <v>1</v>
      </c>
      <c r="E545" s="30">
        <f t="shared" si="8"/>
        <v>-4.07</v>
      </c>
      <c r="F545" s="39">
        <f>VLOOKUP($A545,'Ub5 and Ub6 values'!$B$2:$F$7000,2,FALSE)</f>
        <v>6</v>
      </c>
      <c r="G545" s="39">
        <f>VLOOKUP($A545,'Ub5 and Ub6 values'!$B$2:$F$7000,3,FALSE)</f>
        <v>9</v>
      </c>
    </row>
    <row r="546" spans="1:7">
      <c r="A546" t="s">
        <v>3878</v>
      </c>
      <c r="B546">
        <v>-4.07</v>
      </c>
      <c r="D546">
        <v>1</v>
      </c>
      <c r="E546" s="30">
        <f t="shared" si="8"/>
        <v>-4.07</v>
      </c>
      <c r="F546" s="39">
        <f>VLOOKUP($A546,'Ub5 and Ub6 values'!$B$2:$F$7000,2,FALSE)</f>
        <v>6</v>
      </c>
      <c r="G546" s="39">
        <f>VLOOKUP($A546,'Ub5 and Ub6 values'!$B$2:$F$7000,3,FALSE)</f>
        <v>11</v>
      </c>
    </row>
    <row r="547" spans="1:7">
      <c r="A547" t="s">
        <v>3879</v>
      </c>
      <c r="B547">
        <v>-4.07</v>
      </c>
      <c r="D547">
        <v>1</v>
      </c>
      <c r="E547" s="30">
        <f t="shared" si="8"/>
        <v>-4.07</v>
      </c>
      <c r="F547" s="39">
        <f>VLOOKUP($A547,'Ub5 and Ub6 values'!$B$2:$F$7000,2,FALSE)</f>
        <v>6</v>
      </c>
      <c r="G547" s="39">
        <f>VLOOKUP($A547,'Ub5 and Ub6 values'!$B$2:$F$7000,3,FALSE)</f>
        <v>9</v>
      </c>
    </row>
    <row r="548" spans="1:7">
      <c r="A548" t="s">
        <v>3880</v>
      </c>
      <c r="B548">
        <v>-4.0599999999999996</v>
      </c>
      <c r="D548">
        <v>1</v>
      </c>
      <c r="E548" s="30">
        <f t="shared" si="8"/>
        <v>-4.0599999999999996</v>
      </c>
      <c r="F548" s="39">
        <f>VLOOKUP($A548,'Ub5 and Ub6 values'!$B$2:$F$7000,2,FALSE)</f>
        <v>8</v>
      </c>
      <c r="G548" s="39">
        <f>VLOOKUP($A548,'Ub5 and Ub6 values'!$B$2:$F$7000,3,FALSE)</f>
        <v>9</v>
      </c>
    </row>
    <row r="549" spans="1:7">
      <c r="A549" t="s">
        <v>3881</v>
      </c>
      <c r="B549">
        <v>-4.0599999999999996</v>
      </c>
      <c r="D549">
        <v>1</v>
      </c>
      <c r="E549" s="30">
        <f t="shared" si="8"/>
        <v>-4.0599999999999996</v>
      </c>
      <c r="F549" s="39">
        <f>VLOOKUP($A549,'Ub5 and Ub6 values'!$B$2:$F$7000,2,FALSE)</f>
        <v>4</v>
      </c>
      <c r="G549" s="39">
        <f>VLOOKUP($A549,'Ub5 and Ub6 values'!$B$2:$F$7000,3,FALSE)</f>
        <v>7</v>
      </c>
    </row>
    <row r="550" spans="1:7">
      <c r="A550" t="s">
        <v>3882</v>
      </c>
      <c r="B550">
        <v>-4.0599999999999996</v>
      </c>
      <c r="D550">
        <v>1</v>
      </c>
      <c r="E550" s="30">
        <f t="shared" si="8"/>
        <v>-4.0599999999999996</v>
      </c>
      <c r="F550" s="39">
        <f>VLOOKUP($A550,'Ub5 and Ub6 values'!$B$2:$F$7000,2,FALSE)</f>
        <v>8</v>
      </c>
      <c r="G550" s="39">
        <f>VLOOKUP($A550,'Ub5 and Ub6 values'!$B$2:$F$7000,3,FALSE)</f>
        <v>10</v>
      </c>
    </row>
    <row r="551" spans="1:7">
      <c r="A551" t="s">
        <v>3883</v>
      </c>
      <c r="B551">
        <v>-4.05</v>
      </c>
      <c r="D551">
        <v>1</v>
      </c>
      <c r="E551" s="30">
        <f t="shared" si="8"/>
        <v>-4.05</v>
      </c>
      <c r="F551" s="39">
        <f>VLOOKUP($A551,'Ub5 and Ub6 values'!$B$2:$F$7000,2,FALSE)</f>
        <v>8</v>
      </c>
      <c r="G551" s="39">
        <f>VLOOKUP($A551,'Ub5 and Ub6 values'!$B$2:$F$7000,3,FALSE)</f>
        <v>9</v>
      </c>
    </row>
    <row r="552" spans="1:7">
      <c r="A552" t="s">
        <v>3884</v>
      </c>
      <c r="B552">
        <v>-4.05</v>
      </c>
      <c r="D552">
        <v>1</v>
      </c>
      <c r="E552" s="30">
        <f t="shared" si="8"/>
        <v>-4.05</v>
      </c>
      <c r="F552" s="39">
        <f>VLOOKUP($A552,'Ub5 and Ub6 values'!$B$2:$F$7000,2,FALSE)</f>
        <v>7</v>
      </c>
      <c r="G552" s="39">
        <f>VLOOKUP($A552,'Ub5 and Ub6 values'!$B$2:$F$7000,3,FALSE)</f>
        <v>8</v>
      </c>
    </row>
    <row r="553" spans="1:7">
      <c r="A553" t="s">
        <v>3885</v>
      </c>
      <c r="B553">
        <v>-4.05</v>
      </c>
      <c r="D553">
        <v>1</v>
      </c>
      <c r="E553" s="30">
        <f t="shared" si="8"/>
        <v>-4.05</v>
      </c>
      <c r="F553" s="39">
        <f>VLOOKUP($A553,'Ub5 and Ub6 values'!$B$2:$F$7000,2,FALSE)</f>
        <v>8</v>
      </c>
      <c r="G553" s="39">
        <f>VLOOKUP($A553,'Ub5 and Ub6 values'!$B$2:$F$7000,3,FALSE)</f>
        <v>9</v>
      </c>
    </row>
    <row r="554" spans="1:7">
      <c r="A554" t="s">
        <v>3886</v>
      </c>
      <c r="B554">
        <v>-4.04</v>
      </c>
      <c r="D554">
        <v>1</v>
      </c>
      <c r="E554" s="30">
        <f t="shared" si="8"/>
        <v>-4.04</v>
      </c>
      <c r="F554" s="39">
        <f>VLOOKUP($A554,'Ub5 and Ub6 values'!$B$2:$F$7000,2,FALSE)</f>
        <v>5</v>
      </c>
      <c r="G554" s="39">
        <f>VLOOKUP($A554,'Ub5 and Ub6 values'!$B$2:$F$7000,3,FALSE)</f>
        <v>6</v>
      </c>
    </row>
    <row r="555" spans="1:7">
      <c r="A555" t="s">
        <v>3887</v>
      </c>
      <c r="B555">
        <v>-4.04</v>
      </c>
      <c r="D555">
        <v>1</v>
      </c>
      <c r="E555" s="30">
        <f t="shared" si="8"/>
        <v>-4.04</v>
      </c>
      <c r="F555" s="39">
        <f>VLOOKUP($A555,'Ub5 and Ub6 values'!$B$2:$F$7000,2,FALSE)</f>
        <v>8</v>
      </c>
      <c r="G555" s="39">
        <f>VLOOKUP($A555,'Ub5 and Ub6 values'!$B$2:$F$7000,3,FALSE)</f>
        <v>8</v>
      </c>
    </row>
    <row r="556" spans="1:7">
      <c r="A556" t="s">
        <v>3888</v>
      </c>
      <c r="B556">
        <v>-4.04</v>
      </c>
      <c r="D556">
        <v>1</v>
      </c>
      <c r="E556" s="30">
        <f t="shared" si="8"/>
        <v>-4.04</v>
      </c>
      <c r="F556" s="39">
        <f>VLOOKUP($A556,'Ub5 and Ub6 values'!$B$2:$F$7000,2,FALSE)</f>
        <v>6</v>
      </c>
      <c r="G556" s="39">
        <f>VLOOKUP($A556,'Ub5 and Ub6 values'!$B$2:$F$7000,3,FALSE)</f>
        <v>12</v>
      </c>
    </row>
    <row r="557" spans="1:7">
      <c r="A557" t="s">
        <v>3889</v>
      </c>
      <c r="B557">
        <v>-4.04</v>
      </c>
      <c r="D557">
        <v>1</v>
      </c>
      <c r="E557" s="30">
        <f t="shared" si="8"/>
        <v>-4.04</v>
      </c>
      <c r="F557" s="39">
        <f>VLOOKUP($A557,'Ub5 and Ub6 values'!$B$2:$F$7000,2,FALSE)</f>
        <v>8</v>
      </c>
      <c r="G557" s="39">
        <f>VLOOKUP($A557,'Ub5 and Ub6 values'!$B$2:$F$7000,3,FALSE)</f>
        <v>9</v>
      </c>
    </row>
    <row r="558" spans="1:7">
      <c r="A558" t="s">
        <v>3890</v>
      </c>
      <c r="B558">
        <v>-4.03</v>
      </c>
      <c r="D558">
        <v>1</v>
      </c>
      <c r="E558" s="30">
        <f t="shared" si="8"/>
        <v>-4.03</v>
      </c>
      <c r="F558" s="39">
        <f>VLOOKUP($A558,'Ub5 and Ub6 values'!$B$2:$F$7000,2,FALSE)</f>
        <v>10</v>
      </c>
      <c r="G558" s="39">
        <f>VLOOKUP($A558,'Ub5 and Ub6 values'!$B$2:$F$7000,3,FALSE)</f>
        <v>10</v>
      </c>
    </row>
    <row r="559" spans="1:7">
      <c r="A559" t="s">
        <v>3891</v>
      </c>
      <c r="B559">
        <v>-4.03</v>
      </c>
      <c r="D559">
        <v>1</v>
      </c>
      <c r="E559" s="30">
        <f t="shared" si="8"/>
        <v>-4.03</v>
      </c>
      <c r="F559" s="39">
        <f>VLOOKUP($A559,'Ub5 and Ub6 values'!$B$2:$F$7000,2,FALSE)</f>
        <v>6</v>
      </c>
      <c r="G559" s="39">
        <f>VLOOKUP($A559,'Ub5 and Ub6 values'!$B$2:$F$7000,3,FALSE)</f>
        <v>10</v>
      </c>
    </row>
    <row r="560" spans="1:7">
      <c r="A560" t="s">
        <v>3892</v>
      </c>
      <c r="B560">
        <v>-4.03</v>
      </c>
      <c r="D560">
        <v>1</v>
      </c>
      <c r="E560" s="30">
        <f t="shared" si="8"/>
        <v>-4.03</v>
      </c>
      <c r="F560" s="39">
        <f>VLOOKUP($A560,'Ub5 and Ub6 values'!$B$2:$F$7000,2,FALSE)</f>
        <v>8</v>
      </c>
      <c r="G560" s="39">
        <f>VLOOKUP($A560,'Ub5 and Ub6 values'!$B$2:$F$7000,3,FALSE)</f>
        <v>10</v>
      </c>
    </row>
    <row r="561" spans="1:7">
      <c r="A561" t="s">
        <v>5655</v>
      </c>
      <c r="B561">
        <v>-4.03</v>
      </c>
      <c r="D561">
        <v>1</v>
      </c>
      <c r="E561" s="30">
        <f t="shared" si="8"/>
        <v>-4.03</v>
      </c>
      <c r="F561" s="39">
        <f>VLOOKUP($A561,'Ub5 and Ub6 values'!$B$2:$F$7000,2,FALSE)</f>
        <v>7</v>
      </c>
      <c r="G561" s="39">
        <f>VLOOKUP($A561,'Ub5 and Ub6 values'!$B$2:$F$7000,3,FALSE)</f>
        <v>9</v>
      </c>
    </row>
    <row r="562" spans="1:7">
      <c r="A562" t="s">
        <v>5656</v>
      </c>
      <c r="B562">
        <v>-4.03</v>
      </c>
      <c r="D562">
        <v>1</v>
      </c>
      <c r="E562" s="30">
        <f t="shared" si="8"/>
        <v>-4.03</v>
      </c>
      <c r="F562" s="39">
        <f>VLOOKUP($A562,'Ub5 and Ub6 values'!$B$2:$F$7000,2,FALSE)</f>
        <v>8</v>
      </c>
      <c r="G562" s="39">
        <f>VLOOKUP($A562,'Ub5 and Ub6 values'!$B$2:$F$7000,3,FALSE)</f>
        <v>11</v>
      </c>
    </row>
    <row r="563" spans="1:7">
      <c r="A563" t="s">
        <v>5657</v>
      </c>
      <c r="B563">
        <v>-4.0199999999999996</v>
      </c>
      <c r="D563">
        <v>1</v>
      </c>
      <c r="E563" s="30">
        <f t="shared" si="8"/>
        <v>-4.0199999999999996</v>
      </c>
      <c r="F563" s="39">
        <f>VLOOKUP($A563,'Ub5 and Ub6 values'!$B$2:$F$7000,2,FALSE)</f>
        <v>7</v>
      </c>
      <c r="G563" s="39">
        <f>VLOOKUP($A563,'Ub5 and Ub6 values'!$B$2:$F$7000,3,FALSE)</f>
        <v>9</v>
      </c>
    </row>
    <row r="564" spans="1:7">
      <c r="A564" t="s">
        <v>5658</v>
      </c>
      <c r="B564">
        <v>-4.0199999999999996</v>
      </c>
      <c r="D564">
        <v>1</v>
      </c>
      <c r="E564" s="30">
        <f t="shared" si="8"/>
        <v>-4.0199999999999996</v>
      </c>
      <c r="F564" s="39">
        <f>VLOOKUP($A564,'Ub5 and Ub6 values'!$B$2:$F$7000,2,FALSE)</f>
        <v>6</v>
      </c>
      <c r="G564" s="39">
        <f>VLOOKUP($A564,'Ub5 and Ub6 values'!$B$2:$F$7000,3,FALSE)</f>
        <v>7</v>
      </c>
    </row>
    <row r="565" spans="1:7">
      <c r="A565" t="s">
        <v>5659</v>
      </c>
      <c r="B565">
        <v>-4.0199999999999996</v>
      </c>
      <c r="D565">
        <v>1</v>
      </c>
      <c r="E565" s="30">
        <f t="shared" si="8"/>
        <v>-4.0199999999999996</v>
      </c>
      <c r="F565" s="39">
        <f>VLOOKUP($A565,'Ub5 and Ub6 values'!$B$2:$F$7000,2,FALSE)</f>
        <v>7</v>
      </c>
      <c r="G565" s="39">
        <f>VLOOKUP($A565,'Ub5 and Ub6 values'!$B$2:$F$7000,3,FALSE)</f>
        <v>9</v>
      </c>
    </row>
    <row r="566" spans="1:7">
      <c r="A566" t="s">
        <v>5660</v>
      </c>
      <c r="B566">
        <v>-4.0199999999999996</v>
      </c>
      <c r="D566">
        <v>1</v>
      </c>
      <c r="E566" s="30">
        <f t="shared" si="8"/>
        <v>-4.0199999999999996</v>
      </c>
      <c r="F566" s="39">
        <f>VLOOKUP($A566,'Ub5 and Ub6 values'!$B$2:$F$7000,2,FALSE)</f>
        <v>8</v>
      </c>
      <c r="G566" s="39">
        <f>VLOOKUP($A566,'Ub5 and Ub6 values'!$B$2:$F$7000,3,FALSE)</f>
        <v>9</v>
      </c>
    </row>
    <row r="567" spans="1:7">
      <c r="A567" t="s">
        <v>5661</v>
      </c>
      <c r="B567">
        <v>-4.0199999999999996</v>
      </c>
      <c r="D567">
        <v>1</v>
      </c>
      <c r="E567" s="30">
        <f t="shared" si="8"/>
        <v>-4.0199999999999996</v>
      </c>
      <c r="F567" s="39">
        <f>VLOOKUP($A567,'Ub5 and Ub6 values'!$B$2:$F$7000,2,FALSE)</f>
        <v>7</v>
      </c>
      <c r="G567" s="39">
        <f>VLOOKUP($A567,'Ub5 and Ub6 values'!$B$2:$F$7000,3,FALSE)</f>
        <v>10</v>
      </c>
    </row>
    <row r="568" spans="1:7">
      <c r="A568" t="s">
        <v>6809</v>
      </c>
      <c r="B568">
        <v>-4.0199999999999996</v>
      </c>
      <c r="D568">
        <v>1</v>
      </c>
      <c r="E568" s="30">
        <f t="shared" si="8"/>
        <v>-4.0199999999999996</v>
      </c>
      <c r="F568" s="39">
        <f>VLOOKUP($A568,'Ub5 and Ub6 values'!$B$2:$F$7000,2,FALSE)</f>
        <v>8</v>
      </c>
      <c r="G568" s="39">
        <f>VLOOKUP($A568,'Ub5 and Ub6 values'!$B$2:$F$7000,3,FALSE)</f>
        <v>9</v>
      </c>
    </row>
    <row r="569" spans="1:7">
      <c r="A569" t="s">
        <v>6810</v>
      </c>
      <c r="B569">
        <v>-4.0199999999999996</v>
      </c>
      <c r="D569">
        <v>1</v>
      </c>
      <c r="E569" s="30">
        <f t="shared" si="8"/>
        <v>-4.0199999999999996</v>
      </c>
      <c r="F569" s="39">
        <f>VLOOKUP($A569,'Ub5 and Ub6 values'!$B$2:$F$7000,2,FALSE)</f>
        <v>8</v>
      </c>
      <c r="G569" s="39">
        <f>VLOOKUP($A569,'Ub5 and Ub6 values'!$B$2:$F$7000,3,FALSE)</f>
        <v>10</v>
      </c>
    </row>
    <row r="570" spans="1:7">
      <c r="A570" t="s">
        <v>6811</v>
      </c>
      <c r="B570">
        <v>-4.0199999999999996</v>
      </c>
      <c r="D570">
        <v>1</v>
      </c>
      <c r="E570" s="30">
        <f t="shared" si="8"/>
        <v>-4.0199999999999996</v>
      </c>
      <c r="F570" s="39">
        <f>VLOOKUP($A570,'Ub5 and Ub6 values'!$B$2:$F$7000,2,FALSE)</f>
        <v>7</v>
      </c>
      <c r="G570" s="39">
        <f>VLOOKUP($A570,'Ub5 and Ub6 values'!$B$2:$F$7000,3,FALSE)</f>
        <v>9</v>
      </c>
    </row>
    <row r="571" spans="1:7">
      <c r="A571" t="s">
        <v>6812</v>
      </c>
      <c r="B571">
        <v>-4.01</v>
      </c>
      <c r="D571">
        <v>1</v>
      </c>
      <c r="E571" s="30">
        <f t="shared" si="8"/>
        <v>-4.01</v>
      </c>
      <c r="F571" s="39">
        <f>VLOOKUP($A571,'Ub5 and Ub6 values'!$B$2:$F$7000,2,FALSE)</f>
        <v>8</v>
      </c>
      <c r="G571" s="39">
        <f>VLOOKUP($A571,'Ub5 and Ub6 values'!$B$2:$F$7000,3,FALSE)</f>
        <v>8</v>
      </c>
    </row>
    <row r="572" spans="1:7">
      <c r="A572" t="s">
        <v>6813</v>
      </c>
      <c r="B572">
        <v>-4.01</v>
      </c>
      <c r="D572">
        <v>1</v>
      </c>
      <c r="E572" s="30">
        <f t="shared" si="8"/>
        <v>-4.01</v>
      </c>
      <c r="F572" s="39">
        <f>VLOOKUP($A572,'Ub5 and Ub6 values'!$B$2:$F$7000,2,FALSE)</f>
        <v>4</v>
      </c>
      <c r="G572" s="39">
        <f>VLOOKUP($A572,'Ub5 and Ub6 values'!$B$2:$F$7000,3,FALSE)</f>
        <v>6</v>
      </c>
    </row>
    <row r="573" spans="1:7">
      <c r="A573" t="s">
        <v>6814</v>
      </c>
      <c r="B573">
        <v>-4.01</v>
      </c>
      <c r="D573">
        <v>1</v>
      </c>
      <c r="E573" s="30">
        <f t="shared" si="8"/>
        <v>-4.01</v>
      </c>
      <c r="F573" s="39">
        <f>VLOOKUP($A573,'Ub5 and Ub6 values'!$B$2:$F$7000,2,FALSE)</f>
        <v>4</v>
      </c>
      <c r="G573" s="39">
        <f>VLOOKUP($A573,'Ub5 and Ub6 values'!$B$2:$F$7000,3,FALSE)</f>
        <v>5</v>
      </c>
    </row>
    <row r="574" spans="1:7">
      <c r="A574" t="s">
        <v>6815</v>
      </c>
      <c r="B574">
        <v>-4.01</v>
      </c>
      <c r="D574">
        <v>1</v>
      </c>
      <c r="E574" s="30">
        <f t="shared" si="8"/>
        <v>-4.01</v>
      </c>
      <c r="F574" s="39">
        <f>VLOOKUP($A574,'Ub5 and Ub6 values'!$B$2:$F$7000,2,FALSE)</f>
        <v>7</v>
      </c>
      <c r="G574" s="39">
        <f>VLOOKUP($A574,'Ub5 and Ub6 values'!$B$2:$F$7000,3,FALSE)</f>
        <v>9</v>
      </c>
    </row>
    <row r="575" spans="1:7">
      <c r="A575" t="s">
        <v>6816</v>
      </c>
      <c r="B575">
        <v>-4.01</v>
      </c>
      <c r="D575">
        <v>1</v>
      </c>
      <c r="E575" s="30">
        <f t="shared" si="8"/>
        <v>-4.01</v>
      </c>
      <c r="F575" s="39">
        <f>VLOOKUP($A575,'Ub5 and Ub6 values'!$B$2:$F$7000,2,FALSE)</f>
        <v>7</v>
      </c>
      <c r="G575" s="39">
        <f>VLOOKUP($A575,'Ub5 and Ub6 values'!$B$2:$F$7000,3,FALSE)</f>
        <v>8</v>
      </c>
    </row>
    <row r="576" spans="1:7">
      <c r="A576" t="s">
        <v>6817</v>
      </c>
      <c r="B576">
        <v>-4.01</v>
      </c>
      <c r="D576">
        <v>1</v>
      </c>
      <c r="E576" s="30">
        <f t="shared" si="8"/>
        <v>-4.01</v>
      </c>
      <c r="F576" s="39">
        <f>VLOOKUP($A576,'Ub5 and Ub6 values'!$B$2:$F$7000,2,FALSE)</f>
        <v>9</v>
      </c>
      <c r="G576" s="39">
        <f>VLOOKUP($A576,'Ub5 and Ub6 values'!$B$2:$F$7000,3,FALSE)</f>
        <v>11</v>
      </c>
    </row>
    <row r="577" spans="1:7">
      <c r="A577" t="s">
        <v>6818</v>
      </c>
      <c r="B577">
        <v>-4.01</v>
      </c>
      <c r="D577">
        <v>1</v>
      </c>
      <c r="E577" s="30">
        <f t="shared" si="8"/>
        <v>-4.01</v>
      </c>
      <c r="F577" s="39">
        <f>VLOOKUP($A577,'Ub5 and Ub6 values'!$B$2:$F$7000,2,FALSE)</f>
        <v>7</v>
      </c>
      <c r="G577" s="39">
        <f>VLOOKUP($A577,'Ub5 and Ub6 values'!$B$2:$F$7000,3,FALSE)</f>
        <v>9</v>
      </c>
    </row>
    <row r="578" spans="1:7">
      <c r="A578" t="s">
        <v>6819</v>
      </c>
      <c r="B578">
        <v>-4.01</v>
      </c>
      <c r="D578">
        <v>1</v>
      </c>
      <c r="E578" s="30">
        <f t="shared" si="8"/>
        <v>-4.01</v>
      </c>
      <c r="F578" s="39">
        <f>VLOOKUP($A578,'Ub5 and Ub6 values'!$B$2:$F$7000,2,FALSE)</f>
        <v>6</v>
      </c>
      <c r="G578" s="39">
        <f>VLOOKUP($A578,'Ub5 and Ub6 values'!$B$2:$F$7000,3,FALSE)</f>
        <v>10</v>
      </c>
    </row>
    <row r="579" spans="1:7">
      <c r="A579" t="s">
        <v>6820</v>
      </c>
      <c r="B579">
        <v>-4.01</v>
      </c>
      <c r="D579">
        <v>1</v>
      </c>
      <c r="E579" s="30">
        <f t="shared" ref="E579:E642" si="9">B579</f>
        <v>-4.01</v>
      </c>
      <c r="F579" s="39">
        <f>VLOOKUP($A579,'Ub5 and Ub6 values'!$B$2:$F$7000,2,FALSE)</f>
        <v>6</v>
      </c>
      <c r="G579" s="39">
        <f>VLOOKUP($A579,'Ub5 and Ub6 values'!$B$2:$F$7000,3,FALSE)</f>
        <v>10</v>
      </c>
    </row>
    <row r="580" spans="1:7">
      <c r="A580" t="s">
        <v>6821</v>
      </c>
      <c r="B580">
        <v>-4.01</v>
      </c>
      <c r="D580">
        <v>1</v>
      </c>
      <c r="E580" s="30">
        <f t="shared" si="9"/>
        <v>-4.01</v>
      </c>
      <c r="F580" s="39">
        <f>VLOOKUP($A580,'Ub5 and Ub6 values'!$B$2:$F$7000,2,FALSE)</f>
        <v>7</v>
      </c>
      <c r="G580" s="39">
        <f>VLOOKUP($A580,'Ub5 and Ub6 values'!$B$2:$F$7000,3,FALSE)</f>
        <v>7</v>
      </c>
    </row>
    <row r="581" spans="1:7">
      <c r="A581" t="s">
        <v>6822</v>
      </c>
      <c r="B581">
        <v>-4.01</v>
      </c>
      <c r="D581">
        <v>1</v>
      </c>
      <c r="E581" s="30">
        <f t="shared" si="9"/>
        <v>-4.01</v>
      </c>
      <c r="F581" s="39">
        <f>VLOOKUP($A581,'Ub5 and Ub6 values'!$B$2:$F$7000,2,FALSE)</f>
        <v>7</v>
      </c>
      <c r="G581" s="39">
        <f>VLOOKUP($A581,'Ub5 and Ub6 values'!$B$2:$F$7000,3,FALSE)</f>
        <v>10</v>
      </c>
    </row>
    <row r="582" spans="1:7">
      <c r="A582" t="s">
        <v>6823</v>
      </c>
      <c r="B582">
        <v>-4.01</v>
      </c>
      <c r="D582">
        <v>1</v>
      </c>
      <c r="E582" s="30">
        <f t="shared" si="9"/>
        <v>-4.01</v>
      </c>
      <c r="F582" s="39">
        <f>VLOOKUP($A582,'Ub5 and Ub6 values'!$B$2:$F$7000,2,FALSE)</f>
        <v>6</v>
      </c>
      <c r="G582" s="39">
        <f>VLOOKUP($A582,'Ub5 and Ub6 values'!$B$2:$F$7000,3,FALSE)</f>
        <v>9</v>
      </c>
    </row>
    <row r="583" spans="1:7">
      <c r="A583" t="s">
        <v>6824</v>
      </c>
      <c r="B583">
        <v>-4</v>
      </c>
      <c r="D583">
        <v>1</v>
      </c>
      <c r="E583" s="30">
        <f t="shared" si="9"/>
        <v>-4</v>
      </c>
      <c r="F583" s="39">
        <f>VLOOKUP($A583,'Ub5 and Ub6 values'!$B$2:$F$7000,2,FALSE)</f>
        <v>8</v>
      </c>
      <c r="G583" s="39">
        <f>VLOOKUP($A583,'Ub5 and Ub6 values'!$B$2:$F$7000,3,FALSE)</f>
        <v>9</v>
      </c>
    </row>
    <row r="584" spans="1:7">
      <c r="A584" t="s">
        <v>6825</v>
      </c>
      <c r="B584">
        <v>-4</v>
      </c>
      <c r="D584">
        <v>1</v>
      </c>
      <c r="E584" s="30">
        <f t="shared" si="9"/>
        <v>-4</v>
      </c>
      <c r="F584" s="39">
        <f>VLOOKUP($A584,'Ub5 and Ub6 values'!$B$2:$F$7000,2,FALSE)</f>
        <v>6</v>
      </c>
      <c r="G584" s="39">
        <f>VLOOKUP($A584,'Ub5 and Ub6 values'!$B$2:$F$7000,3,FALSE)</f>
        <v>8</v>
      </c>
    </row>
    <row r="585" spans="1:7">
      <c r="A585" t="s">
        <v>6826</v>
      </c>
      <c r="B585">
        <v>-4</v>
      </c>
      <c r="D585">
        <v>1</v>
      </c>
      <c r="E585" s="30">
        <f t="shared" si="9"/>
        <v>-4</v>
      </c>
      <c r="F585" s="39">
        <f>VLOOKUP($A585,'Ub5 and Ub6 values'!$B$2:$F$7000,2,FALSE)</f>
        <v>7</v>
      </c>
      <c r="G585" s="39">
        <f>VLOOKUP($A585,'Ub5 and Ub6 values'!$B$2:$F$7000,3,FALSE)</f>
        <v>10</v>
      </c>
    </row>
    <row r="586" spans="1:7">
      <c r="A586" t="s">
        <v>6827</v>
      </c>
      <c r="B586">
        <v>-4</v>
      </c>
      <c r="D586">
        <v>1</v>
      </c>
      <c r="E586" s="30">
        <f t="shared" si="9"/>
        <v>-4</v>
      </c>
      <c r="F586" s="39">
        <f>VLOOKUP($A586,'Ub5 and Ub6 values'!$B$2:$F$7000,2,FALSE)</f>
        <v>5</v>
      </c>
      <c r="G586" s="39">
        <f>VLOOKUP($A586,'Ub5 and Ub6 values'!$B$2:$F$7000,3,FALSE)</f>
        <v>7</v>
      </c>
    </row>
    <row r="587" spans="1:7">
      <c r="A587" t="s">
        <v>6828</v>
      </c>
      <c r="B587">
        <v>-4</v>
      </c>
      <c r="D587">
        <v>1</v>
      </c>
      <c r="E587" s="30">
        <f t="shared" si="9"/>
        <v>-4</v>
      </c>
      <c r="F587" s="39">
        <f>VLOOKUP($A587,'Ub5 and Ub6 values'!$B$2:$F$7000,2,FALSE)</f>
        <v>8</v>
      </c>
      <c r="G587" s="39">
        <f>VLOOKUP($A587,'Ub5 and Ub6 values'!$B$2:$F$7000,3,FALSE)</f>
        <v>10</v>
      </c>
    </row>
    <row r="588" spans="1:7">
      <c r="A588" t="s">
        <v>6829</v>
      </c>
      <c r="B588">
        <v>-4</v>
      </c>
      <c r="D588">
        <v>1</v>
      </c>
      <c r="E588" s="30">
        <f t="shared" si="9"/>
        <v>-4</v>
      </c>
      <c r="F588" s="39">
        <f>VLOOKUP($A588,'Ub5 and Ub6 values'!$B$2:$F$7000,2,FALSE)</f>
        <v>7</v>
      </c>
      <c r="G588" s="39">
        <f>VLOOKUP($A588,'Ub5 and Ub6 values'!$B$2:$F$7000,3,FALSE)</f>
        <v>9</v>
      </c>
    </row>
    <row r="589" spans="1:7">
      <c r="A589" t="s">
        <v>6830</v>
      </c>
      <c r="B589">
        <v>-4</v>
      </c>
      <c r="D589">
        <v>1</v>
      </c>
      <c r="E589" s="30">
        <f t="shared" si="9"/>
        <v>-4</v>
      </c>
      <c r="F589" s="39">
        <f>VLOOKUP($A589,'Ub5 and Ub6 values'!$B$2:$F$7000,2,FALSE)</f>
        <v>7</v>
      </c>
      <c r="G589" s="39">
        <f>VLOOKUP($A589,'Ub5 and Ub6 values'!$B$2:$F$7000,3,FALSE)</f>
        <v>8</v>
      </c>
    </row>
    <row r="590" spans="1:7">
      <c r="A590" t="s">
        <v>6831</v>
      </c>
      <c r="B590">
        <v>-4</v>
      </c>
      <c r="D590">
        <v>1</v>
      </c>
      <c r="E590" s="30">
        <f t="shared" si="9"/>
        <v>-4</v>
      </c>
      <c r="F590" s="39">
        <f>VLOOKUP($A590,'Ub5 and Ub6 values'!$B$2:$F$7000,2,FALSE)</f>
        <v>8</v>
      </c>
      <c r="G590" s="39">
        <f>VLOOKUP($A590,'Ub5 and Ub6 values'!$B$2:$F$7000,3,FALSE)</f>
        <v>11</v>
      </c>
    </row>
    <row r="591" spans="1:7">
      <c r="A591" t="s">
        <v>6832</v>
      </c>
      <c r="B591">
        <v>-4</v>
      </c>
      <c r="D591">
        <v>1</v>
      </c>
      <c r="E591" s="30">
        <f t="shared" si="9"/>
        <v>-4</v>
      </c>
      <c r="F591" s="39">
        <f>VLOOKUP($A591,'Ub5 and Ub6 values'!$B$2:$F$7000,2,FALSE)</f>
        <v>7</v>
      </c>
      <c r="G591" s="39">
        <f>VLOOKUP($A591,'Ub5 and Ub6 values'!$B$2:$F$7000,3,FALSE)</f>
        <v>9</v>
      </c>
    </row>
    <row r="592" spans="1:7">
      <c r="A592" t="s">
        <v>6833</v>
      </c>
      <c r="B592">
        <v>-3.99</v>
      </c>
      <c r="D592">
        <v>1</v>
      </c>
      <c r="E592" s="30">
        <f t="shared" si="9"/>
        <v>-3.99</v>
      </c>
      <c r="F592" s="39">
        <f>VLOOKUP($A592,'Ub5 and Ub6 values'!$B$2:$F$7000,2,FALSE)</f>
        <v>8</v>
      </c>
      <c r="G592" s="39">
        <f>VLOOKUP($A592,'Ub5 and Ub6 values'!$B$2:$F$7000,3,FALSE)</f>
        <v>8</v>
      </c>
    </row>
    <row r="593" spans="1:7">
      <c r="A593" t="s">
        <v>6834</v>
      </c>
      <c r="B593">
        <v>-3.99</v>
      </c>
      <c r="D593">
        <v>1</v>
      </c>
      <c r="E593" s="30">
        <f t="shared" si="9"/>
        <v>-3.99</v>
      </c>
      <c r="F593" s="39">
        <f>VLOOKUP($A593,'Ub5 and Ub6 values'!$B$2:$F$7000,2,FALSE)</f>
        <v>7</v>
      </c>
      <c r="G593" s="39">
        <f>VLOOKUP($A593,'Ub5 and Ub6 values'!$B$2:$F$7000,3,FALSE)</f>
        <v>7</v>
      </c>
    </row>
    <row r="594" spans="1:7">
      <c r="A594" t="s">
        <v>6835</v>
      </c>
      <c r="B594">
        <v>-3.99</v>
      </c>
      <c r="D594">
        <v>1</v>
      </c>
      <c r="E594" s="30">
        <f t="shared" si="9"/>
        <v>-3.99</v>
      </c>
      <c r="F594" s="39">
        <f>VLOOKUP($A594,'Ub5 and Ub6 values'!$B$2:$F$7000,2,FALSE)</f>
        <v>5</v>
      </c>
      <c r="G594" s="39">
        <f>VLOOKUP($A594,'Ub5 and Ub6 values'!$B$2:$F$7000,3,FALSE)</f>
        <v>5</v>
      </c>
    </row>
    <row r="595" spans="1:7">
      <c r="A595" t="s">
        <v>6836</v>
      </c>
      <c r="B595">
        <v>-3.99</v>
      </c>
      <c r="D595">
        <v>1</v>
      </c>
      <c r="E595" s="30">
        <f t="shared" si="9"/>
        <v>-3.99</v>
      </c>
      <c r="F595" s="39">
        <f>VLOOKUP($A595,'Ub5 and Ub6 values'!$B$2:$F$7000,2,FALSE)</f>
        <v>6</v>
      </c>
      <c r="G595" s="39">
        <f>VLOOKUP($A595,'Ub5 and Ub6 values'!$B$2:$F$7000,3,FALSE)</f>
        <v>9</v>
      </c>
    </row>
    <row r="596" spans="1:7">
      <c r="A596" t="s">
        <v>6837</v>
      </c>
      <c r="B596">
        <v>-3.99</v>
      </c>
      <c r="D596">
        <v>1</v>
      </c>
      <c r="E596" s="30">
        <f t="shared" si="9"/>
        <v>-3.99</v>
      </c>
      <c r="F596" s="39">
        <f>VLOOKUP($A596,'Ub5 and Ub6 values'!$B$2:$F$7000,2,FALSE)</f>
        <v>7</v>
      </c>
      <c r="G596" s="39">
        <f>VLOOKUP($A596,'Ub5 and Ub6 values'!$B$2:$F$7000,3,FALSE)</f>
        <v>9</v>
      </c>
    </row>
    <row r="597" spans="1:7">
      <c r="A597" t="s">
        <v>6838</v>
      </c>
      <c r="B597">
        <v>-3.99</v>
      </c>
      <c r="D597">
        <v>1</v>
      </c>
      <c r="E597" s="30">
        <f t="shared" si="9"/>
        <v>-3.99</v>
      </c>
      <c r="F597" s="39">
        <f>VLOOKUP($A597,'Ub5 and Ub6 values'!$B$2:$F$7000,2,FALSE)</f>
        <v>6</v>
      </c>
      <c r="G597" s="39">
        <f>VLOOKUP($A597,'Ub5 and Ub6 values'!$B$2:$F$7000,3,FALSE)</f>
        <v>10</v>
      </c>
    </row>
    <row r="598" spans="1:7">
      <c r="A598" t="s">
        <v>6839</v>
      </c>
      <c r="B598">
        <v>-3.98</v>
      </c>
      <c r="D598">
        <v>1</v>
      </c>
      <c r="E598" s="30">
        <f t="shared" si="9"/>
        <v>-3.98</v>
      </c>
      <c r="F598" s="39">
        <f>VLOOKUP($A598,'Ub5 and Ub6 values'!$B$2:$F$7000,2,FALSE)</f>
        <v>7</v>
      </c>
      <c r="G598" s="39">
        <f>VLOOKUP($A598,'Ub5 and Ub6 values'!$B$2:$F$7000,3,FALSE)</f>
        <v>8</v>
      </c>
    </row>
    <row r="599" spans="1:7">
      <c r="A599" t="s">
        <v>6840</v>
      </c>
      <c r="B599">
        <v>-3.98</v>
      </c>
      <c r="D599">
        <v>1</v>
      </c>
      <c r="E599" s="30">
        <f t="shared" si="9"/>
        <v>-3.98</v>
      </c>
      <c r="F599" s="39">
        <f>VLOOKUP($A599,'Ub5 and Ub6 values'!$B$2:$F$7000,2,FALSE)</f>
        <v>8</v>
      </c>
      <c r="G599" s="39">
        <f>VLOOKUP($A599,'Ub5 and Ub6 values'!$B$2:$F$7000,3,FALSE)</f>
        <v>9</v>
      </c>
    </row>
    <row r="600" spans="1:7">
      <c r="A600" t="s">
        <v>5225</v>
      </c>
      <c r="B600">
        <v>-3.98</v>
      </c>
      <c r="D600">
        <v>1</v>
      </c>
      <c r="E600" s="30">
        <f t="shared" si="9"/>
        <v>-3.98</v>
      </c>
      <c r="F600" s="39">
        <f>VLOOKUP($A600,'Ub5 and Ub6 values'!$B$2:$F$7000,2,FALSE)</f>
        <v>7</v>
      </c>
      <c r="G600" s="39">
        <f>VLOOKUP($A600,'Ub5 and Ub6 values'!$B$2:$F$7000,3,FALSE)</f>
        <v>12</v>
      </c>
    </row>
    <row r="601" spans="1:7">
      <c r="A601" t="s">
        <v>5226</v>
      </c>
      <c r="B601">
        <v>-3.97</v>
      </c>
      <c r="D601">
        <v>1</v>
      </c>
      <c r="E601" s="30">
        <f t="shared" si="9"/>
        <v>-3.97</v>
      </c>
      <c r="F601" s="39">
        <f>VLOOKUP($A601,'Ub5 and Ub6 values'!$B$2:$F$7000,2,FALSE)</f>
        <v>5</v>
      </c>
      <c r="G601" s="39">
        <f>VLOOKUP($A601,'Ub5 and Ub6 values'!$B$2:$F$7000,3,FALSE)</f>
        <v>7</v>
      </c>
    </row>
    <row r="602" spans="1:7">
      <c r="A602" t="s">
        <v>5227</v>
      </c>
      <c r="B602">
        <v>-3.97</v>
      </c>
      <c r="D602">
        <v>1</v>
      </c>
      <c r="E602" s="30">
        <f t="shared" si="9"/>
        <v>-3.97</v>
      </c>
      <c r="F602" s="39">
        <f>VLOOKUP($A602,'Ub5 and Ub6 values'!$B$2:$F$7000,2,FALSE)</f>
        <v>7</v>
      </c>
      <c r="G602" s="39">
        <f>VLOOKUP($A602,'Ub5 and Ub6 values'!$B$2:$F$7000,3,FALSE)</f>
        <v>7</v>
      </c>
    </row>
    <row r="603" spans="1:7">
      <c r="A603" t="s">
        <v>5228</v>
      </c>
      <c r="B603">
        <v>-3.97</v>
      </c>
      <c r="D603">
        <v>1</v>
      </c>
      <c r="E603" s="30">
        <f t="shared" si="9"/>
        <v>-3.97</v>
      </c>
      <c r="F603" s="39">
        <f>VLOOKUP($A603,'Ub5 and Ub6 values'!$B$2:$F$7000,2,FALSE)</f>
        <v>7</v>
      </c>
      <c r="G603" s="39">
        <f>VLOOKUP($A603,'Ub5 and Ub6 values'!$B$2:$F$7000,3,FALSE)</f>
        <v>7</v>
      </c>
    </row>
    <row r="604" spans="1:7">
      <c r="A604" t="s">
        <v>5229</v>
      </c>
      <c r="B604">
        <v>-3.97</v>
      </c>
      <c r="D604">
        <v>1</v>
      </c>
      <c r="E604" s="30">
        <f t="shared" si="9"/>
        <v>-3.97</v>
      </c>
      <c r="F604" s="39">
        <f>VLOOKUP($A604,'Ub5 and Ub6 values'!$B$2:$F$7000,2,FALSE)</f>
        <v>8</v>
      </c>
      <c r="G604" s="39">
        <f>VLOOKUP($A604,'Ub5 and Ub6 values'!$B$2:$F$7000,3,FALSE)</f>
        <v>9</v>
      </c>
    </row>
    <row r="605" spans="1:7">
      <c r="A605" t="s">
        <v>5230</v>
      </c>
      <c r="B605">
        <v>-3.97</v>
      </c>
      <c r="D605">
        <v>1</v>
      </c>
      <c r="E605" s="30">
        <f t="shared" si="9"/>
        <v>-3.97</v>
      </c>
      <c r="F605" s="39">
        <f>VLOOKUP($A605,'Ub5 and Ub6 values'!$B$2:$F$7000,2,FALSE)</f>
        <v>6</v>
      </c>
      <c r="G605" s="39">
        <f>VLOOKUP($A605,'Ub5 and Ub6 values'!$B$2:$F$7000,3,FALSE)</f>
        <v>9</v>
      </c>
    </row>
    <row r="606" spans="1:7">
      <c r="A606" t="s">
        <v>5231</v>
      </c>
      <c r="B606">
        <v>-3.97</v>
      </c>
      <c r="D606">
        <v>1</v>
      </c>
      <c r="E606" s="30">
        <f t="shared" si="9"/>
        <v>-3.97</v>
      </c>
      <c r="F606" s="39">
        <f>VLOOKUP($A606,'Ub5 and Ub6 values'!$B$2:$F$7000,2,FALSE)</f>
        <v>6</v>
      </c>
      <c r="G606" s="39">
        <f>VLOOKUP($A606,'Ub5 and Ub6 values'!$B$2:$F$7000,3,FALSE)</f>
        <v>6</v>
      </c>
    </row>
    <row r="607" spans="1:7">
      <c r="A607" t="s">
        <v>5232</v>
      </c>
      <c r="B607">
        <v>-3.97</v>
      </c>
      <c r="D607">
        <v>1</v>
      </c>
      <c r="E607" s="30">
        <f t="shared" si="9"/>
        <v>-3.97</v>
      </c>
      <c r="F607" s="39">
        <f>VLOOKUP($A607,'Ub5 and Ub6 values'!$B$2:$F$7000,2,FALSE)</f>
        <v>7</v>
      </c>
      <c r="G607" s="39">
        <f>VLOOKUP($A607,'Ub5 and Ub6 values'!$B$2:$F$7000,3,FALSE)</f>
        <v>8</v>
      </c>
    </row>
    <row r="608" spans="1:7">
      <c r="A608" t="s">
        <v>5233</v>
      </c>
      <c r="B608">
        <v>-3.97</v>
      </c>
      <c r="D608">
        <v>1</v>
      </c>
      <c r="E608" s="30">
        <f t="shared" si="9"/>
        <v>-3.97</v>
      </c>
      <c r="F608" s="39">
        <f>VLOOKUP($A608,'Ub5 and Ub6 values'!$B$2:$F$7000,2,FALSE)</f>
        <v>9</v>
      </c>
      <c r="G608" s="39">
        <f>VLOOKUP($A608,'Ub5 and Ub6 values'!$B$2:$F$7000,3,FALSE)</f>
        <v>9</v>
      </c>
    </row>
    <row r="609" spans="1:7">
      <c r="A609" t="s">
        <v>5234</v>
      </c>
      <c r="B609">
        <v>-3.96</v>
      </c>
      <c r="D609">
        <v>1</v>
      </c>
      <c r="E609" s="30">
        <f t="shared" si="9"/>
        <v>-3.96</v>
      </c>
      <c r="F609" s="39">
        <f>VLOOKUP($A609,'Ub5 and Ub6 values'!$B$2:$F$7000,2,FALSE)</f>
        <v>7</v>
      </c>
      <c r="G609" s="39">
        <f>VLOOKUP($A609,'Ub5 and Ub6 values'!$B$2:$F$7000,3,FALSE)</f>
        <v>10</v>
      </c>
    </row>
    <row r="610" spans="1:7">
      <c r="A610" s="4" t="s">
        <v>5235</v>
      </c>
      <c r="B610" s="4">
        <v>-3.96</v>
      </c>
      <c r="D610">
        <v>1</v>
      </c>
      <c r="E610" s="30">
        <f t="shared" si="9"/>
        <v>-3.96</v>
      </c>
      <c r="F610" s="39">
        <f>VLOOKUP($A610,'Ub5 and Ub6 values'!$B$2:$F$7000,2,FALSE)</f>
        <v>7</v>
      </c>
      <c r="G610" s="39">
        <f>VLOOKUP($A610,'Ub5 and Ub6 values'!$B$2:$F$7000,3,FALSE)</f>
        <v>7</v>
      </c>
    </row>
    <row r="611" spans="1:7">
      <c r="A611" t="s">
        <v>5236</v>
      </c>
      <c r="B611">
        <v>-3.96</v>
      </c>
      <c r="D611">
        <v>1</v>
      </c>
      <c r="E611" s="30">
        <f t="shared" si="9"/>
        <v>-3.96</v>
      </c>
      <c r="F611" s="39">
        <f>VLOOKUP($A611,'Ub5 and Ub6 values'!$B$2:$F$7000,2,FALSE)</f>
        <v>6</v>
      </c>
      <c r="G611" s="39">
        <f>VLOOKUP($A611,'Ub5 and Ub6 values'!$B$2:$F$7000,3,FALSE)</f>
        <v>9</v>
      </c>
    </row>
    <row r="612" spans="1:7">
      <c r="A612" t="s">
        <v>5237</v>
      </c>
      <c r="B612">
        <v>-3.96</v>
      </c>
      <c r="D612">
        <v>1</v>
      </c>
      <c r="E612" s="30">
        <f t="shared" si="9"/>
        <v>-3.96</v>
      </c>
      <c r="F612" s="39">
        <f>VLOOKUP($A612,'Ub5 and Ub6 values'!$B$2:$F$7000,2,FALSE)</f>
        <v>6</v>
      </c>
      <c r="G612" s="39">
        <f>VLOOKUP($A612,'Ub5 and Ub6 values'!$B$2:$F$7000,3,FALSE)</f>
        <v>9</v>
      </c>
    </row>
    <row r="613" spans="1:7">
      <c r="A613" t="s">
        <v>5238</v>
      </c>
      <c r="B613">
        <v>-3.96</v>
      </c>
      <c r="D613">
        <v>1</v>
      </c>
      <c r="E613" s="30">
        <f t="shared" si="9"/>
        <v>-3.96</v>
      </c>
      <c r="F613" s="39">
        <f>VLOOKUP($A613,'Ub5 and Ub6 values'!$B$2:$F$7000,2,FALSE)</f>
        <v>10</v>
      </c>
      <c r="G613" s="39">
        <f>VLOOKUP($A613,'Ub5 and Ub6 values'!$B$2:$F$7000,3,FALSE)</f>
        <v>10</v>
      </c>
    </row>
    <row r="614" spans="1:7">
      <c r="A614" t="s">
        <v>5239</v>
      </c>
      <c r="B614">
        <v>-3.96</v>
      </c>
      <c r="D614">
        <v>1</v>
      </c>
      <c r="E614" s="30">
        <f t="shared" si="9"/>
        <v>-3.96</v>
      </c>
      <c r="F614" s="39">
        <f>VLOOKUP($A614,'Ub5 and Ub6 values'!$B$2:$F$7000,2,FALSE)</f>
        <v>6</v>
      </c>
      <c r="G614" s="39">
        <f>VLOOKUP($A614,'Ub5 and Ub6 values'!$B$2:$F$7000,3,FALSE)</f>
        <v>10</v>
      </c>
    </row>
    <row r="615" spans="1:7">
      <c r="A615" t="s">
        <v>5240</v>
      </c>
      <c r="B615">
        <v>-3.96</v>
      </c>
      <c r="D615">
        <v>1</v>
      </c>
      <c r="E615" s="30">
        <f t="shared" si="9"/>
        <v>-3.96</v>
      </c>
      <c r="F615" s="39">
        <f>VLOOKUP($A615,'Ub5 and Ub6 values'!$B$2:$F$7000,2,FALSE)</f>
        <v>7</v>
      </c>
      <c r="G615" s="39">
        <f>VLOOKUP($A615,'Ub5 and Ub6 values'!$B$2:$F$7000,3,FALSE)</f>
        <v>9</v>
      </c>
    </row>
    <row r="616" spans="1:7">
      <c r="A616" t="s">
        <v>5241</v>
      </c>
      <c r="B616">
        <v>-3.96</v>
      </c>
      <c r="D616">
        <v>1</v>
      </c>
      <c r="E616" s="30">
        <f t="shared" si="9"/>
        <v>-3.96</v>
      </c>
      <c r="F616" s="39">
        <f>VLOOKUP($A616,'Ub5 and Ub6 values'!$B$2:$F$7000,2,FALSE)</f>
        <v>6</v>
      </c>
      <c r="G616" s="39">
        <f>VLOOKUP($A616,'Ub5 and Ub6 values'!$B$2:$F$7000,3,FALSE)</f>
        <v>8</v>
      </c>
    </row>
    <row r="617" spans="1:7">
      <c r="A617" t="s">
        <v>5242</v>
      </c>
      <c r="B617">
        <v>-3.96</v>
      </c>
      <c r="D617">
        <v>1</v>
      </c>
      <c r="E617" s="30">
        <f t="shared" si="9"/>
        <v>-3.96</v>
      </c>
      <c r="F617" s="39">
        <f>VLOOKUP($A617,'Ub5 and Ub6 values'!$B$2:$F$7000,2,FALSE)</f>
        <v>8</v>
      </c>
      <c r="G617" s="39">
        <f>VLOOKUP($A617,'Ub5 and Ub6 values'!$B$2:$F$7000,3,FALSE)</f>
        <v>11</v>
      </c>
    </row>
    <row r="618" spans="1:7">
      <c r="A618" t="s">
        <v>5243</v>
      </c>
      <c r="B618">
        <v>-3.95</v>
      </c>
      <c r="D618">
        <v>1</v>
      </c>
      <c r="E618" s="30">
        <f t="shared" si="9"/>
        <v>-3.95</v>
      </c>
      <c r="F618" s="39">
        <f>VLOOKUP($A618,'Ub5 and Ub6 values'!$B$2:$F$7000,2,FALSE)</f>
        <v>7</v>
      </c>
      <c r="G618" s="39">
        <f>VLOOKUP($A618,'Ub5 and Ub6 values'!$B$2:$F$7000,3,FALSE)</f>
        <v>7</v>
      </c>
    </row>
    <row r="619" spans="1:7">
      <c r="A619" t="s">
        <v>5244</v>
      </c>
      <c r="B619">
        <v>-3.95</v>
      </c>
      <c r="D619">
        <v>1</v>
      </c>
      <c r="E619" s="30">
        <f t="shared" si="9"/>
        <v>-3.95</v>
      </c>
      <c r="F619" s="39">
        <f>VLOOKUP($A619,'Ub5 and Ub6 values'!$B$2:$F$7000,2,FALSE)</f>
        <v>7</v>
      </c>
      <c r="G619" s="39">
        <f>VLOOKUP($A619,'Ub5 and Ub6 values'!$B$2:$F$7000,3,FALSE)</f>
        <v>9</v>
      </c>
    </row>
    <row r="620" spans="1:7">
      <c r="A620" t="s">
        <v>5245</v>
      </c>
      <c r="B620">
        <v>-3.95</v>
      </c>
      <c r="D620">
        <v>1</v>
      </c>
      <c r="E620" s="30">
        <f t="shared" si="9"/>
        <v>-3.95</v>
      </c>
      <c r="F620" s="39">
        <f>VLOOKUP($A620,'Ub5 and Ub6 values'!$B$2:$F$7000,2,FALSE)</f>
        <v>7</v>
      </c>
      <c r="G620" s="39">
        <f>VLOOKUP($A620,'Ub5 and Ub6 values'!$B$2:$F$7000,3,FALSE)</f>
        <v>8</v>
      </c>
    </row>
    <row r="621" spans="1:7">
      <c r="A621" t="s">
        <v>5246</v>
      </c>
      <c r="B621">
        <v>-3.95</v>
      </c>
      <c r="D621">
        <v>1</v>
      </c>
      <c r="E621" s="30">
        <f t="shared" si="9"/>
        <v>-3.95</v>
      </c>
      <c r="F621" s="39">
        <f>VLOOKUP($A621,'Ub5 and Ub6 values'!$B$2:$F$7000,2,FALSE)</f>
        <v>6</v>
      </c>
      <c r="G621" s="39">
        <f>VLOOKUP($A621,'Ub5 and Ub6 values'!$B$2:$F$7000,3,FALSE)</f>
        <v>9</v>
      </c>
    </row>
    <row r="622" spans="1:7">
      <c r="A622" t="s">
        <v>5247</v>
      </c>
      <c r="B622">
        <v>-3.93</v>
      </c>
      <c r="D622">
        <v>1</v>
      </c>
      <c r="E622" s="30">
        <f t="shared" si="9"/>
        <v>-3.93</v>
      </c>
      <c r="F622" s="39">
        <f>VLOOKUP($A622,'Ub5 and Ub6 values'!$B$2:$F$7000,2,FALSE)</f>
        <v>7</v>
      </c>
      <c r="G622" s="39">
        <f>VLOOKUP($A622,'Ub5 and Ub6 values'!$B$2:$F$7000,3,FALSE)</f>
        <v>9</v>
      </c>
    </row>
    <row r="623" spans="1:7">
      <c r="A623" t="s">
        <v>5248</v>
      </c>
      <c r="B623">
        <v>-3.93</v>
      </c>
      <c r="D623">
        <v>1</v>
      </c>
      <c r="E623" s="30">
        <f t="shared" si="9"/>
        <v>-3.93</v>
      </c>
      <c r="F623" s="39">
        <f>VLOOKUP($A623,'Ub5 and Ub6 values'!$B$2:$F$7000,2,FALSE)</f>
        <v>6</v>
      </c>
      <c r="G623" s="39">
        <f>VLOOKUP($A623,'Ub5 and Ub6 values'!$B$2:$F$7000,3,FALSE)</f>
        <v>8</v>
      </c>
    </row>
    <row r="624" spans="1:7">
      <c r="A624" t="s">
        <v>5249</v>
      </c>
      <c r="B624">
        <v>-3.92</v>
      </c>
      <c r="D624">
        <v>1</v>
      </c>
      <c r="E624" s="30">
        <f t="shared" si="9"/>
        <v>-3.92</v>
      </c>
      <c r="F624" s="39">
        <f>VLOOKUP($A624,'Ub5 and Ub6 values'!$B$2:$F$7000,2,FALSE)</f>
        <v>8</v>
      </c>
      <c r="G624" s="39">
        <f>VLOOKUP($A624,'Ub5 and Ub6 values'!$B$2:$F$7000,3,FALSE)</f>
        <v>12</v>
      </c>
    </row>
    <row r="625" spans="1:7">
      <c r="A625" t="s">
        <v>5250</v>
      </c>
      <c r="B625">
        <v>-3.92</v>
      </c>
      <c r="D625">
        <v>1</v>
      </c>
      <c r="E625" s="30">
        <f t="shared" si="9"/>
        <v>-3.92</v>
      </c>
      <c r="F625" s="39">
        <f>VLOOKUP($A625,'Ub5 and Ub6 values'!$B$2:$F$7000,2,FALSE)</f>
        <v>6</v>
      </c>
      <c r="G625" s="39">
        <f>VLOOKUP($A625,'Ub5 and Ub6 values'!$B$2:$F$7000,3,FALSE)</f>
        <v>8</v>
      </c>
    </row>
    <row r="626" spans="1:7">
      <c r="A626" t="s">
        <v>5251</v>
      </c>
      <c r="B626">
        <v>-3.92</v>
      </c>
      <c r="D626">
        <v>1</v>
      </c>
      <c r="E626" s="30">
        <f t="shared" si="9"/>
        <v>-3.92</v>
      </c>
      <c r="F626" s="39">
        <f>VLOOKUP($A626,'Ub5 and Ub6 values'!$B$2:$F$7000,2,FALSE)</f>
        <v>6</v>
      </c>
      <c r="G626" s="39">
        <f>VLOOKUP($A626,'Ub5 and Ub6 values'!$B$2:$F$7000,3,FALSE)</f>
        <v>10</v>
      </c>
    </row>
    <row r="627" spans="1:7">
      <c r="A627" t="s">
        <v>5252</v>
      </c>
      <c r="B627">
        <v>-3.92</v>
      </c>
      <c r="D627">
        <v>1</v>
      </c>
      <c r="E627" s="30">
        <f t="shared" si="9"/>
        <v>-3.92</v>
      </c>
      <c r="F627" s="39">
        <f>VLOOKUP($A627,'Ub5 and Ub6 values'!$B$2:$F$7000,2,FALSE)</f>
        <v>7</v>
      </c>
      <c r="G627" s="39">
        <f>VLOOKUP($A627,'Ub5 and Ub6 values'!$B$2:$F$7000,3,FALSE)</f>
        <v>8</v>
      </c>
    </row>
    <row r="628" spans="1:7">
      <c r="A628" t="s">
        <v>5253</v>
      </c>
      <c r="B628">
        <v>-3.92</v>
      </c>
      <c r="D628">
        <v>1</v>
      </c>
      <c r="E628" s="30">
        <f t="shared" si="9"/>
        <v>-3.92</v>
      </c>
      <c r="F628" s="39">
        <f>VLOOKUP($A628,'Ub5 and Ub6 values'!$B$2:$F$7000,2,FALSE)</f>
        <v>7</v>
      </c>
      <c r="G628" s="39">
        <f>VLOOKUP($A628,'Ub5 and Ub6 values'!$B$2:$F$7000,3,FALSE)</f>
        <v>10</v>
      </c>
    </row>
    <row r="629" spans="1:7">
      <c r="A629" t="s">
        <v>5254</v>
      </c>
      <c r="B629">
        <v>-3.92</v>
      </c>
      <c r="D629">
        <v>1</v>
      </c>
      <c r="E629" s="30">
        <f t="shared" si="9"/>
        <v>-3.92</v>
      </c>
      <c r="F629" s="39">
        <f>VLOOKUP($A629,'Ub5 and Ub6 values'!$B$2:$F$7000,2,FALSE)</f>
        <v>6</v>
      </c>
      <c r="G629" s="39">
        <f>VLOOKUP($A629,'Ub5 and Ub6 values'!$B$2:$F$7000,3,FALSE)</f>
        <v>9</v>
      </c>
    </row>
    <row r="630" spans="1:7">
      <c r="A630" t="s">
        <v>5255</v>
      </c>
      <c r="B630">
        <v>-3.92</v>
      </c>
      <c r="D630">
        <v>1</v>
      </c>
      <c r="E630" s="30">
        <f t="shared" si="9"/>
        <v>-3.92</v>
      </c>
      <c r="F630" s="39">
        <f>VLOOKUP($A630,'Ub5 and Ub6 values'!$B$2:$F$7000,2,FALSE)</f>
        <v>8</v>
      </c>
      <c r="G630" s="39">
        <f>VLOOKUP($A630,'Ub5 and Ub6 values'!$B$2:$F$7000,3,FALSE)</f>
        <v>10</v>
      </c>
    </row>
    <row r="631" spans="1:7">
      <c r="A631" t="s">
        <v>5256</v>
      </c>
      <c r="B631">
        <v>-3.92</v>
      </c>
      <c r="D631">
        <v>1</v>
      </c>
      <c r="E631" s="30">
        <f t="shared" si="9"/>
        <v>-3.92</v>
      </c>
      <c r="F631" s="39">
        <f>VLOOKUP($A631,'Ub5 and Ub6 values'!$B$2:$F$7000,2,FALSE)</f>
        <v>8</v>
      </c>
      <c r="G631" s="39">
        <f>VLOOKUP($A631,'Ub5 and Ub6 values'!$B$2:$F$7000,3,FALSE)</f>
        <v>8</v>
      </c>
    </row>
    <row r="632" spans="1:7">
      <c r="A632" t="s">
        <v>5257</v>
      </c>
      <c r="B632">
        <v>-3.92</v>
      </c>
      <c r="D632">
        <v>1</v>
      </c>
      <c r="E632" s="30">
        <f t="shared" si="9"/>
        <v>-3.92</v>
      </c>
      <c r="F632" s="39">
        <f>VLOOKUP($A632,'Ub5 and Ub6 values'!$B$2:$F$7000,2,FALSE)</f>
        <v>7</v>
      </c>
      <c r="G632" s="39">
        <f>VLOOKUP($A632,'Ub5 and Ub6 values'!$B$2:$F$7000,3,FALSE)</f>
        <v>11</v>
      </c>
    </row>
    <row r="633" spans="1:7">
      <c r="A633" t="s">
        <v>5258</v>
      </c>
      <c r="B633">
        <v>-3.92</v>
      </c>
      <c r="D633">
        <v>1</v>
      </c>
      <c r="E633" s="30">
        <f t="shared" si="9"/>
        <v>-3.92</v>
      </c>
      <c r="F633" s="39">
        <f>VLOOKUP($A633,'Ub5 and Ub6 values'!$B$2:$F$7000,2,FALSE)</f>
        <v>9</v>
      </c>
      <c r="G633" s="39">
        <f>VLOOKUP($A633,'Ub5 and Ub6 values'!$B$2:$F$7000,3,FALSE)</f>
        <v>9</v>
      </c>
    </row>
    <row r="634" spans="1:7">
      <c r="A634" t="s">
        <v>5259</v>
      </c>
      <c r="B634">
        <v>-3.92</v>
      </c>
      <c r="D634">
        <v>1</v>
      </c>
      <c r="E634" s="30">
        <f t="shared" si="9"/>
        <v>-3.92</v>
      </c>
      <c r="F634" s="39">
        <f>VLOOKUP($A634,'Ub5 and Ub6 values'!$B$2:$F$7000,2,FALSE)</f>
        <v>7</v>
      </c>
      <c r="G634" s="39">
        <f>VLOOKUP($A634,'Ub5 and Ub6 values'!$B$2:$F$7000,3,FALSE)</f>
        <v>11</v>
      </c>
    </row>
    <row r="635" spans="1:7">
      <c r="A635" t="s">
        <v>5260</v>
      </c>
      <c r="B635">
        <v>-3.91</v>
      </c>
      <c r="D635">
        <v>1</v>
      </c>
      <c r="E635" s="30">
        <f t="shared" si="9"/>
        <v>-3.91</v>
      </c>
      <c r="F635" s="39">
        <f>VLOOKUP($A635,'Ub5 and Ub6 values'!$B$2:$F$7000,2,FALSE)</f>
        <v>6</v>
      </c>
      <c r="G635" s="39">
        <f>VLOOKUP($A635,'Ub5 and Ub6 values'!$B$2:$F$7000,3,FALSE)</f>
        <v>9</v>
      </c>
    </row>
    <row r="636" spans="1:7">
      <c r="A636" t="s">
        <v>5261</v>
      </c>
      <c r="B636">
        <v>-3.91</v>
      </c>
      <c r="D636">
        <v>1</v>
      </c>
      <c r="E636" s="30">
        <f t="shared" si="9"/>
        <v>-3.91</v>
      </c>
      <c r="F636" s="39">
        <f>VLOOKUP($A636,'Ub5 and Ub6 values'!$B$2:$F$7000,2,FALSE)</f>
        <v>8</v>
      </c>
      <c r="G636" s="39">
        <f>VLOOKUP($A636,'Ub5 and Ub6 values'!$B$2:$F$7000,3,FALSE)</f>
        <v>10</v>
      </c>
    </row>
    <row r="637" spans="1:7">
      <c r="A637" t="s">
        <v>5262</v>
      </c>
      <c r="B637">
        <v>-3.9</v>
      </c>
      <c r="D637">
        <v>1</v>
      </c>
      <c r="E637" s="30">
        <f t="shared" si="9"/>
        <v>-3.9</v>
      </c>
      <c r="F637" s="39">
        <f>VLOOKUP($A637,'Ub5 and Ub6 values'!$B$2:$F$7000,2,FALSE)</f>
        <v>6</v>
      </c>
      <c r="G637" s="39">
        <f>VLOOKUP($A637,'Ub5 and Ub6 values'!$B$2:$F$7000,3,FALSE)</f>
        <v>9</v>
      </c>
    </row>
    <row r="638" spans="1:7">
      <c r="A638" t="s">
        <v>5263</v>
      </c>
      <c r="B638">
        <v>-3.9</v>
      </c>
      <c r="D638">
        <v>1</v>
      </c>
      <c r="E638" s="30">
        <f t="shared" si="9"/>
        <v>-3.9</v>
      </c>
      <c r="F638" s="39">
        <f>VLOOKUP($A638,'Ub5 and Ub6 values'!$B$2:$F$7000,2,FALSE)</f>
        <v>5</v>
      </c>
      <c r="G638" s="39">
        <f>VLOOKUP($A638,'Ub5 and Ub6 values'!$B$2:$F$7000,3,FALSE)</f>
        <v>8</v>
      </c>
    </row>
    <row r="639" spans="1:7">
      <c r="A639" t="s">
        <v>5264</v>
      </c>
      <c r="B639">
        <v>-3.9</v>
      </c>
      <c r="D639">
        <v>1</v>
      </c>
      <c r="E639" s="30">
        <f t="shared" si="9"/>
        <v>-3.9</v>
      </c>
      <c r="F639" s="39">
        <f>VLOOKUP($A639,'Ub5 and Ub6 values'!$B$2:$F$7000,2,FALSE)</f>
        <v>7</v>
      </c>
      <c r="G639" s="39">
        <f>VLOOKUP($A639,'Ub5 and Ub6 values'!$B$2:$F$7000,3,FALSE)</f>
        <v>9</v>
      </c>
    </row>
    <row r="640" spans="1:7">
      <c r="A640" t="s">
        <v>5265</v>
      </c>
      <c r="B640">
        <v>-3.9</v>
      </c>
      <c r="D640">
        <v>1</v>
      </c>
      <c r="E640" s="30">
        <f t="shared" si="9"/>
        <v>-3.9</v>
      </c>
      <c r="F640" s="39">
        <f>VLOOKUP($A640,'Ub5 and Ub6 values'!$B$2:$F$7000,2,FALSE)</f>
        <v>8</v>
      </c>
      <c r="G640" s="39">
        <f>VLOOKUP($A640,'Ub5 and Ub6 values'!$B$2:$F$7000,3,FALSE)</f>
        <v>10</v>
      </c>
    </row>
    <row r="641" spans="1:7">
      <c r="A641" t="s">
        <v>5266</v>
      </c>
      <c r="B641">
        <v>-3.9</v>
      </c>
      <c r="D641">
        <v>1</v>
      </c>
      <c r="E641" s="30">
        <f t="shared" si="9"/>
        <v>-3.9</v>
      </c>
      <c r="F641" s="39">
        <f>VLOOKUP($A641,'Ub5 and Ub6 values'!$B$2:$F$7000,2,FALSE)</f>
        <v>8</v>
      </c>
      <c r="G641" s="39">
        <f>VLOOKUP($A641,'Ub5 and Ub6 values'!$B$2:$F$7000,3,FALSE)</f>
        <v>11</v>
      </c>
    </row>
    <row r="642" spans="1:7">
      <c r="A642" t="s">
        <v>5267</v>
      </c>
      <c r="B642">
        <v>-3.9</v>
      </c>
      <c r="D642">
        <v>1</v>
      </c>
      <c r="E642" s="30">
        <f t="shared" si="9"/>
        <v>-3.9</v>
      </c>
      <c r="F642" s="39">
        <f>VLOOKUP($A642,'Ub5 and Ub6 values'!$B$2:$F$7000,2,FALSE)</f>
        <v>7</v>
      </c>
      <c r="G642" s="39">
        <f>VLOOKUP($A642,'Ub5 and Ub6 values'!$B$2:$F$7000,3,FALSE)</f>
        <v>9</v>
      </c>
    </row>
    <row r="643" spans="1:7">
      <c r="A643" t="s">
        <v>5268</v>
      </c>
      <c r="B643">
        <v>-3.9</v>
      </c>
      <c r="D643">
        <v>1</v>
      </c>
      <c r="E643" s="30">
        <f t="shared" ref="E643:E706" si="10">B643</f>
        <v>-3.9</v>
      </c>
      <c r="F643" s="39">
        <f>VLOOKUP($A643,'Ub5 and Ub6 values'!$B$2:$F$7000,2,FALSE)</f>
        <v>7</v>
      </c>
      <c r="G643" s="39">
        <f>VLOOKUP($A643,'Ub5 and Ub6 values'!$B$2:$F$7000,3,FALSE)</f>
        <v>8</v>
      </c>
    </row>
    <row r="644" spans="1:7">
      <c r="A644" t="s">
        <v>5269</v>
      </c>
      <c r="B644">
        <v>-3.89</v>
      </c>
      <c r="D644">
        <v>1</v>
      </c>
      <c r="E644" s="30">
        <f t="shared" si="10"/>
        <v>-3.89</v>
      </c>
      <c r="F644" s="39">
        <f>VLOOKUP($A644,'Ub5 and Ub6 values'!$B$2:$F$7000,2,FALSE)</f>
        <v>6</v>
      </c>
      <c r="G644" s="39">
        <f>VLOOKUP($A644,'Ub5 and Ub6 values'!$B$2:$F$7000,3,FALSE)</f>
        <v>9</v>
      </c>
    </row>
    <row r="645" spans="1:7">
      <c r="A645" t="s">
        <v>5270</v>
      </c>
      <c r="B645">
        <v>-3.89</v>
      </c>
      <c r="D645">
        <v>1</v>
      </c>
      <c r="E645" s="30">
        <f t="shared" si="10"/>
        <v>-3.89</v>
      </c>
      <c r="F645" s="39">
        <f>VLOOKUP($A645,'Ub5 and Ub6 values'!$B$2:$F$7000,2,FALSE)</f>
        <v>6</v>
      </c>
      <c r="G645" s="39">
        <f>VLOOKUP($A645,'Ub5 and Ub6 values'!$B$2:$F$7000,3,FALSE)</f>
        <v>9</v>
      </c>
    </row>
    <row r="646" spans="1:7">
      <c r="A646" t="s">
        <v>5271</v>
      </c>
      <c r="B646">
        <v>-3.89</v>
      </c>
      <c r="D646">
        <v>1</v>
      </c>
      <c r="E646" s="30">
        <f t="shared" si="10"/>
        <v>-3.89</v>
      </c>
      <c r="F646" s="39">
        <f>VLOOKUP($A646,'Ub5 and Ub6 values'!$B$2:$F$7000,2,FALSE)</f>
        <v>7</v>
      </c>
      <c r="G646" s="39">
        <f>VLOOKUP($A646,'Ub5 and Ub6 values'!$B$2:$F$7000,3,FALSE)</f>
        <v>9</v>
      </c>
    </row>
    <row r="647" spans="1:7">
      <c r="A647" t="s">
        <v>5272</v>
      </c>
      <c r="B647">
        <v>-3.89</v>
      </c>
      <c r="D647">
        <v>1</v>
      </c>
      <c r="E647" s="30">
        <f t="shared" si="10"/>
        <v>-3.89</v>
      </c>
      <c r="F647" s="39">
        <f>VLOOKUP($A647,'Ub5 and Ub6 values'!$B$2:$F$7000,2,FALSE)</f>
        <v>7</v>
      </c>
      <c r="G647" s="39">
        <f>VLOOKUP($A647,'Ub5 and Ub6 values'!$B$2:$F$7000,3,FALSE)</f>
        <v>11</v>
      </c>
    </row>
    <row r="648" spans="1:7">
      <c r="A648" t="s">
        <v>5273</v>
      </c>
      <c r="B648">
        <v>-3.89</v>
      </c>
      <c r="D648">
        <v>1</v>
      </c>
      <c r="E648" s="30">
        <f t="shared" si="10"/>
        <v>-3.89</v>
      </c>
      <c r="F648" s="39">
        <f>VLOOKUP($A648,'Ub5 and Ub6 values'!$B$2:$F$7000,2,FALSE)</f>
        <v>8</v>
      </c>
      <c r="G648" s="39">
        <f>VLOOKUP($A648,'Ub5 and Ub6 values'!$B$2:$F$7000,3,FALSE)</f>
        <v>10</v>
      </c>
    </row>
    <row r="649" spans="1:7">
      <c r="A649" t="s">
        <v>5274</v>
      </c>
      <c r="B649">
        <v>-3.89</v>
      </c>
      <c r="D649">
        <v>1</v>
      </c>
      <c r="E649" s="30">
        <f t="shared" si="10"/>
        <v>-3.89</v>
      </c>
      <c r="F649" s="39">
        <f>VLOOKUP($A649,'Ub5 and Ub6 values'!$B$2:$F$7000,2,FALSE)</f>
        <v>8</v>
      </c>
      <c r="G649" s="39">
        <f>VLOOKUP($A649,'Ub5 and Ub6 values'!$B$2:$F$7000,3,FALSE)</f>
        <v>9</v>
      </c>
    </row>
    <row r="650" spans="1:7">
      <c r="A650" t="s">
        <v>5275</v>
      </c>
      <c r="B650">
        <v>-3.88</v>
      </c>
      <c r="D650">
        <v>1</v>
      </c>
      <c r="E650" s="30">
        <f t="shared" si="10"/>
        <v>-3.88</v>
      </c>
      <c r="F650" s="39">
        <f>VLOOKUP($A650,'Ub5 and Ub6 values'!$B$2:$F$7000,2,FALSE)</f>
        <v>6</v>
      </c>
      <c r="G650" s="39">
        <f>VLOOKUP($A650,'Ub5 and Ub6 values'!$B$2:$F$7000,3,FALSE)</f>
        <v>11</v>
      </c>
    </row>
    <row r="651" spans="1:7">
      <c r="A651" t="s">
        <v>5276</v>
      </c>
      <c r="B651">
        <v>-3.88</v>
      </c>
      <c r="D651">
        <v>1</v>
      </c>
      <c r="E651" s="30">
        <f t="shared" si="10"/>
        <v>-3.88</v>
      </c>
      <c r="F651" s="39">
        <f>VLOOKUP($A651,'Ub5 and Ub6 values'!$B$2:$F$7000,2,FALSE)</f>
        <v>6</v>
      </c>
      <c r="G651" s="39">
        <f>VLOOKUP($A651,'Ub5 and Ub6 values'!$B$2:$F$7000,3,FALSE)</f>
        <v>8</v>
      </c>
    </row>
    <row r="652" spans="1:7">
      <c r="A652" t="s">
        <v>5277</v>
      </c>
      <c r="B652">
        <v>-3.88</v>
      </c>
      <c r="D652">
        <v>1</v>
      </c>
      <c r="E652" s="30">
        <f t="shared" si="10"/>
        <v>-3.88</v>
      </c>
      <c r="F652" s="39">
        <f>VLOOKUP($A652,'Ub5 and Ub6 values'!$B$2:$F$7000,2,FALSE)</f>
        <v>7</v>
      </c>
      <c r="G652" s="39">
        <f>VLOOKUP($A652,'Ub5 and Ub6 values'!$B$2:$F$7000,3,FALSE)</f>
        <v>10</v>
      </c>
    </row>
    <row r="653" spans="1:7">
      <c r="A653" t="s">
        <v>5278</v>
      </c>
      <c r="B653">
        <v>-3.88</v>
      </c>
      <c r="D653">
        <v>1</v>
      </c>
      <c r="E653" s="30">
        <f t="shared" si="10"/>
        <v>-3.88</v>
      </c>
      <c r="F653" s="39">
        <f>VLOOKUP($A653,'Ub5 and Ub6 values'!$B$2:$F$7000,2,FALSE)</f>
        <v>6</v>
      </c>
      <c r="G653" s="39">
        <f>VLOOKUP($A653,'Ub5 and Ub6 values'!$B$2:$F$7000,3,FALSE)</f>
        <v>10</v>
      </c>
    </row>
    <row r="654" spans="1:7">
      <c r="A654" t="s">
        <v>5279</v>
      </c>
      <c r="B654">
        <v>-3.88</v>
      </c>
      <c r="D654">
        <v>1</v>
      </c>
      <c r="E654" s="30">
        <f t="shared" si="10"/>
        <v>-3.88</v>
      </c>
      <c r="F654" s="39">
        <f>VLOOKUP($A654,'Ub5 and Ub6 values'!$B$2:$F$7000,2,FALSE)</f>
        <v>8</v>
      </c>
      <c r="G654" s="39">
        <f>VLOOKUP($A654,'Ub5 and Ub6 values'!$B$2:$F$7000,3,FALSE)</f>
        <v>8</v>
      </c>
    </row>
    <row r="655" spans="1:7">
      <c r="A655" t="s">
        <v>5280</v>
      </c>
      <c r="B655">
        <v>-3.88</v>
      </c>
      <c r="D655">
        <v>1</v>
      </c>
      <c r="E655" s="30">
        <f t="shared" si="10"/>
        <v>-3.88</v>
      </c>
      <c r="F655" s="39">
        <f>VLOOKUP($A655,'Ub5 and Ub6 values'!$B$2:$F$7000,2,FALSE)</f>
        <v>9</v>
      </c>
      <c r="G655" s="39">
        <f>VLOOKUP($A655,'Ub5 and Ub6 values'!$B$2:$F$7000,3,FALSE)</f>
        <v>9</v>
      </c>
    </row>
    <row r="656" spans="1:7">
      <c r="A656" t="s">
        <v>5281</v>
      </c>
      <c r="B656">
        <v>-3.87</v>
      </c>
      <c r="D656">
        <v>1</v>
      </c>
      <c r="E656" s="30">
        <f t="shared" si="10"/>
        <v>-3.87</v>
      </c>
      <c r="F656" s="39">
        <f>VLOOKUP($A656,'Ub5 and Ub6 values'!$B$2:$F$7000,2,FALSE)</f>
        <v>7</v>
      </c>
      <c r="G656" s="39">
        <f>VLOOKUP($A656,'Ub5 and Ub6 values'!$B$2:$F$7000,3,FALSE)</f>
        <v>11</v>
      </c>
    </row>
    <row r="657" spans="1:7">
      <c r="A657" t="s">
        <v>5282</v>
      </c>
      <c r="B657">
        <v>-3.87</v>
      </c>
      <c r="D657">
        <v>1</v>
      </c>
      <c r="E657" s="30">
        <f t="shared" si="10"/>
        <v>-3.87</v>
      </c>
      <c r="F657" s="39">
        <f>VLOOKUP($A657,'Ub5 and Ub6 values'!$B$2:$F$7000,2,FALSE)</f>
        <v>8</v>
      </c>
      <c r="G657" s="39">
        <f>VLOOKUP($A657,'Ub5 and Ub6 values'!$B$2:$F$7000,3,FALSE)</f>
        <v>9</v>
      </c>
    </row>
    <row r="658" spans="1:7">
      <c r="A658" t="s">
        <v>5283</v>
      </c>
      <c r="B658">
        <v>-3.87</v>
      </c>
      <c r="D658">
        <v>1</v>
      </c>
      <c r="E658" s="30">
        <f t="shared" si="10"/>
        <v>-3.87</v>
      </c>
      <c r="F658" s="39">
        <f>VLOOKUP($A658,'Ub5 and Ub6 values'!$B$2:$F$7000,2,FALSE)</f>
        <v>7</v>
      </c>
      <c r="G658" s="39">
        <f>VLOOKUP($A658,'Ub5 and Ub6 values'!$B$2:$F$7000,3,FALSE)</f>
        <v>11</v>
      </c>
    </row>
    <row r="659" spans="1:7">
      <c r="A659" t="s">
        <v>5284</v>
      </c>
      <c r="B659">
        <v>-3.86</v>
      </c>
      <c r="D659">
        <v>1</v>
      </c>
      <c r="E659" s="30">
        <f t="shared" si="10"/>
        <v>-3.86</v>
      </c>
      <c r="F659" s="39">
        <f>VLOOKUP($A659,'Ub5 and Ub6 values'!$B$2:$F$7000,2,FALSE)</f>
        <v>7</v>
      </c>
      <c r="G659" s="39">
        <f>VLOOKUP($A659,'Ub5 and Ub6 values'!$B$2:$F$7000,3,FALSE)</f>
        <v>9</v>
      </c>
    </row>
    <row r="660" spans="1:7">
      <c r="A660" t="s">
        <v>5285</v>
      </c>
      <c r="B660">
        <v>-3.86</v>
      </c>
      <c r="D660">
        <v>1</v>
      </c>
      <c r="E660" s="30">
        <f t="shared" si="10"/>
        <v>-3.86</v>
      </c>
      <c r="F660" s="39">
        <f>VLOOKUP($A660,'Ub5 and Ub6 values'!$B$2:$F$7000,2,FALSE)</f>
        <v>7</v>
      </c>
      <c r="G660" s="39">
        <f>VLOOKUP($A660,'Ub5 and Ub6 values'!$B$2:$F$7000,3,FALSE)</f>
        <v>10</v>
      </c>
    </row>
    <row r="661" spans="1:7">
      <c r="A661" t="s">
        <v>5286</v>
      </c>
      <c r="B661">
        <v>-3.86</v>
      </c>
      <c r="D661">
        <v>1</v>
      </c>
      <c r="E661" s="30">
        <f t="shared" si="10"/>
        <v>-3.86</v>
      </c>
      <c r="F661" s="39">
        <f>VLOOKUP($A661,'Ub5 and Ub6 values'!$B$2:$F$7000,2,FALSE)</f>
        <v>8</v>
      </c>
      <c r="G661" s="39">
        <f>VLOOKUP($A661,'Ub5 and Ub6 values'!$B$2:$F$7000,3,FALSE)</f>
        <v>11</v>
      </c>
    </row>
    <row r="662" spans="1:7">
      <c r="A662" t="s">
        <v>5287</v>
      </c>
      <c r="B662">
        <v>-3.85</v>
      </c>
      <c r="D662">
        <v>1</v>
      </c>
      <c r="E662" s="30">
        <f t="shared" si="10"/>
        <v>-3.85</v>
      </c>
      <c r="F662" s="39">
        <f>VLOOKUP($A662,'Ub5 and Ub6 values'!$B$2:$F$7000,2,FALSE)</f>
        <v>5</v>
      </c>
      <c r="G662" s="39">
        <f>VLOOKUP($A662,'Ub5 and Ub6 values'!$B$2:$F$7000,3,FALSE)</f>
        <v>11</v>
      </c>
    </row>
    <row r="663" spans="1:7">
      <c r="A663" t="s">
        <v>5288</v>
      </c>
      <c r="B663">
        <v>-3.85</v>
      </c>
      <c r="D663">
        <v>1</v>
      </c>
      <c r="E663" s="30">
        <f t="shared" si="10"/>
        <v>-3.85</v>
      </c>
      <c r="F663" s="39">
        <f>VLOOKUP($A663,'Ub5 and Ub6 values'!$B$2:$F$7000,2,FALSE)</f>
        <v>7</v>
      </c>
      <c r="G663" s="39">
        <f>VLOOKUP($A663,'Ub5 and Ub6 values'!$B$2:$F$7000,3,FALSE)</f>
        <v>10</v>
      </c>
    </row>
    <row r="664" spans="1:7">
      <c r="A664" t="s">
        <v>5289</v>
      </c>
      <c r="B664">
        <v>-3.84</v>
      </c>
      <c r="D664">
        <v>1</v>
      </c>
      <c r="E664" s="30">
        <f t="shared" si="10"/>
        <v>-3.84</v>
      </c>
      <c r="F664" s="39">
        <f>VLOOKUP($A664,'Ub5 and Ub6 values'!$B$2:$F$7000,2,FALSE)</f>
        <v>5</v>
      </c>
      <c r="G664" s="39">
        <f>VLOOKUP($A664,'Ub5 and Ub6 values'!$B$2:$F$7000,3,FALSE)</f>
        <v>12</v>
      </c>
    </row>
    <row r="665" spans="1:7">
      <c r="A665" t="s">
        <v>5290</v>
      </c>
      <c r="B665">
        <v>-3.84</v>
      </c>
      <c r="D665">
        <v>1</v>
      </c>
      <c r="E665" s="30">
        <f t="shared" si="10"/>
        <v>-3.84</v>
      </c>
      <c r="F665" s="39">
        <f>VLOOKUP($A665,'Ub5 and Ub6 values'!$B$2:$F$7000,2,FALSE)</f>
        <v>7</v>
      </c>
      <c r="G665" s="39">
        <f>VLOOKUP($A665,'Ub5 and Ub6 values'!$B$2:$F$7000,3,FALSE)</f>
        <v>10</v>
      </c>
    </row>
    <row r="666" spans="1:7">
      <c r="A666" t="s">
        <v>5291</v>
      </c>
      <c r="B666">
        <v>-3.84</v>
      </c>
      <c r="D666">
        <v>1</v>
      </c>
      <c r="E666" s="30">
        <f t="shared" si="10"/>
        <v>-3.84</v>
      </c>
      <c r="F666" s="39">
        <f>VLOOKUP($A666,'Ub5 and Ub6 values'!$B$2:$F$7000,2,FALSE)</f>
        <v>7</v>
      </c>
      <c r="G666" s="39">
        <f>VLOOKUP($A666,'Ub5 and Ub6 values'!$B$2:$F$7000,3,FALSE)</f>
        <v>12</v>
      </c>
    </row>
    <row r="667" spans="1:7">
      <c r="A667" t="s">
        <v>5292</v>
      </c>
      <c r="B667">
        <v>-3.84</v>
      </c>
      <c r="D667">
        <v>1</v>
      </c>
      <c r="E667" s="30">
        <f t="shared" si="10"/>
        <v>-3.84</v>
      </c>
      <c r="F667" s="39">
        <f>VLOOKUP($A667,'Ub5 and Ub6 values'!$B$2:$F$7000,2,FALSE)</f>
        <v>7</v>
      </c>
      <c r="G667" s="39">
        <f>VLOOKUP($A667,'Ub5 and Ub6 values'!$B$2:$F$7000,3,FALSE)</f>
        <v>8</v>
      </c>
    </row>
    <row r="668" spans="1:7">
      <c r="A668" t="s">
        <v>5293</v>
      </c>
      <c r="B668">
        <v>-3.84</v>
      </c>
      <c r="D668">
        <v>1</v>
      </c>
      <c r="E668" s="30">
        <f t="shared" si="10"/>
        <v>-3.84</v>
      </c>
      <c r="F668" s="39">
        <f>VLOOKUP($A668,'Ub5 and Ub6 values'!$B$2:$F$7000,2,FALSE)</f>
        <v>6</v>
      </c>
      <c r="G668" s="39">
        <f>VLOOKUP($A668,'Ub5 and Ub6 values'!$B$2:$F$7000,3,FALSE)</f>
        <v>7</v>
      </c>
    </row>
    <row r="669" spans="1:7">
      <c r="A669" t="s">
        <v>5294</v>
      </c>
      <c r="B669">
        <v>-3.83</v>
      </c>
      <c r="D669">
        <v>1</v>
      </c>
      <c r="E669" s="30">
        <f t="shared" si="10"/>
        <v>-3.83</v>
      </c>
      <c r="F669" s="39">
        <f>VLOOKUP($A669,'Ub5 and Ub6 values'!$B$2:$F$7000,2,FALSE)</f>
        <v>6</v>
      </c>
      <c r="G669" s="39">
        <f>VLOOKUP($A669,'Ub5 and Ub6 values'!$B$2:$F$7000,3,FALSE)</f>
        <v>9</v>
      </c>
    </row>
    <row r="670" spans="1:7">
      <c r="A670" t="s">
        <v>5295</v>
      </c>
      <c r="B670">
        <v>-3.83</v>
      </c>
      <c r="D670">
        <v>1</v>
      </c>
      <c r="E670" s="30">
        <f t="shared" si="10"/>
        <v>-3.83</v>
      </c>
      <c r="F670" s="39">
        <f>VLOOKUP($A670,'Ub5 and Ub6 values'!$B$2:$F$7000,2,FALSE)</f>
        <v>7</v>
      </c>
      <c r="G670" s="39">
        <f>VLOOKUP($A670,'Ub5 and Ub6 values'!$B$2:$F$7000,3,FALSE)</f>
        <v>9</v>
      </c>
    </row>
    <row r="671" spans="1:7">
      <c r="A671" t="s">
        <v>5296</v>
      </c>
      <c r="B671">
        <v>-3.83</v>
      </c>
      <c r="D671">
        <v>1</v>
      </c>
      <c r="E671" s="30">
        <f t="shared" si="10"/>
        <v>-3.83</v>
      </c>
      <c r="F671" s="39">
        <f>VLOOKUP($A671,'Ub5 and Ub6 values'!$B$2:$F$7000,2,FALSE)</f>
        <v>6</v>
      </c>
      <c r="G671" s="39">
        <f>VLOOKUP($A671,'Ub5 and Ub6 values'!$B$2:$F$7000,3,FALSE)</f>
        <v>10</v>
      </c>
    </row>
    <row r="672" spans="1:7">
      <c r="A672" t="s">
        <v>5297</v>
      </c>
      <c r="B672">
        <v>-3.82</v>
      </c>
      <c r="D672">
        <v>1</v>
      </c>
      <c r="E672" s="30">
        <f t="shared" si="10"/>
        <v>-3.82</v>
      </c>
      <c r="F672" s="39">
        <f>VLOOKUP($A672,'Ub5 and Ub6 values'!$B$2:$F$7000,2,FALSE)</f>
        <v>6</v>
      </c>
      <c r="G672" s="39">
        <f>VLOOKUP($A672,'Ub5 and Ub6 values'!$B$2:$F$7000,3,FALSE)</f>
        <v>7</v>
      </c>
    </row>
    <row r="673" spans="1:7">
      <c r="A673" t="s">
        <v>5298</v>
      </c>
      <c r="B673">
        <v>-3.82</v>
      </c>
      <c r="D673">
        <v>1</v>
      </c>
      <c r="E673" s="30">
        <f t="shared" si="10"/>
        <v>-3.82</v>
      </c>
      <c r="F673" s="39">
        <f>VLOOKUP($A673,'Ub5 and Ub6 values'!$B$2:$F$7000,2,FALSE)</f>
        <v>6</v>
      </c>
      <c r="G673" s="39">
        <f>VLOOKUP($A673,'Ub5 and Ub6 values'!$B$2:$F$7000,3,FALSE)</f>
        <v>9</v>
      </c>
    </row>
    <row r="674" spans="1:7">
      <c r="A674" t="s">
        <v>5299</v>
      </c>
      <c r="B674">
        <v>-3.82</v>
      </c>
      <c r="D674">
        <v>1</v>
      </c>
      <c r="E674" s="30">
        <f t="shared" si="10"/>
        <v>-3.82</v>
      </c>
      <c r="F674" s="39">
        <f>VLOOKUP($A674,'Ub5 and Ub6 values'!$B$2:$F$7000,2,FALSE)</f>
        <v>7</v>
      </c>
      <c r="G674" s="39">
        <f>VLOOKUP($A674,'Ub5 and Ub6 values'!$B$2:$F$7000,3,FALSE)</f>
        <v>10</v>
      </c>
    </row>
    <row r="675" spans="1:7">
      <c r="A675" t="s">
        <v>5300</v>
      </c>
      <c r="B675">
        <v>-3.81</v>
      </c>
      <c r="D675">
        <v>1</v>
      </c>
      <c r="E675" s="30">
        <f t="shared" si="10"/>
        <v>-3.81</v>
      </c>
      <c r="F675" s="39">
        <f>VLOOKUP($A675,'Ub5 and Ub6 values'!$B$2:$F$7000,2,FALSE)</f>
        <v>7</v>
      </c>
      <c r="G675" s="39">
        <f>VLOOKUP($A675,'Ub5 and Ub6 values'!$B$2:$F$7000,3,FALSE)</f>
        <v>7</v>
      </c>
    </row>
    <row r="676" spans="1:7">
      <c r="A676" t="s">
        <v>5301</v>
      </c>
      <c r="B676">
        <v>-3.81</v>
      </c>
      <c r="D676">
        <v>1</v>
      </c>
      <c r="E676" s="30">
        <f t="shared" si="10"/>
        <v>-3.81</v>
      </c>
      <c r="F676" s="39">
        <f>VLOOKUP($A676,'Ub5 and Ub6 values'!$B$2:$F$7000,2,FALSE)</f>
        <v>8</v>
      </c>
      <c r="G676" s="39">
        <f>VLOOKUP($A676,'Ub5 and Ub6 values'!$B$2:$F$7000,3,FALSE)</f>
        <v>12</v>
      </c>
    </row>
    <row r="677" spans="1:7">
      <c r="A677" t="s">
        <v>5302</v>
      </c>
      <c r="B677">
        <v>-3.81</v>
      </c>
      <c r="D677">
        <v>1</v>
      </c>
      <c r="E677" s="30">
        <f t="shared" si="10"/>
        <v>-3.81</v>
      </c>
      <c r="F677" s="39">
        <f>VLOOKUP($A677,'Ub5 and Ub6 values'!$B$2:$F$7000,2,FALSE)</f>
        <v>7</v>
      </c>
      <c r="G677" s="39">
        <f>VLOOKUP($A677,'Ub5 and Ub6 values'!$B$2:$F$7000,3,FALSE)</f>
        <v>10</v>
      </c>
    </row>
    <row r="678" spans="1:7">
      <c r="A678" t="s">
        <v>5303</v>
      </c>
      <c r="B678">
        <v>-3.78</v>
      </c>
      <c r="D678">
        <v>1</v>
      </c>
      <c r="E678" s="30">
        <f t="shared" si="10"/>
        <v>-3.78</v>
      </c>
      <c r="F678" s="39">
        <f>VLOOKUP($A678,'Ub5 and Ub6 values'!$B$2:$F$7000,2,FALSE)</f>
        <v>6</v>
      </c>
      <c r="G678" s="39">
        <f>VLOOKUP($A678,'Ub5 and Ub6 values'!$B$2:$F$7000,3,FALSE)</f>
        <v>10</v>
      </c>
    </row>
    <row r="679" spans="1:7">
      <c r="A679" t="s">
        <v>5304</v>
      </c>
      <c r="B679">
        <v>-3.78</v>
      </c>
      <c r="D679">
        <v>1</v>
      </c>
      <c r="E679" s="30">
        <f t="shared" si="10"/>
        <v>-3.78</v>
      </c>
      <c r="F679" s="39">
        <f>VLOOKUP($A679,'Ub5 and Ub6 values'!$B$2:$F$7000,2,FALSE)</f>
        <v>8</v>
      </c>
      <c r="G679" s="39">
        <f>VLOOKUP($A679,'Ub5 and Ub6 values'!$B$2:$F$7000,3,FALSE)</f>
        <v>9</v>
      </c>
    </row>
    <row r="680" spans="1:7">
      <c r="A680" t="s">
        <v>5305</v>
      </c>
      <c r="B680">
        <v>-3.78</v>
      </c>
      <c r="D680">
        <v>1</v>
      </c>
      <c r="E680" s="30">
        <f t="shared" si="10"/>
        <v>-3.78</v>
      </c>
      <c r="F680" s="39">
        <f>VLOOKUP($A680,'Ub5 and Ub6 values'!$B$2:$F$7000,2,FALSE)</f>
        <v>8</v>
      </c>
      <c r="G680" s="39">
        <f>VLOOKUP($A680,'Ub5 and Ub6 values'!$B$2:$F$7000,3,FALSE)</f>
        <v>9</v>
      </c>
    </row>
    <row r="681" spans="1:7">
      <c r="A681" t="s">
        <v>5306</v>
      </c>
      <c r="B681">
        <v>-3.78</v>
      </c>
      <c r="D681">
        <v>1</v>
      </c>
      <c r="E681" s="30">
        <f t="shared" si="10"/>
        <v>-3.78</v>
      </c>
      <c r="F681" s="39">
        <f>VLOOKUP($A681,'Ub5 and Ub6 values'!$B$2:$F$7000,2,FALSE)</f>
        <v>5</v>
      </c>
      <c r="G681" s="39">
        <f>VLOOKUP($A681,'Ub5 and Ub6 values'!$B$2:$F$7000,3,FALSE)</f>
        <v>6</v>
      </c>
    </row>
    <row r="682" spans="1:7">
      <c r="A682" t="s">
        <v>5307</v>
      </c>
      <c r="B682">
        <v>-3.78</v>
      </c>
      <c r="D682">
        <v>1</v>
      </c>
      <c r="E682" s="30">
        <f t="shared" si="10"/>
        <v>-3.78</v>
      </c>
      <c r="F682" s="39">
        <f>VLOOKUP($A682,'Ub5 and Ub6 values'!$B$2:$F$7000,2,FALSE)</f>
        <v>7</v>
      </c>
      <c r="G682" s="39">
        <f>VLOOKUP($A682,'Ub5 and Ub6 values'!$B$2:$F$7000,3,FALSE)</f>
        <v>9</v>
      </c>
    </row>
    <row r="683" spans="1:7">
      <c r="A683" t="s">
        <v>5308</v>
      </c>
      <c r="B683">
        <v>-3.78</v>
      </c>
      <c r="D683">
        <v>1</v>
      </c>
      <c r="E683" s="30">
        <f t="shared" si="10"/>
        <v>-3.78</v>
      </c>
      <c r="F683" s="39">
        <f>VLOOKUP($A683,'Ub5 and Ub6 values'!$B$2:$F$7000,2,FALSE)</f>
        <v>8</v>
      </c>
      <c r="G683" s="39">
        <f>VLOOKUP($A683,'Ub5 and Ub6 values'!$B$2:$F$7000,3,FALSE)</f>
        <v>10</v>
      </c>
    </row>
    <row r="684" spans="1:7">
      <c r="A684" t="s">
        <v>5309</v>
      </c>
      <c r="B684">
        <v>-3.77</v>
      </c>
      <c r="D684">
        <v>1</v>
      </c>
      <c r="E684" s="30">
        <f t="shared" si="10"/>
        <v>-3.77</v>
      </c>
      <c r="F684" s="39">
        <f>VLOOKUP($A684,'Ub5 and Ub6 values'!$B$2:$F$7000,2,FALSE)</f>
        <v>7</v>
      </c>
      <c r="G684" s="39">
        <f>VLOOKUP($A684,'Ub5 and Ub6 values'!$B$2:$F$7000,3,FALSE)</f>
        <v>8</v>
      </c>
    </row>
    <row r="685" spans="1:7">
      <c r="A685" t="s">
        <v>5310</v>
      </c>
      <c r="B685">
        <v>-3.77</v>
      </c>
      <c r="D685">
        <v>1</v>
      </c>
      <c r="E685" s="30">
        <f t="shared" si="10"/>
        <v>-3.77</v>
      </c>
      <c r="F685" s="39">
        <f>VLOOKUP($A685,'Ub5 and Ub6 values'!$B$2:$F$7000,2,FALSE)</f>
        <v>8</v>
      </c>
      <c r="G685" s="39">
        <f>VLOOKUP($A685,'Ub5 and Ub6 values'!$B$2:$F$7000,3,FALSE)</f>
        <v>8</v>
      </c>
    </row>
    <row r="686" spans="1:7">
      <c r="A686" t="s">
        <v>5311</v>
      </c>
      <c r="B686">
        <v>-3.76</v>
      </c>
      <c r="D686">
        <v>1</v>
      </c>
      <c r="E686" s="30">
        <f t="shared" si="10"/>
        <v>-3.76</v>
      </c>
      <c r="F686" s="39">
        <f>VLOOKUP($A686,'Ub5 and Ub6 values'!$B$2:$F$7000,2,FALSE)</f>
        <v>6</v>
      </c>
      <c r="G686" s="39">
        <f>VLOOKUP($A686,'Ub5 and Ub6 values'!$B$2:$F$7000,3,FALSE)</f>
        <v>10</v>
      </c>
    </row>
    <row r="687" spans="1:7">
      <c r="A687" t="s">
        <v>5312</v>
      </c>
      <c r="B687">
        <v>-3.76</v>
      </c>
      <c r="D687">
        <v>1</v>
      </c>
      <c r="E687" s="30">
        <f t="shared" si="10"/>
        <v>-3.76</v>
      </c>
      <c r="F687" s="39">
        <f>VLOOKUP($A687,'Ub5 and Ub6 values'!$B$2:$F$7000,2,FALSE)</f>
        <v>6</v>
      </c>
      <c r="G687" s="39">
        <f>VLOOKUP($A687,'Ub5 and Ub6 values'!$B$2:$F$7000,3,FALSE)</f>
        <v>10</v>
      </c>
    </row>
    <row r="688" spans="1:7">
      <c r="A688" t="s">
        <v>5313</v>
      </c>
      <c r="B688">
        <v>-3.76</v>
      </c>
      <c r="D688">
        <v>1</v>
      </c>
      <c r="E688" s="30">
        <f t="shared" si="10"/>
        <v>-3.76</v>
      </c>
      <c r="F688" s="39">
        <f>VLOOKUP($A688,'Ub5 and Ub6 values'!$B$2:$F$7000,2,FALSE)</f>
        <v>7</v>
      </c>
      <c r="G688" s="39">
        <f>VLOOKUP($A688,'Ub5 and Ub6 values'!$B$2:$F$7000,3,FALSE)</f>
        <v>9</v>
      </c>
    </row>
    <row r="689" spans="1:7">
      <c r="A689" t="s">
        <v>5314</v>
      </c>
      <c r="B689">
        <v>-3.75</v>
      </c>
      <c r="D689">
        <v>1</v>
      </c>
      <c r="E689" s="30">
        <f t="shared" si="10"/>
        <v>-3.75</v>
      </c>
      <c r="F689" s="39">
        <f>VLOOKUP($A689,'Ub5 and Ub6 values'!$B$2:$F$7000,2,FALSE)</f>
        <v>8</v>
      </c>
      <c r="G689" s="39">
        <f>VLOOKUP($A689,'Ub5 and Ub6 values'!$B$2:$F$7000,3,FALSE)</f>
        <v>9</v>
      </c>
    </row>
    <row r="690" spans="1:7">
      <c r="A690" t="s">
        <v>7428</v>
      </c>
      <c r="B690">
        <v>-3.74</v>
      </c>
      <c r="D690">
        <v>1</v>
      </c>
      <c r="E690" s="30">
        <f t="shared" si="10"/>
        <v>-3.74</v>
      </c>
      <c r="F690" s="39">
        <f>VLOOKUP($A690,'Ub5 and Ub6 values'!$B$2:$F$7000,2,FALSE)</f>
        <v>7</v>
      </c>
      <c r="G690" s="39">
        <f>VLOOKUP($A690,'Ub5 and Ub6 values'!$B$2:$F$7000,3,FALSE)</f>
        <v>10</v>
      </c>
    </row>
    <row r="691" spans="1:7">
      <c r="A691" t="s">
        <v>7429</v>
      </c>
      <c r="B691">
        <v>-3.74</v>
      </c>
      <c r="D691">
        <v>1</v>
      </c>
      <c r="E691" s="30">
        <f t="shared" si="10"/>
        <v>-3.74</v>
      </c>
      <c r="F691" s="39">
        <f>VLOOKUP($A691,'Ub5 and Ub6 values'!$B$2:$F$7000,2,FALSE)</f>
        <v>6</v>
      </c>
      <c r="G691" s="39">
        <f>VLOOKUP($A691,'Ub5 and Ub6 values'!$B$2:$F$7000,3,FALSE)</f>
        <v>6</v>
      </c>
    </row>
    <row r="692" spans="1:7">
      <c r="A692" t="s">
        <v>7430</v>
      </c>
      <c r="B692">
        <v>-3.74</v>
      </c>
      <c r="D692">
        <v>1</v>
      </c>
      <c r="E692" s="30">
        <f t="shared" si="10"/>
        <v>-3.74</v>
      </c>
      <c r="F692" s="39">
        <f>VLOOKUP($A692,'Ub5 and Ub6 values'!$B$2:$F$7000,2,FALSE)</f>
        <v>6</v>
      </c>
      <c r="G692" s="39">
        <f>VLOOKUP($A692,'Ub5 and Ub6 values'!$B$2:$F$7000,3,FALSE)</f>
        <v>9</v>
      </c>
    </row>
    <row r="693" spans="1:7">
      <c r="A693" t="s">
        <v>7431</v>
      </c>
      <c r="B693">
        <v>-3.74</v>
      </c>
      <c r="D693">
        <v>1</v>
      </c>
      <c r="E693" s="30">
        <f t="shared" si="10"/>
        <v>-3.74</v>
      </c>
      <c r="F693" s="39">
        <f>VLOOKUP($A693,'Ub5 and Ub6 values'!$B$2:$F$7000,2,FALSE)</f>
        <v>7</v>
      </c>
      <c r="G693" s="39">
        <f>VLOOKUP($A693,'Ub5 and Ub6 values'!$B$2:$F$7000,3,FALSE)</f>
        <v>10</v>
      </c>
    </row>
    <row r="694" spans="1:7">
      <c r="A694" t="s">
        <v>7432</v>
      </c>
      <c r="B694">
        <v>-3.74</v>
      </c>
      <c r="D694">
        <v>1</v>
      </c>
      <c r="E694" s="30">
        <f t="shared" si="10"/>
        <v>-3.74</v>
      </c>
      <c r="F694" s="39">
        <f>VLOOKUP($A694,'Ub5 and Ub6 values'!$B$2:$F$7000,2,FALSE)</f>
        <v>6</v>
      </c>
      <c r="G694" s="39">
        <f>VLOOKUP($A694,'Ub5 and Ub6 values'!$B$2:$F$7000,3,FALSE)</f>
        <v>9</v>
      </c>
    </row>
    <row r="695" spans="1:7">
      <c r="A695" t="s">
        <v>7433</v>
      </c>
      <c r="B695">
        <v>-3.73</v>
      </c>
      <c r="D695">
        <v>1</v>
      </c>
      <c r="E695" s="30">
        <f t="shared" si="10"/>
        <v>-3.73</v>
      </c>
      <c r="F695" s="39">
        <f>VLOOKUP($A695,'Ub5 and Ub6 values'!$B$2:$F$7000,2,FALSE)</f>
        <v>6</v>
      </c>
      <c r="G695" s="39">
        <f>VLOOKUP($A695,'Ub5 and Ub6 values'!$B$2:$F$7000,3,FALSE)</f>
        <v>9</v>
      </c>
    </row>
    <row r="696" spans="1:7">
      <c r="A696" t="s">
        <v>7434</v>
      </c>
      <c r="B696">
        <v>-3.72</v>
      </c>
      <c r="D696">
        <v>1</v>
      </c>
      <c r="E696" s="30">
        <f t="shared" si="10"/>
        <v>-3.72</v>
      </c>
      <c r="F696" s="39">
        <f>VLOOKUP($A696,'Ub5 and Ub6 values'!$B$2:$F$7000,2,FALSE)</f>
        <v>6</v>
      </c>
      <c r="G696" s="39">
        <f>VLOOKUP($A696,'Ub5 and Ub6 values'!$B$2:$F$7000,3,FALSE)</f>
        <v>10</v>
      </c>
    </row>
    <row r="697" spans="1:7">
      <c r="A697" t="s">
        <v>1847</v>
      </c>
      <c r="B697">
        <v>-3.72</v>
      </c>
      <c r="D697">
        <v>1</v>
      </c>
      <c r="E697" s="30">
        <f t="shared" si="10"/>
        <v>-3.72</v>
      </c>
      <c r="F697" s="39">
        <f>VLOOKUP($A697,'Ub5 and Ub6 values'!$B$2:$F$7000,2,FALSE)</f>
        <v>8</v>
      </c>
      <c r="G697" s="39">
        <f>VLOOKUP($A697,'Ub5 and Ub6 values'!$B$2:$F$7000,3,FALSE)</f>
        <v>8</v>
      </c>
    </row>
    <row r="698" spans="1:7">
      <c r="A698" t="s">
        <v>1848</v>
      </c>
      <c r="B698">
        <v>-3.71</v>
      </c>
      <c r="D698">
        <v>1</v>
      </c>
      <c r="E698" s="30">
        <f t="shared" si="10"/>
        <v>-3.71</v>
      </c>
      <c r="F698" s="39">
        <f>VLOOKUP($A698,'Ub5 and Ub6 values'!$B$2:$F$7000,2,FALSE)</f>
        <v>6</v>
      </c>
      <c r="G698" s="39">
        <f>VLOOKUP($A698,'Ub5 and Ub6 values'!$B$2:$F$7000,3,FALSE)</f>
        <v>9</v>
      </c>
    </row>
    <row r="699" spans="1:7">
      <c r="A699" t="s">
        <v>1849</v>
      </c>
      <c r="B699">
        <v>-3.69</v>
      </c>
      <c r="D699">
        <v>1</v>
      </c>
      <c r="E699" s="30">
        <f t="shared" si="10"/>
        <v>-3.69</v>
      </c>
      <c r="F699" s="39">
        <f>VLOOKUP($A699,'Ub5 and Ub6 values'!$B$2:$F$7000,2,FALSE)</f>
        <v>7</v>
      </c>
      <c r="G699" s="39">
        <f>VLOOKUP($A699,'Ub5 and Ub6 values'!$B$2:$F$7000,3,FALSE)</f>
        <v>9</v>
      </c>
    </row>
    <row r="700" spans="1:7">
      <c r="A700" t="s">
        <v>1850</v>
      </c>
      <c r="B700">
        <v>-3.69</v>
      </c>
      <c r="D700">
        <v>1</v>
      </c>
      <c r="E700" s="30">
        <f t="shared" si="10"/>
        <v>-3.69</v>
      </c>
      <c r="F700" s="39">
        <f>VLOOKUP($A700,'Ub5 and Ub6 values'!$B$2:$F$7000,2,FALSE)</f>
        <v>8</v>
      </c>
      <c r="G700" s="39">
        <f>VLOOKUP($A700,'Ub5 and Ub6 values'!$B$2:$F$7000,3,FALSE)</f>
        <v>9</v>
      </c>
    </row>
    <row r="701" spans="1:7">
      <c r="A701" t="s">
        <v>1851</v>
      </c>
      <c r="B701">
        <v>-3.68</v>
      </c>
      <c r="D701">
        <v>1</v>
      </c>
      <c r="E701" s="30">
        <f t="shared" si="10"/>
        <v>-3.68</v>
      </c>
      <c r="F701" s="39">
        <f>VLOOKUP($A701,'Ub5 and Ub6 values'!$B$2:$F$7000,2,FALSE)</f>
        <v>8</v>
      </c>
      <c r="G701" s="39">
        <f>VLOOKUP($A701,'Ub5 and Ub6 values'!$B$2:$F$7000,3,FALSE)</f>
        <v>9</v>
      </c>
    </row>
    <row r="702" spans="1:7">
      <c r="A702" t="s">
        <v>1852</v>
      </c>
      <c r="B702">
        <v>-3.68</v>
      </c>
      <c r="D702">
        <v>1</v>
      </c>
      <c r="E702" s="30">
        <f t="shared" si="10"/>
        <v>-3.68</v>
      </c>
      <c r="F702" s="39">
        <f>VLOOKUP($A702,'Ub5 and Ub6 values'!$B$2:$F$7000,2,FALSE)</f>
        <v>7</v>
      </c>
      <c r="G702" s="39">
        <f>VLOOKUP($A702,'Ub5 and Ub6 values'!$B$2:$F$7000,3,FALSE)</f>
        <v>9</v>
      </c>
    </row>
    <row r="703" spans="1:7">
      <c r="A703" t="s">
        <v>1853</v>
      </c>
      <c r="B703">
        <v>-3.67</v>
      </c>
      <c r="D703">
        <v>1</v>
      </c>
      <c r="E703" s="30">
        <f t="shared" si="10"/>
        <v>-3.67</v>
      </c>
      <c r="F703" s="39">
        <f>VLOOKUP($A703,'Ub5 and Ub6 values'!$B$2:$F$7000,2,FALSE)</f>
        <v>7</v>
      </c>
      <c r="G703" s="39">
        <f>VLOOKUP($A703,'Ub5 and Ub6 values'!$B$2:$F$7000,3,FALSE)</f>
        <v>12</v>
      </c>
    </row>
    <row r="704" spans="1:7">
      <c r="A704" t="s">
        <v>1854</v>
      </c>
      <c r="B704">
        <v>-3.66</v>
      </c>
      <c r="D704">
        <v>1</v>
      </c>
      <c r="E704" s="30">
        <f t="shared" si="10"/>
        <v>-3.66</v>
      </c>
      <c r="F704" s="39">
        <f>VLOOKUP($A704,'Ub5 and Ub6 values'!$B$2:$F$7000,2,FALSE)</f>
        <v>7</v>
      </c>
      <c r="G704" s="39">
        <f>VLOOKUP($A704,'Ub5 and Ub6 values'!$B$2:$F$7000,3,FALSE)</f>
        <v>8</v>
      </c>
    </row>
    <row r="705" spans="1:7">
      <c r="A705" t="s">
        <v>1855</v>
      </c>
      <c r="B705">
        <v>-3.66</v>
      </c>
      <c r="D705">
        <v>1</v>
      </c>
      <c r="E705" s="30">
        <f t="shared" si="10"/>
        <v>-3.66</v>
      </c>
      <c r="F705" s="39">
        <f>VLOOKUP($A705,'Ub5 and Ub6 values'!$B$2:$F$7000,2,FALSE)</f>
        <v>8</v>
      </c>
      <c r="G705" s="39">
        <f>VLOOKUP($A705,'Ub5 and Ub6 values'!$B$2:$F$7000,3,FALSE)</f>
        <v>9</v>
      </c>
    </row>
    <row r="706" spans="1:7">
      <c r="A706" t="s">
        <v>1856</v>
      </c>
      <c r="B706">
        <v>-3.66</v>
      </c>
      <c r="D706">
        <v>1</v>
      </c>
      <c r="E706" s="30">
        <f t="shared" si="10"/>
        <v>-3.66</v>
      </c>
      <c r="F706" s="39">
        <f>VLOOKUP($A706,'Ub5 and Ub6 values'!$B$2:$F$7000,2,FALSE)</f>
        <v>9</v>
      </c>
      <c r="G706" s="39">
        <f>VLOOKUP($A706,'Ub5 and Ub6 values'!$B$2:$F$7000,3,FALSE)</f>
        <v>10</v>
      </c>
    </row>
    <row r="707" spans="1:7">
      <c r="A707" t="s">
        <v>7439</v>
      </c>
      <c r="B707">
        <v>-3.65</v>
      </c>
      <c r="D707">
        <v>1</v>
      </c>
      <c r="E707" s="30">
        <f t="shared" ref="E707:E769" si="11">B707</f>
        <v>-3.65</v>
      </c>
      <c r="F707" s="39">
        <f>VLOOKUP($A707,'Ub5 and Ub6 values'!$B$2:$F$7000,2,FALSE)</f>
        <v>6</v>
      </c>
      <c r="G707" s="39">
        <f>VLOOKUP($A707,'Ub5 and Ub6 values'!$B$2:$F$7000,3,FALSE)</f>
        <v>9</v>
      </c>
    </row>
    <row r="708" spans="1:7">
      <c r="A708" t="s">
        <v>7440</v>
      </c>
      <c r="B708">
        <v>-3.64</v>
      </c>
      <c r="D708">
        <v>1</v>
      </c>
      <c r="E708" s="30">
        <f t="shared" si="11"/>
        <v>-3.64</v>
      </c>
      <c r="F708" s="39">
        <f>VLOOKUP($A708,'Ub5 and Ub6 values'!$B$2:$F$7000,2,FALSE)</f>
        <v>8</v>
      </c>
      <c r="G708" s="39">
        <f>VLOOKUP($A708,'Ub5 and Ub6 values'!$B$2:$F$7000,3,FALSE)</f>
        <v>10</v>
      </c>
    </row>
    <row r="709" spans="1:7">
      <c r="A709" t="s">
        <v>7441</v>
      </c>
      <c r="B709">
        <v>-3.62</v>
      </c>
      <c r="D709">
        <v>1</v>
      </c>
      <c r="E709" s="30">
        <f t="shared" si="11"/>
        <v>-3.62</v>
      </c>
      <c r="F709" s="39">
        <f>VLOOKUP($A709,'Ub5 and Ub6 values'!$B$2:$F$7000,2,FALSE)</f>
        <v>8</v>
      </c>
      <c r="G709" s="39">
        <f>VLOOKUP($A709,'Ub5 and Ub6 values'!$B$2:$F$7000,3,FALSE)</f>
        <v>8</v>
      </c>
    </row>
    <row r="710" spans="1:7">
      <c r="A710" t="s">
        <v>7442</v>
      </c>
      <c r="B710">
        <v>-3.62</v>
      </c>
      <c r="D710">
        <v>1</v>
      </c>
      <c r="E710" s="30">
        <f t="shared" si="11"/>
        <v>-3.62</v>
      </c>
      <c r="F710" s="39">
        <f>VLOOKUP($A710,'Ub5 and Ub6 values'!$B$2:$F$7000,2,FALSE)</f>
        <v>6</v>
      </c>
      <c r="G710" s="39">
        <f>VLOOKUP($A710,'Ub5 and Ub6 values'!$B$2:$F$7000,3,FALSE)</f>
        <v>9</v>
      </c>
    </row>
    <row r="711" spans="1:7">
      <c r="A711" t="s">
        <v>7443</v>
      </c>
      <c r="B711">
        <v>-3.62</v>
      </c>
      <c r="D711">
        <v>1</v>
      </c>
      <c r="E711" s="30">
        <f t="shared" si="11"/>
        <v>-3.62</v>
      </c>
      <c r="F711" s="39">
        <f>VLOOKUP($A711,'Ub5 and Ub6 values'!$B$2:$F$7000,2,FALSE)</f>
        <v>7</v>
      </c>
      <c r="G711" s="39">
        <f>VLOOKUP($A711,'Ub5 and Ub6 values'!$B$2:$F$7000,3,FALSE)</f>
        <v>9</v>
      </c>
    </row>
    <row r="712" spans="1:7">
      <c r="A712" t="s">
        <v>7444</v>
      </c>
      <c r="B712">
        <v>-3.6</v>
      </c>
      <c r="D712">
        <v>1</v>
      </c>
      <c r="E712" s="30">
        <f t="shared" si="11"/>
        <v>-3.6</v>
      </c>
      <c r="F712" s="39">
        <f>VLOOKUP($A712,'Ub5 and Ub6 values'!$B$2:$F$7000,2,FALSE)</f>
        <v>8</v>
      </c>
      <c r="G712" s="39">
        <f>VLOOKUP($A712,'Ub5 and Ub6 values'!$B$2:$F$7000,3,FALSE)</f>
        <v>9</v>
      </c>
    </row>
    <row r="713" spans="1:7">
      <c r="A713" t="s">
        <v>7445</v>
      </c>
      <c r="B713">
        <v>-3.6</v>
      </c>
      <c r="D713">
        <v>1</v>
      </c>
      <c r="E713" s="30">
        <f t="shared" si="11"/>
        <v>-3.6</v>
      </c>
      <c r="F713" s="39">
        <f>VLOOKUP($A713,'Ub5 and Ub6 values'!$B$2:$F$7000,2,FALSE)</f>
        <v>6</v>
      </c>
      <c r="G713" s="39">
        <f>VLOOKUP($A713,'Ub5 and Ub6 values'!$B$2:$F$7000,3,FALSE)</f>
        <v>7</v>
      </c>
    </row>
    <row r="714" spans="1:7">
      <c r="A714" t="s">
        <v>7446</v>
      </c>
      <c r="B714">
        <v>-3.6</v>
      </c>
      <c r="D714">
        <v>1</v>
      </c>
      <c r="E714" s="30">
        <f t="shared" si="11"/>
        <v>-3.6</v>
      </c>
      <c r="F714" s="39">
        <f>VLOOKUP($A714,'Ub5 and Ub6 values'!$B$2:$F$7000,2,FALSE)</f>
        <v>5</v>
      </c>
      <c r="G714" s="39">
        <f>VLOOKUP($A714,'Ub5 and Ub6 values'!$B$2:$F$7000,3,FALSE)</f>
        <v>8</v>
      </c>
    </row>
    <row r="715" spans="1:7">
      <c r="A715" t="s">
        <v>7447</v>
      </c>
      <c r="B715">
        <v>-3.59</v>
      </c>
      <c r="D715">
        <v>1</v>
      </c>
      <c r="E715" s="30">
        <f t="shared" si="11"/>
        <v>-3.59</v>
      </c>
      <c r="F715" s="39">
        <f>VLOOKUP($A715,'Ub5 and Ub6 values'!$B$2:$F$7000,2,FALSE)</f>
        <v>7</v>
      </c>
      <c r="G715" s="39">
        <f>VLOOKUP($A715,'Ub5 and Ub6 values'!$B$2:$F$7000,3,FALSE)</f>
        <v>8</v>
      </c>
    </row>
    <row r="716" spans="1:7">
      <c r="A716" t="s">
        <v>7448</v>
      </c>
      <c r="B716">
        <v>-3.57</v>
      </c>
      <c r="D716">
        <v>1</v>
      </c>
      <c r="E716" s="30">
        <f t="shared" si="11"/>
        <v>-3.57</v>
      </c>
      <c r="F716" s="39">
        <f>VLOOKUP($A716,'Ub5 and Ub6 values'!$B$2:$F$7000,2,FALSE)</f>
        <v>6</v>
      </c>
      <c r="G716" s="39">
        <f>VLOOKUP($A716,'Ub5 and Ub6 values'!$B$2:$F$7000,3,FALSE)</f>
        <v>8</v>
      </c>
    </row>
    <row r="717" spans="1:7">
      <c r="A717" t="s">
        <v>7449</v>
      </c>
      <c r="B717">
        <v>-3.56</v>
      </c>
      <c r="D717">
        <v>1</v>
      </c>
      <c r="E717" s="30">
        <f t="shared" si="11"/>
        <v>-3.56</v>
      </c>
      <c r="F717" s="39">
        <f>VLOOKUP($A717,'Ub5 and Ub6 values'!$B$2:$F$7000,2,FALSE)</f>
        <v>7</v>
      </c>
      <c r="G717" s="39">
        <f>VLOOKUP($A717,'Ub5 and Ub6 values'!$B$2:$F$7000,3,FALSE)</f>
        <v>8</v>
      </c>
    </row>
    <row r="718" spans="1:7">
      <c r="A718" t="s">
        <v>7450</v>
      </c>
      <c r="B718">
        <v>-3.55</v>
      </c>
      <c r="D718">
        <v>1</v>
      </c>
      <c r="E718" s="30">
        <f t="shared" si="11"/>
        <v>-3.55</v>
      </c>
      <c r="F718" s="39">
        <f>VLOOKUP($A718,'Ub5 and Ub6 values'!$B$2:$F$7000,2,FALSE)</f>
        <v>6</v>
      </c>
      <c r="G718" s="39">
        <f>VLOOKUP($A718,'Ub5 and Ub6 values'!$B$2:$F$7000,3,FALSE)</f>
        <v>6</v>
      </c>
    </row>
    <row r="719" spans="1:7">
      <c r="A719" t="s">
        <v>7451</v>
      </c>
      <c r="B719">
        <v>-3.55</v>
      </c>
      <c r="D719">
        <v>1</v>
      </c>
      <c r="E719" s="30">
        <f t="shared" si="11"/>
        <v>-3.55</v>
      </c>
      <c r="F719" s="39">
        <f>VLOOKUP($A719,'Ub5 and Ub6 values'!$B$2:$F$7000,2,FALSE)</f>
        <v>7</v>
      </c>
      <c r="G719" s="39">
        <f>VLOOKUP($A719,'Ub5 and Ub6 values'!$B$2:$F$7000,3,FALSE)</f>
        <v>9</v>
      </c>
    </row>
    <row r="720" spans="1:7">
      <c r="A720" t="s">
        <v>7452</v>
      </c>
      <c r="B720">
        <v>-3.55</v>
      </c>
      <c r="D720">
        <v>1</v>
      </c>
      <c r="E720" s="30">
        <f t="shared" si="11"/>
        <v>-3.55</v>
      </c>
      <c r="F720" s="39">
        <f>VLOOKUP($A720,'Ub5 and Ub6 values'!$B$2:$F$7000,2,FALSE)</f>
        <v>7</v>
      </c>
      <c r="G720" s="39">
        <f>VLOOKUP($A720,'Ub5 and Ub6 values'!$B$2:$F$7000,3,FALSE)</f>
        <v>11</v>
      </c>
    </row>
    <row r="721" spans="1:7">
      <c r="A721" t="s">
        <v>7453</v>
      </c>
      <c r="B721">
        <v>-3.55</v>
      </c>
      <c r="D721">
        <v>1</v>
      </c>
      <c r="E721" s="30">
        <f t="shared" si="11"/>
        <v>-3.55</v>
      </c>
      <c r="F721" s="39">
        <f>VLOOKUP($A721,'Ub5 and Ub6 values'!$B$2:$F$7000,2,FALSE)</f>
        <v>7</v>
      </c>
      <c r="G721" s="39">
        <f>VLOOKUP($A721,'Ub5 and Ub6 values'!$B$2:$F$7000,3,FALSE)</f>
        <v>7</v>
      </c>
    </row>
    <row r="722" spans="1:7">
      <c r="A722" t="s">
        <v>7454</v>
      </c>
      <c r="B722">
        <v>-3.54</v>
      </c>
      <c r="D722">
        <v>1</v>
      </c>
      <c r="E722" s="30">
        <f t="shared" si="11"/>
        <v>-3.54</v>
      </c>
      <c r="F722" s="39">
        <f>VLOOKUP($A722,'Ub5 and Ub6 values'!$B$2:$F$7000,2,FALSE)</f>
        <v>6</v>
      </c>
      <c r="G722" s="39">
        <f>VLOOKUP($A722,'Ub5 and Ub6 values'!$B$2:$F$7000,3,FALSE)</f>
        <v>10</v>
      </c>
    </row>
    <row r="723" spans="1:7">
      <c r="A723" t="s">
        <v>7455</v>
      </c>
      <c r="B723">
        <v>-3.54</v>
      </c>
      <c r="D723">
        <v>1</v>
      </c>
      <c r="E723" s="30">
        <f t="shared" si="11"/>
        <v>-3.54</v>
      </c>
      <c r="F723" s="39">
        <f>VLOOKUP($A723,'Ub5 and Ub6 values'!$B$2:$F$7000,2,FALSE)</f>
        <v>7</v>
      </c>
      <c r="G723" s="39">
        <f>VLOOKUP($A723,'Ub5 and Ub6 values'!$B$2:$F$7000,3,FALSE)</f>
        <v>9</v>
      </c>
    </row>
    <row r="724" spans="1:7">
      <c r="A724" t="s">
        <v>7456</v>
      </c>
      <c r="B724">
        <v>-3.53</v>
      </c>
      <c r="D724">
        <v>1</v>
      </c>
      <c r="E724" s="30">
        <f t="shared" si="11"/>
        <v>-3.53</v>
      </c>
      <c r="F724" s="39">
        <f>VLOOKUP($A724,'Ub5 and Ub6 values'!$B$2:$F$7000,2,FALSE)</f>
        <v>6</v>
      </c>
      <c r="G724" s="39">
        <f>VLOOKUP($A724,'Ub5 and Ub6 values'!$B$2:$F$7000,3,FALSE)</f>
        <v>8</v>
      </c>
    </row>
    <row r="725" spans="1:7">
      <c r="A725" t="s">
        <v>7457</v>
      </c>
      <c r="B725">
        <v>-3.51</v>
      </c>
      <c r="D725">
        <v>1</v>
      </c>
      <c r="E725" s="30">
        <f t="shared" si="11"/>
        <v>-3.51</v>
      </c>
      <c r="F725" s="39">
        <f>VLOOKUP($A725,'Ub5 and Ub6 values'!$B$2:$F$7000,2,FALSE)</f>
        <v>8</v>
      </c>
      <c r="G725" s="39">
        <f>VLOOKUP($A725,'Ub5 and Ub6 values'!$B$2:$F$7000,3,FALSE)</f>
        <v>9</v>
      </c>
    </row>
    <row r="726" spans="1:7">
      <c r="A726" t="s">
        <v>7458</v>
      </c>
      <c r="B726">
        <v>-3.5</v>
      </c>
      <c r="D726">
        <v>1</v>
      </c>
      <c r="E726" s="30">
        <f t="shared" si="11"/>
        <v>-3.5</v>
      </c>
      <c r="F726" s="39">
        <f>VLOOKUP($A726,'Ub5 and Ub6 values'!$B$2:$F$7000,2,FALSE)</f>
        <v>8</v>
      </c>
      <c r="G726" s="39">
        <f>VLOOKUP($A726,'Ub5 and Ub6 values'!$B$2:$F$7000,3,FALSE)</f>
        <v>10</v>
      </c>
    </row>
    <row r="727" spans="1:7">
      <c r="A727" t="s">
        <v>7459</v>
      </c>
      <c r="B727">
        <v>-3.46</v>
      </c>
      <c r="D727">
        <v>1</v>
      </c>
      <c r="E727" s="30">
        <f t="shared" si="11"/>
        <v>-3.46</v>
      </c>
      <c r="F727" s="39">
        <f>VLOOKUP($A727,'Ub5 and Ub6 values'!$B$2:$F$7000,2,FALSE)</f>
        <v>7</v>
      </c>
      <c r="G727" s="39">
        <f>VLOOKUP($A727,'Ub5 and Ub6 values'!$B$2:$F$7000,3,FALSE)</f>
        <v>11</v>
      </c>
    </row>
    <row r="728" spans="1:7">
      <c r="A728" t="s">
        <v>7460</v>
      </c>
      <c r="B728">
        <v>-3.45</v>
      </c>
      <c r="D728">
        <v>1</v>
      </c>
      <c r="E728" s="30">
        <f t="shared" si="11"/>
        <v>-3.45</v>
      </c>
      <c r="F728" s="39">
        <f>VLOOKUP($A728,'Ub5 and Ub6 values'!$B$2:$F$7000,2,FALSE)</f>
        <v>6</v>
      </c>
      <c r="G728" s="39">
        <f>VLOOKUP($A728,'Ub5 and Ub6 values'!$B$2:$F$7000,3,FALSE)</f>
        <v>7</v>
      </c>
    </row>
    <row r="729" spans="1:7">
      <c r="A729" t="s">
        <v>7461</v>
      </c>
      <c r="B729">
        <v>-3.45</v>
      </c>
      <c r="D729">
        <v>1</v>
      </c>
      <c r="E729" s="30">
        <f t="shared" si="11"/>
        <v>-3.45</v>
      </c>
      <c r="F729" s="39">
        <f>VLOOKUP($A729,'Ub5 and Ub6 values'!$B$2:$F$7000,2,FALSE)</f>
        <v>5</v>
      </c>
      <c r="G729" s="39">
        <f>VLOOKUP($A729,'Ub5 and Ub6 values'!$B$2:$F$7000,3,FALSE)</f>
        <v>7</v>
      </c>
    </row>
    <row r="730" spans="1:7">
      <c r="A730" t="s">
        <v>7462</v>
      </c>
      <c r="B730">
        <v>-3.45</v>
      </c>
      <c r="D730">
        <v>1</v>
      </c>
      <c r="E730" s="30">
        <f t="shared" si="11"/>
        <v>-3.45</v>
      </c>
      <c r="F730" s="39">
        <f>VLOOKUP($A730,'Ub5 and Ub6 values'!$B$2:$F$7000,2,FALSE)</f>
        <v>7</v>
      </c>
      <c r="G730" s="39">
        <f>VLOOKUP($A730,'Ub5 and Ub6 values'!$B$2:$F$7000,3,FALSE)</f>
        <v>8</v>
      </c>
    </row>
    <row r="731" spans="1:7">
      <c r="A731" t="s">
        <v>7463</v>
      </c>
      <c r="B731">
        <v>-3.44</v>
      </c>
      <c r="D731">
        <v>1</v>
      </c>
      <c r="E731" s="30">
        <f t="shared" si="11"/>
        <v>-3.44</v>
      </c>
      <c r="F731" s="39">
        <f>VLOOKUP($A731,'Ub5 and Ub6 values'!$B$2:$F$7000,2,FALSE)</f>
        <v>7</v>
      </c>
      <c r="G731" s="39">
        <f>VLOOKUP($A731,'Ub5 and Ub6 values'!$B$2:$F$7000,3,FALSE)</f>
        <v>10</v>
      </c>
    </row>
    <row r="732" spans="1:7">
      <c r="A732" t="s">
        <v>7464</v>
      </c>
      <c r="B732">
        <v>-3.44</v>
      </c>
      <c r="D732">
        <v>1</v>
      </c>
      <c r="E732" s="30">
        <f t="shared" si="11"/>
        <v>-3.44</v>
      </c>
      <c r="F732" s="39">
        <f>VLOOKUP($A732,'Ub5 and Ub6 values'!$B$2:$F$7000,2,FALSE)</f>
        <v>8</v>
      </c>
      <c r="G732" s="39">
        <f>VLOOKUP($A732,'Ub5 and Ub6 values'!$B$2:$F$7000,3,FALSE)</f>
        <v>9</v>
      </c>
    </row>
    <row r="733" spans="1:7">
      <c r="A733" t="s">
        <v>7465</v>
      </c>
      <c r="B733">
        <v>-3.43</v>
      </c>
      <c r="D733">
        <v>1</v>
      </c>
      <c r="E733" s="30">
        <f t="shared" si="11"/>
        <v>-3.43</v>
      </c>
      <c r="F733" s="39">
        <f>VLOOKUP($A733,'Ub5 and Ub6 values'!$B$2:$F$7000,2,FALSE)</f>
        <v>8</v>
      </c>
      <c r="G733" s="39">
        <f>VLOOKUP($A733,'Ub5 and Ub6 values'!$B$2:$F$7000,3,FALSE)</f>
        <v>10</v>
      </c>
    </row>
    <row r="734" spans="1:7">
      <c r="A734" t="s">
        <v>7466</v>
      </c>
      <c r="B734">
        <v>-3.37</v>
      </c>
      <c r="D734">
        <v>1</v>
      </c>
      <c r="E734" s="30">
        <f t="shared" si="11"/>
        <v>-3.37</v>
      </c>
      <c r="F734" s="39">
        <f>VLOOKUP($A734,'Ub5 and Ub6 values'!$B$2:$F$7000,2,FALSE)</f>
        <v>7</v>
      </c>
      <c r="G734" s="39">
        <f>VLOOKUP($A734,'Ub5 and Ub6 values'!$B$2:$F$7000,3,FALSE)</f>
        <v>9</v>
      </c>
    </row>
    <row r="735" spans="1:7">
      <c r="A735" t="s">
        <v>7467</v>
      </c>
      <c r="B735">
        <v>-3.36</v>
      </c>
      <c r="D735">
        <v>1</v>
      </c>
      <c r="E735" s="30">
        <f t="shared" si="11"/>
        <v>-3.36</v>
      </c>
      <c r="F735" s="39">
        <f>VLOOKUP($A735,'Ub5 and Ub6 values'!$B$2:$F$7000,2,FALSE)</f>
        <v>8</v>
      </c>
      <c r="G735" s="39">
        <f>VLOOKUP($A735,'Ub5 and Ub6 values'!$B$2:$F$7000,3,FALSE)</f>
        <v>9</v>
      </c>
    </row>
    <row r="736" spans="1:7">
      <c r="A736" t="s">
        <v>7468</v>
      </c>
      <c r="B736">
        <v>-3.36</v>
      </c>
      <c r="D736">
        <v>1</v>
      </c>
      <c r="E736" s="30">
        <f t="shared" si="11"/>
        <v>-3.36</v>
      </c>
      <c r="F736" s="39">
        <f>VLOOKUP($A736,'Ub5 and Ub6 values'!$B$2:$F$7000,2,FALSE)</f>
        <v>10</v>
      </c>
      <c r="G736" s="39">
        <f>VLOOKUP($A736,'Ub5 and Ub6 values'!$B$2:$F$7000,3,FALSE)</f>
        <v>10</v>
      </c>
    </row>
    <row r="737" spans="1:7">
      <c r="A737" t="s">
        <v>7469</v>
      </c>
      <c r="B737">
        <v>-3.34</v>
      </c>
      <c r="D737">
        <v>1</v>
      </c>
      <c r="E737" s="30">
        <f t="shared" si="11"/>
        <v>-3.34</v>
      </c>
      <c r="F737" s="39">
        <f>VLOOKUP($A737,'Ub5 and Ub6 values'!$B$2:$F$7000,2,FALSE)</f>
        <v>8</v>
      </c>
      <c r="G737" s="39">
        <f>VLOOKUP($A737,'Ub5 and Ub6 values'!$B$2:$F$7000,3,FALSE)</f>
        <v>8</v>
      </c>
    </row>
    <row r="738" spans="1:7">
      <c r="A738" t="s">
        <v>7470</v>
      </c>
      <c r="B738">
        <v>-3.34</v>
      </c>
      <c r="D738">
        <v>1</v>
      </c>
      <c r="E738" s="30">
        <f t="shared" si="11"/>
        <v>-3.34</v>
      </c>
      <c r="F738" s="39">
        <f>VLOOKUP($A738,'Ub5 and Ub6 values'!$B$2:$F$7000,2,FALSE)</f>
        <v>8</v>
      </c>
      <c r="G738" s="39">
        <f>VLOOKUP($A738,'Ub5 and Ub6 values'!$B$2:$F$7000,3,FALSE)</f>
        <v>9</v>
      </c>
    </row>
    <row r="739" spans="1:7">
      <c r="A739" t="s">
        <v>7471</v>
      </c>
      <c r="B739">
        <v>-3.32</v>
      </c>
      <c r="D739">
        <v>1</v>
      </c>
      <c r="E739" s="30">
        <f t="shared" si="11"/>
        <v>-3.32</v>
      </c>
      <c r="F739" s="39">
        <f>VLOOKUP($A739,'Ub5 and Ub6 values'!$B$2:$F$7000,2,FALSE)</f>
        <v>9</v>
      </c>
      <c r="G739" s="39">
        <f>VLOOKUP($A739,'Ub5 and Ub6 values'!$B$2:$F$7000,3,FALSE)</f>
        <v>10</v>
      </c>
    </row>
    <row r="740" spans="1:7">
      <c r="A740" t="s">
        <v>7472</v>
      </c>
      <c r="B740">
        <v>-3.31</v>
      </c>
      <c r="D740">
        <v>1</v>
      </c>
      <c r="E740" s="30">
        <f t="shared" si="11"/>
        <v>-3.31</v>
      </c>
      <c r="F740" s="39">
        <f>VLOOKUP($A740,'Ub5 and Ub6 values'!$B$2:$F$7000,2,FALSE)</f>
        <v>7</v>
      </c>
      <c r="G740" s="39">
        <f>VLOOKUP($A740,'Ub5 and Ub6 values'!$B$2:$F$7000,3,FALSE)</f>
        <v>9</v>
      </c>
    </row>
    <row r="741" spans="1:7">
      <c r="A741" t="s">
        <v>7473</v>
      </c>
      <c r="B741">
        <v>-3.26</v>
      </c>
      <c r="D741">
        <v>1</v>
      </c>
      <c r="E741" s="30">
        <f t="shared" si="11"/>
        <v>-3.26</v>
      </c>
      <c r="F741" s="39">
        <f>VLOOKUP($A741,'Ub5 and Ub6 values'!$B$2:$F$7000,2,FALSE)</f>
        <v>4</v>
      </c>
      <c r="G741" s="39">
        <f>VLOOKUP($A741,'Ub5 and Ub6 values'!$B$2:$F$7000,3,FALSE)</f>
        <v>5</v>
      </c>
    </row>
    <row r="742" spans="1:7">
      <c r="A742" t="s">
        <v>7474</v>
      </c>
      <c r="B742">
        <v>-3.25</v>
      </c>
      <c r="D742">
        <v>1</v>
      </c>
      <c r="E742" s="30">
        <f t="shared" si="11"/>
        <v>-3.25</v>
      </c>
      <c r="F742" s="39">
        <f>VLOOKUP($A742,'Ub5 and Ub6 values'!$B$2:$F$7000,2,FALSE)</f>
        <v>6</v>
      </c>
      <c r="G742" s="39">
        <f>VLOOKUP($A742,'Ub5 and Ub6 values'!$B$2:$F$7000,3,FALSE)</f>
        <v>10</v>
      </c>
    </row>
    <row r="743" spans="1:7">
      <c r="A743" t="s">
        <v>7475</v>
      </c>
      <c r="B743">
        <v>-3.25</v>
      </c>
      <c r="D743">
        <v>1</v>
      </c>
      <c r="E743" s="30">
        <f t="shared" si="11"/>
        <v>-3.25</v>
      </c>
      <c r="F743" s="39">
        <f>VLOOKUP($A743,'Ub5 and Ub6 values'!$B$2:$F$7000,2,FALSE)</f>
        <v>8</v>
      </c>
      <c r="G743" s="39">
        <f>VLOOKUP($A743,'Ub5 and Ub6 values'!$B$2:$F$7000,3,FALSE)</f>
        <v>8</v>
      </c>
    </row>
    <row r="744" spans="1:7">
      <c r="A744" t="s">
        <v>7476</v>
      </c>
      <c r="B744">
        <v>-3.22</v>
      </c>
      <c r="D744">
        <v>1</v>
      </c>
      <c r="E744" s="30">
        <f t="shared" si="11"/>
        <v>-3.22</v>
      </c>
      <c r="F744" s="39">
        <f>VLOOKUP($A744,'Ub5 and Ub6 values'!$B$2:$F$7000,2,FALSE)</f>
        <v>5</v>
      </c>
      <c r="G744" s="39">
        <f>VLOOKUP($A744,'Ub5 and Ub6 values'!$B$2:$F$7000,3,FALSE)</f>
        <v>6</v>
      </c>
    </row>
    <row r="745" spans="1:7">
      <c r="A745" t="s">
        <v>7477</v>
      </c>
      <c r="B745">
        <v>-3.21</v>
      </c>
      <c r="D745">
        <v>1</v>
      </c>
      <c r="E745" s="30">
        <f t="shared" si="11"/>
        <v>-3.21</v>
      </c>
      <c r="F745" s="39">
        <f>VLOOKUP($A745,'Ub5 and Ub6 values'!$B$2:$F$7000,2,FALSE)</f>
        <v>6</v>
      </c>
      <c r="G745" s="39">
        <f>VLOOKUP($A745,'Ub5 and Ub6 values'!$B$2:$F$7000,3,FALSE)</f>
        <v>10</v>
      </c>
    </row>
    <row r="746" spans="1:7">
      <c r="A746" t="s">
        <v>7478</v>
      </c>
      <c r="B746">
        <v>-3.21</v>
      </c>
      <c r="D746">
        <v>1</v>
      </c>
      <c r="E746" s="30">
        <f t="shared" si="11"/>
        <v>-3.21</v>
      </c>
      <c r="F746" s="39">
        <f>VLOOKUP($A746,'Ub5 and Ub6 values'!$B$2:$F$7000,2,FALSE)</f>
        <v>5</v>
      </c>
      <c r="G746" s="39">
        <f>VLOOKUP($A746,'Ub5 and Ub6 values'!$B$2:$F$7000,3,FALSE)</f>
        <v>10</v>
      </c>
    </row>
    <row r="747" spans="1:7">
      <c r="A747" t="s">
        <v>7479</v>
      </c>
      <c r="B747">
        <v>-3.21</v>
      </c>
      <c r="D747">
        <v>1</v>
      </c>
      <c r="E747" s="30">
        <f t="shared" si="11"/>
        <v>-3.21</v>
      </c>
      <c r="F747" s="39">
        <f>VLOOKUP($A747,'Ub5 and Ub6 values'!$B$2:$F$7000,2,FALSE)</f>
        <v>7</v>
      </c>
      <c r="G747" s="39">
        <f>VLOOKUP($A747,'Ub5 and Ub6 values'!$B$2:$F$7000,3,FALSE)</f>
        <v>8</v>
      </c>
    </row>
    <row r="748" spans="1:7">
      <c r="A748" t="s">
        <v>579</v>
      </c>
      <c r="B748">
        <v>-3.2</v>
      </c>
      <c r="D748">
        <v>1</v>
      </c>
      <c r="E748" s="30">
        <f t="shared" si="11"/>
        <v>-3.2</v>
      </c>
      <c r="F748" s="39">
        <f>VLOOKUP($A748,'Ub5 and Ub6 values'!$B$2:$F$7000,2,FALSE)</f>
        <v>5</v>
      </c>
      <c r="G748" s="39">
        <f>VLOOKUP($A748,'Ub5 and Ub6 values'!$B$2:$F$7000,3,FALSE)</f>
        <v>7</v>
      </c>
    </row>
    <row r="749" spans="1:7">
      <c r="A749" t="s">
        <v>580</v>
      </c>
      <c r="B749">
        <v>-3.2</v>
      </c>
      <c r="D749">
        <v>1</v>
      </c>
      <c r="E749" s="30">
        <f t="shared" si="11"/>
        <v>-3.2</v>
      </c>
      <c r="F749" s="39">
        <f>VLOOKUP($A749,'Ub5 and Ub6 values'!$B$2:$F$7000,2,FALSE)</f>
        <v>5</v>
      </c>
      <c r="G749" s="39">
        <f>VLOOKUP($A749,'Ub5 and Ub6 values'!$B$2:$F$7000,3,FALSE)</f>
        <v>7</v>
      </c>
    </row>
    <row r="750" spans="1:7">
      <c r="A750" t="s">
        <v>581</v>
      </c>
      <c r="B750">
        <v>-3.18</v>
      </c>
      <c r="D750">
        <v>1</v>
      </c>
      <c r="E750" s="30">
        <f t="shared" si="11"/>
        <v>-3.18</v>
      </c>
      <c r="F750" s="39">
        <f>VLOOKUP($A750,'Ub5 and Ub6 values'!$B$2:$F$7000,2,FALSE)</f>
        <v>7</v>
      </c>
      <c r="G750" s="39">
        <f>VLOOKUP($A750,'Ub5 and Ub6 values'!$B$2:$F$7000,3,FALSE)</f>
        <v>11</v>
      </c>
    </row>
    <row r="751" spans="1:7">
      <c r="A751" t="s">
        <v>582</v>
      </c>
      <c r="B751">
        <v>-3.16</v>
      </c>
      <c r="D751">
        <v>1</v>
      </c>
      <c r="E751" s="30">
        <f t="shared" si="11"/>
        <v>-3.16</v>
      </c>
      <c r="F751" s="39">
        <f>VLOOKUP($A751,'Ub5 and Ub6 values'!$B$2:$F$7000,2,FALSE)</f>
        <v>5</v>
      </c>
      <c r="G751" s="39">
        <f>VLOOKUP($A751,'Ub5 and Ub6 values'!$B$2:$F$7000,3,FALSE)</f>
        <v>7</v>
      </c>
    </row>
    <row r="752" spans="1:7">
      <c r="A752" t="s">
        <v>583</v>
      </c>
      <c r="B752">
        <v>-3.15</v>
      </c>
      <c r="D752">
        <v>1</v>
      </c>
      <c r="E752" s="30">
        <f t="shared" si="11"/>
        <v>-3.15</v>
      </c>
      <c r="F752" s="39">
        <f>VLOOKUP($A752,'Ub5 and Ub6 values'!$B$2:$F$7000,2,FALSE)</f>
        <v>7</v>
      </c>
      <c r="G752" s="39">
        <f>VLOOKUP($A752,'Ub5 and Ub6 values'!$B$2:$F$7000,3,FALSE)</f>
        <v>8</v>
      </c>
    </row>
    <row r="753" spans="1:7">
      <c r="A753" t="s">
        <v>584</v>
      </c>
      <c r="B753">
        <v>-3.15</v>
      </c>
      <c r="D753">
        <v>1</v>
      </c>
      <c r="E753" s="30">
        <f t="shared" si="11"/>
        <v>-3.15</v>
      </c>
      <c r="F753" s="39">
        <f>VLOOKUP($A753,'Ub5 and Ub6 values'!$B$2:$F$7000,2,FALSE)</f>
        <v>8</v>
      </c>
      <c r="G753" s="39">
        <f>VLOOKUP($A753,'Ub5 and Ub6 values'!$B$2:$F$7000,3,FALSE)</f>
        <v>9</v>
      </c>
    </row>
    <row r="754" spans="1:7">
      <c r="A754" t="s">
        <v>585</v>
      </c>
      <c r="B754">
        <v>-3.13</v>
      </c>
      <c r="D754">
        <v>1</v>
      </c>
      <c r="E754" s="30">
        <f t="shared" si="11"/>
        <v>-3.13</v>
      </c>
      <c r="F754" s="39">
        <f>VLOOKUP($A754,'Ub5 and Ub6 values'!$B$2:$F$7000,2,FALSE)</f>
        <v>6</v>
      </c>
      <c r="G754" s="39">
        <f>VLOOKUP($A754,'Ub5 and Ub6 values'!$B$2:$F$7000,3,FALSE)</f>
        <v>8</v>
      </c>
    </row>
    <row r="755" spans="1:7">
      <c r="A755" t="s">
        <v>586</v>
      </c>
      <c r="B755">
        <v>-3.11</v>
      </c>
      <c r="D755">
        <v>1</v>
      </c>
      <c r="E755" s="30">
        <f t="shared" si="11"/>
        <v>-3.11</v>
      </c>
      <c r="F755" s="39">
        <f>VLOOKUP($A755,'Ub5 and Ub6 values'!$B$2:$F$7000,2,FALSE)</f>
        <v>8</v>
      </c>
      <c r="G755" s="39">
        <f>VLOOKUP($A755,'Ub5 and Ub6 values'!$B$2:$F$7000,3,FALSE)</f>
        <v>8</v>
      </c>
    </row>
    <row r="756" spans="1:7">
      <c r="A756" t="s">
        <v>587</v>
      </c>
      <c r="B756">
        <v>-3.1</v>
      </c>
      <c r="D756">
        <v>1</v>
      </c>
      <c r="E756" s="30">
        <f t="shared" si="11"/>
        <v>-3.1</v>
      </c>
      <c r="F756" s="39">
        <f>VLOOKUP($A756,'Ub5 and Ub6 values'!$B$2:$F$7000,2,FALSE)</f>
        <v>8</v>
      </c>
      <c r="G756" s="39">
        <f>VLOOKUP($A756,'Ub5 and Ub6 values'!$B$2:$F$7000,3,FALSE)</f>
        <v>8</v>
      </c>
    </row>
    <row r="757" spans="1:7">
      <c r="A757" t="s">
        <v>588</v>
      </c>
      <c r="B757">
        <v>-3.06</v>
      </c>
      <c r="D757">
        <v>1</v>
      </c>
      <c r="E757" s="30">
        <f t="shared" si="11"/>
        <v>-3.06</v>
      </c>
      <c r="F757" s="39">
        <f>VLOOKUP($A757,'Ub5 and Ub6 values'!$B$2:$F$7000,2,FALSE)</f>
        <v>6</v>
      </c>
      <c r="G757" s="39">
        <f>VLOOKUP($A757,'Ub5 and Ub6 values'!$B$2:$F$7000,3,FALSE)</f>
        <v>6</v>
      </c>
    </row>
    <row r="758" spans="1:7">
      <c r="A758" t="s">
        <v>589</v>
      </c>
      <c r="B758">
        <v>-3.04</v>
      </c>
      <c r="D758">
        <v>1</v>
      </c>
      <c r="E758" s="30">
        <f t="shared" si="11"/>
        <v>-3.04</v>
      </c>
      <c r="F758" s="39">
        <f>VLOOKUP($A758,'Ub5 and Ub6 values'!$B$2:$F$7000,2,FALSE)</f>
        <v>8</v>
      </c>
      <c r="G758" s="39">
        <f>VLOOKUP($A758,'Ub5 and Ub6 values'!$B$2:$F$7000,3,FALSE)</f>
        <v>8</v>
      </c>
    </row>
    <row r="759" spans="1:7">
      <c r="A759" t="s">
        <v>590</v>
      </c>
      <c r="B759">
        <v>-3</v>
      </c>
      <c r="D759">
        <v>1</v>
      </c>
      <c r="E759" s="30">
        <f t="shared" si="11"/>
        <v>-3</v>
      </c>
      <c r="F759" s="39">
        <f>VLOOKUP($A759,'Ub5 and Ub6 values'!$B$2:$F$7000,2,FALSE)</f>
        <v>6</v>
      </c>
      <c r="G759" s="39">
        <f>VLOOKUP($A759,'Ub5 and Ub6 values'!$B$2:$F$7000,3,FALSE)</f>
        <v>8</v>
      </c>
    </row>
    <row r="760" spans="1:7">
      <c r="A760" t="s">
        <v>591</v>
      </c>
      <c r="B760">
        <v>-2.99</v>
      </c>
      <c r="D760">
        <v>1</v>
      </c>
      <c r="E760" s="30">
        <f t="shared" si="11"/>
        <v>-2.99</v>
      </c>
      <c r="F760" s="39">
        <f>VLOOKUP($A760,'Ub5 and Ub6 values'!$B$2:$F$7000,2,FALSE)</f>
        <v>5</v>
      </c>
      <c r="G760" s="39">
        <f>VLOOKUP($A760,'Ub5 and Ub6 values'!$B$2:$F$7000,3,FALSE)</f>
        <v>5</v>
      </c>
    </row>
    <row r="761" spans="1:7">
      <c r="A761" t="s">
        <v>592</v>
      </c>
      <c r="B761">
        <v>-2.99</v>
      </c>
      <c r="D761">
        <v>1</v>
      </c>
      <c r="E761" s="30">
        <f t="shared" si="11"/>
        <v>-2.99</v>
      </c>
      <c r="F761" s="39">
        <f>VLOOKUP($A761,'Ub5 and Ub6 values'!$B$2:$F$7000,2,FALSE)</f>
        <v>7</v>
      </c>
      <c r="G761" s="39">
        <f>VLOOKUP($A761,'Ub5 and Ub6 values'!$B$2:$F$7000,3,FALSE)</f>
        <v>7</v>
      </c>
    </row>
    <row r="762" spans="1:7">
      <c r="A762" t="s">
        <v>593</v>
      </c>
      <c r="B762">
        <v>-2.98</v>
      </c>
      <c r="D762">
        <v>1</v>
      </c>
      <c r="E762" s="30">
        <f t="shared" si="11"/>
        <v>-2.98</v>
      </c>
      <c r="F762" s="39">
        <f>VLOOKUP($A762,'Ub5 and Ub6 values'!$B$2:$F$7000,2,FALSE)</f>
        <v>5</v>
      </c>
      <c r="G762" s="39">
        <f>VLOOKUP($A762,'Ub5 and Ub6 values'!$B$2:$F$7000,3,FALSE)</f>
        <v>7</v>
      </c>
    </row>
    <row r="763" spans="1:7">
      <c r="A763" t="s">
        <v>594</v>
      </c>
      <c r="B763">
        <v>-2.95</v>
      </c>
      <c r="D763">
        <v>1</v>
      </c>
      <c r="E763" s="30">
        <f t="shared" si="11"/>
        <v>-2.95</v>
      </c>
      <c r="F763" s="39">
        <f>VLOOKUP($A763,'Ub5 and Ub6 values'!$B$2:$F$7000,2,FALSE)</f>
        <v>7</v>
      </c>
      <c r="G763" s="39">
        <f>VLOOKUP($A763,'Ub5 and Ub6 values'!$B$2:$F$7000,3,FALSE)</f>
        <v>9</v>
      </c>
    </row>
    <row r="764" spans="1:7">
      <c r="A764" t="s">
        <v>595</v>
      </c>
      <c r="B764">
        <v>-2.85</v>
      </c>
      <c r="D764">
        <v>1</v>
      </c>
      <c r="E764" s="30">
        <f t="shared" si="11"/>
        <v>-2.85</v>
      </c>
      <c r="F764" s="39">
        <f>VLOOKUP($A764,'Ub5 and Ub6 values'!$B$2:$F$7000,2,FALSE)</f>
        <v>6</v>
      </c>
      <c r="G764" s="39">
        <f>VLOOKUP($A764,'Ub5 and Ub6 values'!$B$2:$F$7000,3,FALSE)</f>
        <v>10</v>
      </c>
    </row>
    <row r="765" spans="1:7">
      <c r="A765" t="s">
        <v>596</v>
      </c>
      <c r="B765">
        <v>-2.85</v>
      </c>
      <c r="D765">
        <v>1</v>
      </c>
      <c r="E765" s="30">
        <f t="shared" si="11"/>
        <v>-2.85</v>
      </c>
      <c r="F765" s="39">
        <f>VLOOKUP($A765,'Ub5 and Ub6 values'!$B$2:$F$7000,2,FALSE)</f>
        <v>8</v>
      </c>
      <c r="G765" s="39">
        <f>VLOOKUP($A765,'Ub5 and Ub6 values'!$B$2:$F$7000,3,FALSE)</f>
        <v>9</v>
      </c>
    </row>
    <row r="766" spans="1:7">
      <c r="A766" t="s">
        <v>597</v>
      </c>
      <c r="B766">
        <v>-2.46</v>
      </c>
      <c r="D766">
        <v>1</v>
      </c>
      <c r="E766" s="30">
        <f t="shared" si="11"/>
        <v>-2.46</v>
      </c>
      <c r="F766" s="39">
        <f>VLOOKUP($A766,'Ub5 and Ub6 values'!$B$2:$F$7000,2,FALSE)</f>
        <v>7</v>
      </c>
      <c r="G766" s="39">
        <f>VLOOKUP($A766,'Ub5 and Ub6 values'!$B$2:$F$7000,3,FALSE)</f>
        <v>7</v>
      </c>
    </row>
    <row r="767" spans="1:7">
      <c r="A767" t="s">
        <v>598</v>
      </c>
      <c r="B767">
        <v>-2.39</v>
      </c>
      <c r="D767">
        <v>1</v>
      </c>
      <c r="E767" s="30">
        <f t="shared" si="11"/>
        <v>-2.39</v>
      </c>
      <c r="F767" s="39">
        <f>VLOOKUP($A767,'Ub5 and Ub6 values'!$B$2:$F$7000,2,FALSE)</f>
        <v>6</v>
      </c>
      <c r="G767" s="39">
        <f>VLOOKUP($A767,'Ub5 and Ub6 values'!$B$2:$F$7000,3,FALSE)</f>
        <v>7</v>
      </c>
    </row>
    <row r="768" spans="1:7">
      <c r="A768" t="s">
        <v>599</v>
      </c>
      <c r="B768">
        <v>-2.35</v>
      </c>
      <c r="D768">
        <v>1</v>
      </c>
      <c r="E768" s="30">
        <f t="shared" si="11"/>
        <v>-2.35</v>
      </c>
      <c r="F768" s="39">
        <f>VLOOKUP($A768,'Ub5 and Ub6 values'!$B$2:$F$7000,2,FALSE)</f>
        <v>6</v>
      </c>
      <c r="G768" s="39">
        <f>VLOOKUP($A768,'Ub5 and Ub6 values'!$B$2:$F$7000,3,FALSE)</f>
        <v>9</v>
      </c>
    </row>
    <row r="769" spans="1:7">
      <c r="A769" t="s">
        <v>600</v>
      </c>
      <c r="B769">
        <v>-2.0299999999999998</v>
      </c>
      <c r="D769">
        <v>1</v>
      </c>
      <c r="E769" s="30">
        <f t="shared" si="11"/>
        <v>-2.0299999999999998</v>
      </c>
      <c r="F769" s="39">
        <f>VLOOKUP($A769,'Ub5 and Ub6 values'!$B$2:$F$7000,2,FALSE)</f>
        <v>6</v>
      </c>
      <c r="G769" s="39">
        <f>VLOOKUP($A769,'Ub5 and Ub6 values'!$B$2:$F$7000,3,FALSE)</f>
        <v>6</v>
      </c>
    </row>
  </sheetData>
  <phoneticPr fontId="0" type="noConversion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D230"/>
  <sheetViews>
    <sheetView workbookViewId="0">
      <selection activeCell="G1" sqref="G1:H1048576"/>
    </sheetView>
  </sheetViews>
  <sheetFormatPr defaultRowHeight="12.75"/>
  <cols>
    <col min="3" max="3" width="18.28515625" customWidth="1"/>
    <col min="6" max="6" width="9.140625" style="30"/>
    <col min="7" max="8" width="9.140625" style="39"/>
  </cols>
  <sheetData>
    <row r="1" spans="1:30">
      <c r="A1" t="s">
        <v>5165</v>
      </c>
      <c r="C1" t="s">
        <v>8899</v>
      </c>
      <c r="D1" t="s">
        <v>5166</v>
      </c>
      <c r="E1" t="s">
        <v>5167</v>
      </c>
      <c r="F1" s="38" t="s">
        <v>776</v>
      </c>
      <c r="G1" s="40" t="s">
        <v>7937</v>
      </c>
      <c r="H1" s="40" t="s">
        <v>7938</v>
      </c>
      <c r="J1" s="4"/>
      <c r="M1" t="s">
        <v>14838</v>
      </c>
      <c r="S1" t="s">
        <v>14839</v>
      </c>
      <c r="Y1" t="s">
        <v>14840</v>
      </c>
    </row>
    <row r="2" spans="1:30">
      <c r="A2" t="s">
        <v>5694</v>
      </c>
      <c r="C2" t="s">
        <v>5692</v>
      </c>
      <c r="D2" t="s">
        <v>5693</v>
      </c>
      <c r="E2">
        <v>0.81196791599999996</v>
      </c>
      <c r="F2" s="30">
        <f>LOG(E2)-6</f>
        <v>-6.0904611310783388</v>
      </c>
      <c r="G2" s="39">
        <f>VLOOKUP($C2,'Ub5 and Ub6 values'!$B$3:$F$7000,2,FALSE)</f>
        <v>7</v>
      </c>
      <c r="H2" s="39">
        <f>VLOOKUP($C2,'Ub5 and Ub6 values'!$B$3:$F$7000,3,FALSE)</f>
        <v>10</v>
      </c>
      <c r="M2" s="26" t="s">
        <v>14841</v>
      </c>
      <c r="N2" s="26" t="s">
        <v>14842</v>
      </c>
      <c r="O2" s="26" t="s">
        <v>14843</v>
      </c>
      <c r="P2" s="26" t="s">
        <v>14844</v>
      </c>
      <c r="Q2" s="26" t="s">
        <v>14845</v>
      </c>
      <c r="R2" s="26" t="s">
        <v>14846</v>
      </c>
      <c r="S2" s="26" t="s">
        <v>14841</v>
      </c>
      <c r="T2" s="26" t="s">
        <v>14842</v>
      </c>
      <c r="U2" s="26" t="s">
        <v>14843</v>
      </c>
      <c r="V2" s="26" t="s">
        <v>14844</v>
      </c>
      <c r="W2" s="26" t="s">
        <v>14845</v>
      </c>
      <c r="X2" s="26" t="s">
        <v>14846</v>
      </c>
      <c r="Y2" s="26" t="s">
        <v>14841</v>
      </c>
      <c r="Z2" s="26" t="s">
        <v>14842</v>
      </c>
      <c r="AA2" s="26" t="s">
        <v>14843</v>
      </c>
      <c r="AB2" s="26" t="s">
        <v>14844</v>
      </c>
      <c r="AC2" s="26" t="s">
        <v>14845</v>
      </c>
      <c r="AD2" s="26" t="s">
        <v>14846</v>
      </c>
    </row>
    <row r="3" spans="1:30">
      <c r="A3" t="s">
        <v>5695</v>
      </c>
      <c r="C3" t="s">
        <v>3348</v>
      </c>
      <c r="D3" t="s">
        <v>3349</v>
      </c>
      <c r="E3">
        <v>4400</v>
      </c>
      <c r="F3" s="30">
        <f t="shared" ref="F3:F66" si="0">LOG(E3)-6</f>
        <v>-2.3565473235138126</v>
      </c>
      <c r="G3" s="39">
        <f>VLOOKUP($C3,'Ub5 and Ub6 values'!$B$3:$F$7000,2,FALSE)</f>
        <v>6</v>
      </c>
      <c r="H3" s="39">
        <f>VLOOKUP($C3,'Ub5 and Ub6 values'!$B$3:$F$7000,3,FALSE)</f>
        <v>7</v>
      </c>
      <c r="M3">
        <f>AVERAGE(F2:F3742)</f>
        <v>-5.5043942976206992</v>
      </c>
      <c r="N3">
        <f>MEDIAN(F2:F3742)</f>
        <v>-5.4205809066311463</v>
      </c>
      <c r="O3">
        <f>STDEV(F2:F3742)</f>
        <v>1.2719815330656339</v>
      </c>
      <c r="P3">
        <f>SKEW(F2:F3742)</f>
        <v>-8.9529471630459836E-2</v>
      </c>
      <c r="Q3">
        <f>MAX(F2:F3742)</f>
        <v>-2.3565473235138126</v>
      </c>
      <c r="R3">
        <f>MIN(F2:F3742)</f>
        <v>-8.592910741714018</v>
      </c>
      <c r="S3">
        <f>AVERAGE(G2:G5440)</f>
        <v>7.14410480349345</v>
      </c>
      <c r="T3">
        <f>MEDIAN(G2:G542)</f>
        <v>7</v>
      </c>
      <c r="U3">
        <f>STDEV(G2:G542)</f>
        <v>1.0092652822824575</v>
      </c>
      <c r="V3">
        <f>SKEW(G2:G542)</f>
        <v>-0.13810223266305943</v>
      </c>
      <c r="W3">
        <f>MAX(G2:G542)</f>
        <v>10</v>
      </c>
      <c r="X3">
        <f>MIN(G2:G542)</f>
        <v>4</v>
      </c>
      <c r="Y3">
        <f>AVERAGE(H2:H5406)</f>
        <v>9.6681222707423586</v>
      </c>
      <c r="Z3">
        <f>MEDIAN(H2:H5406)</f>
        <v>9</v>
      </c>
      <c r="AA3">
        <f>STDEV(H2:H5406)</f>
        <v>1.2855084538750772</v>
      </c>
      <c r="AB3">
        <f>SKEW(H2:H5406)</f>
        <v>-3.4360491750711333E-2</v>
      </c>
      <c r="AC3">
        <f>MAX(H2:H5406)</f>
        <v>12</v>
      </c>
      <c r="AD3">
        <f>MIN(H2:H5406)</f>
        <v>5</v>
      </c>
    </row>
    <row r="4" spans="1:30">
      <c r="A4" t="s">
        <v>3350</v>
      </c>
      <c r="C4" t="s">
        <v>3351</v>
      </c>
      <c r="D4" t="s">
        <v>3352</v>
      </c>
      <c r="E4">
        <v>1.256572088</v>
      </c>
      <c r="F4" s="30">
        <f t="shared" si="0"/>
        <v>-5.9008125914147715</v>
      </c>
      <c r="G4" s="39">
        <f>VLOOKUP($C4,'Ub5 and Ub6 values'!$B$3:$F$7000,2,FALSE)</f>
        <v>8</v>
      </c>
      <c r="H4" s="39">
        <f>VLOOKUP($C4,'Ub5 and Ub6 values'!$B$3:$F$7000,3,FALSE)</f>
        <v>9</v>
      </c>
    </row>
    <row r="5" spans="1:30">
      <c r="A5" t="s">
        <v>3353</v>
      </c>
      <c r="C5" t="s">
        <v>3354</v>
      </c>
      <c r="D5" t="s">
        <v>3355</v>
      </c>
      <c r="E5">
        <v>48.79689947</v>
      </c>
      <c r="F5" s="30">
        <f t="shared" si="0"/>
        <v>-4.3116077719695927</v>
      </c>
      <c r="G5" s="39">
        <f>VLOOKUP($C5,'Ub5 and Ub6 values'!$B$3:$F$7000,2,FALSE)</f>
        <v>6</v>
      </c>
      <c r="H5" s="39">
        <f>VLOOKUP($C5,'Ub5 and Ub6 values'!$B$3:$F$7000,3,FALSE)</f>
        <v>11</v>
      </c>
    </row>
    <row r="6" spans="1:30">
      <c r="A6" t="s">
        <v>3356</v>
      </c>
      <c r="B6">
        <v>1</v>
      </c>
      <c r="C6" t="s">
        <v>3357</v>
      </c>
      <c r="D6" t="s">
        <v>3358</v>
      </c>
      <c r="E6">
        <v>81.678863100000001</v>
      </c>
      <c r="F6" s="30">
        <f t="shared" si="0"/>
        <v>-4.0878903158872673</v>
      </c>
      <c r="G6" s="39">
        <f>VLOOKUP($C6,'Ub5 and Ub6 values'!$B$3:$F$7000,2,FALSE)</f>
        <v>9</v>
      </c>
      <c r="H6" s="39">
        <f>VLOOKUP($C6,'Ub5 and Ub6 values'!$B$3:$F$7000,3,FALSE)</f>
        <v>10</v>
      </c>
    </row>
    <row r="7" spans="1:30">
      <c r="A7" t="s">
        <v>1481</v>
      </c>
      <c r="C7" t="s">
        <v>3359</v>
      </c>
      <c r="D7" t="s">
        <v>3360</v>
      </c>
      <c r="E7">
        <v>0.19229117800000001</v>
      </c>
      <c r="F7" s="30">
        <f t="shared" si="0"/>
        <v>-6.7160406400142811</v>
      </c>
      <c r="G7" s="39">
        <f>VLOOKUP($C7,'Ub5 and Ub6 values'!$B$3:$F$7000,2,FALSE)</f>
        <v>8</v>
      </c>
      <c r="H7" s="39">
        <f>VLOOKUP($C7,'Ub5 and Ub6 values'!$B$3:$F$7000,3,FALSE)</f>
        <v>9</v>
      </c>
    </row>
    <row r="8" spans="1:30">
      <c r="A8" t="s">
        <v>3361</v>
      </c>
      <c r="C8" t="s">
        <v>3362</v>
      </c>
      <c r="D8" t="s">
        <v>3363</v>
      </c>
      <c r="E8">
        <v>3.6</v>
      </c>
      <c r="F8" s="30">
        <f t="shared" si="0"/>
        <v>-5.4436974992327123</v>
      </c>
      <c r="G8" s="39">
        <f>VLOOKUP($C8,'Ub5 and Ub6 values'!$B$3:$F$7000,2,FALSE)</f>
        <v>6</v>
      </c>
      <c r="H8" s="39">
        <f>VLOOKUP($C8,'Ub5 and Ub6 values'!$B$3:$F$7000,3,FALSE)</f>
        <v>9</v>
      </c>
    </row>
    <row r="9" spans="1:30">
      <c r="A9" t="s">
        <v>3364</v>
      </c>
      <c r="B9">
        <v>1</v>
      </c>
      <c r="C9" t="s">
        <v>3365</v>
      </c>
      <c r="D9" t="s">
        <v>3366</v>
      </c>
      <c r="E9">
        <v>1.8748333260000001</v>
      </c>
      <c r="F9" s="30">
        <f t="shared" si="0"/>
        <v>-5.7270373353047672</v>
      </c>
      <c r="G9" s="39">
        <f>VLOOKUP($C9,'Ub5 and Ub6 values'!$B$3:$F$7000,2,FALSE)</f>
        <v>7</v>
      </c>
      <c r="H9" s="39">
        <f>VLOOKUP($C9,'Ub5 and Ub6 values'!$B$3:$F$7000,3,FALSE)</f>
        <v>8</v>
      </c>
    </row>
    <row r="10" spans="1:30">
      <c r="A10" t="s">
        <v>10091</v>
      </c>
      <c r="C10" t="s">
        <v>10092</v>
      </c>
      <c r="D10" t="s">
        <v>10093</v>
      </c>
      <c r="E10">
        <v>2.4195792589999998</v>
      </c>
      <c r="F10" s="30">
        <f t="shared" si="0"/>
        <v>-5.6162601469868294</v>
      </c>
      <c r="G10" s="39">
        <f>VLOOKUP($C10,'Ub5 and Ub6 values'!$B$3:$F$7000,2,FALSE)</f>
        <v>7</v>
      </c>
      <c r="H10" s="39">
        <f>VLOOKUP($C10,'Ub5 and Ub6 values'!$B$3:$F$7000,3,FALSE)</f>
        <v>11</v>
      </c>
    </row>
    <row r="11" spans="1:30">
      <c r="A11" t="s">
        <v>9509</v>
      </c>
      <c r="B11">
        <v>1</v>
      </c>
      <c r="C11" t="s">
        <v>9510</v>
      </c>
      <c r="D11" t="s">
        <v>9511</v>
      </c>
      <c r="E11">
        <v>2.7</v>
      </c>
      <c r="F11" s="30">
        <f t="shared" si="0"/>
        <v>-5.5686362358410122</v>
      </c>
      <c r="G11" s="39">
        <f>VLOOKUP($C11,'Ub5 and Ub6 values'!$B$3:$F$7000,2,FALSE)</f>
        <v>6</v>
      </c>
      <c r="H11" s="39">
        <f>VLOOKUP($C11,'Ub5 and Ub6 values'!$B$3:$F$7000,3,FALSE)</f>
        <v>9</v>
      </c>
    </row>
    <row r="12" spans="1:30">
      <c r="A12" t="s">
        <v>9512</v>
      </c>
      <c r="C12" t="s">
        <v>9513</v>
      </c>
      <c r="D12" t="s">
        <v>9514</v>
      </c>
      <c r="E12">
        <v>2.4</v>
      </c>
      <c r="F12" s="30">
        <f t="shared" si="0"/>
        <v>-5.6197887582883936</v>
      </c>
      <c r="G12" s="39">
        <f>VLOOKUP($C12,'Ub5 and Ub6 values'!$B$3:$F$7000,2,FALSE)</f>
        <v>7</v>
      </c>
      <c r="H12" s="39">
        <f>VLOOKUP($C12,'Ub5 and Ub6 values'!$B$3:$F$7000,3,FALSE)</f>
        <v>12</v>
      </c>
    </row>
    <row r="13" spans="1:30">
      <c r="A13" t="s">
        <v>9515</v>
      </c>
      <c r="B13">
        <v>1</v>
      </c>
      <c r="C13" t="s">
        <v>9516</v>
      </c>
      <c r="D13" t="s">
        <v>9517</v>
      </c>
      <c r="E13">
        <v>0.23</v>
      </c>
      <c r="F13" s="30">
        <f t="shared" si="0"/>
        <v>-6.6382721639824069</v>
      </c>
      <c r="G13" s="39">
        <f>VLOOKUP($C13,'Ub5 and Ub6 values'!$B$3:$F$7000,2,FALSE)</f>
        <v>6</v>
      </c>
      <c r="H13" s="39">
        <f>VLOOKUP($C13,'Ub5 and Ub6 values'!$B$3:$F$7000,3,FALSE)</f>
        <v>9</v>
      </c>
    </row>
    <row r="14" spans="1:30">
      <c r="A14" t="s">
        <v>9518</v>
      </c>
      <c r="C14" t="s">
        <v>9519</v>
      </c>
      <c r="D14" t="s">
        <v>9520</v>
      </c>
      <c r="E14">
        <v>0.26300000000000001</v>
      </c>
      <c r="F14" s="30">
        <f t="shared" si="0"/>
        <v>-6.580044251510242</v>
      </c>
      <c r="G14" s="39">
        <f>VLOOKUP($C14,'Ub5 and Ub6 values'!$B$3:$F$7000,2,FALSE)</f>
        <v>8</v>
      </c>
      <c r="H14" s="39">
        <f>VLOOKUP($C14,'Ub5 and Ub6 values'!$B$3:$F$7000,3,FALSE)</f>
        <v>10</v>
      </c>
    </row>
    <row r="15" spans="1:30">
      <c r="A15" t="s">
        <v>4103</v>
      </c>
      <c r="C15" t="s">
        <v>9521</v>
      </c>
      <c r="D15" t="s">
        <v>10094</v>
      </c>
      <c r="E15">
        <v>433.35936140000001</v>
      </c>
      <c r="F15" s="30">
        <f t="shared" si="0"/>
        <v>-3.3631518173983794</v>
      </c>
      <c r="G15" s="39">
        <f>VLOOKUP($C15,'Ub5 and Ub6 values'!$B$3:$F$7000,2,FALSE)</f>
        <v>8</v>
      </c>
      <c r="H15" s="39">
        <f>VLOOKUP($C15,'Ub5 and Ub6 values'!$B$3:$F$7000,3,FALSE)</f>
        <v>8</v>
      </c>
    </row>
    <row r="16" spans="1:30">
      <c r="A16" t="s">
        <v>4106</v>
      </c>
      <c r="C16" t="s">
        <v>10095</v>
      </c>
      <c r="D16" t="s">
        <v>10096</v>
      </c>
      <c r="E16">
        <v>6.9332700000000001E-3</v>
      </c>
      <c r="F16" s="30">
        <f t="shared" si="0"/>
        <v>-8.1590618868880753</v>
      </c>
      <c r="G16" s="39">
        <f>VLOOKUP($C16,'Ub5 and Ub6 values'!$B$3:$F$7000,2,FALSE)</f>
        <v>8</v>
      </c>
      <c r="H16" s="39">
        <f>VLOOKUP($C16,'Ub5 and Ub6 values'!$B$3:$F$7000,3,FALSE)</f>
        <v>9</v>
      </c>
    </row>
    <row r="17" spans="1:8">
      <c r="A17" t="s">
        <v>10097</v>
      </c>
      <c r="C17" t="s">
        <v>10098</v>
      </c>
      <c r="D17" t="s">
        <v>9520</v>
      </c>
      <c r="E17">
        <v>45.073244109999997</v>
      </c>
      <c r="F17" s="30">
        <f t="shared" si="0"/>
        <v>-4.3460811828127968</v>
      </c>
      <c r="G17" s="39">
        <f>VLOOKUP($C17,'Ub5 and Ub6 values'!$B$3:$F$7000,2,FALSE)</f>
        <v>8</v>
      </c>
      <c r="H17" s="39">
        <f>VLOOKUP($C17,'Ub5 and Ub6 values'!$B$3:$F$7000,3,FALSE)</f>
        <v>11</v>
      </c>
    </row>
    <row r="18" spans="1:8">
      <c r="A18" t="s">
        <v>4107</v>
      </c>
      <c r="B18">
        <v>1</v>
      </c>
      <c r="C18" t="s">
        <v>10099</v>
      </c>
      <c r="D18" t="s">
        <v>10100</v>
      </c>
      <c r="E18">
        <v>200</v>
      </c>
      <c r="F18" s="30">
        <f t="shared" si="0"/>
        <v>-3.6989700043360187</v>
      </c>
      <c r="G18" s="39">
        <f>VLOOKUP($C18,'Ub5 and Ub6 values'!$B$3:$F$7000,2,FALSE)</f>
        <v>8</v>
      </c>
      <c r="H18" s="39">
        <f>VLOOKUP($C18,'Ub5 and Ub6 values'!$B$3:$F$7000,3,FALSE)</f>
        <v>9</v>
      </c>
    </row>
    <row r="19" spans="1:8">
      <c r="A19" t="s">
        <v>10101</v>
      </c>
      <c r="C19" t="s">
        <v>10102</v>
      </c>
      <c r="D19" t="s">
        <v>9520</v>
      </c>
      <c r="E19">
        <v>0.41633738100000001</v>
      </c>
      <c r="F19" s="30">
        <f t="shared" si="0"/>
        <v>-6.380554594077906</v>
      </c>
      <c r="G19" s="39">
        <f>VLOOKUP($C19,'Ub5 and Ub6 values'!$B$3:$F$7000,2,FALSE)</f>
        <v>8</v>
      </c>
      <c r="H19" s="39">
        <f>VLOOKUP($C19,'Ub5 and Ub6 values'!$B$3:$F$7000,3,FALSE)</f>
        <v>9</v>
      </c>
    </row>
    <row r="20" spans="1:8">
      <c r="A20" t="s">
        <v>2810</v>
      </c>
      <c r="C20" t="s">
        <v>10103</v>
      </c>
      <c r="D20" t="s">
        <v>10104</v>
      </c>
      <c r="E20">
        <v>0.629430037</v>
      </c>
      <c r="F20" s="30">
        <f t="shared" si="0"/>
        <v>-6.2010525359825532</v>
      </c>
      <c r="G20" s="39">
        <f>VLOOKUP($C20,'Ub5 and Ub6 values'!$B$3:$F$7000,2,FALSE)</f>
        <v>7</v>
      </c>
      <c r="H20" s="39">
        <f>VLOOKUP($C20,'Ub5 and Ub6 values'!$B$3:$F$7000,3,FALSE)</f>
        <v>12</v>
      </c>
    </row>
    <row r="21" spans="1:8">
      <c r="A21" t="s">
        <v>10105</v>
      </c>
      <c r="C21" t="s">
        <v>10106</v>
      </c>
      <c r="D21" t="s">
        <v>7079</v>
      </c>
      <c r="E21">
        <v>1023.845497</v>
      </c>
      <c r="F21" s="30">
        <f t="shared" si="0"/>
        <v>-2.9897655754528807</v>
      </c>
      <c r="G21" s="39">
        <f>VLOOKUP($C21,'Ub5 and Ub6 values'!$B$3:$F$7000,2,FALSE)</f>
        <v>6</v>
      </c>
      <c r="H21" s="39">
        <f>VLOOKUP($C21,'Ub5 and Ub6 values'!$B$3:$F$7000,3,FALSE)</f>
        <v>9</v>
      </c>
    </row>
    <row r="22" spans="1:8">
      <c r="A22" t="s">
        <v>2804</v>
      </c>
      <c r="C22" t="s">
        <v>7080</v>
      </c>
      <c r="D22" t="s">
        <v>7081</v>
      </c>
      <c r="E22">
        <v>0.19655753100000001</v>
      </c>
      <c r="F22" s="30">
        <f t="shared" si="0"/>
        <v>-6.7065103117569658</v>
      </c>
      <c r="G22" s="39">
        <f>VLOOKUP($C22,'Ub5 and Ub6 values'!$B$3:$F$7000,2,FALSE)</f>
        <v>6</v>
      </c>
      <c r="H22" s="39">
        <f>VLOOKUP($C22,'Ub5 and Ub6 values'!$B$3:$F$7000,3,FALSE)</f>
        <v>12</v>
      </c>
    </row>
    <row r="23" spans="1:8">
      <c r="A23" t="s">
        <v>7082</v>
      </c>
      <c r="C23" t="s">
        <v>7083</v>
      </c>
      <c r="D23" t="s">
        <v>7084</v>
      </c>
      <c r="E23">
        <v>90</v>
      </c>
      <c r="F23" s="30">
        <f t="shared" si="0"/>
        <v>-4.0457574905606748</v>
      </c>
      <c r="G23" s="39">
        <f>VLOOKUP($C23,'Ub5 and Ub6 values'!$B$3:$F$7000,2,FALSE)</f>
        <v>8</v>
      </c>
      <c r="H23" s="39">
        <f>VLOOKUP($C23,'Ub5 and Ub6 values'!$B$3:$F$7000,3,FALSE)</f>
        <v>10</v>
      </c>
    </row>
    <row r="24" spans="1:8">
      <c r="A24" t="s">
        <v>7085</v>
      </c>
      <c r="C24" t="s">
        <v>7086</v>
      </c>
      <c r="D24" t="s">
        <v>7087</v>
      </c>
      <c r="E24">
        <v>8.4256459100000001</v>
      </c>
      <c r="F24" s="30">
        <f t="shared" si="0"/>
        <v>-5.0743967961662513</v>
      </c>
      <c r="G24" s="39">
        <f>VLOOKUP($C24,'Ub5 and Ub6 values'!$B$3:$F$7000,2,FALSE)</f>
        <v>4</v>
      </c>
      <c r="H24" s="39">
        <f>VLOOKUP($C24,'Ub5 and Ub6 values'!$B$3:$F$7000,3,FALSE)</f>
        <v>7</v>
      </c>
    </row>
    <row r="25" spans="1:8">
      <c r="A25" t="s">
        <v>7088</v>
      </c>
      <c r="C25" t="s">
        <v>7089</v>
      </c>
      <c r="D25" t="s">
        <v>7087</v>
      </c>
      <c r="E25">
        <v>3.2385656999999998E-2</v>
      </c>
      <c r="F25" s="30">
        <f t="shared" si="0"/>
        <v>-7.4896472880934795</v>
      </c>
      <c r="G25" s="39">
        <f>VLOOKUP($C25,'Ub5 and Ub6 values'!$B$3:$F$7000,2,FALSE)</f>
        <v>7</v>
      </c>
      <c r="H25" s="39">
        <f>VLOOKUP($C25,'Ub5 and Ub6 values'!$B$3:$F$7000,3,FALSE)</f>
        <v>9</v>
      </c>
    </row>
    <row r="26" spans="1:8">
      <c r="A26" t="s">
        <v>2759</v>
      </c>
      <c r="C26" t="s">
        <v>7090</v>
      </c>
      <c r="D26" t="s">
        <v>7091</v>
      </c>
      <c r="E26">
        <v>13.07535146</v>
      </c>
      <c r="F26" s="30">
        <f t="shared" si="0"/>
        <v>-4.8835466286490492</v>
      </c>
      <c r="G26" s="39">
        <f>VLOOKUP($C26,'Ub5 and Ub6 values'!$B$3:$F$7000,2,FALSE)</f>
        <v>6</v>
      </c>
      <c r="H26" s="39">
        <f>VLOOKUP($C26,'Ub5 and Ub6 values'!$B$3:$F$7000,3,FALSE)</f>
        <v>11</v>
      </c>
    </row>
    <row r="27" spans="1:8">
      <c r="A27" t="s">
        <v>7092</v>
      </c>
      <c r="C27" t="s">
        <v>7093</v>
      </c>
      <c r="D27" t="s">
        <v>7094</v>
      </c>
      <c r="E27">
        <v>7.5</v>
      </c>
      <c r="F27" s="30">
        <f t="shared" si="0"/>
        <v>-5.1249387366082999</v>
      </c>
      <c r="G27" s="39">
        <f>VLOOKUP($C27,'Ub5 and Ub6 values'!$B$3:$F$7000,2,FALSE)</f>
        <v>8</v>
      </c>
      <c r="H27" s="39">
        <f>VLOOKUP($C27,'Ub5 and Ub6 values'!$B$3:$F$7000,3,FALSE)</f>
        <v>9</v>
      </c>
    </row>
    <row r="28" spans="1:8">
      <c r="A28" t="s">
        <v>5404</v>
      </c>
      <c r="C28" t="s">
        <v>7095</v>
      </c>
      <c r="D28" t="s">
        <v>7096</v>
      </c>
      <c r="E28">
        <v>269.80697850000001</v>
      </c>
      <c r="F28" s="30">
        <f t="shared" si="0"/>
        <v>-3.5689468215846221</v>
      </c>
      <c r="G28" s="39">
        <f>VLOOKUP($C28,'Ub5 and Ub6 values'!$B$3:$F$7000,2,FALSE)</f>
        <v>6</v>
      </c>
      <c r="H28" s="39">
        <f>VLOOKUP($C28,'Ub5 and Ub6 values'!$B$3:$F$7000,3,FALSE)</f>
        <v>11</v>
      </c>
    </row>
    <row r="29" spans="1:8">
      <c r="A29" t="s">
        <v>7097</v>
      </c>
      <c r="C29" t="s">
        <v>7098</v>
      </c>
      <c r="D29" t="s">
        <v>7099</v>
      </c>
      <c r="E29">
        <v>1.397555302</v>
      </c>
      <c r="F29" s="30">
        <f t="shared" si="0"/>
        <v>-5.8546309978399345</v>
      </c>
      <c r="G29" s="39">
        <f>VLOOKUP($C29,'Ub5 and Ub6 values'!$B$3:$F$7000,2,FALSE)</f>
        <v>8</v>
      </c>
      <c r="H29" s="39">
        <f>VLOOKUP($C29,'Ub5 and Ub6 values'!$B$3:$F$7000,3,FALSE)</f>
        <v>11</v>
      </c>
    </row>
    <row r="30" spans="1:8">
      <c r="A30" t="s">
        <v>7100</v>
      </c>
      <c r="C30" t="s">
        <v>7101</v>
      </c>
      <c r="D30" t="s">
        <v>7102</v>
      </c>
      <c r="E30">
        <v>119.0573143</v>
      </c>
      <c r="F30" s="30">
        <f t="shared" si="0"/>
        <v>-3.9242439185073095</v>
      </c>
      <c r="G30" s="39">
        <f>VLOOKUP($C30,'Ub5 and Ub6 values'!$B$3:$F$7000,2,FALSE)</f>
        <v>7</v>
      </c>
      <c r="H30" s="39">
        <f>VLOOKUP($C30,'Ub5 and Ub6 values'!$B$3:$F$7000,3,FALSE)</f>
        <v>12</v>
      </c>
    </row>
    <row r="31" spans="1:8">
      <c r="A31" t="s">
        <v>7103</v>
      </c>
      <c r="C31" t="s">
        <v>7104</v>
      </c>
      <c r="D31" t="s">
        <v>7105</v>
      </c>
      <c r="E31">
        <v>4.4000000000000004</v>
      </c>
      <c r="F31" s="30">
        <f t="shared" si="0"/>
        <v>-5.3565473235138121</v>
      </c>
      <c r="G31" s="39">
        <f>VLOOKUP($C31,'Ub5 and Ub6 values'!$B$3:$F$7000,2,FALSE)</f>
        <v>5</v>
      </c>
      <c r="H31" s="39">
        <f>VLOOKUP($C31,'Ub5 and Ub6 values'!$B$3:$F$7000,3,FALSE)</f>
        <v>6</v>
      </c>
    </row>
    <row r="32" spans="1:8">
      <c r="A32" t="s">
        <v>7106</v>
      </c>
      <c r="C32" t="s">
        <v>7107</v>
      </c>
      <c r="D32" t="s">
        <v>7108</v>
      </c>
      <c r="E32">
        <v>4.4158804329999999</v>
      </c>
      <c r="F32" s="30">
        <f t="shared" si="0"/>
        <v>-5.3549826943348631</v>
      </c>
      <c r="G32" s="39">
        <f>VLOOKUP($C32,'Ub5 and Ub6 values'!$B$3:$F$7000,2,FALSE)</f>
        <v>6</v>
      </c>
      <c r="H32" s="39">
        <f>VLOOKUP($C32,'Ub5 and Ub6 values'!$B$3:$F$7000,3,FALSE)</f>
        <v>10</v>
      </c>
    </row>
    <row r="33" spans="1:8">
      <c r="A33" t="s">
        <v>7109</v>
      </c>
      <c r="C33" t="s">
        <v>7110</v>
      </c>
      <c r="D33" t="s">
        <v>7111</v>
      </c>
      <c r="E33">
        <v>3.796811999</v>
      </c>
      <c r="F33" s="30">
        <f t="shared" si="0"/>
        <v>-5.4205809066311463</v>
      </c>
      <c r="G33" s="39">
        <f>VLOOKUP($C33,'Ub5 and Ub6 values'!$B$3:$F$7000,2,FALSE)</f>
        <v>6</v>
      </c>
      <c r="H33" s="39">
        <f>VLOOKUP($C33,'Ub5 and Ub6 values'!$B$3:$F$7000,3,FALSE)</f>
        <v>9</v>
      </c>
    </row>
    <row r="34" spans="1:8">
      <c r="A34" t="s">
        <v>7112</v>
      </c>
      <c r="C34" t="s">
        <v>5169</v>
      </c>
      <c r="D34" t="s">
        <v>9511</v>
      </c>
      <c r="E34">
        <v>1.2</v>
      </c>
      <c r="F34" s="30">
        <f t="shared" si="0"/>
        <v>-5.9208187539523749</v>
      </c>
      <c r="G34" s="39">
        <f>VLOOKUP($C34,'Ub5 and Ub6 values'!$B$3:$F$7000,2,FALSE)</f>
        <v>6</v>
      </c>
      <c r="H34" s="39">
        <f>VLOOKUP($C34,'Ub5 and Ub6 values'!$B$3:$F$7000,3,FALSE)</f>
        <v>11</v>
      </c>
    </row>
    <row r="35" spans="1:8">
      <c r="A35" t="s">
        <v>7113</v>
      </c>
      <c r="C35" t="s">
        <v>7114</v>
      </c>
      <c r="D35" t="s">
        <v>7115</v>
      </c>
      <c r="E35">
        <v>276.78210869999998</v>
      </c>
      <c r="F35" s="30">
        <f t="shared" si="0"/>
        <v>-3.5578619862672651</v>
      </c>
      <c r="G35" s="39">
        <f>VLOOKUP($C35,'Ub5 and Ub6 values'!$B$3:$F$7000,2,FALSE)</f>
        <v>8</v>
      </c>
      <c r="H35" s="39">
        <f>VLOOKUP($C35,'Ub5 and Ub6 values'!$B$3:$F$7000,3,FALSE)</f>
        <v>9</v>
      </c>
    </row>
    <row r="36" spans="1:8">
      <c r="A36" t="s">
        <v>5471</v>
      </c>
      <c r="B36">
        <v>1</v>
      </c>
      <c r="C36" t="s">
        <v>7116</v>
      </c>
      <c r="D36" t="s">
        <v>7117</v>
      </c>
      <c r="E36">
        <v>20</v>
      </c>
      <c r="F36" s="30">
        <f t="shared" si="0"/>
        <v>-4.6989700043360187</v>
      </c>
      <c r="G36" s="39">
        <f>VLOOKUP($C36,'Ub5 and Ub6 values'!$B$3:$F$7000,2,FALSE)</f>
        <v>6</v>
      </c>
      <c r="H36" s="39">
        <f>VLOOKUP($C36,'Ub5 and Ub6 values'!$B$3:$F$7000,3,FALSE)</f>
        <v>7</v>
      </c>
    </row>
    <row r="37" spans="1:8">
      <c r="A37" t="s">
        <v>7118</v>
      </c>
      <c r="C37" t="s">
        <v>7119</v>
      </c>
      <c r="D37" t="s">
        <v>7120</v>
      </c>
      <c r="E37">
        <v>241.2833267</v>
      </c>
      <c r="F37" s="30">
        <f t="shared" si="0"/>
        <v>-3.6174726879228323</v>
      </c>
      <c r="G37" s="39">
        <f>VLOOKUP($C37,'Ub5 and Ub6 values'!$B$3:$F$7000,2,FALSE)</f>
        <v>8</v>
      </c>
      <c r="H37" s="39">
        <f>VLOOKUP($C37,'Ub5 and Ub6 values'!$B$3:$F$7000,3,FALSE)</f>
        <v>11</v>
      </c>
    </row>
    <row r="38" spans="1:8">
      <c r="A38" t="s">
        <v>7121</v>
      </c>
      <c r="C38" t="s">
        <v>7122</v>
      </c>
      <c r="D38" t="s">
        <v>9369</v>
      </c>
      <c r="E38">
        <v>2.6120498999999998E-2</v>
      </c>
      <c r="F38" s="30">
        <f t="shared" si="0"/>
        <v>-7.5830185306559059</v>
      </c>
      <c r="G38" s="39">
        <f>VLOOKUP($C38,'Ub5 and Ub6 values'!$B$3:$F$7000,2,FALSE)</f>
        <v>8</v>
      </c>
      <c r="H38" s="39">
        <f>VLOOKUP($C38,'Ub5 and Ub6 values'!$B$3:$F$7000,3,FALSE)</f>
        <v>9</v>
      </c>
    </row>
    <row r="39" spans="1:8">
      <c r="A39" t="s">
        <v>9370</v>
      </c>
      <c r="C39" t="s">
        <v>9371</v>
      </c>
      <c r="D39" t="s">
        <v>9372</v>
      </c>
      <c r="E39">
        <v>2.9438068999999998</v>
      </c>
      <c r="F39" s="30">
        <f t="shared" si="0"/>
        <v>-5.5310906810923113</v>
      </c>
      <c r="G39" s="39">
        <f>VLOOKUP($C39,'Ub5 and Ub6 values'!$B$3:$F$7000,2,FALSE)</f>
        <v>7</v>
      </c>
      <c r="H39" s="39">
        <f>VLOOKUP($C39,'Ub5 and Ub6 values'!$B$3:$F$7000,3,FALSE)</f>
        <v>9</v>
      </c>
    </row>
    <row r="40" spans="1:8">
      <c r="A40" t="s">
        <v>9373</v>
      </c>
      <c r="B40">
        <v>1</v>
      </c>
      <c r="C40" t="s">
        <v>9374</v>
      </c>
      <c r="D40" t="s">
        <v>9375</v>
      </c>
      <c r="E40">
        <v>45.7</v>
      </c>
      <c r="F40" s="30">
        <f t="shared" si="0"/>
        <v>-4.3400837999301496</v>
      </c>
      <c r="G40" s="39">
        <f>VLOOKUP($C40,'Ub5 and Ub6 values'!$B$3:$F$7000,2,FALSE)</f>
        <v>8</v>
      </c>
      <c r="H40" s="39">
        <f>VLOOKUP($C40,'Ub5 and Ub6 values'!$B$3:$F$7000,3,FALSE)</f>
        <v>8</v>
      </c>
    </row>
    <row r="41" spans="1:8">
      <c r="A41" t="s">
        <v>9376</v>
      </c>
      <c r="B41">
        <v>1</v>
      </c>
      <c r="C41" t="s">
        <v>9377</v>
      </c>
      <c r="D41" t="s">
        <v>9517</v>
      </c>
      <c r="E41">
        <v>2.9</v>
      </c>
      <c r="F41" s="30">
        <f t="shared" si="0"/>
        <v>-5.5376020021010444</v>
      </c>
      <c r="G41" s="39">
        <f>VLOOKUP($C41,'Ub5 and Ub6 values'!$B$3:$F$7000,2,FALSE)</f>
        <v>6</v>
      </c>
      <c r="H41" s="39">
        <f>VLOOKUP($C41,'Ub5 and Ub6 values'!$B$3:$F$7000,3,FALSE)</f>
        <v>9</v>
      </c>
    </row>
    <row r="42" spans="1:8">
      <c r="A42" t="s">
        <v>9378</v>
      </c>
      <c r="C42" t="s">
        <v>9379</v>
      </c>
      <c r="D42" t="s">
        <v>9380</v>
      </c>
      <c r="E42">
        <v>2.0157048E-2</v>
      </c>
      <c r="F42" s="30">
        <f t="shared" si="0"/>
        <v>-7.6955730700034559</v>
      </c>
      <c r="G42" s="39">
        <f>VLOOKUP($C42,'Ub5 and Ub6 values'!$B$3:$F$7000,2,FALSE)</f>
        <v>5</v>
      </c>
      <c r="H42" s="39">
        <f>VLOOKUP($C42,'Ub5 and Ub6 values'!$B$3:$F$7000,3,FALSE)</f>
        <v>9</v>
      </c>
    </row>
    <row r="43" spans="1:8">
      <c r="A43" t="s">
        <v>9381</v>
      </c>
      <c r="B43">
        <v>1</v>
      </c>
      <c r="C43" t="s">
        <v>9382</v>
      </c>
      <c r="D43" t="s">
        <v>9383</v>
      </c>
      <c r="E43">
        <v>0.18</v>
      </c>
      <c r="F43" s="30">
        <f t="shared" si="0"/>
        <v>-6.7447274948966935</v>
      </c>
      <c r="G43" s="39">
        <f>VLOOKUP($C43,'Ub5 and Ub6 values'!$B$3:$F$7000,2,FALSE)</f>
        <v>7</v>
      </c>
      <c r="H43" s="39">
        <f>VLOOKUP($C43,'Ub5 and Ub6 values'!$B$3:$F$7000,3,FALSE)</f>
        <v>9</v>
      </c>
    </row>
    <row r="44" spans="1:8">
      <c r="A44" t="s">
        <v>9384</v>
      </c>
      <c r="B44">
        <v>1</v>
      </c>
      <c r="C44" t="s">
        <v>9385</v>
      </c>
      <c r="D44" t="s">
        <v>9511</v>
      </c>
      <c r="E44">
        <v>1.2</v>
      </c>
      <c r="F44" s="30">
        <f t="shared" si="0"/>
        <v>-5.9208187539523749</v>
      </c>
      <c r="G44" s="39">
        <f>VLOOKUP($C44,'Ub5 and Ub6 values'!$B$3:$F$7000,2,FALSE)</f>
        <v>6</v>
      </c>
      <c r="H44" s="39">
        <f>VLOOKUP($C44,'Ub5 and Ub6 values'!$B$3:$F$7000,3,FALSE)</f>
        <v>12</v>
      </c>
    </row>
    <row r="45" spans="1:8">
      <c r="A45" t="s">
        <v>9386</v>
      </c>
      <c r="C45" t="s">
        <v>9387</v>
      </c>
      <c r="D45" t="s">
        <v>9388</v>
      </c>
      <c r="E45">
        <v>1.8866008460000001</v>
      </c>
      <c r="F45" s="30">
        <f t="shared" si="0"/>
        <v>-5.7243199751485161</v>
      </c>
      <c r="G45" s="39">
        <f>VLOOKUP($C45,'Ub5 and Ub6 values'!$B$3:$F$7000,2,FALSE)</f>
        <v>6</v>
      </c>
      <c r="H45" s="39">
        <f>VLOOKUP($C45,'Ub5 and Ub6 values'!$B$3:$F$7000,3,FALSE)</f>
        <v>9</v>
      </c>
    </row>
    <row r="46" spans="1:8">
      <c r="A46" t="s">
        <v>9389</v>
      </c>
      <c r="C46" t="s">
        <v>9390</v>
      </c>
      <c r="D46" t="s">
        <v>9391</v>
      </c>
      <c r="E46">
        <v>5.0858553510000002</v>
      </c>
      <c r="F46" s="30">
        <f t="shared" si="0"/>
        <v>-5.2936359959408552</v>
      </c>
      <c r="G46" s="39">
        <f>VLOOKUP($C46,'Ub5 and Ub6 values'!$B$3:$F$7000,2,FALSE)</f>
        <v>6</v>
      </c>
      <c r="H46" s="39">
        <f>VLOOKUP($C46,'Ub5 and Ub6 values'!$B$3:$F$7000,3,FALSE)</f>
        <v>7</v>
      </c>
    </row>
    <row r="47" spans="1:8">
      <c r="A47" t="s">
        <v>3339</v>
      </c>
      <c r="C47" t="s">
        <v>9392</v>
      </c>
      <c r="D47" t="s">
        <v>7094</v>
      </c>
      <c r="E47">
        <v>142.5341129</v>
      </c>
      <c r="F47" s="30">
        <f t="shared" si="0"/>
        <v>-3.84608118287486</v>
      </c>
      <c r="G47" s="39">
        <f>VLOOKUP($C47,'Ub5 and Ub6 values'!$B$3:$F$7000,2,FALSE)</f>
        <v>8</v>
      </c>
      <c r="H47" s="39">
        <f>VLOOKUP($C47,'Ub5 and Ub6 values'!$B$3:$F$7000,3,FALSE)</f>
        <v>9</v>
      </c>
    </row>
    <row r="48" spans="1:8">
      <c r="A48" t="s">
        <v>849</v>
      </c>
      <c r="B48">
        <v>1</v>
      </c>
      <c r="C48" t="s">
        <v>9393</v>
      </c>
      <c r="D48" t="s">
        <v>3358</v>
      </c>
      <c r="E48">
        <v>38.484509950000003</v>
      </c>
      <c r="F48" s="30">
        <f t="shared" si="0"/>
        <v>-4.4147140392426305</v>
      </c>
      <c r="G48" s="39">
        <f>VLOOKUP($C48,'Ub5 and Ub6 values'!$B$3:$F$7000,2,FALSE)</f>
        <v>8</v>
      </c>
      <c r="H48" s="39">
        <f>VLOOKUP($C48,'Ub5 and Ub6 values'!$B$3:$F$7000,3,FALSE)</f>
        <v>9</v>
      </c>
    </row>
    <row r="49" spans="1:8">
      <c r="A49" t="s">
        <v>9394</v>
      </c>
      <c r="B49">
        <v>1</v>
      </c>
      <c r="C49" t="s">
        <v>9395</v>
      </c>
      <c r="D49" t="s">
        <v>9517</v>
      </c>
      <c r="E49">
        <v>5.7766199999999997E-3</v>
      </c>
      <c r="F49" s="30">
        <f t="shared" si="0"/>
        <v>-8.23832620045774</v>
      </c>
      <c r="G49" s="39">
        <f>VLOOKUP($C49,'Ub5 and Ub6 values'!$B$3:$F$7000,2,FALSE)</f>
        <v>7</v>
      </c>
      <c r="H49" s="39">
        <f>VLOOKUP($C49,'Ub5 and Ub6 values'!$B$3:$F$7000,3,FALSE)</f>
        <v>9</v>
      </c>
    </row>
    <row r="50" spans="1:8">
      <c r="A50" t="s">
        <v>9396</v>
      </c>
      <c r="C50" t="s">
        <v>9397</v>
      </c>
      <c r="D50" t="s">
        <v>9398</v>
      </c>
      <c r="E50">
        <v>2.8843676770000002</v>
      </c>
      <c r="F50" s="30">
        <f t="shared" si="0"/>
        <v>-5.5399493799046216</v>
      </c>
      <c r="G50" s="39">
        <f>VLOOKUP($C50,'Ub5 and Ub6 values'!$B$3:$F$7000,2,FALSE)</f>
        <v>7</v>
      </c>
      <c r="H50" s="39">
        <f>VLOOKUP($C50,'Ub5 and Ub6 values'!$B$3:$F$7000,3,FALSE)</f>
        <v>9</v>
      </c>
    </row>
    <row r="51" spans="1:8">
      <c r="A51" t="s">
        <v>6347</v>
      </c>
      <c r="C51" t="s">
        <v>9399</v>
      </c>
      <c r="D51" t="s">
        <v>9400</v>
      </c>
      <c r="E51">
        <v>13.43803175</v>
      </c>
      <c r="F51" s="30">
        <f t="shared" si="0"/>
        <v>-4.8716643371387152</v>
      </c>
      <c r="G51" s="39">
        <f>VLOOKUP($C51,'Ub5 and Ub6 values'!$B$3:$F$7000,2,FALSE)</f>
        <v>6</v>
      </c>
      <c r="H51" s="39">
        <f>VLOOKUP($C51,'Ub5 and Ub6 values'!$B$3:$F$7000,3,FALSE)</f>
        <v>9</v>
      </c>
    </row>
    <row r="52" spans="1:8">
      <c r="A52" t="s">
        <v>6348</v>
      </c>
      <c r="C52" t="s">
        <v>9401</v>
      </c>
      <c r="D52" t="s">
        <v>9400</v>
      </c>
      <c r="E52">
        <v>13.43803175</v>
      </c>
      <c r="F52" s="30">
        <f t="shared" si="0"/>
        <v>-4.8716643371387152</v>
      </c>
      <c r="G52" s="39">
        <f>VLOOKUP($C52,'Ub5 and Ub6 values'!$B$3:$F$7000,2,FALSE)</f>
        <v>6</v>
      </c>
      <c r="H52" s="39">
        <f>VLOOKUP($C52,'Ub5 and Ub6 values'!$B$3:$F$7000,3,FALSE)</f>
        <v>9</v>
      </c>
    </row>
    <row r="53" spans="1:8">
      <c r="A53" t="s">
        <v>6349</v>
      </c>
      <c r="C53" t="s">
        <v>9402</v>
      </c>
      <c r="D53" t="s">
        <v>9400</v>
      </c>
      <c r="E53">
        <v>0.295636699</v>
      </c>
      <c r="F53" s="30">
        <f t="shared" si="0"/>
        <v>-6.5292416555820019</v>
      </c>
      <c r="G53" s="39">
        <f>VLOOKUP($C53,'Ub5 and Ub6 values'!$B$3:$F$7000,2,FALSE)</f>
        <v>7</v>
      </c>
      <c r="H53" s="39">
        <f>VLOOKUP($C53,'Ub5 and Ub6 values'!$B$3:$F$7000,3,FALSE)</f>
        <v>9</v>
      </c>
    </row>
    <row r="54" spans="1:8">
      <c r="A54" t="s">
        <v>9403</v>
      </c>
      <c r="C54" t="s">
        <v>9404</v>
      </c>
      <c r="D54" t="s">
        <v>9405</v>
      </c>
      <c r="E54">
        <v>5.5</v>
      </c>
      <c r="F54" s="30">
        <f t="shared" si="0"/>
        <v>-5.2596373105057559</v>
      </c>
      <c r="G54" s="39">
        <f>VLOOKUP($C54,'Ub5 and Ub6 values'!$B$3:$F$7000,2,FALSE)</f>
        <v>7</v>
      </c>
      <c r="H54" s="39">
        <f>VLOOKUP($C54,'Ub5 and Ub6 values'!$B$3:$F$7000,3,FALSE)</f>
        <v>10</v>
      </c>
    </row>
    <row r="55" spans="1:8">
      <c r="A55" t="s">
        <v>9406</v>
      </c>
      <c r="C55" t="s">
        <v>9407</v>
      </c>
      <c r="D55" t="s">
        <v>9408</v>
      </c>
      <c r="E55">
        <v>6.0569568560000002</v>
      </c>
      <c r="F55" s="30">
        <f t="shared" si="0"/>
        <v>-5.2177455198265212</v>
      </c>
      <c r="G55" s="39">
        <f>VLOOKUP($C55,'Ub5 and Ub6 values'!$B$3:$F$7000,2,FALSE)</f>
        <v>7</v>
      </c>
      <c r="H55" s="39">
        <f>VLOOKUP($C55,'Ub5 and Ub6 values'!$B$3:$F$7000,3,FALSE)</f>
        <v>11</v>
      </c>
    </row>
    <row r="56" spans="1:8">
      <c r="A56" t="s">
        <v>9409</v>
      </c>
      <c r="C56" t="s">
        <v>9410</v>
      </c>
      <c r="D56" t="s">
        <v>9411</v>
      </c>
      <c r="E56">
        <v>5.8324964E-2</v>
      </c>
      <c r="F56" s="30">
        <f t="shared" si="0"/>
        <v>-7.2341455205943239</v>
      </c>
      <c r="G56" s="39">
        <f>VLOOKUP($C56,'Ub5 and Ub6 values'!$B$3:$F$7000,2,FALSE)</f>
        <v>8</v>
      </c>
      <c r="H56" s="39">
        <f>VLOOKUP($C56,'Ub5 and Ub6 values'!$B$3:$F$7000,3,FALSE)</f>
        <v>9</v>
      </c>
    </row>
    <row r="57" spans="1:8">
      <c r="A57" t="s">
        <v>6370</v>
      </c>
      <c r="C57" t="s">
        <v>9410</v>
      </c>
      <c r="D57" t="s">
        <v>9412</v>
      </c>
      <c r="E57">
        <v>7.6370780000000003E-3</v>
      </c>
      <c r="F57" s="30">
        <f t="shared" si="0"/>
        <v>-8.1170727737817678</v>
      </c>
      <c r="G57" s="39">
        <f>VLOOKUP($C57,'Ub5 and Ub6 values'!$B$3:$F$7000,2,FALSE)</f>
        <v>8</v>
      </c>
      <c r="H57" s="39">
        <f>VLOOKUP($C57,'Ub5 and Ub6 values'!$B$3:$F$7000,3,FALSE)</f>
        <v>9</v>
      </c>
    </row>
    <row r="58" spans="1:8">
      <c r="A58" t="s">
        <v>6441</v>
      </c>
      <c r="C58" t="s">
        <v>9413</v>
      </c>
      <c r="D58" t="s">
        <v>9414</v>
      </c>
      <c r="E58">
        <v>20.561094270000002</v>
      </c>
      <c r="F58" s="30">
        <f t="shared" si="0"/>
        <v>-4.6869537757284947</v>
      </c>
      <c r="G58" s="39">
        <f>VLOOKUP($C58,'Ub5 and Ub6 values'!$B$3:$F$7000,2,FALSE)</f>
        <v>7</v>
      </c>
      <c r="H58" s="39">
        <f>VLOOKUP($C58,'Ub5 and Ub6 values'!$B$3:$F$7000,3,FALSE)</f>
        <v>9</v>
      </c>
    </row>
    <row r="59" spans="1:8">
      <c r="A59" t="s">
        <v>8692</v>
      </c>
      <c r="C59" t="s">
        <v>9415</v>
      </c>
      <c r="D59" t="s">
        <v>9416</v>
      </c>
      <c r="E59">
        <v>6.4879820649999997</v>
      </c>
      <c r="F59" s="30">
        <f t="shared" si="0"/>
        <v>-5.1878903593336299</v>
      </c>
      <c r="G59" s="39">
        <f>VLOOKUP($C59,'Ub5 and Ub6 values'!$B$3:$F$7000,2,FALSE)</f>
        <v>7</v>
      </c>
      <c r="H59" s="39">
        <f>VLOOKUP($C59,'Ub5 and Ub6 values'!$B$3:$F$7000,3,FALSE)</f>
        <v>9</v>
      </c>
    </row>
    <row r="60" spans="1:8">
      <c r="A60" t="s">
        <v>9417</v>
      </c>
      <c r="C60" t="s">
        <v>9418</v>
      </c>
      <c r="D60" t="s">
        <v>9419</v>
      </c>
      <c r="E60">
        <v>13.67919567</v>
      </c>
      <c r="F60" s="30">
        <f t="shared" si="0"/>
        <v>-4.8639394381678205</v>
      </c>
      <c r="G60" s="39">
        <f>VLOOKUP($C60,'Ub5 and Ub6 values'!$B$3:$F$7000,2,FALSE)</f>
        <v>6</v>
      </c>
      <c r="H60" s="39">
        <f>VLOOKUP($C60,'Ub5 and Ub6 values'!$B$3:$F$7000,3,FALSE)</f>
        <v>9</v>
      </c>
    </row>
    <row r="61" spans="1:8">
      <c r="A61" t="s">
        <v>9420</v>
      </c>
      <c r="C61" t="s">
        <v>9421</v>
      </c>
      <c r="D61" t="s">
        <v>9422</v>
      </c>
      <c r="E61">
        <v>1.4009283000000001E-2</v>
      </c>
      <c r="F61" s="30">
        <f t="shared" si="0"/>
        <v>-7.8535840914888073</v>
      </c>
      <c r="G61" s="39">
        <f>VLOOKUP($C61,'Ub5 and Ub6 values'!$B$3:$F$7000,2,FALSE)</f>
        <v>10</v>
      </c>
      <c r="H61" s="39">
        <f>VLOOKUP($C61,'Ub5 and Ub6 values'!$B$3:$F$7000,3,FALSE)</f>
        <v>10</v>
      </c>
    </row>
    <row r="62" spans="1:8">
      <c r="A62" t="s">
        <v>9423</v>
      </c>
      <c r="C62" t="s">
        <v>9424</v>
      </c>
      <c r="D62" t="s">
        <v>9425</v>
      </c>
      <c r="E62">
        <v>5.95</v>
      </c>
      <c r="F62" s="30">
        <f t="shared" si="0"/>
        <v>-5.2254830342714502</v>
      </c>
      <c r="G62" s="39">
        <f>VLOOKUP($C62,'Ub5 and Ub6 values'!$B$3:$F$7000,2,FALSE)</f>
        <v>6</v>
      </c>
      <c r="H62" s="39">
        <f>VLOOKUP($C62,'Ub5 and Ub6 values'!$B$3:$F$7000,3,FALSE)</f>
        <v>9</v>
      </c>
    </row>
    <row r="63" spans="1:8">
      <c r="A63" t="s">
        <v>9426</v>
      </c>
      <c r="C63" t="s">
        <v>9427</v>
      </c>
      <c r="D63" t="s">
        <v>9428</v>
      </c>
      <c r="E63">
        <v>0.16200000000000001</v>
      </c>
      <c r="F63" s="30">
        <f t="shared" si="0"/>
        <v>-6.7904849854573692</v>
      </c>
      <c r="G63" s="39">
        <f>VLOOKUP($C63,'Ub5 and Ub6 values'!$B$3:$F$7000,2,FALSE)</f>
        <v>9</v>
      </c>
      <c r="H63" s="39">
        <f>VLOOKUP($C63,'Ub5 and Ub6 values'!$B$3:$F$7000,3,FALSE)</f>
        <v>9</v>
      </c>
    </row>
    <row r="64" spans="1:8">
      <c r="A64" t="s">
        <v>9429</v>
      </c>
      <c r="B64">
        <v>1</v>
      </c>
      <c r="C64" t="s">
        <v>9430</v>
      </c>
      <c r="D64" t="s">
        <v>9517</v>
      </c>
      <c r="E64">
        <v>2.4036397310000002</v>
      </c>
      <c r="F64" s="30">
        <f t="shared" si="0"/>
        <v>-5.6191306259221321</v>
      </c>
      <c r="G64" s="39">
        <f>VLOOKUP($C64,'Ub5 and Ub6 values'!$B$3:$F$7000,2,FALSE)</f>
        <v>9</v>
      </c>
      <c r="H64" s="39">
        <f>VLOOKUP($C64,'Ub5 and Ub6 values'!$B$3:$F$7000,3,FALSE)</f>
        <v>11</v>
      </c>
    </row>
    <row r="65" spans="1:8">
      <c r="A65" t="s">
        <v>8717</v>
      </c>
      <c r="C65" t="s">
        <v>9431</v>
      </c>
      <c r="D65" t="s">
        <v>9432</v>
      </c>
      <c r="E65">
        <v>4.3659871990000001</v>
      </c>
      <c r="F65" s="30">
        <f t="shared" si="0"/>
        <v>-5.3599175419690264</v>
      </c>
      <c r="G65" s="39">
        <f>VLOOKUP($C65,'Ub5 and Ub6 values'!$B$3:$F$7000,2,FALSE)</f>
        <v>8</v>
      </c>
      <c r="H65" s="39">
        <f>VLOOKUP($C65,'Ub5 and Ub6 values'!$B$3:$F$7000,3,FALSE)</f>
        <v>8</v>
      </c>
    </row>
    <row r="66" spans="1:8">
      <c r="A66" t="s">
        <v>9433</v>
      </c>
      <c r="C66" t="s">
        <v>9434</v>
      </c>
      <c r="D66" t="s">
        <v>9435</v>
      </c>
      <c r="E66">
        <v>3.2000000000000001E-2</v>
      </c>
      <c r="F66" s="30">
        <f t="shared" si="0"/>
        <v>-7.4948500216800937</v>
      </c>
      <c r="G66" s="39">
        <f>VLOOKUP($C66,'Ub5 and Ub6 values'!$B$3:$F$7000,2,FALSE)</f>
        <v>9</v>
      </c>
      <c r="H66" s="39">
        <f>VLOOKUP($C66,'Ub5 and Ub6 values'!$B$3:$F$7000,3,FALSE)</f>
        <v>9</v>
      </c>
    </row>
    <row r="67" spans="1:8">
      <c r="A67" t="s">
        <v>9436</v>
      </c>
      <c r="C67" t="s">
        <v>9437</v>
      </c>
      <c r="D67" t="s">
        <v>9438</v>
      </c>
      <c r="E67">
        <v>72.040591030000002</v>
      </c>
      <c r="F67" s="30">
        <f t="shared" ref="F67:F130" si="1">LOG(E67)-6</f>
        <v>-4.142422732831756</v>
      </c>
      <c r="G67" s="39">
        <f>VLOOKUP($C67,'Ub5 and Ub6 values'!$B$3:$F$7000,2,FALSE)</f>
        <v>8</v>
      </c>
      <c r="H67" s="39">
        <f>VLOOKUP($C67,'Ub5 and Ub6 values'!$B$3:$F$7000,3,FALSE)</f>
        <v>8</v>
      </c>
    </row>
    <row r="68" spans="1:8">
      <c r="A68" t="s">
        <v>9439</v>
      </c>
      <c r="C68" t="s">
        <v>9440</v>
      </c>
      <c r="D68" t="s">
        <v>9441</v>
      </c>
      <c r="E68">
        <v>3.6489149999999998E-2</v>
      </c>
      <c r="F68" s="30">
        <f t="shared" si="1"/>
        <v>-7.4378362532319313</v>
      </c>
      <c r="G68" s="39">
        <f>VLOOKUP($C68,'Ub5 and Ub6 values'!$B$3:$F$7000,2,FALSE)</f>
        <v>8</v>
      </c>
      <c r="H68" s="39">
        <f>VLOOKUP($C68,'Ub5 and Ub6 values'!$B$3:$F$7000,3,FALSE)</f>
        <v>9</v>
      </c>
    </row>
    <row r="69" spans="1:8">
      <c r="A69" t="s">
        <v>9442</v>
      </c>
      <c r="C69" t="s">
        <v>9443</v>
      </c>
      <c r="D69" t="s">
        <v>9444</v>
      </c>
      <c r="E69">
        <v>0.19828663799999999</v>
      </c>
      <c r="F69" s="30">
        <f t="shared" si="1"/>
        <v>-6.7027065507386636</v>
      </c>
      <c r="G69" s="39">
        <f>VLOOKUP($C69,'Ub5 and Ub6 values'!$B$3:$F$7000,2,FALSE)</f>
        <v>7</v>
      </c>
      <c r="H69" s="39">
        <f>VLOOKUP($C69,'Ub5 and Ub6 values'!$B$3:$F$7000,3,FALSE)</f>
        <v>9</v>
      </c>
    </row>
    <row r="70" spans="1:8">
      <c r="A70" t="s">
        <v>9445</v>
      </c>
      <c r="C70" t="s">
        <v>9446</v>
      </c>
      <c r="D70" t="s">
        <v>7079</v>
      </c>
      <c r="E70">
        <v>592.50318089999996</v>
      </c>
      <c r="F70" s="30">
        <f t="shared" si="1"/>
        <v>-3.2273093137674631</v>
      </c>
      <c r="G70" s="39">
        <f>VLOOKUP($C70,'Ub5 and Ub6 values'!$B$3:$F$7000,2,FALSE)</f>
        <v>6</v>
      </c>
      <c r="H70" s="39">
        <f>VLOOKUP($C70,'Ub5 and Ub6 values'!$B$3:$F$7000,3,FALSE)</f>
        <v>9</v>
      </c>
    </row>
    <row r="71" spans="1:8">
      <c r="A71" t="s">
        <v>9447</v>
      </c>
      <c r="B71">
        <v>1</v>
      </c>
      <c r="C71" t="s">
        <v>9448</v>
      </c>
      <c r="D71" t="s">
        <v>9517</v>
      </c>
      <c r="E71">
        <v>100</v>
      </c>
      <c r="F71" s="30">
        <f t="shared" si="1"/>
        <v>-4</v>
      </c>
      <c r="G71" s="39">
        <f>VLOOKUP($C71,'Ub5 and Ub6 values'!$B$3:$F$7000,2,FALSE)</f>
        <v>7</v>
      </c>
      <c r="H71" s="39">
        <f>VLOOKUP($C71,'Ub5 and Ub6 values'!$B$3:$F$7000,3,FALSE)</f>
        <v>9</v>
      </c>
    </row>
    <row r="72" spans="1:8">
      <c r="A72" t="s">
        <v>9449</v>
      </c>
      <c r="C72" t="s">
        <v>9450</v>
      </c>
      <c r="D72" t="s">
        <v>3360</v>
      </c>
      <c r="E72">
        <v>0.57687353500000005</v>
      </c>
      <c r="F72" s="30">
        <f t="shared" si="1"/>
        <v>-6.2389193845417763</v>
      </c>
      <c r="G72" s="39">
        <f>VLOOKUP($C72,'Ub5 and Ub6 values'!$B$3:$F$7000,2,FALSE)</f>
        <v>7</v>
      </c>
      <c r="H72" s="39">
        <f>VLOOKUP($C72,'Ub5 and Ub6 values'!$B$3:$F$7000,3,FALSE)</f>
        <v>10</v>
      </c>
    </row>
    <row r="73" spans="1:8">
      <c r="A73" t="s">
        <v>9451</v>
      </c>
      <c r="C73" t="s">
        <v>9452</v>
      </c>
      <c r="D73" t="s">
        <v>3360</v>
      </c>
      <c r="E73">
        <v>0.38458235699999999</v>
      </c>
      <c r="F73" s="30">
        <f t="shared" si="1"/>
        <v>-6.415010643221037</v>
      </c>
      <c r="G73" s="39">
        <f>VLOOKUP($C73,'Ub5 and Ub6 values'!$B$3:$F$7000,2,FALSE)</f>
        <v>8</v>
      </c>
      <c r="H73" s="39">
        <f>VLOOKUP($C73,'Ub5 and Ub6 values'!$B$3:$F$7000,3,FALSE)</f>
        <v>9</v>
      </c>
    </row>
    <row r="74" spans="1:8">
      <c r="A74" t="s">
        <v>9453</v>
      </c>
      <c r="C74" t="s">
        <v>9454</v>
      </c>
      <c r="D74" t="s">
        <v>3360</v>
      </c>
      <c r="E74">
        <v>0.48072794600000002</v>
      </c>
      <c r="F74" s="30">
        <f t="shared" si="1"/>
        <v>-6.318100630438833</v>
      </c>
      <c r="G74" s="39">
        <f>VLOOKUP($C74,'Ub5 and Ub6 values'!$B$3:$F$7000,2,FALSE)</f>
        <v>7</v>
      </c>
      <c r="H74" s="39">
        <f>VLOOKUP($C74,'Ub5 and Ub6 values'!$B$3:$F$7000,3,FALSE)</f>
        <v>9</v>
      </c>
    </row>
    <row r="75" spans="1:8">
      <c r="A75" t="s">
        <v>9455</v>
      </c>
      <c r="C75" t="s">
        <v>9456</v>
      </c>
      <c r="D75" t="s">
        <v>9457</v>
      </c>
      <c r="E75">
        <v>145.70773629999999</v>
      </c>
      <c r="F75" s="30">
        <f t="shared" si="1"/>
        <v>-3.8365173889080868</v>
      </c>
      <c r="G75" s="39">
        <f>VLOOKUP($C75,'Ub5 and Ub6 values'!$B$3:$F$7000,2,FALSE)</f>
        <v>7</v>
      </c>
      <c r="H75" s="39">
        <f>VLOOKUP($C75,'Ub5 and Ub6 values'!$B$3:$F$7000,3,FALSE)</f>
        <v>9</v>
      </c>
    </row>
    <row r="76" spans="1:8">
      <c r="A76" t="s">
        <v>9458</v>
      </c>
      <c r="C76" t="s">
        <v>9459</v>
      </c>
      <c r="D76" t="s">
        <v>9460</v>
      </c>
      <c r="E76">
        <v>2.3209999830000001</v>
      </c>
      <c r="F76" s="30">
        <f t="shared" si="1"/>
        <v>-5.6343248627250411</v>
      </c>
      <c r="G76" s="39">
        <f>VLOOKUP($C76,'Ub5 and Ub6 values'!$B$3:$F$7000,2,FALSE)</f>
        <v>7</v>
      </c>
      <c r="H76" s="39">
        <f>VLOOKUP($C76,'Ub5 and Ub6 values'!$B$3:$F$7000,3,FALSE)</f>
        <v>10</v>
      </c>
    </row>
    <row r="77" spans="1:8">
      <c r="A77" t="s">
        <v>9461</v>
      </c>
      <c r="C77" t="s">
        <v>9462</v>
      </c>
      <c r="D77" t="s">
        <v>9463</v>
      </c>
      <c r="E77">
        <v>47.63235332</v>
      </c>
      <c r="F77" s="30">
        <f t="shared" si="1"/>
        <v>-4.3220979612420845</v>
      </c>
      <c r="G77" s="39">
        <f>VLOOKUP($C77,'Ub5 and Ub6 values'!$B$3:$F$7000,2,FALSE)</f>
        <v>8</v>
      </c>
      <c r="H77" s="39">
        <f>VLOOKUP($C77,'Ub5 and Ub6 values'!$B$3:$F$7000,3,FALSE)</f>
        <v>8</v>
      </c>
    </row>
    <row r="78" spans="1:8">
      <c r="A78" t="s">
        <v>9464</v>
      </c>
      <c r="C78" t="s">
        <v>9465</v>
      </c>
      <c r="D78" t="s">
        <v>9466</v>
      </c>
      <c r="E78">
        <v>100</v>
      </c>
      <c r="F78" s="30">
        <f t="shared" si="1"/>
        <v>-4</v>
      </c>
      <c r="G78" s="39">
        <f>VLOOKUP($C78,'Ub5 and Ub6 values'!$B$3:$F$7000,2,FALSE)</f>
        <v>7</v>
      </c>
      <c r="H78" s="39">
        <f>VLOOKUP($C78,'Ub5 and Ub6 values'!$B$3:$F$7000,3,FALSE)</f>
        <v>10</v>
      </c>
    </row>
    <row r="79" spans="1:8">
      <c r="A79" t="s">
        <v>3692</v>
      </c>
      <c r="C79" t="s">
        <v>9467</v>
      </c>
      <c r="D79" t="s">
        <v>7094</v>
      </c>
      <c r="E79">
        <v>1.8</v>
      </c>
      <c r="F79" s="30">
        <f t="shared" si="1"/>
        <v>-5.7447274948966935</v>
      </c>
      <c r="G79" s="39">
        <f>VLOOKUP($C79,'Ub5 and Ub6 values'!$B$3:$F$7000,2,FALSE)</f>
        <v>5</v>
      </c>
      <c r="H79" s="39">
        <f>VLOOKUP($C79,'Ub5 and Ub6 values'!$B$3:$F$7000,3,FALSE)</f>
        <v>9</v>
      </c>
    </row>
    <row r="80" spans="1:8">
      <c r="A80" t="s">
        <v>9468</v>
      </c>
      <c r="C80" t="s">
        <v>9469</v>
      </c>
      <c r="D80" t="s">
        <v>9470</v>
      </c>
      <c r="E80">
        <v>25.51641858</v>
      </c>
      <c r="F80" s="30">
        <f t="shared" si="1"/>
        <v>-4.5931802821489018</v>
      </c>
      <c r="G80" s="39">
        <f>VLOOKUP($C80,'Ub5 and Ub6 values'!$B$3:$F$7000,2,FALSE)</f>
        <v>7</v>
      </c>
      <c r="H80" s="39">
        <f>VLOOKUP($C80,'Ub5 and Ub6 values'!$B$3:$F$7000,3,FALSE)</f>
        <v>9</v>
      </c>
    </row>
    <row r="81" spans="1:8">
      <c r="A81" t="s">
        <v>9471</v>
      </c>
      <c r="C81" t="s">
        <v>9472</v>
      </c>
      <c r="D81" t="s">
        <v>9473</v>
      </c>
      <c r="E81">
        <v>3.91</v>
      </c>
      <c r="F81" s="30">
        <f t="shared" si="1"/>
        <v>-5.4078232426041328</v>
      </c>
      <c r="G81" s="39">
        <f>VLOOKUP($C81,'Ub5 and Ub6 values'!$B$3:$F$7000,2,FALSE)</f>
        <v>9</v>
      </c>
      <c r="H81" s="39">
        <f>VLOOKUP($C81,'Ub5 and Ub6 values'!$B$3:$F$7000,3,FALSE)</f>
        <v>12</v>
      </c>
    </row>
    <row r="82" spans="1:8">
      <c r="A82" t="s">
        <v>9474</v>
      </c>
      <c r="B82">
        <v>1</v>
      </c>
      <c r="C82" t="s">
        <v>9475</v>
      </c>
      <c r="D82" t="s">
        <v>9476</v>
      </c>
      <c r="E82">
        <v>1.5</v>
      </c>
      <c r="F82" s="30">
        <f t="shared" si="1"/>
        <v>-5.8239087409443187</v>
      </c>
      <c r="G82" s="39">
        <f>VLOOKUP($C82,'Ub5 and Ub6 values'!$B$3:$F$7000,2,FALSE)</f>
        <v>7</v>
      </c>
      <c r="H82" s="39">
        <f>VLOOKUP($C82,'Ub5 and Ub6 values'!$B$3:$F$7000,3,FALSE)</f>
        <v>12</v>
      </c>
    </row>
    <row r="83" spans="1:8">
      <c r="A83" t="s">
        <v>9477</v>
      </c>
      <c r="C83" t="s">
        <v>9478</v>
      </c>
      <c r="D83" t="s">
        <v>9479</v>
      </c>
      <c r="E83">
        <v>0.48239229700000003</v>
      </c>
      <c r="F83" s="30">
        <f t="shared" si="1"/>
        <v>-6.3165996357706913</v>
      </c>
      <c r="G83" s="39">
        <f>VLOOKUP($C83,'Ub5 and Ub6 values'!$B$3:$F$7000,2,FALSE)</f>
        <v>8</v>
      </c>
      <c r="H83" s="39">
        <f>VLOOKUP($C83,'Ub5 and Ub6 values'!$B$3:$F$7000,3,FALSE)</f>
        <v>9</v>
      </c>
    </row>
    <row r="84" spans="1:8">
      <c r="A84" t="s">
        <v>9480</v>
      </c>
      <c r="C84" t="s">
        <v>9481</v>
      </c>
      <c r="D84" t="s">
        <v>9482</v>
      </c>
      <c r="E84">
        <v>0.31444994300000001</v>
      </c>
      <c r="F84" s="30">
        <f t="shared" si="1"/>
        <v>-6.5024484796595159</v>
      </c>
      <c r="G84" s="39">
        <f>VLOOKUP($C84,'Ub5 and Ub6 values'!$B$3:$F$7000,2,FALSE)</f>
        <v>7</v>
      </c>
      <c r="H84" s="39">
        <f>VLOOKUP($C84,'Ub5 and Ub6 values'!$B$3:$F$7000,3,FALSE)</f>
        <v>9</v>
      </c>
    </row>
    <row r="85" spans="1:8">
      <c r="A85" t="s">
        <v>2283</v>
      </c>
      <c r="B85">
        <v>1</v>
      </c>
      <c r="C85" t="s">
        <v>9483</v>
      </c>
      <c r="D85" t="s">
        <v>9511</v>
      </c>
      <c r="E85">
        <v>5.7</v>
      </c>
      <c r="F85" s="30">
        <f t="shared" si="1"/>
        <v>-5.2441251443275085</v>
      </c>
      <c r="G85" s="39">
        <f>VLOOKUP($C85,'Ub5 and Ub6 values'!$B$3:$F$7000,2,FALSE)</f>
        <v>8</v>
      </c>
      <c r="H85" s="39">
        <f>VLOOKUP($C85,'Ub5 and Ub6 values'!$B$3:$F$7000,3,FALSE)</f>
        <v>9</v>
      </c>
    </row>
    <row r="86" spans="1:8">
      <c r="A86" t="s">
        <v>9484</v>
      </c>
      <c r="C86" t="s">
        <v>9485</v>
      </c>
      <c r="D86" t="s">
        <v>9486</v>
      </c>
      <c r="E86">
        <v>10.8</v>
      </c>
      <c r="F86" s="30">
        <f t="shared" si="1"/>
        <v>-4.9665762445130506</v>
      </c>
      <c r="G86" s="39">
        <f>VLOOKUP($C86,'Ub5 and Ub6 values'!$B$3:$F$7000,2,FALSE)</f>
        <v>6</v>
      </c>
      <c r="H86" s="39">
        <f>VLOOKUP($C86,'Ub5 and Ub6 values'!$B$3:$F$7000,3,FALSE)</f>
        <v>12</v>
      </c>
    </row>
    <row r="87" spans="1:8">
      <c r="A87" t="s">
        <v>9487</v>
      </c>
      <c r="B87">
        <v>1</v>
      </c>
      <c r="C87" t="s">
        <v>9488</v>
      </c>
      <c r="D87" t="s">
        <v>9486</v>
      </c>
      <c r="E87">
        <v>2.6</v>
      </c>
      <c r="F87" s="30">
        <f t="shared" si="1"/>
        <v>-5.5850266520291818</v>
      </c>
      <c r="G87" s="39">
        <f>VLOOKUP($C87,'Ub5 and Ub6 values'!$B$3:$F$7000,2,FALSE)</f>
        <v>9</v>
      </c>
      <c r="H87" s="39">
        <f>VLOOKUP($C87,'Ub5 and Ub6 values'!$B$3:$F$7000,3,FALSE)</f>
        <v>11</v>
      </c>
    </row>
    <row r="88" spans="1:8">
      <c r="A88" t="s">
        <v>9489</v>
      </c>
      <c r="B88">
        <v>1</v>
      </c>
      <c r="C88" t="s">
        <v>9490</v>
      </c>
      <c r="D88" t="s">
        <v>9486</v>
      </c>
      <c r="E88">
        <v>20</v>
      </c>
      <c r="F88" s="30">
        <f t="shared" si="1"/>
        <v>-4.6989700043360187</v>
      </c>
      <c r="G88" s="39">
        <f>VLOOKUP($C88,'Ub5 and Ub6 values'!$B$3:$F$7000,2,FALSE)</f>
        <v>6</v>
      </c>
      <c r="H88" s="39">
        <f>VLOOKUP($C88,'Ub5 and Ub6 values'!$B$3:$F$7000,3,FALSE)</f>
        <v>11</v>
      </c>
    </row>
    <row r="89" spans="1:8">
      <c r="A89" t="s">
        <v>9491</v>
      </c>
      <c r="C89" t="s">
        <v>9492</v>
      </c>
      <c r="D89" t="s">
        <v>9486</v>
      </c>
      <c r="E89">
        <v>3.44</v>
      </c>
      <c r="F89" s="30">
        <f t="shared" si="1"/>
        <v>-5.46344155742847</v>
      </c>
      <c r="G89" s="39">
        <f>VLOOKUP($C89,'Ub5 and Ub6 values'!$B$3:$F$7000,2,FALSE)</f>
        <v>9</v>
      </c>
      <c r="H89" s="39">
        <f>VLOOKUP($C89,'Ub5 and Ub6 values'!$B$3:$F$7000,3,FALSE)</f>
        <v>10</v>
      </c>
    </row>
    <row r="90" spans="1:8">
      <c r="A90" t="s">
        <v>9493</v>
      </c>
      <c r="C90" t="s">
        <v>9494</v>
      </c>
      <c r="D90" t="s">
        <v>9486</v>
      </c>
      <c r="E90">
        <v>2.4500000000000002</v>
      </c>
      <c r="F90" s="30">
        <f t="shared" si="1"/>
        <v>-5.6108339156354674</v>
      </c>
      <c r="G90" s="39">
        <f>VLOOKUP($C90,'Ub5 and Ub6 values'!$B$3:$F$7000,2,FALSE)</f>
        <v>9</v>
      </c>
      <c r="H90" s="39">
        <f>VLOOKUP($C90,'Ub5 and Ub6 values'!$B$3:$F$7000,3,FALSE)</f>
        <v>11</v>
      </c>
    </row>
    <row r="91" spans="1:8">
      <c r="A91" t="s">
        <v>9495</v>
      </c>
      <c r="C91" t="s">
        <v>9496</v>
      </c>
      <c r="D91" t="s">
        <v>9486</v>
      </c>
      <c r="E91">
        <v>1.95</v>
      </c>
      <c r="F91" s="30">
        <f t="shared" si="1"/>
        <v>-5.7099653886374817</v>
      </c>
      <c r="G91" s="39">
        <f>VLOOKUP($C91,'Ub5 and Ub6 values'!$B$3:$F$7000,2,FALSE)</f>
        <v>7</v>
      </c>
      <c r="H91" s="39">
        <f>VLOOKUP($C91,'Ub5 and Ub6 values'!$B$3:$F$7000,3,FALSE)</f>
        <v>11</v>
      </c>
    </row>
    <row r="92" spans="1:8">
      <c r="A92" t="s">
        <v>9497</v>
      </c>
      <c r="C92" t="s">
        <v>9498</v>
      </c>
      <c r="D92" t="s">
        <v>9486</v>
      </c>
      <c r="E92">
        <v>0.52</v>
      </c>
      <c r="F92" s="30">
        <f t="shared" si="1"/>
        <v>-6.2839966563652006</v>
      </c>
      <c r="G92" s="39">
        <f>VLOOKUP($C92,'Ub5 and Ub6 values'!$B$3:$F$7000,2,FALSE)</f>
        <v>7</v>
      </c>
      <c r="H92" s="39">
        <f>VLOOKUP($C92,'Ub5 and Ub6 values'!$B$3:$F$7000,3,FALSE)</f>
        <v>11</v>
      </c>
    </row>
    <row r="93" spans="1:8">
      <c r="A93" t="s">
        <v>9499</v>
      </c>
      <c r="C93" t="s">
        <v>9500</v>
      </c>
      <c r="D93" t="s">
        <v>9486</v>
      </c>
      <c r="E93">
        <v>3.05</v>
      </c>
      <c r="F93" s="30">
        <f t="shared" si="1"/>
        <v>-5.5157001606532141</v>
      </c>
      <c r="G93" s="39">
        <f>VLOOKUP($C93,'Ub5 and Ub6 values'!$B$3:$F$7000,2,FALSE)</f>
        <v>8</v>
      </c>
      <c r="H93" s="39">
        <f>VLOOKUP($C93,'Ub5 and Ub6 values'!$B$3:$F$7000,3,FALSE)</f>
        <v>11</v>
      </c>
    </row>
    <row r="94" spans="1:8">
      <c r="A94" t="s">
        <v>9501</v>
      </c>
      <c r="C94" t="s">
        <v>6676</v>
      </c>
      <c r="D94" t="s">
        <v>9486</v>
      </c>
      <c r="E94">
        <v>0.98</v>
      </c>
      <c r="F94" s="30">
        <f t="shared" si="1"/>
        <v>-6.0087739243075049</v>
      </c>
      <c r="G94" s="39">
        <f>VLOOKUP($C94,'Ub5 and Ub6 values'!$B$3:$F$7000,2,FALSE)</f>
        <v>7</v>
      </c>
      <c r="H94" s="39">
        <f>VLOOKUP($C94,'Ub5 and Ub6 values'!$B$3:$F$7000,3,FALSE)</f>
        <v>11</v>
      </c>
    </row>
    <row r="95" spans="1:8">
      <c r="A95" t="s">
        <v>6677</v>
      </c>
      <c r="C95" t="s">
        <v>6678</v>
      </c>
      <c r="D95" t="s">
        <v>6679</v>
      </c>
      <c r="E95">
        <v>31.71435967</v>
      </c>
      <c r="F95" s="30">
        <f t="shared" si="1"/>
        <v>-4.4987440528174556</v>
      </c>
      <c r="G95" s="39">
        <f>VLOOKUP($C95,'Ub5 and Ub6 values'!$B$3:$F$7000,2,FALSE)</f>
        <v>8</v>
      </c>
      <c r="H95" s="39">
        <f>VLOOKUP($C95,'Ub5 and Ub6 values'!$B$3:$F$7000,3,FALSE)</f>
        <v>11</v>
      </c>
    </row>
    <row r="96" spans="1:8">
      <c r="A96" t="s">
        <v>6680</v>
      </c>
      <c r="C96" t="s">
        <v>6681</v>
      </c>
      <c r="D96" t="s">
        <v>6682</v>
      </c>
      <c r="E96">
        <v>46.149882839999997</v>
      </c>
      <c r="F96" s="30">
        <f t="shared" si="1"/>
        <v>-4.3358293971734128</v>
      </c>
      <c r="G96" s="39">
        <f>VLOOKUP($C96,'Ub5 and Ub6 values'!$B$3:$F$7000,2,FALSE)</f>
        <v>6</v>
      </c>
      <c r="H96" s="39">
        <f>VLOOKUP($C96,'Ub5 and Ub6 values'!$B$3:$F$7000,3,FALSE)</f>
        <v>9</v>
      </c>
    </row>
    <row r="97" spans="1:8">
      <c r="A97" t="s">
        <v>6683</v>
      </c>
      <c r="C97" t="s">
        <v>6684</v>
      </c>
      <c r="D97" t="s">
        <v>6685</v>
      </c>
      <c r="E97">
        <v>69.989956269999993</v>
      </c>
      <c r="F97" s="30">
        <f t="shared" si="1"/>
        <v>-4.1549642778354006</v>
      </c>
      <c r="G97" s="39">
        <f>VLOOKUP($C97,'Ub5 and Ub6 values'!$B$3:$F$7000,2,FALSE)</f>
        <v>9</v>
      </c>
      <c r="H97" s="39">
        <f>VLOOKUP($C97,'Ub5 and Ub6 values'!$B$3:$F$7000,3,FALSE)</f>
        <v>12</v>
      </c>
    </row>
    <row r="98" spans="1:8">
      <c r="A98" t="s">
        <v>5168</v>
      </c>
      <c r="C98" t="s">
        <v>6686</v>
      </c>
      <c r="D98" t="s">
        <v>6687</v>
      </c>
      <c r="E98">
        <v>0.124859684</v>
      </c>
      <c r="F98" s="30">
        <f t="shared" si="1"/>
        <v>-6.9035777685335935</v>
      </c>
      <c r="G98" s="39">
        <f>VLOOKUP($C98,'Ub5 and Ub6 values'!$B$3:$F$7000,2,FALSE)</f>
        <v>8</v>
      </c>
      <c r="H98" s="39">
        <f>VLOOKUP($C98,'Ub5 and Ub6 values'!$B$3:$F$7000,3,FALSE)</f>
        <v>9</v>
      </c>
    </row>
    <row r="99" spans="1:8">
      <c r="A99" t="s">
        <v>6688</v>
      </c>
      <c r="C99" t="s">
        <v>6689</v>
      </c>
      <c r="D99" t="s">
        <v>9425</v>
      </c>
      <c r="E99">
        <v>3.73</v>
      </c>
      <c r="F99" s="30">
        <f t="shared" si="1"/>
        <v>-5.4282911681913122</v>
      </c>
      <c r="G99" s="39">
        <f>VLOOKUP($C99,'Ub5 and Ub6 values'!$B$3:$F$7000,2,FALSE)</f>
        <v>7</v>
      </c>
      <c r="H99" s="39">
        <f>VLOOKUP($C99,'Ub5 and Ub6 values'!$B$3:$F$7000,3,FALSE)</f>
        <v>9</v>
      </c>
    </row>
    <row r="100" spans="1:8">
      <c r="A100" t="s">
        <v>6690</v>
      </c>
      <c r="C100" t="s">
        <v>6691</v>
      </c>
      <c r="D100" t="s">
        <v>6692</v>
      </c>
      <c r="E100">
        <v>37.177313929999997</v>
      </c>
      <c r="F100" s="30">
        <f t="shared" si="1"/>
        <v>-4.4297219913128991</v>
      </c>
      <c r="G100" s="39">
        <f>VLOOKUP($C100,'Ub5 and Ub6 values'!$B$3:$F$7000,2,FALSE)</f>
        <v>8</v>
      </c>
      <c r="H100" s="39">
        <f>VLOOKUP($C100,'Ub5 and Ub6 values'!$B$3:$F$7000,3,FALSE)</f>
        <v>11</v>
      </c>
    </row>
    <row r="101" spans="1:8">
      <c r="A101" t="s">
        <v>6693</v>
      </c>
      <c r="C101" t="s">
        <v>6694</v>
      </c>
      <c r="D101" t="s">
        <v>6695</v>
      </c>
      <c r="E101">
        <v>3.8458236E-2</v>
      </c>
      <c r="F101" s="30">
        <f t="shared" si="1"/>
        <v>-7.4150106398332492</v>
      </c>
      <c r="G101" s="39">
        <f>VLOOKUP($C101,'Ub5 and Ub6 values'!$B$3:$F$7000,2,FALSE)</f>
        <v>8</v>
      </c>
      <c r="H101" s="39">
        <f>VLOOKUP($C101,'Ub5 and Ub6 values'!$B$3:$F$7000,3,FALSE)</f>
        <v>9</v>
      </c>
    </row>
    <row r="102" spans="1:8">
      <c r="A102" t="s">
        <v>6696</v>
      </c>
      <c r="C102" t="s">
        <v>6697</v>
      </c>
      <c r="D102" t="s">
        <v>6698</v>
      </c>
      <c r="E102">
        <v>2.5723297999999999E-2</v>
      </c>
      <c r="F102" s="30">
        <f t="shared" si="1"/>
        <v>-7.5896733510130119</v>
      </c>
      <c r="G102" s="39">
        <f>VLOOKUP($C102,'Ub5 and Ub6 values'!$B$3:$F$7000,2,FALSE)</f>
        <v>7</v>
      </c>
      <c r="H102" s="39">
        <f>VLOOKUP($C102,'Ub5 and Ub6 values'!$B$3:$F$7000,3,FALSE)</f>
        <v>11</v>
      </c>
    </row>
    <row r="103" spans="1:8">
      <c r="A103" t="s">
        <v>6699</v>
      </c>
      <c r="C103" t="s">
        <v>6700</v>
      </c>
      <c r="D103" t="s">
        <v>6701</v>
      </c>
      <c r="E103">
        <v>0.106516902</v>
      </c>
      <c r="F103" s="30">
        <f t="shared" si="1"/>
        <v>-6.9725814733246345</v>
      </c>
      <c r="G103" s="39">
        <f>VLOOKUP($C103,'Ub5 and Ub6 values'!$B$3:$F$7000,2,FALSE)</f>
        <v>6</v>
      </c>
      <c r="H103" s="39">
        <f>VLOOKUP($C103,'Ub5 and Ub6 values'!$B$3:$F$7000,3,FALSE)</f>
        <v>9</v>
      </c>
    </row>
    <row r="104" spans="1:8">
      <c r="A104" t="s">
        <v>1887</v>
      </c>
      <c r="C104" t="s">
        <v>6702</v>
      </c>
      <c r="D104" t="s">
        <v>6703</v>
      </c>
      <c r="E104">
        <v>1.9599762E-2</v>
      </c>
      <c r="F104" s="30">
        <f t="shared" si="1"/>
        <v>-7.707749202251394</v>
      </c>
      <c r="G104" s="39">
        <f>VLOOKUP($C104,'Ub5 and Ub6 values'!$B$3:$F$7000,2,FALSE)</f>
        <v>8</v>
      </c>
      <c r="H104" s="39">
        <f>VLOOKUP($C104,'Ub5 and Ub6 values'!$B$3:$F$7000,3,FALSE)</f>
        <v>9</v>
      </c>
    </row>
    <row r="105" spans="1:8">
      <c r="A105" t="s">
        <v>1888</v>
      </c>
      <c r="B105">
        <v>1</v>
      </c>
      <c r="C105" t="s">
        <v>6704</v>
      </c>
      <c r="D105" t="s">
        <v>10100</v>
      </c>
      <c r="E105">
        <v>6.7190158770000004</v>
      </c>
      <c r="F105" s="30">
        <f t="shared" si="1"/>
        <v>-5.1726943326734229</v>
      </c>
      <c r="G105" s="39">
        <f>VLOOKUP($C105,'Ub5 and Ub6 values'!$B$3:$F$7000,2,FALSE)</f>
        <v>8</v>
      </c>
      <c r="H105" s="39">
        <f>VLOOKUP($C105,'Ub5 and Ub6 values'!$B$3:$F$7000,3,FALSE)</f>
        <v>9</v>
      </c>
    </row>
    <row r="106" spans="1:8">
      <c r="A106" t="s">
        <v>6705</v>
      </c>
      <c r="C106" t="s">
        <v>6706</v>
      </c>
      <c r="D106" t="s">
        <v>4614</v>
      </c>
      <c r="E106">
        <v>3.240737336</v>
      </c>
      <c r="F106" s="30">
        <f t="shared" si="1"/>
        <v>-5.489356167409178</v>
      </c>
      <c r="G106" s="39">
        <f>VLOOKUP($C106,'Ub5 and Ub6 values'!$B$3:$F$7000,2,FALSE)</f>
        <v>6</v>
      </c>
      <c r="H106" s="39">
        <f>VLOOKUP($C106,'Ub5 and Ub6 values'!$B$3:$F$7000,3,FALSE)</f>
        <v>12</v>
      </c>
    </row>
    <row r="107" spans="1:8">
      <c r="A107" t="s">
        <v>4615</v>
      </c>
      <c r="C107" t="s">
        <v>4616</v>
      </c>
      <c r="D107" t="s">
        <v>4617</v>
      </c>
      <c r="E107">
        <v>961.4558925</v>
      </c>
      <c r="F107" s="30">
        <f t="shared" si="1"/>
        <v>-3.0170706345489995</v>
      </c>
      <c r="G107" s="39">
        <f>VLOOKUP($C107,'Ub5 and Ub6 values'!$B$3:$F$7000,2,FALSE)</f>
        <v>8</v>
      </c>
      <c r="H107" s="39">
        <f>VLOOKUP($C107,'Ub5 and Ub6 values'!$B$3:$F$7000,3,FALSE)</f>
        <v>10</v>
      </c>
    </row>
    <row r="108" spans="1:8">
      <c r="A108" t="s">
        <v>4618</v>
      </c>
      <c r="C108" t="s">
        <v>4619</v>
      </c>
      <c r="D108" t="s">
        <v>4620</v>
      </c>
      <c r="E108">
        <v>4.4982534620000001</v>
      </c>
      <c r="F108" s="30">
        <f t="shared" si="1"/>
        <v>-5.3469560771247817</v>
      </c>
      <c r="G108" s="39">
        <f>VLOOKUP($C108,'Ub5 and Ub6 values'!$B$3:$F$7000,2,FALSE)</f>
        <v>6</v>
      </c>
      <c r="H108" s="39">
        <f>VLOOKUP($C108,'Ub5 and Ub6 values'!$B$3:$F$7000,3,FALSE)</f>
        <v>11</v>
      </c>
    </row>
    <row r="109" spans="1:8">
      <c r="A109" t="s">
        <v>4621</v>
      </c>
      <c r="C109" t="s">
        <v>4622</v>
      </c>
      <c r="D109" t="s">
        <v>4623</v>
      </c>
      <c r="E109">
        <v>193</v>
      </c>
      <c r="F109" s="30">
        <f t="shared" si="1"/>
        <v>-3.7144426909922261</v>
      </c>
      <c r="G109" s="39">
        <f>VLOOKUP($C109,'Ub5 and Ub6 values'!$B$3:$F$7000,2,FALSE)</f>
        <v>6</v>
      </c>
      <c r="H109" s="39">
        <f>VLOOKUP($C109,'Ub5 and Ub6 values'!$B$3:$F$7000,3,FALSE)</f>
        <v>10</v>
      </c>
    </row>
    <row r="110" spans="1:8">
      <c r="A110" t="s">
        <v>4624</v>
      </c>
      <c r="C110" t="s">
        <v>4625</v>
      </c>
      <c r="D110" t="s">
        <v>4626</v>
      </c>
      <c r="E110">
        <v>0.161256381</v>
      </c>
      <c r="F110" s="30">
        <f t="shared" si="1"/>
        <v>-6.7924830910910901</v>
      </c>
      <c r="G110" s="39">
        <f>VLOOKUP($C110,'Ub5 and Ub6 values'!$B$3:$F$7000,2,FALSE)</f>
        <v>8</v>
      </c>
      <c r="H110" s="39">
        <f>VLOOKUP($C110,'Ub5 and Ub6 values'!$B$3:$F$7000,3,FALSE)</f>
        <v>9</v>
      </c>
    </row>
    <row r="111" spans="1:8">
      <c r="A111" t="s">
        <v>4627</v>
      </c>
      <c r="C111" t="s">
        <v>4628</v>
      </c>
      <c r="D111" t="s">
        <v>4629</v>
      </c>
      <c r="E111">
        <v>4.9482297419999997</v>
      </c>
      <c r="F111" s="30">
        <f t="shared" si="1"/>
        <v>-5.3055501446600193</v>
      </c>
      <c r="G111" s="39">
        <f>VLOOKUP($C111,'Ub5 and Ub6 values'!$B$3:$F$7000,2,FALSE)</f>
        <v>8</v>
      </c>
      <c r="H111" s="39">
        <f>VLOOKUP($C111,'Ub5 and Ub6 values'!$B$3:$F$7000,3,FALSE)</f>
        <v>11</v>
      </c>
    </row>
    <row r="112" spans="1:8">
      <c r="A112" t="s">
        <v>4630</v>
      </c>
      <c r="C112" t="s">
        <v>4631</v>
      </c>
      <c r="D112" t="s">
        <v>4632</v>
      </c>
      <c r="E112">
        <v>3</v>
      </c>
      <c r="F112" s="30">
        <f t="shared" si="1"/>
        <v>-5.5228787452803374</v>
      </c>
      <c r="G112" s="39">
        <f>VLOOKUP($C112,'Ub5 and Ub6 values'!$B$3:$F$7000,2,FALSE)</f>
        <v>7</v>
      </c>
      <c r="H112" s="39">
        <f>VLOOKUP($C112,'Ub5 and Ub6 values'!$B$3:$F$7000,3,FALSE)</f>
        <v>9</v>
      </c>
    </row>
    <row r="113" spans="1:8">
      <c r="A113" t="s">
        <v>4633</v>
      </c>
      <c r="C113" t="s">
        <v>4634</v>
      </c>
      <c r="D113" t="s">
        <v>7094</v>
      </c>
      <c r="E113">
        <v>2.2000000000000002</v>
      </c>
      <c r="F113" s="30">
        <f t="shared" si="1"/>
        <v>-5.6575773191777934</v>
      </c>
      <c r="G113" s="39">
        <f>VLOOKUP($C113,'Ub5 and Ub6 values'!$B$3:$F$7000,2,FALSE)</f>
        <v>7</v>
      </c>
      <c r="H113" s="39">
        <f>VLOOKUP($C113,'Ub5 and Ub6 values'!$B$3:$F$7000,3,FALSE)</f>
        <v>9</v>
      </c>
    </row>
    <row r="114" spans="1:8">
      <c r="A114" t="s">
        <v>4635</v>
      </c>
      <c r="C114" t="s">
        <v>7090</v>
      </c>
      <c r="D114" t="s">
        <v>4636</v>
      </c>
      <c r="E114">
        <v>8.6968001850000007</v>
      </c>
      <c r="F114" s="30">
        <f t="shared" si="1"/>
        <v>-5.0606405080268457</v>
      </c>
      <c r="G114" s="39">
        <f>VLOOKUP($C114,'Ub5 and Ub6 values'!$B$3:$F$7000,2,FALSE)</f>
        <v>6</v>
      </c>
      <c r="H114" s="39">
        <f>VLOOKUP($C114,'Ub5 and Ub6 values'!$B$3:$F$7000,3,FALSE)</f>
        <v>11</v>
      </c>
    </row>
    <row r="115" spans="1:8">
      <c r="A115" t="s">
        <v>4637</v>
      </c>
      <c r="C115" t="s">
        <v>4638</v>
      </c>
      <c r="D115" t="s">
        <v>4639</v>
      </c>
      <c r="E115">
        <v>678.48446190000004</v>
      </c>
      <c r="F115" s="30">
        <f t="shared" si="1"/>
        <v>-3.1684600937497982</v>
      </c>
      <c r="G115" s="39">
        <f>VLOOKUP($C115,'Ub5 and Ub6 values'!$B$3:$F$7000,2,FALSE)</f>
        <v>8</v>
      </c>
      <c r="H115" s="39">
        <f>VLOOKUP($C115,'Ub5 and Ub6 values'!$B$3:$F$7000,3,FALSE)</f>
        <v>11</v>
      </c>
    </row>
    <row r="116" spans="1:8">
      <c r="A116" t="s">
        <v>4640</v>
      </c>
      <c r="B116">
        <v>1</v>
      </c>
      <c r="C116" t="s">
        <v>4641</v>
      </c>
      <c r="D116" t="s">
        <v>4642</v>
      </c>
      <c r="E116">
        <v>2.433105E-2</v>
      </c>
      <c r="F116" s="30">
        <f t="shared" si="1"/>
        <v>-7.6138391488017589</v>
      </c>
      <c r="G116" s="39">
        <f>VLOOKUP($C116,'Ub5 and Ub6 values'!$B$3:$F$7000,2,FALSE)</f>
        <v>7</v>
      </c>
      <c r="H116" s="39">
        <f>VLOOKUP($C116,'Ub5 and Ub6 values'!$B$3:$F$7000,3,FALSE)</f>
        <v>11</v>
      </c>
    </row>
    <row r="117" spans="1:8">
      <c r="A117" t="s">
        <v>4643</v>
      </c>
      <c r="C117" t="s">
        <v>4644</v>
      </c>
      <c r="D117" t="s">
        <v>9473</v>
      </c>
      <c r="E117">
        <v>262</v>
      </c>
      <c r="F117" s="30">
        <f t="shared" si="1"/>
        <v>-3.5816987086802548</v>
      </c>
      <c r="G117" s="39">
        <f>VLOOKUP($C117,'Ub5 and Ub6 values'!$B$3:$F$7000,2,FALSE)</f>
        <v>6</v>
      </c>
      <c r="H117" s="39">
        <f>VLOOKUP($C117,'Ub5 and Ub6 values'!$B$3:$F$7000,3,FALSE)</f>
        <v>10</v>
      </c>
    </row>
    <row r="118" spans="1:8">
      <c r="A118" t="s">
        <v>4645</v>
      </c>
      <c r="B118">
        <v>1</v>
      </c>
      <c r="C118" t="s">
        <v>4646</v>
      </c>
      <c r="D118" t="s">
        <v>9517</v>
      </c>
      <c r="E118">
        <v>8.6</v>
      </c>
      <c r="F118" s="30">
        <f t="shared" si="1"/>
        <v>-5.0655015487564325</v>
      </c>
      <c r="G118" s="39">
        <f>VLOOKUP($C118,'Ub5 and Ub6 values'!$B$3:$F$7000,2,FALSE)</f>
        <v>7</v>
      </c>
      <c r="H118" s="39">
        <f>VLOOKUP($C118,'Ub5 and Ub6 values'!$B$3:$F$7000,3,FALSE)</f>
        <v>9</v>
      </c>
    </row>
    <row r="119" spans="1:8">
      <c r="A119" t="s">
        <v>4647</v>
      </c>
      <c r="C119" t="s">
        <v>4648</v>
      </c>
      <c r="D119" t="s">
        <v>4649</v>
      </c>
      <c r="E119">
        <v>5.8420300139999997</v>
      </c>
      <c r="F119" s="30">
        <f t="shared" si="1"/>
        <v>-5.2334362161264032</v>
      </c>
      <c r="G119" s="39">
        <f>VLOOKUP($C119,'Ub5 and Ub6 values'!$B$3:$F$7000,2,FALSE)</f>
        <v>8</v>
      </c>
      <c r="H119" s="39">
        <f>VLOOKUP($C119,'Ub5 and Ub6 values'!$B$3:$F$7000,3,FALSE)</f>
        <v>11</v>
      </c>
    </row>
    <row r="120" spans="1:8">
      <c r="A120" t="s">
        <v>4650</v>
      </c>
      <c r="C120" t="s">
        <v>4651</v>
      </c>
      <c r="D120" t="s">
        <v>4652</v>
      </c>
      <c r="E120">
        <v>3.611328012</v>
      </c>
      <c r="F120" s="30">
        <f t="shared" si="1"/>
        <v>-5.4423330634059175</v>
      </c>
      <c r="G120" s="39">
        <f>VLOOKUP($C120,'Ub5 and Ub6 values'!$B$3:$F$7000,2,FALSE)</f>
        <v>7</v>
      </c>
      <c r="H120" s="39">
        <f>VLOOKUP($C120,'Ub5 and Ub6 values'!$B$3:$F$7000,3,FALSE)</f>
        <v>10</v>
      </c>
    </row>
    <row r="121" spans="1:8">
      <c r="A121" t="s">
        <v>1222</v>
      </c>
      <c r="B121">
        <v>1</v>
      </c>
      <c r="C121" t="s">
        <v>4653</v>
      </c>
      <c r="D121" t="s">
        <v>7117</v>
      </c>
      <c r="E121">
        <v>7</v>
      </c>
      <c r="F121" s="30">
        <f t="shared" si="1"/>
        <v>-5.1549019599857431</v>
      </c>
      <c r="G121" s="39">
        <f>VLOOKUP($C121,'Ub5 and Ub6 values'!$B$3:$F$7000,2,FALSE)</f>
        <v>6</v>
      </c>
      <c r="H121" s="39">
        <f>VLOOKUP($C121,'Ub5 and Ub6 values'!$B$3:$F$7000,3,FALSE)</f>
        <v>7</v>
      </c>
    </row>
    <row r="122" spans="1:8">
      <c r="A122" t="s">
        <v>1225</v>
      </c>
      <c r="C122" t="s">
        <v>4654</v>
      </c>
      <c r="D122" t="s">
        <v>9405</v>
      </c>
      <c r="E122">
        <v>8.1</v>
      </c>
      <c r="F122" s="30">
        <f t="shared" si="1"/>
        <v>-5.0915149811213505</v>
      </c>
      <c r="G122" s="39">
        <f>VLOOKUP($C122,'Ub5 and Ub6 values'!$B$3:$F$7000,2,FALSE)</f>
        <v>7</v>
      </c>
      <c r="H122" s="39">
        <f>VLOOKUP($C122,'Ub5 and Ub6 values'!$B$3:$F$7000,3,FALSE)</f>
        <v>10</v>
      </c>
    </row>
    <row r="123" spans="1:8">
      <c r="A123" t="s">
        <v>4655</v>
      </c>
      <c r="C123" t="s">
        <v>6738</v>
      </c>
      <c r="D123" t="s">
        <v>9520</v>
      </c>
      <c r="E123">
        <v>5.7281263229999997</v>
      </c>
      <c r="F123" s="30">
        <f t="shared" si="1"/>
        <v>-5.2419874130506026</v>
      </c>
      <c r="G123" s="39">
        <f>VLOOKUP($C123,'Ub5 and Ub6 values'!$B$3:$F$7000,2,FALSE)</f>
        <v>8</v>
      </c>
      <c r="H123" s="39">
        <f>VLOOKUP($C123,'Ub5 and Ub6 values'!$B$3:$F$7000,3,FALSE)</f>
        <v>9</v>
      </c>
    </row>
    <row r="124" spans="1:8">
      <c r="A124" t="s">
        <v>6739</v>
      </c>
      <c r="C124" t="s">
        <v>6740</v>
      </c>
      <c r="D124" t="s">
        <v>9520</v>
      </c>
      <c r="E124">
        <v>13.36730457</v>
      </c>
      <c r="F124" s="30">
        <f t="shared" si="1"/>
        <v>-4.8739561565667673</v>
      </c>
      <c r="G124" s="39">
        <f>VLOOKUP($C124,'Ub5 and Ub6 values'!$B$3:$F$7000,2,FALSE)</f>
        <v>8</v>
      </c>
      <c r="H124" s="39">
        <f>VLOOKUP($C124,'Ub5 and Ub6 values'!$B$3:$F$7000,3,FALSE)</f>
        <v>9</v>
      </c>
    </row>
    <row r="125" spans="1:8">
      <c r="A125" t="s">
        <v>1229</v>
      </c>
      <c r="C125" t="s">
        <v>6741</v>
      </c>
      <c r="D125" t="s">
        <v>9380</v>
      </c>
      <c r="E125">
        <v>2.553226E-3</v>
      </c>
      <c r="F125" s="30">
        <f t="shared" si="1"/>
        <v>-8.592910741714018</v>
      </c>
      <c r="G125" s="39">
        <f>VLOOKUP($C125,'Ub5 and Ub6 values'!$B$3:$F$7000,2,FALSE)</f>
        <v>5</v>
      </c>
      <c r="H125" s="39">
        <f>VLOOKUP($C125,'Ub5 and Ub6 values'!$B$3:$F$7000,3,FALSE)</f>
        <v>9</v>
      </c>
    </row>
    <row r="126" spans="1:8">
      <c r="A126" t="s">
        <v>6742</v>
      </c>
      <c r="B126">
        <v>1</v>
      </c>
      <c r="C126" t="s">
        <v>6743</v>
      </c>
      <c r="D126" t="s">
        <v>6744</v>
      </c>
      <c r="E126">
        <v>32.9</v>
      </c>
      <c r="F126" s="30">
        <f t="shared" si="1"/>
        <v>-4.482804102050026</v>
      </c>
      <c r="G126" s="39">
        <f>VLOOKUP($C126,'Ub5 and Ub6 values'!$B$3:$F$7000,2,FALSE)</f>
        <v>5</v>
      </c>
      <c r="H126" s="39">
        <f>VLOOKUP($C126,'Ub5 and Ub6 values'!$B$3:$F$7000,3,FALSE)</f>
        <v>7</v>
      </c>
    </row>
    <row r="127" spans="1:8">
      <c r="A127" t="s">
        <v>6745</v>
      </c>
      <c r="C127" t="s">
        <v>6746</v>
      </c>
      <c r="D127" t="s">
        <v>6747</v>
      </c>
      <c r="E127">
        <v>33.752872429999996</v>
      </c>
      <c r="F127" s="30">
        <f t="shared" si="1"/>
        <v>-4.4716892620206385</v>
      </c>
      <c r="G127" s="39">
        <f>VLOOKUP($C127,'Ub5 and Ub6 values'!$B$3:$F$7000,2,FALSE)</f>
        <v>6</v>
      </c>
      <c r="H127" s="39">
        <f>VLOOKUP($C127,'Ub5 and Ub6 values'!$B$3:$F$7000,3,FALSE)</f>
        <v>11</v>
      </c>
    </row>
    <row r="128" spans="1:8">
      <c r="A128" t="s">
        <v>6748</v>
      </c>
      <c r="C128" t="s">
        <v>6749</v>
      </c>
      <c r="D128" t="s">
        <v>9425</v>
      </c>
      <c r="E128">
        <v>12.1</v>
      </c>
      <c r="F128" s="30">
        <f t="shared" si="1"/>
        <v>-4.9172146296835502</v>
      </c>
      <c r="G128" s="39">
        <f>VLOOKUP($C128,'Ub5 and Ub6 values'!$B$3:$F$7000,2,FALSE)</f>
        <v>6</v>
      </c>
      <c r="H128" s="39">
        <f>VLOOKUP($C128,'Ub5 and Ub6 values'!$B$3:$F$7000,3,FALSE)</f>
        <v>9</v>
      </c>
    </row>
    <row r="129" spans="1:8">
      <c r="A129" t="s">
        <v>1254</v>
      </c>
      <c r="C129" t="s">
        <v>6750</v>
      </c>
      <c r="D129" t="s">
        <v>6751</v>
      </c>
      <c r="E129">
        <v>3.815756806</v>
      </c>
      <c r="F129" s="30">
        <f t="shared" si="1"/>
        <v>-5.418419312473679</v>
      </c>
      <c r="G129" s="39">
        <f>VLOOKUP($C129,'Ub5 and Ub6 values'!$B$3:$F$7000,2,FALSE)</f>
        <v>7</v>
      </c>
      <c r="H129" s="39">
        <f>VLOOKUP($C129,'Ub5 and Ub6 values'!$B$3:$F$7000,3,FALSE)</f>
        <v>10</v>
      </c>
    </row>
    <row r="130" spans="1:8">
      <c r="A130" t="s">
        <v>6752</v>
      </c>
      <c r="C130" t="s">
        <v>6753</v>
      </c>
      <c r="D130" t="s">
        <v>7094</v>
      </c>
      <c r="E130">
        <v>75</v>
      </c>
      <c r="F130" s="30">
        <f t="shared" si="1"/>
        <v>-4.1249387366082999</v>
      </c>
      <c r="G130" s="39">
        <f>VLOOKUP($C130,'Ub5 and Ub6 values'!$B$3:$F$7000,2,FALSE)</f>
        <v>7</v>
      </c>
      <c r="H130" s="39">
        <f>VLOOKUP($C130,'Ub5 and Ub6 values'!$B$3:$F$7000,3,FALSE)</f>
        <v>9</v>
      </c>
    </row>
    <row r="131" spans="1:8">
      <c r="A131" t="s">
        <v>6754</v>
      </c>
      <c r="C131" t="s">
        <v>6755</v>
      </c>
      <c r="D131" t="s">
        <v>6756</v>
      </c>
      <c r="E131">
        <v>0.55000000000000004</v>
      </c>
      <c r="F131" s="30">
        <f t="shared" ref="F131:F194" si="2">LOG(E131)-6</f>
        <v>-6.2596373105057559</v>
      </c>
      <c r="G131" s="39">
        <f>VLOOKUP($C131,'Ub5 and Ub6 values'!$B$3:$F$7000,2,FALSE)</f>
        <v>6</v>
      </c>
      <c r="H131" s="39">
        <f>VLOOKUP($C131,'Ub5 and Ub6 values'!$B$3:$F$7000,3,FALSE)</f>
        <v>11</v>
      </c>
    </row>
    <row r="132" spans="1:8">
      <c r="A132" t="s">
        <v>6757</v>
      </c>
      <c r="C132" t="s">
        <v>6758</v>
      </c>
      <c r="D132" t="s">
        <v>6759</v>
      </c>
      <c r="E132">
        <v>14</v>
      </c>
      <c r="F132" s="30">
        <f t="shared" si="2"/>
        <v>-4.8538719643217618</v>
      </c>
      <c r="G132" s="39">
        <f>VLOOKUP($C132,'Ub5 and Ub6 values'!$B$3:$F$7000,2,FALSE)</f>
        <v>7</v>
      </c>
      <c r="H132" s="39">
        <f>VLOOKUP($C132,'Ub5 and Ub6 values'!$B$3:$F$7000,3,FALSE)</f>
        <v>9</v>
      </c>
    </row>
    <row r="133" spans="1:8">
      <c r="A133" t="s">
        <v>6185</v>
      </c>
      <c r="C133" t="s">
        <v>6760</v>
      </c>
      <c r="D133" t="s">
        <v>7079</v>
      </c>
      <c r="E133">
        <v>171.7</v>
      </c>
      <c r="F133" s="30">
        <f t="shared" si="2"/>
        <v>-3.7652297048390837</v>
      </c>
      <c r="G133" s="39">
        <f>VLOOKUP($C133,'Ub5 and Ub6 values'!$B$3:$F$7000,2,FALSE)</f>
        <v>6</v>
      </c>
      <c r="H133" s="39">
        <f>VLOOKUP($C133,'Ub5 and Ub6 values'!$B$3:$F$7000,3,FALSE)</f>
        <v>8</v>
      </c>
    </row>
    <row r="134" spans="1:8">
      <c r="A134" t="s">
        <v>6220</v>
      </c>
      <c r="B134">
        <v>1</v>
      </c>
      <c r="C134" t="s">
        <v>6761</v>
      </c>
      <c r="D134" t="s">
        <v>9511</v>
      </c>
      <c r="E134">
        <v>17</v>
      </c>
      <c r="F134" s="30">
        <f t="shared" si="2"/>
        <v>-4.7695510786217259</v>
      </c>
      <c r="G134" s="39">
        <f>VLOOKUP($C134,'Ub5 and Ub6 values'!$B$3:$F$7000,2,FALSE)</f>
        <v>7</v>
      </c>
      <c r="H134" s="39">
        <f>VLOOKUP($C134,'Ub5 and Ub6 values'!$B$3:$F$7000,3,FALSE)</f>
        <v>12</v>
      </c>
    </row>
    <row r="135" spans="1:8">
      <c r="A135" t="s">
        <v>6222</v>
      </c>
      <c r="B135">
        <v>1</v>
      </c>
      <c r="C135" t="s">
        <v>6762</v>
      </c>
      <c r="D135" t="s">
        <v>10100</v>
      </c>
      <c r="E135">
        <v>50</v>
      </c>
      <c r="F135" s="30">
        <f t="shared" si="2"/>
        <v>-4.3010299956639813</v>
      </c>
      <c r="G135" s="39">
        <f>VLOOKUP($C135,'Ub5 and Ub6 values'!$B$3:$F$7000,2,FALSE)</f>
        <v>8</v>
      </c>
      <c r="H135" s="39">
        <f>VLOOKUP($C135,'Ub5 and Ub6 values'!$B$3:$F$7000,3,FALSE)</f>
        <v>9</v>
      </c>
    </row>
    <row r="136" spans="1:8">
      <c r="A136" t="s">
        <v>4440</v>
      </c>
      <c r="C136" t="s">
        <v>6763</v>
      </c>
      <c r="D136" t="s">
        <v>7081</v>
      </c>
      <c r="E136">
        <v>1.0297396249999999</v>
      </c>
      <c r="F136" s="30">
        <f t="shared" si="2"/>
        <v>-5.9872725750238374</v>
      </c>
      <c r="G136" s="39">
        <f>VLOOKUP($C136,'Ub5 and Ub6 values'!$B$3:$F$7000,2,FALSE)</f>
        <v>7</v>
      </c>
      <c r="H136" s="39">
        <f>VLOOKUP($C136,'Ub5 and Ub6 values'!$B$3:$F$7000,3,FALSE)</f>
        <v>9</v>
      </c>
    </row>
    <row r="137" spans="1:8">
      <c r="A137" t="s">
        <v>6764</v>
      </c>
      <c r="C137" t="s">
        <v>6765</v>
      </c>
      <c r="D137" t="s">
        <v>6766</v>
      </c>
      <c r="E137">
        <v>0.39989070700000001</v>
      </c>
      <c r="F137" s="30">
        <f t="shared" si="2"/>
        <v>-6.3980586882533617</v>
      </c>
      <c r="G137" s="39">
        <f>VLOOKUP($C137,'Ub5 and Ub6 values'!$B$3:$F$7000,2,FALSE)</f>
        <v>8</v>
      </c>
      <c r="H137" s="39">
        <f>VLOOKUP($C137,'Ub5 and Ub6 values'!$B$3:$F$7000,3,FALSE)</f>
        <v>10</v>
      </c>
    </row>
    <row r="138" spans="1:8">
      <c r="A138" t="s">
        <v>6767</v>
      </c>
      <c r="C138" t="s">
        <v>6768</v>
      </c>
      <c r="D138" t="s">
        <v>6247</v>
      </c>
      <c r="E138">
        <v>4.6235250999999998E-2</v>
      </c>
      <c r="F138" s="30">
        <f t="shared" si="2"/>
        <v>-7.3350267803490485</v>
      </c>
      <c r="G138" s="39">
        <f>VLOOKUP($C138,'Ub5 and Ub6 values'!$B$3:$F$7000,2,FALSE)</f>
        <v>8</v>
      </c>
      <c r="H138" s="39">
        <f>VLOOKUP($C138,'Ub5 and Ub6 values'!$B$3:$F$7000,3,FALSE)</f>
        <v>9</v>
      </c>
    </row>
    <row r="139" spans="1:8">
      <c r="A139" t="s">
        <v>6248</v>
      </c>
      <c r="B139">
        <v>1</v>
      </c>
      <c r="C139" t="s">
        <v>6249</v>
      </c>
      <c r="D139" t="s">
        <v>9517</v>
      </c>
      <c r="E139">
        <v>14.969967370000001</v>
      </c>
      <c r="F139" s="30">
        <f t="shared" si="2"/>
        <v>-4.8247791462864988</v>
      </c>
      <c r="G139" s="39">
        <f>VLOOKUP($C139,'Ub5 and Ub6 values'!$B$3:$F$7000,2,FALSE)</f>
        <v>6</v>
      </c>
      <c r="H139" s="39">
        <f>VLOOKUP($C139,'Ub5 and Ub6 values'!$B$3:$F$7000,3,FALSE)</f>
        <v>10</v>
      </c>
    </row>
    <row r="140" spans="1:8">
      <c r="A140" t="s">
        <v>6250</v>
      </c>
      <c r="C140" t="s">
        <v>8772</v>
      </c>
      <c r="D140" t="s">
        <v>7094</v>
      </c>
      <c r="E140">
        <v>1000</v>
      </c>
      <c r="F140" s="30">
        <f t="shared" si="2"/>
        <v>-3</v>
      </c>
      <c r="G140" s="39">
        <f>VLOOKUP($C140,'Ub5 and Ub6 values'!$B$3:$F$7000,2,FALSE)</f>
        <v>8</v>
      </c>
      <c r="H140" s="39">
        <f>VLOOKUP($C140,'Ub5 and Ub6 values'!$B$3:$F$7000,3,FALSE)</f>
        <v>9</v>
      </c>
    </row>
    <row r="141" spans="1:8">
      <c r="A141" t="s">
        <v>6251</v>
      </c>
      <c r="C141" t="s">
        <v>6252</v>
      </c>
      <c r="D141" t="s">
        <v>6253</v>
      </c>
      <c r="E141">
        <v>4.1203412869999996</v>
      </c>
      <c r="F141" s="30">
        <f t="shared" si="2"/>
        <v>-5.3850668099566228</v>
      </c>
      <c r="G141" s="39">
        <f>VLOOKUP($C141,'Ub5 and Ub6 values'!$B$3:$F$7000,2,FALSE)</f>
        <v>7</v>
      </c>
      <c r="H141" s="39">
        <f>VLOOKUP($C141,'Ub5 and Ub6 values'!$B$3:$F$7000,3,FALSE)</f>
        <v>9</v>
      </c>
    </row>
    <row r="142" spans="1:8">
      <c r="A142" t="s">
        <v>6254</v>
      </c>
      <c r="C142" t="s">
        <v>6255</v>
      </c>
      <c r="D142" t="s">
        <v>6256</v>
      </c>
      <c r="E142">
        <v>17.491528039999999</v>
      </c>
      <c r="F142" s="30">
        <f t="shared" si="2"/>
        <v>-4.7571722493919486</v>
      </c>
      <c r="G142" s="39">
        <f>VLOOKUP($C142,'Ub5 and Ub6 values'!$B$3:$F$7000,2,FALSE)</f>
        <v>8</v>
      </c>
      <c r="H142" s="39">
        <f>VLOOKUP($C142,'Ub5 and Ub6 values'!$B$3:$F$7000,3,FALSE)</f>
        <v>11</v>
      </c>
    </row>
    <row r="143" spans="1:8">
      <c r="A143" t="s">
        <v>4596</v>
      </c>
      <c r="B143">
        <v>1</v>
      </c>
      <c r="C143" t="s">
        <v>6257</v>
      </c>
      <c r="D143" t="s">
        <v>9517</v>
      </c>
      <c r="E143">
        <v>13.747106479999999</v>
      </c>
      <c r="F143" s="30">
        <f t="shared" si="2"/>
        <v>-4.8617887034344527</v>
      </c>
      <c r="G143" s="39">
        <f>VLOOKUP($C143,'Ub5 and Ub6 values'!$B$3:$F$7000,2,FALSE)</f>
        <v>8</v>
      </c>
      <c r="H143" s="39">
        <f>VLOOKUP($C143,'Ub5 and Ub6 values'!$B$3:$F$7000,3,FALSE)</f>
        <v>9</v>
      </c>
    </row>
    <row r="144" spans="1:8">
      <c r="A144" t="s">
        <v>6258</v>
      </c>
      <c r="C144" t="s">
        <v>602</v>
      </c>
      <c r="D144" t="s">
        <v>603</v>
      </c>
      <c r="E144">
        <v>5.5572150589999998</v>
      </c>
      <c r="F144" s="30">
        <f t="shared" si="2"/>
        <v>-5.2551427961011186</v>
      </c>
      <c r="G144" s="39">
        <f>VLOOKUP($C144,'Ub5 and Ub6 values'!$B$3:$F$7000,2,FALSE)</f>
        <v>8</v>
      </c>
      <c r="H144" s="39">
        <f>VLOOKUP($C144,'Ub5 and Ub6 values'!$B$3:$F$7000,3,FALSE)</f>
        <v>9</v>
      </c>
    </row>
    <row r="145" spans="1:8">
      <c r="A145" t="s">
        <v>604</v>
      </c>
      <c r="C145" t="s">
        <v>605</v>
      </c>
      <c r="D145" t="s">
        <v>606</v>
      </c>
      <c r="E145">
        <v>7.17E-2</v>
      </c>
      <c r="F145" s="30">
        <f t="shared" si="2"/>
        <v>-7.1444808443322003</v>
      </c>
      <c r="G145" s="39">
        <f>VLOOKUP($C145,'Ub5 and Ub6 values'!$B$3:$F$7000,2,FALSE)</f>
        <v>7</v>
      </c>
      <c r="H145" s="39">
        <f>VLOOKUP($C145,'Ub5 and Ub6 values'!$B$3:$F$7000,3,FALSE)</f>
        <v>11</v>
      </c>
    </row>
    <row r="146" spans="1:8">
      <c r="A146" t="s">
        <v>607</v>
      </c>
      <c r="B146">
        <v>1</v>
      </c>
      <c r="C146" t="s">
        <v>608</v>
      </c>
      <c r="D146" t="s">
        <v>9517</v>
      </c>
      <c r="E146">
        <v>11.5</v>
      </c>
      <c r="F146" s="30">
        <f t="shared" si="2"/>
        <v>-4.9393021596463882</v>
      </c>
      <c r="G146" s="39">
        <f>VLOOKUP($C146,'Ub5 and Ub6 values'!$B$3:$F$7000,2,FALSE)</f>
        <v>7</v>
      </c>
      <c r="H146" s="39">
        <f>VLOOKUP($C146,'Ub5 and Ub6 values'!$B$3:$F$7000,3,FALSE)</f>
        <v>10</v>
      </c>
    </row>
    <row r="147" spans="1:8">
      <c r="A147" t="s">
        <v>609</v>
      </c>
      <c r="C147" t="s">
        <v>610</v>
      </c>
      <c r="D147" t="s">
        <v>611</v>
      </c>
      <c r="E147">
        <v>0.94457126700000005</v>
      </c>
      <c r="F147" s="30">
        <f t="shared" si="2"/>
        <v>-6.0247652694020672</v>
      </c>
      <c r="G147" s="39">
        <f>VLOOKUP($C147,'Ub5 and Ub6 values'!$B$3:$F$7000,2,FALSE)</f>
        <v>6</v>
      </c>
      <c r="H147" s="39">
        <f>VLOOKUP($C147,'Ub5 and Ub6 values'!$B$3:$F$7000,3,FALSE)</f>
        <v>9</v>
      </c>
    </row>
    <row r="148" spans="1:8">
      <c r="A148" t="s">
        <v>612</v>
      </c>
      <c r="C148" t="s">
        <v>613</v>
      </c>
      <c r="D148" t="s">
        <v>614</v>
      </c>
      <c r="E148">
        <v>514.19876550000004</v>
      </c>
      <c r="F148" s="30">
        <f t="shared" si="2"/>
        <v>-3.2888689703558991</v>
      </c>
      <c r="G148" s="39">
        <f>VLOOKUP($C148,'Ub5 and Ub6 values'!$B$3:$F$7000,2,FALSE)</f>
        <v>7</v>
      </c>
      <c r="H148" s="39">
        <f>VLOOKUP($C148,'Ub5 and Ub6 values'!$B$3:$F$7000,3,FALSE)</f>
        <v>9</v>
      </c>
    </row>
    <row r="149" spans="1:8">
      <c r="A149" t="s">
        <v>615</v>
      </c>
      <c r="C149" t="s">
        <v>616</v>
      </c>
      <c r="D149" t="s">
        <v>617</v>
      </c>
      <c r="E149">
        <v>1.0616045089999999</v>
      </c>
      <c r="F149" s="30">
        <f t="shared" si="2"/>
        <v>-5.9740372455414539</v>
      </c>
      <c r="G149" s="39">
        <f>VLOOKUP($C149,'Ub5 and Ub6 values'!$B$3:$F$7000,2,FALSE)</f>
        <v>9</v>
      </c>
      <c r="H149" s="39">
        <f>VLOOKUP($C149,'Ub5 and Ub6 values'!$B$3:$F$7000,3,FALSE)</f>
        <v>12</v>
      </c>
    </row>
    <row r="150" spans="1:8">
      <c r="A150" t="s">
        <v>3121</v>
      </c>
      <c r="C150" t="s">
        <v>618</v>
      </c>
      <c r="D150" t="s">
        <v>619</v>
      </c>
      <c r="E150">
        <v>99.798750909999995</v>
      </c>
      <c r="F150" s="30">
        <f t="shared" si="2"/>
        <v>-4.0008748943467891</v>
      </c>
      <c r="G150" s="39">
        <f>VLOOKUP($C150,'Ub5 and Ub6 values'!$B$3:$F$7000,2,FALSE)</f>
        <v>7</v>
      </c>
      <c r="H150" s="39">
        <f>VLOOKUP($C150,'Ub5 and Ub6 values'!$B$3:$F$7000,3,FALSE)</f>
        <v>9</v>
      </c>
    </row>
    <row r="151" spans="1:8">
      <c r="A151" t="s">
        <v>4743</v>
      </c>
      <c r="C151" t="s">
        <v>620</v>
      </c>
      <c r="D151" t="s">
        <v>4632</v>
      </c>
      <c r="E151">
        <v>12</v>
      </c>
      <c r="F151" s="30">
        <f t="shared" si="2"/>
        <v>-4.9208187539523749</v>
      </c>
      <c r="G151" s="39">
        <f>VLOOKUP($C151,'Ub5 and Ub6 values'!$B$3:$F$7000,2,FALSE)</f>
        <v>7</v>
      </c>
      <c r="H151" s="39">
        <f>VLOOKUP($C151,'Ub5 and Ub6 values'!$B$3:$F$7000,3,FALSE)</f>
        <v>9</v>
      </c>
    </row>
    <row r="152" spans="1:8">
      <c r="A152" t="s">
        <v>621</v>
      </c>
      <c r="C152" t="s">
        <v>622</v>
      </c>
      <c r="D152" t="s">
        <v>623</v>
      </c>
      <c r="E152">
        <v>2.7699999999999999E-2</v>
      </c>
      <c r="F152" s="30">
        <f t="shared" si="2"/>
        <v>-7.5575202309355518</v>
      </c>
      <c r="G152" s="39">
        <f>VLOOKUP($C152,'Ub5 and Ub6 values'!$B$3:$F$7000,2,FALSE)</f>
        <v>8</v>
      </c>
      <c r="H152" s="39">
        <f>VLOOKUP($C152,'Ub5 and Ub6 values'!$B$3:$F$7000,3,FALSE)</f>
        <v>9</v>
      </c>
    </row>
    <row r="153" spans="1:8">
      <c r="A153" t="s">
        <v>624</v>
      </c>
      <c r="C153" t="s">
        <v>625</v>
      </c>
      <c r="D153" t="s">
        <v>626</v>
      </c>
      <c r="E153">
        <v>5.9127339719999998</v>
      </c>
      <c r="F153" s="30">
        <f t="shared" si="2"/>
        <v>-5.2282116605056261</v>
      </c>
      <c r="G153" s="39">
        <f>VLOOKUP($C153,'Ub5 and Ub6 values'!$B$3:$F$7000,2,FALSE)</f>
        <v>7</v>
      </c>
      <c r="H153" s="39">
        <f>VLOOKUP($C153,'Ub5 and Ub6 values'!$B$3:$F$7000,3,FALSE)</f>
        <v>12</v>
      </c>
    </row>
    <row r="154" spans="1:8">
      <c r="A154" t="s">
        <v>627</v>
      </c>
      <c r="C154" t="s">
        <v>628</v>
      </c>
      <c r="D154" t="s">
        <v>9400</v>
      </c>
      <c r="E154">
        <v>0.53752127000000005</v>
      </c>
      <c r="F154" s="30">
        <f t="shared" si="2"/>
        <v>-6.2696043458107527</v>
      </c>
      <c r="G154" s="39">
        <f>VLOOKUP($C154,'Ub5 and Ub6 values'!$B$3:$F$7000,2,FALSE)</f>
        <v>7</v>
      </c>
      <c r="H154" s="39">
        <f>VLOOKUP($C154,'Ub5 and Ub6 values'!$B$3:$F$7000,3,FALSE)</f>
        <v>9</v>
      </c>
    </row>
    <row r="155" spans="1:8">
      <c r="A155" t="s">
        <v>629</v>
      </c>
      <c r="C155" t="s">
        <v>630</v>
      </c>
      <c r="D155" t="s">
        <v>4639</v>
      </c>
      <c r="E155">
        <v>1052.948564</v>
      </c>
      <c r="F155" s="30">
        <f t="shared" si="2"/>
        <v>-2.9775928433601653</v>
      </c>
      <c r="G155" s="39">
        <f>VLOOKUP($C155,'Ub5 and Ub6 values'!$B$3:$F$7000,2,FALSE)</f>
        <v>8</v>
      </c>
      <c r="H155" s="39">
        <f>VLOOKUP($C155,'Ub5 and Ub6 values'!$B$3:$F$7000,3,FALSE)</f>
        <v>11</v>
      </c>
    </row>
    <row r="156" spans="1:8">
      <c r="A156" t="s">
        <v>631</v>
      </c>
      <c r="C156" t="s">
        <v>632</v>
      </c>
      <c r="D156" t="s">
        <v>633</v>
      </c>
      <c r="E156">
        <v>4.4587181090000003</v>
      </c>
      <c r="F156" s="30">
        <f t="shared" si="2"/>
        <v>-5.3507899839355861</v>
      </c>
      <c r="G156" s="39">
        <f>VLOOKUP($C156,'Ub5 and Ub6 values'!$B$3:$F$7000,2,FALSE)</f>
        <v>7</v>
      </c>
      <c r="H156" s="39">
        <f>VLOOKUP($C156,'Ub5 and Ub6 values'!$B$3:$F$7000,3,FALSE)</f>
        <v>11</v>
      </c>
    </row>
    <row r="157" spans="1:8">
      <c r="A157" t="s">
        <v>634</v>
      </c>
      <c r="C157" t="s">
        <v>635</v>
      </c>
      <c r="D157" t="s">
        <v>9425</v>
      </c>
      <c r="E157">
        <v>0.81</v>
      </c>
      <c r="F157" s="30">
        <f t="shared" si="2"/>
        <v>-6.0915149811213505</v>
      </c>
      <c r="G157" s="39">
        <f>VLOOKUP($C157,'Ub5 and Ub6 values'!$B$3:$F$7000,2,FALSE)</f>
        <v>8</v>
      </c>
      <c r="H157" s="39">
        <f>VLOOKUP($C157,'Ub5 and Ub6 values'!$B$3:$F$7000,3,FALSE)</f>
        <v>9</v>
      </c>
    </row>
    <row r="158" spans="1:8">
      <c r="A158" t="s">
        <v>636</v>
      </c>
      <c r="C158" t="s">
        <v>637</v>
      </c>
      <c r="D158" t="s">
        <v>638</v>
      </c>
      <c r="E158">
        <v>1.1986529640000001</v>
      </c>
      <c r="F158" s="30">
        <f t="shared" si="2"/>
        <v>-5.9213065363635895</v>
      </c>
      <c r="G158" s="39">
        <f>VLOOKUP($C158,'Ub5 and Ub6 values'!$B$3:$F$7000,2,FALSE)</f>
        <v>8</v>
      </c>
      <c r="H158" s="39">
        <f>VLOOKUP($C158,'Ub5 and Ub6 values'!$B$3:$F$7000,3,FALSE)</f>
        <v>10</v>
      </c>
    </row>
    <row r="159" spans="1:8">
      <c r="A159" t="s">
        <v>639</v>
      </c>
      <c r="B159">
        <v>1</v>
      </c>
      <c r="C159" t="s">
        <v>640</v>
      </c>
      <c r="D159" t="s">
        <v>9476</v>
      </c>
      <c r="E159">
        <v>0.3</v>
      </c>
      <c r="F159" s="30">
        <f t="shared" si="2"/>
        <v>-6.5228787452803374</v>
      </c>
      <c r="G159" s="39">
        <f>VLOOKUP($C159,'Ub5 and Ub6 values'!$B$3:$F$7000,2,FALSE)</f>
        <v>9</v>
      </c>
      <c r="H159" s="39">
        <f>VLOOKUP($C159,'Ub5 and Ub6 values'!$B$3:$F$7000,3,FALSE)</f>
        <v>12</v>
      </c>
    </row>
    <row r="160" spans="1:8">
      <c r="A160" t="s">
        <v>641</v>
      </c>
      <c r="C160" t="s">
        <v>642</v>
      </c>
      <c r="D160" t="s">
        <v>643</v>
      </c>
      <c r="E160">
        <v>17.498497239999999</v>
      </c>
      <c r="F160" s="30">
        <f t="shared" si="2"/>
        <v>-4.7569992466507909</v>
      </c>
      <c r="G160" s="39">
        <f>VLOOKUP($C160,'Ub5 and Ub6 values'!$B$3:$F$7000,2,FALSE)</f>
        <v>7</v>
      </c>
      <c r="H160" s="39">
        <f>VLOOKUP($C160,'Ub5 and Ub6 values'!$B$3:$F$7000,3,FALSE)</f>
        <v>10</v>
      </c>
    </row>
    <row r="161" spans="1:8">
      <c r="A161" t="s">
        <v>644</v>
      </c>
      <c r="C161" t="s">
        <v>645</v>
      </c>
      <c r="D161" t="s">
        <v>646</v>
      </c>
      <c r="E161">
        <v>8.7999999999999995E-2</v>
      </c>
      <c r="F161" s="30">
        <f t="shared" si="2"/>
        <v>-7.0555173278498309</v>
      </c>
      <c r="G161" s="39">
        <f>VLOOKUP($C161,'Ub5 and Ub6 values'!$B$3:$F$7000,2,FALSE)</f>
        <v>7</v>
      </c>
      <c r="H161" s="39">
        <f>VLOOKUP($C161,'Ub5 and Ub6 values'!$B$3:$F$7000,3,FALSE)</f>
        <v>11</v>
      </c>
    </row>
    <row r="162" spans="1:8">
      <c r="A162" t="s">
        <v>647</v>
      </c>
      <c r="C162" t="s">
        <v>648</v>
      </c>
      <c r="D162" t="s">
        <v>646</v>
      </c>
      <c r="E162">
        <v>6.1999999999999998E-3</v>
      </c>
      <c r="F162" s="30">
        <f t="shared" si="2"/>
        <v>-8.2076083105017457</v>
      </c>
      <c r="G162" s="39">
        <f>VLOOKUP($C162,'Ub5 and Ub6 values'!$B$3:$F$7000,2,FALSE)</f>
        <v>7</v>
      </c>
      <c r="H162" s="39">
        <f>VLOOKUP($C162,'Ub5 and Ub6 values'!$B$3:$F$7000,3,FALSE)</f>
        <v>9</v>
      </c>
    </row>
    <row r="163" spans="1:8">
      <c r="A163" t="s">
        <v>649</v>
      </c>
      <c r="C163" t="s">
        <v>650</v>
      </c>
      <c r="D163" t="s">
        <v>646</v>
      </c>
      <c r="E163">
        <v>2.35E-2</v>
      </c>
      <c r="F163" s="30">
        <f t="shared" si="2"/>
        <v>-7.6289321377282633</v>
      </c>
      <c r="G163" s="39">
        <f>VLOOKUP($C163,'Ub5 and Ub6 values'!$B$3:$F$7000,2,FALSE)</f>
        <v>6</v>
      </c>
      <c r="H163" s="39">
        <f>VLOOKUP($C163,'Ub5 and Ub6 values'!$B$3:$F$7000,3,FALSE)</f>
        <v>11</v>
      </c>
    </row>
    <row r="164" spans="1:8">
      <c r="A164" t="s">
        <v>651</v>
      </c>
      <c r="C164" t="s">
        <v>652</v>
      </c>
      <c r="D164" t="s">
        <v>646</v>
      </c>
      <c r="E164">
        <v>0.20399999999999999</v>
      </c>
      <c r="F164" s="30">
        <f t="shared" si="2"/>
        <v>-6.6903698325741008</v>
      </c>
      <c r="G164" s="39">
        <f>VLOOKUP($C164,'Ub5 and Ub6 values'!$B$3:$F$7000,2,FALSE)</f>
        <v>7</v>
      </c>
      <c r="H164" s="39">
        <f>VLOOKUP($C164,'Ub5 and Ub6 values'!$B$3:$F$7000,3,FALSE)</f>
        <v>9</v>
      </c>
    </row>
    <row r="165" spans="1:8">
      <c r="A165" t="s">
        <v>653</v>
      </c>
      <c r="C165" t="s">
        <v>654</v>
      </c>
      <c r="D165" t="s">
        <v>646</v>
      </c>
      <c r="E165">
        <v>1.0999999999999999E-2</v>
      </c>
      <c r="F165" s="30">
        <f t="shared" si="2"/>
        <v>-7.9586073148417746</v>
      </c>
      <c r="G165" s="39">
        <f>VLOOKUP($C165,'Ub5 and Ub6 values'!$B$3:$F$7000,2,FALSE)</f>
        <v>7</v>
      </c>
      <c r="H165" s="39">
        <f>VLOOKUP($C165,'Ub5 and Ub6 values'!$B$3:$F$7000,3,FALSE)</f>
        <v>9</v>
      </c>
    </row>
    <row r="166" spans="1:8">
      <c r="A166" t="s">
        <v>655</v>
      </c>
      <c r="C166" t="s">
        <v>656</v>
      </c>
      <c r="D166" t="s">
        <v>646</v>
      </c>
      <c r="E166">
        <v>26</v>
      </c>
      <c r="F166" s="30">
        <f t="shared" si="2"/>
        <v>-4.5850266520291818</v>
      </c>
      <c r="G166" s="39">
        <f>VLOOKUP($C166,'Ub5 and Ub6 values'!$B$3:$F$7000,2,FALSE)</f>
        <v>7</v>
      </c>
      <c r="H166" s="39">
        <f>VLOOKUP($C166,'Ub5 and Ub6 values'!$B$3:$F$7000,3,FALSE)</f>
        <v>9</v>
      </c>
    </row>
    <row r="167" spans="1:8">
      <c r="A167" t="s">
        <v>657</v>
      </c>
      <c r="C167" t="s">
        <v>658</v>
      </c>
      <c r="D167" t="s">
        <v>646</v>
      </c>
      <c r="E167">
        <v>1.48</v>
      </c>
      <c r="F167" s="30">
        <f t="shared" si="2"/>
        <v>-5.8297382846050425</v>
      </c>
      <c r="G167" s="39">
        <f>VLOOKUP($C167,'Ub5 and Ub6 values'!$B$3:$F$7000,2,FALSE)</f>
        <v>7</v>
      </c>
      <c r="H167" s="39">
        <f>VLOOKUP($C167,'Ub5 and Ub6 values'!$B$3:$F$7000,3,FALSE)</f>
        <v>9</v>
      </c>
    </row>
    <row r="168" spans="1:8">
      <c r="A168" t="s">
        <v>659</v>
      </c>
      <c r="C168" t="s">
        <v>660</v>
      </c>
      <c r="D168" t="s">
        <v>646</v>
      </c>
      <c r="E168">
        <v>4.55</v>
      </c>
      <c r="F168" s="30">
        <f t="shared" si="2"/>
        <v>-5.3419886033428874</v>
      </c>
      <c r="G168" s="39">
        <f>VLOOKUP($C168,'Ub5 and Ub6 values'!$B$3:$F$7000,2,FALSE)</f>
        <v>7</v>
      </c>
      <c r="H168" s="39">
        <f>VLOOKUP($C168,'Ub5 and Ub6 values'!$B$3:$F$7000,3,FALSE)</f>
        <v>9</v>
      </c>
    </row>
    <row r="169" spans="1:8">
      <c r="A169" t="s">
        <v>661</v>
      </c>
      <c r="C169" t="s">
        <v>662</v>
      </c>
      <c r="D169" t="s">
        <v>646</v>
      </c>
      <c r="E169">
        <v>1.9470000000000001</v>
      </c>
      <c r="F169" s="30">
        <f t="shared" si="2"/>
        <v>-5.7106340484799682</v>
      </c>
      <c r="G169" s="39">
        <f>VLOOKUP($C169,'Ub5 and Ub6 values'!$B$3:$F$7000,2,FALSE)</f>
        <v>8</v>
      </c>
      <c r="H169" s="39">
        <f>VLOOKUP($C169,'Ub5 and Ub6 values'!$B$3:$F$7000,3,FALSE)</f>
        <v>9</v>
      </c>
    </row>
    <row r="170" spans="1:8">
      <c r="A170" t="s">
        <v>663</v>
      </c>
      <c r="C170" t="s">
        <v>664</v>
      </c>
      <c r="D170" t="s">
        <v>646</v>
      </c>
      <c r="E170">
        <v>0.01</v>
      </c>
      <c r="F170" s="30">
        <f t="shared" si="2"/>
        <v>-8</v>
      </c>
      <c r="G170" s="39">
        <f>VLOOKUP($C170,'Ub5 and Ub6 values'!$B$3:$F$7000,2,FALSE)</f>
        <v>7</v>
      </c>
      <c r="H170" s="39">
        <f>VLOOKUP($C170,'Ub5 and Ub6 values'!$B$3:$F$7000,3,FALSE)</f>
        <v>11</v>
      </c>
    </row>
    <row r="171" spans="1:8">
      <c r="A171" t="s">
        <v>665</v>
      </c>
      <c r="C171" t="s">
        <v>666</v>
      </c>
      <c r="D171" t="s">
        <v>646</v>
      </c>
      <c r="E171">
        <v>15.7</v>
      </c>
      <c r="F171" s="30">
        <f t="shared" si="2"/>
        <v>-4.804100347590766</v>
      </c>
      <c r="G171" s="39">
        <f>VLOOKUP($C171,'Ub5 and Ub6 values'!$B$3:$F$7000,2,FALSE)</f>
        <v>7</v>
      </c>
      <c r="H171" s="39">
        <f>VLOOKUP($C171,'Ub5 and Ub6 values'!$B$3:$F$7000,3,FALSE)</f>
        <v>9</v>
      </c>
    </row>
    <row r="172" spans="1:8">
      <c r="A172" t="s">
        <v>667</v>
      </c>
      <c r="C172" t="s">
        <v>668</v>
      </c>
      <c r="D172" t="s">
        <v>646</v>
      </c>
      <c r="E172">
        <v>2.2000000000000002</v>
      </c>
      <c r="F172" s="30">
        <f t="shared" si="2"/>
        <v>-5.6575773191777934</v>
      </c>
      <c r="G172" s="39">
        <f>VLOOKUP($C172,'Ub5 and Ub6 values'!$B$3:$F$7000,2,FALSE)</f>
        <v>7</v>
      </c>
      <c r="H172" s="39">
        <f>VLOOKUP($C172,'Ub5 and Ub6 values'!$B$3:$F$7000,3,FALSE)</f>
        <v>9</v>
      </c>
    </row>
    <row r="173" spans="1:8">
      <c r="A173" t="s">
        <v>669</v>
      </c>
      <c r="C173" t="s">
        <v>670</v>
      </c>
      <c r="D173" t="s">
        <v>646</v>
      </c>
      <c r="E173">
        <v>3.5</v>
      </c>
      <c r="F173" s="30">
        <f t="shared" si="2"/>
        <v>-5.4559319556497243</v>
      </c>
      <c r="G173" s="39">
        <f>VLOOKUP($C173,'Ub5 and Ub6 values'!$B$3:$F$7000,2,FALSE)</f>
        <v>7</v>
      </c>
      <c r="H173" s="39">
        <f>VLOOKUP($C173,'Ub5 and Ub6 values'!$B$3:$F$7000,3,FALSE)</f>
        <v>9</v>
      </c>
    </row>
    <row r="174" spans="1:8">
      <c r="A174" t="s">
        <v>671</v>
      </c>
      <c r="C174" t="s">
        <v>672</v>
      </c>
      <c r="D174" t="s">
        <v>646</v>
      </c>
      <c r="E174">
        <v>7.0000000000000001E-3</v>
      </c>
      <c r="F174" s="30">
        <f t="shared" si="2"/>
        <v>-8.1549019599857431</v>
      </c>
      <c r="G174" s="39">
        <f>VLOOKUP($C174,'Ub5 and Ub6 values'!$B$3:$F$7000,2,FALSE)</f>
        <v>7</v>
      </c>
      <c r="H174" s="39">
        <f>VLOOKUP($C174,'Ub5 and Ub6 values'!$B$3:$F$7000,3,FALSE)</f>
        <v>11</v>
      </c>
    </row>
    <row r="175" spans="1:8">
      <c r="A175" t="s">
        <v>673</v>
      </c>
      <c r="C175" t="s">
        <v>674</v>
      </c>
      <c r="D175" t="s">
        <v>646</v>
      </c>
      <c r="E175">
        <v>0.57899999999999996</v>
      </c>
      <c r="F175" s="30">
        <f t="shared" si="2"/>
        <v>-6.2373214362725635</v>
      </c>
      <c r="G175" s="39">
        <f>VLOOKUP($C175,'Ub5 and Ub6 values'!$B$3:$F$7000,2,FALSE)</f>
        <v>7</v>
      </c>
      <c r="H175" s="39">
        <f>VLOOKUP($C175,'Ub5 and Ub6 values'!$B$3:$F$7000,3,FALSE)</f>
        <v>11</v>
      </c>
    </row>
    <row r="176" spans="1:8">
      <c r="A176" t="s">
        <v>675</v>
      </c>
      <c r="C176" t="s">
        <v>676</v>
      </c>
      <c r="D176" t="s">
        <v>646</v>
      </c>
      <c r="E176">
        <v>75</v>
      </c>
      <c r="F176" s="30">
        <f t="shared" si="2"/>
        <v>-4.1249387366082999</v>
      </c>
      <c r="G176" s="39">
        <f>VLOOKUP($C176,'Ub5 and Ub6 values'!$B$3:$F$7000,2,FALSE)</f>
        <v>7</v>
      </c>
      <c r="H176" s="39">
        <f>VLOOKUP($C176,'Ub5 and Ub6 values'!$B$3:$F$7000,3,FALSE)</f>
        <v>11</v>
      </c>
    </row>
    <row r="177" spans="1:8">
      <c r="A177" t="s">
        <v>677</v>
      </c>
      <c r="C177" t="s">
        <v>678</v>
      </c>
      <c r="D177" t="s">
        <v>646</v>
      </c>
      <c r="E177">
        <v>0.13700000000000001</v>
      </c>
      <c r="F177" s="30">
        <f t="shared" si="2"/>
        <v>-6.8632794328435933</v>
      </c>
      <c r="G177" s="39">
        <f>VLOOKUP($C177,'Ub5 and Ub6 values'!$B$3:$F$7000,2,FALSE)</f>
        <v>8</v>
      </c>
      <c r="H177" s="39">
        <f>VLOOKUP($C177,'Ub5 and Ub6 values'!$B$3:$F$7000,3,FALSE)</f>
        <v>11</v>
      </c>
    </row>
    <row r="178" spans="1:8">
      <c r="A178" t="s">
        <v>679</v>
      </c>
      <c r="C178" t="s">
        <v>680</v>
      </c>
      <c r="D178" t="s">
        <v>646</v>
      </c>
      <c r="E178">
        <v>0.13100000000000001</v>
      </c>
      <c r="F178" s="30">
        <f t="shared" si="2"/>
        <v>-6.8827287043442356</v>
      </c>
      <c r="G178" s="39">
        <f>VLOOKUP($C178,'Ub5 and Ub6 values'!$B$3:$F$7000,2,FALSE)</f>
        <v>7</v>
      </c>
      <c r="H178" s="39">
        <f>VLOOKUP($C178,'Ub5 and Ub6 values'!$B$3:$F$7000,3,FALSE)</f>
        <v>11</v>
      </c>
    </row>
    <row r="179" spans="1:8">
      <c r="A179" t="s">
        <v>681</v>
      </c>
      <c r="C179" t="s">
        <v>682</v>
      </c>
      <c r="D179" t="s">
        <v>646</v>
      </c>
      <c r="E179">
        <v>3.5999999999999997E-2</v>
      </c>
      <c r="F179" s="30">
        <f t="shared" si="2"/>
        <v>-7.4436974992327123</v>
      </c>
      <c r="G179" s="39">
        <f>VLOOKUP($C179,'Ub5 and Ub6 values'!$B$3:$F$7000,2,FALSE)</f>
        <v>7</v>
      </c>
      <c r="H179" s="39">
        <f>VLOOKUP($C179,'Ub5 and Ub6 values'!$B$3:$F$7000,3,FALSE)</f>
        <v>11</v>
      </c>
    </row>
    <row r="180" spans="1:8">
      <c r="A180" t="s">
        <v>683</v>
      </c>
      <c r="C180" t="s">
        <v>684</v>
      </c>
      <c r="D180" t="s">
        <v>646</v>
      </c>
      <c r="E180">
        <v>45.073244109999997</v>
      </c>
      <c r="F180" s="30">
        <f t="shared" si="2"/>
        <v>-4.3460811828127968</v>
      </c>
      <c r="G180" s="39">
        <f>VLOOKUP($C180,'Ub5 and Ub6 values'!$B$3:$F$7000,2,FALSE)</f>
        <v>7</v>
      </c>
      <c r="H180" s="39">
        <f>VLOOKUP($C180,'Ub5 and Ub6 values'!$B$3:$F$7000,3,FALSE)</f>
        <v>9</v>
      </c>
    </row>
    <row r="181" spans="1:8">
      <c r="A181" t="s">
        <v>685</v>
      </c>
      <c r="C181" t="s">
        <v>686</v>
      </c>
      <c r="D181" t="s">
        <v>687</v>
      </c>
      <c r="E181">
        <v>212.32090170000001</v>
      </c>
      <c r="F181" s="30">
        <f t="shared" si="2"/>
        <v>-3.6730072500820192</v>
      </c>
      <c r="G181" s="39">
        <f>VLOOKUP($C181,'Ub5 and Ub6 values'!$B$3:$F$7000,2,FALSE)</f>
        <v>7</v>
      </c>
      <c r="H181" s="39">
        <f>VLOOKUP($C181,'Ub5 and Ub6 values'!$B$3:$F$7000,3,FALSE)</f>
        <v>7</v>
      </c>
    </row>
    <row r="182" spans="1:8">
      <c r="A182" t="s">
        <v>688</v>
      </c>
      <c r="C182" t="s">
        <v>689</v>
      </c>
      <c r="D182" t="s">
        <v>9514</v>
      </c>
      <c r="E182">
        <v>0.12</v>
      </c>
      <c r="F182" s="30">
        <f t="shared" si="2"/>
        <v>-6.9208187539523749</v>
      </c>
      <c r="G182" s="39">
        <f>VLOOKUP($C182,'Ub5 and Ub6 values'!$B$3:$F$7000,2,FALSE)</f>
        <v>6</v>
      </c>
      <c r="H182" s="39">
        <f>VLOOKUP($C182,'Ub5 and Ub6 values'!$B$3:$F$7000,3,FALSE)</f>
        <v>9</v>
      </c>
    </row>
    <row r="183" spans="1:8">
      <c r="A183" t="s">
        <v>690</v>
      </c>
      <c r="C183" t="s">
        <v>691</v>
      </c>
      <c r="D183" t="s">
        <v>692</v>
      </c>
      <c r="E183">
        <v>7.8</v>
      </c>
      <c r="F183" s="30">
        <f t="shared" si="2"/>
        <v>-5.1079053973095192</v>
      </c>
      <c r="G183" s="39">
        <f>VLOOKUP($C183,'Ub5 and Ub6 values'!$B$3:$F$7000,2,FALSE)</f>
        <v>4</v>
      </c>
      <c r="H183" s="39">
        <f>VLOOKUP($C183,'Ub5 and Ub6 values'!$B$3:$F$7000,3,FALSE)</f>
        <v>5</v>
      </c>
    </row>
    <row r="184" spans="1:8">
      <c r="A184" t="s">
        <v>693</v>
      </c>
      <c r="C184" t="s">
        <v>694</v>
      </c>
      <c r="D184" t="s">
        <v>7096</v>
      </c>
      <c r="E184">
        <v>3000</v>
      </c>
      <c r="F184" s="30">
        <f t="shared" si="2"/>
        <v>-2.5228787452803374</v>
      </c>
      <c r="G184" s="39">
        <f>VLOOKUP($C184,'Ub5 and Ub6 values'!$B$3:$F$7000,2,FALSE)</f>
        <v>7</v>
      </c>
      <c r="H184" s="39">
        <f>VLOOKUP($C184,'Ub5 and Ub6 values'!$B$3:$F$7000,3,FALSE)</f>
        <v>9</v>
      </c>
    </row>
    <row r="185" spans="1:8">
      <c r="A185" t="s">
        <v>5535</v>
      </c>
      <c r="C185" t="s">
        <v>695</v>
      </c>
      <c r="D185" t="s">
        <v>7096</v>
      </c>
      <c r="E185">
        <v>241</v>
      </c>
      <c r="F185" s="30">
        <f t="shared" si="2"/>
        <v>-3.6179829574251317</v>
      </c>
      <c r="G185" s="39">
        <f>VLOOKUP($C185,'Ub5 and Ub6 values'!$B$3:$F$7000,2,FALSE)</f>
        <v>7</v>
      </c>
      <c r="H185" s="39">
        <f>VLOOKUP($C185,'Ub5 and Ub6 values'!$B$3:$F$7000,3,FALSE)</f>
        <v>9</v>
      </c>
    </row>
    <row r="186" spans="1:8">
      <c r="A186" t="s">
        <v>696</v>
      </c>
      <c r="C186" t="s">
        <v>697</v>
      </c>
      <c r="D186" t="s">
        <v>698</v>
      </c>
      <c r="E186">
        <v>20.399999999999999</v>
      </c>
      <c r="F186" s="30">
        <f t="shared" si="2"/>
        <v>-4.6903698325741008</v>
      </c>
      <c r="G186" s="39">
        <f>VLOOKUP($C186,'Ub5 and Ub6 values'!$B$3:$F$7000,2,FALSE)</f>
        <v>6</v>
      </c>
      <c r="H186" s="39">
        <f>VLOOKUP($C186,'Ub5 and Ub6 values'!$B$3:$F$7000,3,FALSE)</f>
        <v>8</v>
      </c>
    </row>
    <row r="187" spans="1:8">
      <c r="A187" t="s">
        <v>699</v>
      </c>
      <c r="C187" t="s">
        <v>700</v>
      </c>
      <c r="D187" t="s">
        <v>701</v>
      </c>
      <c r="E187">
        <v>3.2678287E-2</v>
      </c>
      <c r="F187" s="30">
        <f t="shared" si="2"/>
        <v>-7.4857407173154495</v>
      </c>
      <c r="G187" s="39">
        <f>VLOOKUP($C187,'Ub5 and Ub6 values'!$B$3:$F$7000,2,FALSE)</f>
        <v>9</v>
      </c>
      <c r="H187" s="39">
        <f>VLOOKUP($C187,'Ub5 and Ub6 values'!$B$3:$F$7000,3,FALSE)</f>
        <v>9</v>
      </c>
    </row>
    <row r="188" spans="1:8">
      <c r="A188" t="s">
        <v>5058</v>
      </c>
      <c r="B188">
        <v>1</v>
      </c>
      <c r="C188" t="s">
        <v>5059</v>
      </c>
      <c r="D188" t="s">
        <v>3358</v>
      </c>
      <c r="E188">
        <v>3.3338311470000002</v>
      </c>
      <c r="F188" s="30">
        <f t="shared" si="2"/>
        <v>-5.477056400243824</v>
      </c>
      <c r="G188" s="39">
        <f>VLOOKUP($C188,'Ub5 and Ub6 values'!$B$3:$F$7000,2,FALSE)</f>
        <v>9</v>
      </c>
      <c r="H188" s="39">
        <f>VLOOKUP($C188,'Ub5 and Ub6 values'!$B$3:$F$7000,3,FALSE)</f>
        <v>11</v>
      </c>
    </row>
    <row r="189" spans="1:8">
      <c r="A189" t="s">
        <v>5060</v>
      </c>
      <c r="B189">
        <v>1</v>
      </c>
      <c r="C189" t="s">
        <v>5061</v>
      </c>
      <c r="D189" t="s">
        <v>7117</v>
      </c>
      <c r="E189">
        <v>0.59</v>
      </c>
      <c r="F189" s="30">
        <f t="shared" si="2"/>
        <v>-6.2291479883578562</v>
      </c>
      <c r="G189" s="39">
        <f>VLOOKUP($C189,'Ub5 and Ub6 values'!$B$3:$F$7000,2,FALSE)</f>
        <v>7</v>
      </c>
      <c r="H189" s="39">
        <f>VLOOKUP($C189,'Ub5 and Ub6 values'!$B$3:$F$7000,3,FALSE)</f>
        <v>9</v>
      </c>
    </row>
    <row r="190" spans="1:8">
      <c r="A190" t="s">
        <v>5062</v>
      </c>
      <c r="C190" t="s">
        <v>5063</v>
      </c>
      <c r="D190" t="s">
        <v>5064</v>
      </c>
      <c r="E190">
        <v>138.69999999999999</v>
      </c>
      <c r="F190" s="30">
        <f t="shared" si="2"/>
        <v>-3.8579235389267152</v>
      </c>
      <c r="G190" s="39">
        <f>VLOOKUP($C190,'Ub5 and Ub6 values'!$B$3:$F$7000,2,FALSE)</f>
        <v>6</v>
      </c>
      <c r="H190" s="39">
        <f>VLOOKUP($C190,'Ub5 and Ub6 values'!$B$3:$F$7000,3,FALSE)</f>
        <v>12</v>
      </c>
    </row>
    <row r="191" spans="1:8">
      <c r="A191" t="s">
        <v>5065</v>
      </c>
      <c r="C191" t="s">
        <v>5066</v>
      </c>
      <c r="D191" t="s">
        <v>5067</v>
      </c>
      <c r="E191">
        <v>0.94050710199999998</v>
      </c>
      <c r="F191" s="30">
        <f t="shared" si="2"/>
        <v>-6.0266379206369782</v>
      </c>
      <c r="G191" s="39">
        <f>VLOOKUP($C191,'Ub5 and Ub6 values'!$B$3:$F$7000,2,FALSE)</f>
        <v>8</v>
      </c>
      <c r="H191" s="39">
        <f>VLOOKUP($C191,'Ub5 and Ub6 values'!$B$3:$F$7000,3,FALSE)</f>
        <v>9</v>
      </c>
    </row>
    <row r="192" spans="1:8">
      <c r="A192" t="s">
        <v>5068</v>
      </c>
      <c r="C192" t="s">
        <v>5069</v>
      </c>
      <c r="D192" t="s">
        <v>626</v>
      </c>
      <c r="E192">
        <v>4.4345504790000003</v>
      </c>
      <c r="F192" s="30">
        <f t="shared" si="2"/>
        <v>-5.353150397113926</v>
      </c>
      <c r="G192" s="39">
        <f>VLOOKUP($C192,'Ub5 and Ub6 values'!$B$3:$F$7000,2,FALSE)</f>
        <v>7</v>
      </c>
      <c r="H192" s="39">
        <f>VLOOKUP($C192,'Ub5 and Ub6 values'!$B$3:$F$7000,3,FALSE)</f>
        <v>12</v>
      </c>
    </row>
    <row r="193" spans="1:8">
      <c r="A193" t="s">
        <v>5070</v>
      </c>
      <c r="B193">
        <v>1</v>
      </c>
      <c r="C193" t="s">
        <v>5071</v>
      </c>
      <c r="D193" t="s">
        <v>5072</v>
      </c>
      <c r="E193">
        <v>9.8938976249999993</v>
      </c>
      <c r="F193" s="30">
        <f t="shared" si="2"/>
        <v>-5.0046325877183113</v>
      </c>
      <c r="G193" s="39">
        <f>VLOOKUP($C193,'Ub5 and Ub6 values'!$B$3:$F$7000,2,FALSE)</f>
        <v>5</v>
      </c>
      <c r="H193" s="39">
        <f>VLOOKUP($C193,'Ub5 and Ub6 values'!$B$3:$F$7000,3,FALSE)</f>
        <v>7</v>
      </c>
    </row>
    <row r="194" spans="1:8">
      <c r="A194" t="s">
        <v>3767</v>
      </c>
      <c r="C194" t="s">
        <v>5073</v>
      </c>
      <c r="D194" t="s">
        <v>5074</v>
      </c>
      <c r="E194">
        <v>4.2266245170000003</v>
      </c>
      <c r="F194" s="30">
        <f t="shared" si="2"/>
        <v>-5.3740063321184888</v>
      </c>
      <c r="G194" s="39">
        <f>VLOOKUP($C194,'Ub5 and Ub6 values'!$B$3:$F$7000,2,FALSE)</f>
        <v>8</v>
      </c>
      <c r="H194" s="39">
        <f>VLOOKUP($C194,'Ub5 and Ub6 values'!$B$3:$F$7000,3,FALSE)</f>
        <v>9</v>
      </c>
    </row>
    <row r="195" spans="1:8">
      <c r="A195" t="s">
        <v>5075</v>
      </c>
      <c r="C195" t="s">
        <v>5076</v>
      </c>
      <c r="D195" t="s">
        <v>5077</v>
      </c>
      <c r="E195">
        <v>2.5190492039999999</v>
      </c>
      <c r="F195" s="30">
        <f t="shared" ref="F195:F230" si="3">LOG(E195)-6</f>
        <v>-5.5987633494463145</v>
      </c>
      <c r="G195" s="39">
        <f>VLOOKUP($C195,'Ub5 and Ub6 values'!$B$3:$F$7000,2,FALSE)</f>
        <v>7</v>
      </c>
      <c r="H195" s="39">
        <f>VLOOKUP($C195,'Ub5 and Ub6 values'!$B$3:$F$7000,3,FALSE)</f>
        <v>11</v>
      </c>
    </row>
    <row r="196" spans="1:8">
      <c r="A196" t="s">
        <v>5078</v>
      </c>
      <c r="C196" t="s">
        <v>5079</v>
      </c>
      <c r="D196" t="s">
        <v>633</v>
      </c>
      <c r="E196">
        <v>4.2748228660000001</v>
      </c>
      <c r="F196" s="30">
        <f t="shared" si="3"/>
        <v>-5.3690818762369918</v>
      </c>
      <c r="G196" s="39">
        <f>VLOOKUP($C196,'Ub5 and Ub6 values'!$B$3:$F$7000,2,FALSE)</f>
        <v>6</v>
      </c>
      <c r="H196" s="39">
        <f>VLOOKUP($C196,'Ub5 and Ub6 values'!$B$3:$F$7000,3,FALSE)</f>
        <v>12</v>
      </c>
    </row>
    <row r="197" spans="1:8">
      <c r="A197" t="s">
        <v>5080</v>
      </c>
      <c r="C197" t="s">
        <v>5081</v>
      </c>
      <c r="D197" t="s">
        <v>5082</v>
      </c>
      <c r="E197">
        <v>0.30197458300000002</v>
      </c>
      <c r="F197" s="30">
        <f t="shared" si="3"/>
        <v>-6.5200296097825303</v>
      </c>
      <c r="G197" s="39">
        <f>VLOOKUP($C197,'Ub5 and Ub6 values'!$B$3:$F$7000,2,FALSE)</f>
        <v>7</v>
      </c>
      <c r="H197" s="39">
        <f>VLOOKUP($C197,'Ub5 and Ub6 values'!$B$3:$F$7000,3,FALSE)</f>
        <v>10</v>
      </c>
    </row>
    <row r="198" spans="1:8">
      <c r="A198" t="s">
        <v>5083</v>
      </c>
      <c r="B198">
        <v>1</v>
      </c>
      <c r="C198" t="s">
        <v>5084</v>
      </c>
      <c r="D198" t="s">
        <v>9517</v>
      </c>
      <c r="E198">
        <v>11.537470709999999</v>
      </c>
      <c r="F198" s="30">
        <f t="shared" si="3"/>
        <v>-4.9378893885013753</v>
      </c>
      <c r="G198" s="39">
        <f>VLOOKUP($C198,'Ub5 and Ub6 values'!$B$3:$F$7000,2,FALSE)</f>
        <v>8</v>
      </c>
      <c r="H198" s="39">
        <f>VLOOKUP($C198,'Ub5 and Ub6 values'!$B$3:$F$7000,3,FALSE)</f>
        <v>11</v>
      </c>
    </row>
    <row r="199" spans="1:8">
      <c r="A199" t="s">
        <v>5085</v>
      </c>
      <c r="C199" t="s">
        <v>5086</v>
      </c>
      <c r="D199" t="s">
        <v>5087</v>
      </c>
      <c r="E199">
        <v>0.24</v>
      </c>
      <c r="F199" s="30">
        <f t="shared" si="3"/>
        <v>-6.6197887582883936</v>
      </c>
      <c r="G199" s="39">
        <f>VLOOKUP($C199,'Ub5 and Ub6 values'!$B$3:$F$7000,2,FALSE)</f>
        <v>5</v>
      </c>
      <c r="H199" s="39">
        <f>VLOOKUP($C199,'Ub5 and Ub6 values'!$B$3:$F$7000,3,FALSE)</f>
        <v>9</v>
      </c>
    </row>
    <row r="200" spans="1:8">
      <c r="A200" t="s">
        <v>5088</v>
      </c>
      <c r="C200" t="s">
        <v>5089</v>
      </c>
      <c r="D200" t="s">
        <v>5074</v>
      </c>
      <c r="E200">
        <v>1.3347235319999999</v>
      </c>
      <c r="F200" s="30">
        <f t="shared" si="3"/>
        <v>-5.8746086825849213</v>
      </c>
      <c r="G200" s="39">
        <f>VLOOKUP($C200,'Ub5 and Ub6 values'!$B$3:$F$7000,2,FALSE)</f>
        <v>7</v>
      </c>
      <c r="H200" s="39">
        <f>VLOOKUP($C200,'Ub5 and Ub6 values'!$B$3:$F$7000,3,FALSE)</f>
        <v>9</v>
      </c>
    </row>
    <row r="201" spans="1:8">
      <c r="A201" t="s">
        <v>5090</v>
      </c>
      <c r="C201" t="s">
        <v>5091</v>
      </c>
      <c r="D201" t="s">
        <v>5092</v>
      </c>
      <c r="E201">
        <v>0.237931641</v>
      </c>
      <c r="F201" s="30">
        <f t="shared" si="3"/>
        <v>-6.6235478000898302</v>
      </c>
      <c r="G201" s="39">
        <f>VLOOKUP($C201,'Ub5 and Ub6 values'!$B$3:$F$7000,2,FALSE)</f>
        <v>8</v>
      </c>
      <c r="H201" s="39">
        <f>VLOOKUP($C201,'Ub5 and Ub6 values'!$B$3:$F$7000,3,FALSE)</f>
        <v>8</v>
      </c>
    </row>
    <row r="202" spans="1:8">
      <c r="A202" t="s">
        <v>5093</v>
      </c>
      <c r="C202" t="s">
        <v>5094</v>
      </c>
      <c r="D202" t="s">
        <v>9517</v>
      </c>
      <c r="E202">
        <v>7.8839383180000002</v>
      </c>
      <c r="F202" s="30">
        <f t="shared" si="3"/>
        <v>-5.1032567821928261</v>
      </c>
      <c r="G202" s="39">
        <f>VLOOKUP($C202,'Ub5 and Ub6 values'!$B$3:$F$7000,2,FALSE)</f>
        <v>8</v>
      </c>
      <c r="H202" s="39">
        <f>VLOOKUP($C202,'Ub5 and Ub6 values'!$B$3:$F$7000,3,FALSE)</f>
        <v>9</v>
      </c>
    </row>
    <row r="203" spans="1:8">
      <c r="A203" t="s">
        <v>5095</v>
      </c>
      <c r="C203" t="s">
        <v>5096</v>
      </c>
      <c r="D203" t="s">
        <v>9514</v>
      </c>
      <c r="E203">
        <v>1.2</v>
      </c>
      <c r="F203" s="30">
        <f t="shared" si="3"/>
        <v>-5.9208187539523749</v>
      </c>
      <c r="G203" s="39">
        <f>VLOOKUP($C203,'Ub5 and Ub6 values'!$B$3:$F$7000,2,FALSE)</f>
        <v>6</v>
      </c>
      <c r="H203" s="39">
        <f>VLOOKUP($C203,'Ub5 and Ub6 values'!$B$3:$F$7000,3,FALSE)</f>
        <v>8</v>
      </c>
    </row>
    <row r="204" spans="1:8">
      <c r="A204" t="s">
        <v>5097</v>
      </c>
      <c r="C204" t="s">
        <v>7090</v>
      </c>
      <c r="D204" t="s">
        <v>5098</v>
      </c>
      <c r="E204">
        <v>20.351712509999999</v>
      </c>
      <c r="F204" s="30">
        <f t="shared" si="3"/>
        <v>-4.6913990408686717</v>
      </c>
      <c r="G204" s="39">
        <f>VLOOKUP($C204,'Ub5 and Ub6 values'!$B$3:$F$7000,2,FALSE)</f>
        <v>6</v>
      </c>
      <c r="H204" s="39">
        <f>VLOOKUP($C204,'Ub5 and Ub6 values'!$B$3:$F$7000,3,FALSE)</f>
        <v>11</v>
      </c>
    </row>
    <row r="205" spans="1:8">
      <c r="A205" t="s">
        <v>5099</v>
      </c>
      <c r="C205" t="s">
        <v>5100</v>
      </c>
      <c r="D205" t="s">
        <v>5101</v>
      </c>
      <c r="E205">
        <v>5.0467830999999998E-2</v>
      </c>
      <c r="F205" s="30">
        <f t="shared" si="3"/>
        <v>-7.2969853599180521</v>
      </c>
      <c r="G205" s="39">
        <f>VLOOKUP($C205,'Ub5 and Ub6 values'!$B$3:$F$7000,2,FALSE)</f>
        <v>8</v>
      </c>
      <c r="H205" s="39">
        <f>VLOOKUP($C205,'Ub5 and Ub6 values'!$B$3:$F$7000,3,FALSE)</f>
        <v>9</v>
      </c>
    </row>
    <row r="206" spans="1:8">
      <c r="A206" t="s">
        <v>5102</v>
      </c>
      <c r="C206" t="s">
        <v>5103</v>
      </c>
      <c r="D206" t="s">
        <v>5104</v>
      </c>
      <c r="E206">
        <v>11.537470709999999</v>
      </c>
      <c r="F206" s="30">
        <f t="shared" si="3"/>
        <v>-4.9378893885013753</v>
      </c>
      <c r="G206" s="39">
        <f>VLOOKUP($C206,'Ub5 and Ub6 values'!$B$3:$F$7000,2,FALSE)</f>
        <v>6</v>
      </c>
      <c r="H206" s="39">
        <f>VLOOKUP($C206,'Ub5 and Ub6 values'!$B$3:$F$7000,3,FALSE)</f>
        <v>12</v>
      </c>
    </row>
    <row r="207" spans="1:8">
      <c r="A207" t="s">
        <v>5105</v>
      </c>
      <c r="C207" t="s">
        <v>5106</v>
      </c>
      <c r="D207" t="s">
        <v>5107</v>
      </c>
      <c r="E207">
        <v>1.8597919000000001E-2</v>
      </c>
      <c r="F207" s="30">
        <f t="shared" si="3"/>
        <v>-7.7305356481142393</v>
      </c>
      <c r="G207" s="39">
        <f>VLOOKUP($C207,'Ub5 and Ub6 values'!$B$3:$F$7000,2,FALSE)</f>
        <v>7</v>
      </c>
      <c r="H207" s="39">
        <f>VLOOKUP($C207,'Ub5 and Ub6 values'!$B$3:$F$7000,3,FALSE)</f>
        <v>11</v>
      </c>
    </row>
    <row r="208" spans="1:8">
      <c r="A208" t="s">
        <v>5108</v>
      </c>
      <c r="C208" t="s">
        <v>5109</v>
      </c>
      <c r="D208" t="s">
        <v>5110</v>
      </c>
      <c r="E208">
        <v>33.281060269999998</v>
      </c>
      <c r="F208" s="30">
        <f t="shared" si="3"/>
        <v>-4.4778028463814517</v>
      </c>
      <c r="G208" s="39">
        <f>VLOOKUP($C208,'Ub5 and Ub6 values'!$B$3:$F$7000,2,FALSE)</f>
        <v>9</v>
      </c>
      <c r="H208" s="39">
        <f>VLOOKUP($C208,'Ub5 and Ub6 values'!$B$3:$F$7000,3,FALSE)</f>
        <v>10</v>
      </c>
    </row>
    <row r="209" spans="1:8">
      <c r="A209" t="s">
        <v>5111</v>
      </c>
      <c r="B209">
        <v>1</v>
      </c>
      <c r="C209" t="s">
        <v>9437</v>
      </c>
      <c r="D209" t="s">
        <v>5112</v>
      </c>
      <c r="E209">
        <v>250</v>
      </c>
      <c r="F209" s="30">
        <f t="shared" si="3"/>
        <v>-3.6020599913279625</v>
      </c>
      <c r="G209" s="39">
        <f>VLOOKUP($C209,'Ub5 and Ub6 values'!$B$3:$F$7000,2,FALSE)</f>
        <v>8</v>
      </c>
      <c r="H209" s="39">
        <f>VLOOKUP($C209,'Ub5 and Ub6 values'!$B$3:$F$7000,3,FALSE)</f>
        <v>8</v>
      </c>
    </row>
    <row r="210" spans="1:8">
      <c r="A210" t="s">
        <v>5113</v>
      </c>
      <c r="C210" t="s">
        <v>5114</v>
      </c>
      <c r="D210" t="s">
        <v>6692</v>
      </c>
      <c r="E210">
        <v>4.2449776809999999</v>
      </c>
      <c r="F210" s="30">
        <f t="shared" si="3"/>
        <v>-5.3721245888226257</v>
      </c>
      <c r="G210" s="39">
        <f>VLOOKUP($C210,'Ub5 and Ub6 values'!$B$3:$F$7000,2,FALSE)</f>
        <v>8</v>
      </c>
      <c r="H210" s="39">
        <f>VLOOKUP($C210,'Ub5 and Ub6 values'!$B$3:$F$7000,3,FALSE)</f>
        <v>11</v>
      </c>
    </row>
    <row r="211" spans="1:8">
      <c r="A211" t="s">
        <v>5115</v>
      </c>
      <c r="B211">
        <v>1</v>
      </c>
      <c r="C211" t="s">
        <v>5116</v>
      </c>
      <c r="D211" t="s">
        <v>5117</v>
      </c>
      <c r="E211">
        <v>22.552387169999999</v>
      </c>
      <c r="F211" s="30">
        <f t="shared" si="3"/>
        <v>-4.646807481285478</v>
      </c>
      <c r="G211" s="39">
        <f>VLOOKUP($C211,'Ub5 and Ub6 values'!$B$3:$F$7000,2,FALSE)</f>
        <v>6</v>
      </c>
      <c r="H211" s="39">
        <f>VLOOKUP($C211,'Ub5 and Ub6 values'!$B$3:$F$7000,3,FALSE)</f>
        <v>8</v>
      </c>
    </row>
    <row r="212" spans="1:8">
      <c r="A212" t="s">
        <v>5118</v>
      </c>
      <c r="C212" t="s">
        <v>5119</v>
      </c>
      <c r="D212" t="s">
        <v>5120</v>
      </c>
      <c r="E212">
        <v>3009.4400099999998</v>
      </c>
      <c r="F212" s="30">
        <f t="shared" si="3"/>
        <v>-2.5215143094535426</v>
      </c>
      <c r="G212" s="39">
        <f>VLOOKUP($C212,'Ub5 and Ub6 values'!$B$3:$F$7000,2,FALSE)</f>
        <v>8</v>
      </c>
      <c r="H212" s="39">
        <f>VLOOKUP($C212,'Ub5 and Ub6 values'!$B$3:$F$7000,3,FALSE)</f>
        <v>9</v>
      </c>
    </row>
    <row r="213" spans="1:8">
      <c r="A213" t="s">
        <v>5121</v>
      </c>
      <c r="C213" t="s">
        <v>5122</v>
      </c>
      <c r="D213" t="s">
        <v>9514</v>
      </c>
      <c r="E213">
        <v>22.48391487</v>
      </c>
      <c r="F213" s="30">
        <f t="shared" si="3"/>
        <v>-4.6481280677288259</v>
      </c>
      <c r="G213" s="39">
        <f>VLOOKUP($C213,'Ub5 and Ub6 values'!$B$3:$F$7000,2,FALSE)</f>
        <v>9</v>
      </c>
      <c r="H213" s="39">
        <f>VLOOKUP($C213,'Ub5 and Ub6 values'!$B$3:$F$7000,3,FALSE)</f>
        <v>9</v>
      </c>
    </row>
    <row r="214" spans="1:8">
      <c r="A214" t="s">
        <v>1804</v>
      </c>
      <c r="B214">
        <v>1</v>
      </c>
      <c r="C214" t="s">
        <v>5123</v>
      </c>
      <c r="D214" t="s">
        <v>5110</v>
      </c>
      <c r="E214">
        <v>100</v>
      </c>
      <c r="F214" s="30">
        <f t="shared" si="3"/>
        <v>-4</v>
      </c>
      <c r="G214" s="39">
        <f>VLOOKUP($C214,'Ub5 and Ub6 values'!$B$3:$F$7000,2,FALSE)</f>
        <v>7</v>
      </c>
      <c r="H214" s="39">
        <f>VLOOKUP($C214,'Ub5 and Ub6 values'!$B$3:$F$7000,3,FALSE)</f>
        <v>12</v>
      </c>
    </row>
    <row r="215" spans="1:8">
      <c r="A215" t="s">
        <v>5124</v>
      </c>
      <c r="C215" t="s">
        <v>5125</v>
      </c>
      <c r="D215" t="s">
        <v>5126</v>
      </c>
      <c r="E215">
        <v>1.7415740799999999</v>
      </c>
      <c r="F215" s="30">
        <f t="shared" si="3"/>
        <v>-5.7590580475617825</v>
      </c>
      <c r="G215" s="39">
        <f>VLOOKUP($C215,'Ub5 and Ub6 values'!$B$3:$F$7000,2,FALSE)</f>
        <v>7</v>
      </c>
      <c r="H215" s="39">
        <f>VLOOKUP($C215,'Ub5 and Ub6 values'!$B$3:$F$7000,3,FALSE)</f>
        <v>9</v>
      </c>
    </row>
    <row r="216" spans="1:8">
      <c r="A216" t="s">
        <v>5127</v>
      </c>
      <c r="C216" t="s">
        <v>5128</v>
      </c>
      <c r="D216" t="s">
        <v>9517</v>
      </c>
      <c r="E216">
        <v>100.7605775</v>
      </c>
      <c r="F216" s="30">
        <f t="shared" si="3"/>
        <v>-3.9967093520478372</v>
      </c>
      <c r="G216" s="39">
        <f>VLOOKUP($C216,'Ub5 and Ub6 values'!$B$3:$F$7000,2,FALSE)</f>
        <v>8</v>
      </c>
      <c r="H216" s="39">
        <f>VLOOKUP($C216,'Ub5 and Ub6 values'!$B$3:$F$7000,3,FALSE)</f>
        <v>9</v>
      </c>
    </row>
    <row r="217" spans="1:8">
      <c r="A217" t="s">
        <v>5129</v>
      </c>
      <c r="B217">
        <v>1</v>
      </c>
      <c r="C217" t="s">
        <v>5130</v>
      </c>
      <c r="D217" t="s">
        <v>9517</v>
      </c>
      <c r="E217">
        <v>20.575156100000001</v>
      </c>
      <c r="F217" s="30">
        <f t="shared" si="3"/>
        <v>-4.6866568611892543</v>
      </c>
      <c r="G217" s="39">
        <f>VLOOKUP($C217,'Ub5 and Ub6 values'!$B$3:$F$7000,2,FALSE)</f>
        <v>9</v>
      </c>
      <c r="H217" s="39">
        <f>VLOOKUP($C217,'Ub5 and Ub6 values'!$B$3:$F$7000,3,FALSE)</f>
        <v>11</v>
      </c>
    </row>
    <row r="218" spans="1:8">
      <c r="A218" t="s">
        <v>5131</v>
      </c>
      <c r="C218" t="s">
        <v>5132</v>
      </c>
      <c r="D218" t="s">
        <v>5133</v>
      </c>
      <c r="E218">
        <v>6.1037411999999999E-2</v>
      </c>
      <c r="F218" s="30">
        <f t="shared" si="3"/>
        <v>-7.2144038888465376</v>
      </c>
      <c r="G218" s="39">
        <f>VLOOKUP($C218,'Ub5 and Ub6 values'!$B$3:$F$7000,2,FALSE)</f>
        <v>7</v>
      </c>
      <c r="H218" s="39">
        <f>VLOOKUP($C218,'Ub5 and Ub6 values'!$B$3:$F$7000,3,FALSE)</f>
        <v>9</v>
      </c>
    </row>
    <row r="219" spans="1:8">
      <c r="A219" t="s">
        <v>5134</v>
      </c>
      <c r="C219" t="s">
        <v>5135</v>
      </c>
      <c r="D219" t="s">
        <v>646</v>
      </c>
      <c r="E219">
        <v>0.46</v>
      </c>
      <c r="F219" s="30">
        <f t="shared" si="3"/>
        <v>-6.3372421683184257</v>
      </c>
      <c r="G219" s="39">
        <f>VLOOKUP($C219,'Ub5 and Ub6 values'!$B$3:$F$7000,2,FALSE)</f>
        <v>7</v>
      </c>
      <c r="H219" s="39">
        <f>VLOOKUP($C219,'Ub5 and Ub6 values'!$B$3:$F$7000,3,FALSE)</f>
        <v>9</v>
      </c>
    </row>
    <row r="220" spans="1:8">
      <c r="A220" t="s">
        <v>5136</v>
      </c>
      <c r="C220" t="s">
        <v>5100</v>
      </c>
      <c r="D220" t="s">
        <v>5137</v>
      </c>
      <c r="E220">
        <v>3.2149743000000001E-2</v>
      </c>
      <c r="F220" s="30">
        <f t="shared" si="3"/>
        <v>-7.4928224944078137</v>
      </c>
      <c r="G220" s="39">
        <f>VLOOKUP($C220,'Ub5 and Ub6 values'!$B$3:$F$7000,2,FALSE)</f>
        <v>8</v>
      </c>
      <c r="H220" s="39">
        <f>VLOOKUP($C220,'Ub5 and Ub6 values'!$B$3:$F$7000,3,FALSE)</f>
        <v>9</v>
      </c>
    </row>
    <row r="221" spans="1:8">
      <c r="A221" t="s">
        <v>5138</v>
      </c>
      <c r="C221" t="s">
        <v>5139</v>
      </c>
      <c r="D221" t="s">
        <v>5140</v>
      </c>
      <c r="E221">
        <v>0.67301912500000005</v>
      </c>
      <c r="F221" s="30">
        <f t="shared" si="3"/>
        <v>-6.1719725943734192</v>
      </c>
      <c r="G221" s="39">
        <f>VLOOKUP($C221,'Ub5 and Ub6 values'!$B$3:$F$7000,2,FALSE)</f>
        <v>7</v>
      </c>
      <c r="H221" s="39">
        <f>VLOOKUP($C221,'Ub5 and Ub6 values'!$B$3:$F$7000,3,FALSE)</f>
        <v>9</v>
      </c>
    </row>
    <row r="222" spans="1:8">
      <c r="A222" t="s">
        <v>5141</v>
      </c>
      <c r="C222" t="s">
        <v>5142</v>
      </c>
      <c r="D222" t="s">
        <v>5143</v>
      </c>
      <c r="E222">
        <v>0.41024402700000001</v>
      </c>
      <c r="F222" s="30">
        <f t="shared" si="3"/>
        <v>-6.3869577333944898</v>
      </c>
      <c r="G222" s="39">
        <f>VLOOKUP($C222,'Ub5 and Ub6 values'!$B$3:$F$7000,2,FALSE)</f>
        <v>6</v>
      </c>
      <c r="H222" s="39">
        <f>VLOOKUP($C222,'Ub5 and Ub6 values'!$B$3:$F$7000,3,FALSE)</f>
        <v>11</v>
      </c>
    </row>
    <row r="223" spans="1:8">
      <c r="A223" t="s">
        <v>5144</v>
      </c>
      <c r="B223">
        <v>1</v>
      </c>
      <c r="C223" t="s">
        <v>5145</v>
      </c>
      <c r="D223" t="s">
        <v>5146</v>
      </c>
      <c r="E223">
        <v>1.2483931500000001</v>
      </c>
      <c r="F223" s="30">
        <f t="shared" si="3"/>
        <v>-5.9036486229972231</v>
      </c>
      <c r="G223" s="39">
        <f>VLOOKUP($C223,'Ub5 and Ub6 values'!$B$3:$F$7000,2,FALSE)</f>
        <v>7</v>
      </c>
      <c r="H223" s="39">
        <f>VLOOKUP($C223,'Ub5 and Ub6 values'!$B$3:$F$7000,3,FALSE)</f>
        <v>11</v>
      </c>
    </row>
    <row r="224" spans="1:8">
      <c r="A224" t="s">
        <v>5147</v>
      </c>
      <c r="C224" t="s">
        <v>5148</v>
      </c>
      <c r="D224" t="s">
        <v>5149</v>
      </c>
      <c r="E224">
        <v>43.335936140000001</v>
      </c>
      <c r="F224" s="30">
        <f t="shared" si="3"/>
        <v>-4.3631518173983794</v>
      </c>
      <c r="G224" s="39">
        <f>VLOOKUP($C224,'Ub5 and Ub6 values'!$B$3:$F$7000,2,FALSE)</f>
        <v>7</v>
      </c>
      <c r="H224" s="39">
        <f>VLOOKUP($C224,'Ub5 and Ub6 values'!$B$3:$F$7000,3,FALSE)</f>
        <v>9</v>
      </c>
    </row>
    <row r="225" spans="1:8">
      <c r="A225" t="s">
        <v>5150</v>
      </c>
      <c r="B225">
        <v>1</v>
      </c>
      <c r="C225" t="s">
        <v>5151</v>
      </c>
      <c r="D225" t="s">
        <v>9517</v>
      </c>
      <c r="E225">
        <v>12.485968379999999</v>
      </c>
      <c r="F225" s="30">
        <f t="shared" si="3"/>
        <v>-4.9035777692292459</v>
      </c>
      <c r="G225" s="39">
        <f>VLOOKUP($C225,'Ub5 and Ub6 values'!$B$3:$F$7000,2,FALSE)</f>
        <v>7</v>
      </c>
      <c r="H225" s="39">
        <f>VLOOKUP($C225,'Ub5 and Ub6 values'!$B$3:$F$7000,3,FALSE)</f>
        <v>9</v>
      </c>
    </row>
    <row r="226" spans="1:8">
      <c r="A226" t="s">
        <v>5152</v>
      </c>
      <c r="B226">
        <v>1</v>
      </c>
      <c r="C226" t="s">
        <v>5153</v>
      </c>
      <c r="D226" t="s">
        <v>5110</v>
      </c>
      <c r="E226">
        <v>12.8</v>
      </c>
      <c r="F226" s="30">
        <f t="shared" si="3"/>
        <v>-4.8927900303521312</v>
      </c>
      <c r="G226" s="39">
        <f>VLOOKUP($C226,'Ub5 and Ub6 values'!$B$3:$F$7000,2,FALSE)</f>
        <v>8</v>
      </c>
      <c r="H226" s="39">
        <f>VLOOKUP($C226,'Ub5 and Ub6 values'!$B$3:$F$7000,3,FALSE)</f>
        <v>10</v>
      </c>
    </row>
    <row r="227" spans="1:8">
      <c r="A227" t="s">
        <v>5154</v>
      </c>
      <c r="C227" t="s">
        <v>5155</v>
      </c>
      <c r="D227" t="s">
        <v>5156</v>
      </c>
      <c r="E227">
        <v>0.388237059</v>
      </c>
      <c r="F227" s="30">
        <f t="shared" si="3"/>
        <v>-6.4109030115776591</v>
      </c>
      <c r="G227" s="39">
        <f>VLOOKUP($C227,'Ub5 and Ub6 values'!$B$3:$F$7000,2,FALSE)</f>
        <v>7</v>
      </c>
      <c r="H227" s="39">
        <f>VLOOKUP($C227,'Ub5 and Ub6 values'!$B$3:$F$7000,3,FALSE)</f>
        <v>9</v>
      </c>
    </row>
    <row r="228" spans="1:8">
      <c r="A228" t="s">
        <v>5157</v>
      </c>
      <c r="C228" t="s">
        <v>5158</v>
      </c>
      <c r="D228" t="s">
        <v>5159</v>
      </c>
      <c r="E228">
        <v>1.5878424099999999</v>
      </c>
      <c r="F228" s="30">
        <f t="shared" si="3"/>
        <v>-5.7991926025786809</v>
      </c>
      <c r="G228" s="39">
        <f>VLOOKUP($C228,'Ub5 and Ub6 values'!$B$3:$F$7000,2,FALSE)</f>
        <v>7</v>
      </c>
      <c r="H228" s="39">
        <f>VLOOKUP($C228,'Ub5 and Ub6 values'!$B$3:$F$7000,3,FALSE)</f>
        <v>12</v>
      </c>
    </row>
    <row r="229" spans="1:8">
      <c r="A229" t="s">
        <v>5160</v>
      </c>
      <c r="C229" t="s">
        <v>5161</v>
      </c>
      <c r="D229" t="s">
        <v>5162</v>
      </c>
      <c r="E229">
        <v>9.6145589000000004E-2</v>
      </c>
      <c r="F229" s="30">
        <f t="shared" si="3"/>
        <v>-7.0170706356782624</v>
      </c>
      <c r="G229" s="39">
        <f>VLOOKUP($C229,'Ub5 and Ub6 values'!$B$3:$F$7000,2,FALSE)</f>
        <v>9</v>
      </c>
      <c r="H229" s="39">
        <f>VLOOKUP($C229,'Ub5 and Ub6 values'!$B$3:$F$7000,3,FALSE)</f>
        <v>10</v>
      </c>
    </row>
    <row r="230" spans="1:8">
      <c r="A230" t="s">
        <v>5163</v>
      </c>
      <c r="C230" t="s">
        <v>5164</v>
      </c>
      <c r="D230" t="s">
        <v>633</v>
      </c>
      <c r="E230">
        <v>0.125315709</v>
      </c>
      <c r="F230" s="30">
        <f t="shared" si="3"/>
        <v>-6.901994484437691</v>
      </c>
      <c r="G230" s="39">
        <f>VLOOKUP($C230,'Ub5 and Ub6 values'!$B$3:$F$7000,2,FALSE)</f>
        <v>6</v>
      </c>
      <c r="H230" s="39">
        <f>VLOOKUP($C230,'Ub5 and Ub6 values'!$B$3:$F$7000,3,FALSE)</f>
        <v>11</v>
      </c>
    </row>
  </sheetData>
  <phoneticPr fontId="0" type="noConversion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2:AD234"/>
  <sheetViews>
    <sheetView workbookViewId="0">
      <selection activeCell="G1" sqref="G1:H1048576"/>
    </sheetView>
  </sheetViews>
  <sheetFormatPr defaultRowHeight="12.75"/>
  <cols>
    <col min="6" max="6" width="9.140625" style="30"/>
    <col min="7" max="8" width="9.140625" style="39"/>
  </cols>
  <sheetData>
    <row r="2" spans="1:30">
      <c r="A2" s="13" t="s">
        <v>8301</v>
      </c>
      <c r="B2" s="13" t="s">
        <v>8300</v>
      </c>
      <c r="C2" t="s">
        <v>8302</v>
      </c>
      <c r="E2" t="s">
        <v>777</v>
      </c>
      <c r="F2" s="35" t="s">
        <v>14855</v>
      </c>
      <c r="G2" s="40" t="s">
        <v>7937</v>
      </c>
      <c r="H2" s="40" t="s">
        <v>7938</v>
      </c>
      <c r="J2" s="4"/>
      <c r="M2" t="s">
        <v>14838</v>
      </c>
      <c r="S2" t="s">
        <v>14839</v>
      </c>
      <c r="Y2" t="s">
        <v>14840</v>
      </c>
    </row>
    <row r="3" spans="1:30">
      <c r="A3" t="s">
        <v>8125</v>
      </c>
      <c r="B3" s="15">
        <v>398.1</v>
      </c>
      <c r="C3">
        <f>1/B3</f>
        <v>2.5119316754584273E-3</v>
      </c>
      <c r="E3">
        <f>LOG(C3)</f>
        <v>-2.599992177584098</v>
      </c>
      <c r="F3" s="30">
        <f t="shared" ref="F3:F66" si="0">LOG(0.00000009/B3)</f>
        <v>-9.6457496681447736</v>
      </c>
      <c r="G3" s="39">
        <f>VLOOKUP($A3,'Ub5 and Ub6 values'!$B$3:$F$7000,2,FALSE)</f>
        <v>6</v>
      </c>
      <c r="H3" s="39">
        <f>VLOOKUP($A3,'Ub5 and Ub6 values'!$B$3:$F$7000,3,FALSE)</f>
        <v>9</v>
      </c>
      <c r="M3" s="26" t="s">
        <v>14841</v>
      </c>
      <c r="N3" s="26" t="s">
        <v>14842</v>
      </c>
      <c r="O3" s="26" t="s">
        <v>14843</v>
      </c>
      <c r="P3" s="26" t="s">
        <v>14844</v>
      </c>
      <c r="Q3" s="26" t="s">
        <v>14845</v>
      </c>
      <c r="R3" s="26" t="s">
        <v>14846</v>
      </c>
      <c r="S3" s="26" t="s">
        <v>14841</v>
      </c>
      <c r="T3" s="26" t="s">
        <v>14842</v>
      </c>
      <c r="U3" s="26" t="s">
        <v>14843</v>
      </c>
      <c r="V3" s="26" t="s">
        <v>14844</v>
      </c>
      <c r="W3" s="26" t="s">
        <v>14845</v>
      </c>
      <c r="X3" s="26" t="s">
        <v>14846</v>
      </c>
      <c r="Y3" s="26" t="s">
        <v>14841</v>
      </c>
      <c r="Z3" s="26" t="s">
        <v>14842</v>
      </c>
      <c r="AA3" s="26" t="s">
        <v>14843</v>
      </c>
      <c r="AB3" s="26" t="s">
        <v>14844</v>
      </c>
      <c r="AC3" s="26" t="s">
        <v>14845</v>
      </c>
      <c r="AD3" s="26" t="s">
        <v>14846</v>
      </c>
    </row>
    <row r="4" spans="1:30">
      <c r="A4" t="s">
        <v>8126</v>
      </c>
      <c r="B4" s="15">
        <v>301.10000000000002</v>
      </c>
      <c r="C4">
        <f t="shared" ref="C4:C67" si="1">1/B4</f>
        <v>3.3211557622052474E-3</v>
      </c>
      <c r="E4">
        <f t="shared" ref="E4:E67" si="2">LOG(C4)</f>
        <v>-2.4787107555127594</v>
      </c>
      <c r="F4" s="30">
        <f t="shared" si="0"/>
        <v>-9.5244682460734342</v>
      </c>
      <c r="G4" s="39">
        <f>VLOOKUP($A4,'Ub5 and Ub6 values'!$B$3:$F$7000,2,FALSE)</f>
        <v>5</v>
      </c>
      <c r="H4" s="39">
        <f>VLOOKUP($A4,'Ub5 and Ub6 values'!$B$3:$F$7000,3,FALSE)</f>
        <v>12</v>
      </c>
      <c r="M4">
        <f>AVERAGE(F3:F3743)</f>
        <v>-5.6216184113079173</v>
      </c>
      <c r="N4">
        <f>MEDIAN(F3:F3743)</f>
        <v>-5.3152704347785917</v>
      </c>
      <c r="O4">
        <f>STDEV(F3:F3743)</f>
        <v>1.7792913474491054</v>
      </c>
      <c r="P4">
        <f>SKEW(F3:F3743)</f>
        <v>-0.47442410385749989</v>
      </c>
      <c r="Q4">
        <f>MAX(F3:F3743)</f>
        <v>-2.5228787452803374</v>
      </c>
      <c r="R4">
        <f>MIN(F3:F3743)</f>
        <v>-9.6457496681447736</v>
      </c>
      <c r="S4">
        <f>AVERAGE(G3:G5441)</f>
        <v>6.1603053435114505</v>
      </c>
      <c r="T4">
        <f>MEDIAN(G3:G543)</f>
        <v>6</v>
      </c>
      <c r="U4">
        <f>STDEV(G3:G543)</f>
        <v>0.95124852283827221</v>
      </c>
      <c r="V4">
        <f>SKEW(G3:G543)</f>
        <v>0.48904867252932682</v>
      </c>
      <c r="W4">
        <f>MAX(G3:G543)</f>
        <v>10</v>
      </c>
      <c r="X4">
        <f>MIN(G3:G543)</f>
        <v>4</v>
      </c>
      <c r="Y4">
        <f>AVERAGE(H3:H5407)</f>
        <v>8.9694656488549622</v>
      </c>
      <c r="Z4">
        <f>MEDIAN(H3:H5407)</f>
        <v>9</v>
      </c>
      <c r="AA4">
        <f>STDEV(H3:H5407)</f>
        <v>1.2399685560387288</v>
      </c>
      <c r="AB4">
        <f>SKEW(H3:H5407)</f>
        <v>-6.4274973658244139E-2</v>
      </c>
      <c r="AC4">
        <f>MAX(H3:H5407)</f>
        <v>12</v>
      </c>
      <c r="AD4">
        <f>MIN(H3:H5407)</f>
        <v>6</v>
      </c>
    </row>
    <row r="5" spans="1:30">
      <c r="A5" t="s">
        <v>8127</v>
      </c>
      <c r="B5" s="15">
        <v>190.5</v>
      </c>
      <c r="C5">
        <f t="shared" si="1"/>
        <v>5.2493438320209973E-3</v>
      </c>
      <c r="E5">
        <f t="shared" si="2"/>
        <v>-2.2798949800116382</v>
      </c>
      <c r="F5" s="30">
        <f t="shared" si="0"/>
        <v>-9.3256524705723134</v>
      </c>
      <c r="G5" s="39">
        <f>VLOOKUP($A5,'Ub5 and Ub6 values'!$B$3:$F$7000,2,FALSE)</f>
        <v>6</v>
      </c>
      <c r="H5" s="39">
        <f>VLOOKUP($A5,'Ub5 and Ub6 values'!$B$3:$F$7000,3,FALSE)</f>
        <v>9</v>
      </c>
    </row>
    <row r="6" spans="1:30">
      <c r="A6" t="s">
        <v>8128</v>
      </c>
      <c r="B6" s="15">
        <v>173.8</v>
      </c>
      <c r="C6">
        <f t="shared" si="1"/>
        <v>5.7537399309551202E-3</v>
      </c>
      <c r="E6">
        <f t="shared" si="2"/>
        <v>-2.2400497721126476</v>
      </c>
      <c r="F6" s="30">
        <f t="shared" si="0"/>
        <v>-9.2858072626733232</v>
      </c>
      <c r="G6" s="39">
        <f>VLOOKUP($A6,'Ub5 and Ub6 values'!$B$3:$F$7000,2,FALSE)</f>
        <v>7</v>
      </c>
      <c r="H6" s="39">
        <f>VLOOKUP($A6,'Ub5 and Ub6 values'!$B$3:$F$7000,3,FALSE)</f>
        <v>9</v>
      </c>
    </row>
    <row r="7" spans="1:30">
      <c r="A7" t="s">
        <v>6024</v>
      </c>
      <c r="B7" s="15">
        <v>100</v>
      </c>
      <c r="C7">
        <f t="shared" si="1"/>
        <v>0.01</v>
      </c>
      <c r="E7">
        <f t="shared" si="2"/>
        <v>-2</v>
      </c>
      <c r="F7" s="30">
        <f t="shared" si="0"/>
        <v>-9.0457574905606748</v>
      </c>
      <c r="G7" s="39">
        <f>VLOOKUP($A7,'Ub5 and Ub6 values'!$B$3:$F$7000,2,FALSE)</f>
        <v>6</v>
      </c>
      <c r="H7" s="39">
        <f>VLOOKUP($A7,'Ub5 and Ub6 values'!$B$3:$F$7000,3,FALSE)</f>
        <v>9</v>
      </c>
    </row>
    <row r="8" spans="1:30">
      <c r="A8" t="s">
        <v>6025</v>
      </c>
      <c r="B8" s="15">
        <v>66.069999999999993</v>
      </c>
      <c r="C8">
        <f t="shared" si="1"/>
        <v>1.5135462388375966E-2</v>
      </c>
      <c r="E8">
        <f t="shared" si="2"/>
        <v>-1.8200043068083178</v>
      </c>
      <c r="F8" s="30">
        <f t="shared" si="0"/>
        <v>-8.8657617973689931</v>
      </c>
      <c r="G8" s="39">
        <f>VLOOKUP($A8,'Ub5 and Ub6 values'!$B$3:$F$7000,2,FALSE)</f>
        <v>7</v>
      </c>
      <c r="H8" s="39">
        <f>VLOOKUP($A8,'Ub5 and Ub6 values'!$B$3:$F$7000,3,FALSE)</f>
        <v>9</v>
      </c>
    </row>
    <row r="9" spans="1:30">
      <c r="A9" t="s">
        <v>6026</v>
      </c>
      <c r="B9" s="15">
        <v>42.66</v>
      </c>
      <c r="C9">
        <f t="shared" si="1"/>
        <v>2.3441162681669011E-2</v>
      </c>
      <c r="E9">
        <f t="shared" si="2"/>
        <v>-1.63002085111341</v>
      </c>
      <c r="F9" s="30">
        <f t="shared" si="0"/>
        <v>-8.6757783416740857</v>
      </c>
      <c r="G9" s="39">
        <f>VLOOKUP($A9,'Ub5 and Ub6 values'!$B$3:$F$7000,2,FALSE)</f>
        <v>7</v>
      </c>
      <c r="H9" s="39">
        <f>VLOOKUP($A9,'Ub5 and Ub6 values'!$B$3:$F$7000,3,FALSE)</f>
        <v>9</v>
      </c>
    </row>
    <row r="10" spans="1:30">
      <c r="A10" t="s">
        <v>6027</v>
      </c>
      <c r="B10" s="15">
        <v>37.15</v>
      </c>
      <c r="C10">
        <f t="shared" si="1"/>
        <v>2.6917900403768506E-2</v>
      </c>
      <c r="E10">
        <f t="shared" si="2"/>
        <v>-1.569958818096594</v>
      </c>
      <c r="F10" s="30">
        <f t="shared" si="0"/>
        <v>-8.6157163086572695</v>
      </c>
      <c r="G10" s="39">
        <f>VLOOKUP($A10,'Ub5 and Ub6 values'!$B$3:$F$7000,2,FALSE)</f>
        <v>8</v>
      </c>
      <c r="H10" s="39">
        <f>VLOOKUP($A10,'Ub5 and Ub6 values'!$B$3:$F$7000,3,FALSE)</f>
        <v>9</v>
      </c>
    </row>
    <row r="11" spans="1:30">
      <c r="A11" t="s">
        <v>6028</v>
      </c>
      <c r="B11" s="15">
        <v>37.15</v>
      </c>
      <c r="C11">
        <f t="shared" si="1"/>
        <v>2.6917900403768506E-2</v>
      </c>
      <c r="E11">
        <f t="shared" si="2"/>
        <v>-1.569958818096594</v>
      </c>
      <c r="F11" s="30">
        <f t="shared" si="0"/>
        <v>-8.6157163086572695</v>
      </c>
      <c r="G11" s="39">
        <f>VLOOKUP($A11,'Ub5 and Ub6 values'!$B$3:$F$7000,2,FALSE)</f>
        <v>6</v>
      </c>
      <c r="H11" s="39">
        <f>VLOOKUP($A11,'Ub5 and Ub6 values'!$B$3:$F$7000,3,FALSE)</f>
        <v>11</v>
      </c>
      <c r="M11" s="26" t="s">
        <v>14856</v>
      </c>
    </row>
    <row r="12" spans="1:30">
      <c r="A12" t="s">
        <v>6029</v>
      </c>
      <c r="B12" s="15">
        <v>30.2</v>
      </c>
      <c r="C12">
        <f t="shared" si="1"/>
        <v>3.3112582781456956E-2</v>
      </c>
      <c r="E12">
        <f t="shared" si="2"/>
        <v>-1.4800069429571505</v>
      </c>
      <c r="F12" s="30">
        <f t="shared" si="0"/>
        <v>-8.5257644335178249</v>
      </c>
      <c r="G12" s="39">
        <f>VLOOKUP($A12,'Ub5 and Ub6 values'!$B$3:$F$7000,2,FALSE)</f>
        <v>6</v>
      </c>
      <c r="H12" s="39">
        <f>VLOOKUP($A12,'Ub5 and Ub6 values'!$B$3:$F$7000,3,FALSE)</f>
        <v>9</v>
      </c>
      <c r="M12" s="27" t="s">
        <v>14857</v>
      </c>
    </row>
    <row r="13" spans="1:30">
      <c r="A13" t="s">
        <v>6030</v>
      </c>
      <c r="B13" s="15">
        <v>29.51</v>
      </c>
      <c r="C13">
        <f t="shared" si="1"/>
        <v>3.3886818027787188E-2</v>
      </c>
      <c r="E13">
        <f t="shared" si="2"/>
        <v>-1.4699692094999595</v>
      </c>
      <c r="F13" s="30">
        <f t="shared" si="0"/>
        <v>-8.5157267000606343</v>
      </c>
      <c r="G13" s="39">
        <f>VLOOKUP($A13,'Ub5 and Ub6 values'!$B$3:$F$7000,2,FALSE)</f>
        <v>6</v>
      </c>
      <c r="H13" s="39">
        <f>VLOOKUP($A13,'Ub5 and Ub6 values'!$B$3:$F$7000,3,FALSE)</f>
        <v>9</v>
      </c>
      <c r="M13" t="s">
        <v>14858</v>
      </c>
    </row>
    <row r="14" spans="1:30">
      <c r="A14" t="s">
        <v>6031</v>
      </c>
      <c r="B14" s="15">
        <v>20.420000000000002</v>
      </c>
      <c r="C14">
        <f t="shared" si="1"/>
        <v>4.8971596474045052E-2</v>
      </c>
      <c r="E14">
        <f t="shared" si="2"/>
        <v>-1.3100557377508915</v>
      </c>
      <c r="F14" s="30">
        <f t="shared" si="0"/>
        <v>-8.3558132283115665</v>
      </c>
      <c r="G14" s="39">
        <f>VLOOKUP($A14,'Ub5 and Ub6 values'!$B$3:$F$7000,2,FALSE)</f>
        <v>6</v>
      </c>
      <c r="H14" s="39">
        <f>VLOOKUP($A14,'Ub5 and Ub6 values'!$B$3:$F$7000,3,FALSE)</f>
        <v>9</v>
      </c>
    </row>
    <row r="15" spans="1:30">
      <c r="A15" t="s">
        <v>6032</v>
      </c>
      <c r="B15" s="15">
        <v>15.49</v>
      </c>
      <c r="C15">
        <f t="shared" si="1"/>
        <v>6.4557779212395097E-2</v>
      </c>
      <c r="E15">
        <f t="shared" si="2"/>
        <v>-1.1900514177592061</v>
      </c>
      <c r="F15" s="30">
        <f t="shared" si="0"/>
        <v>-8.235808908319882</v>
      </c>
      <c r="G15" s="39">
        <f>VLOOKUP($A15,'Ub5 and Ub6 values'!$B$3:$F$7000,2,FALSE)</f>
        <v>5</v>
      </c>
      <c r="H15" s="39">
        <f>VLOOKUP($A15,'Ub5 and Ub6 values'!$B$3:$F$7000,3,FALSE)</f>
        <v>12</v>
      </c>
    </row>
    <row r="16" spans="1:30">
      <c r="A16" t="s">
        <v>6033</v>
      </c>
      <c r="B16" s="15">
        <v>15.14</v>
      </c>
      <c r="C16">
        <f t="shared" si="1"/>
        <v>6.6050198150594444E-2</v>
      </c>
      <c r="E16">
        <f t="shared" si="2"/>
        <v>-1.180125875164054</v>
      </c>
      <c r="F16" s="30">
        <f t="shared" si="0"/>
        <v>-8.2258833657247283</v>
      </c>
      <c r="G16" s="39">
        <f>VLOOKUP($A16,'Ub5 and Ub6 values'!$B$3:$F$7000,2,FALSE)</f>
        <v>7</v>
      </c>
      <c r="H16" s="39">
        <f>VLOOKUP($A16,'Ub5 and Ub6 values'!$B$3:$F$7000,3,FALSE)</f>
        <v>9</v>
      </c>
    </row>
    <row r="17" spans="1:8">
      <c r="A17" t="s">
        <v>6034</v>
      </c>
      <c r="B17" s="15">
        <v>14.45</v>
      </c>
      <c r="C17">
        <f t="shared" si="1"/>
        <v>6.9204152249134954E-2</v>
      </c>
      <c r="E17">
        <f t="shared" si="2"/>
        <v>-1.1598678470925665</v>
      </c>
      <c r="F17" s="30">
        <f t="shared" si="0"/>
        <v>-8.2056253376532418</v>
      </c>
      <c r="G17" s="39">
        <f>VLOOKUP($A17,'Ub5 and Ub6 values'!$B$3:$F$7000,2,FALSE)</f>
        <v>6</v>
      </c>
      <c r="H17" s="39">
        <f>VLOOKUP($A17,'Ub5 and Ub6 values'!$B$3:$F$7000,3,FALSE)</f>
        <v>9</v>
      </c>
    </row>
    <row r="18" spans="1:8">
      <c r="A18" t="s">
        <v>6035</v>
      </c>
      <c r="B18" s="15">
        <v>14.45</v>
      </c>
      <c r="C18">
        <f t="shared" si="1"/>
        <v>6.9204152249134954E-2</v>
      </c>
      <c r="E18">
        <f t="shared" si="2"/>
        <v>-1.1598678470925665</v>
      </c>
      <c r="F18" s="30">
        <f t="shared" si="0"/>
        <v>-8.2056253376532418</v>
      </c>
      <c r="G18" s="39">
        <f>VLOOKUP($A18,'Ub5 and Ub6 values'!$B$3:$F$7000,2,FALSE)</f>
        <v>6</v>
      </c>
      <c r="H18" s="39">
        <f>VLOOKUP($A18,'Ub5 and Ub6 values'!$B$3:$F$7000,3,FALSE)</f>
        <v>9</v>
      </c>
    </row>
    <row r="19" spans="1:8">
      <c r="A19" t="s">
        <v>6036</v>
      </c>
      <c r="B19" s="15">
        <v>13.8</v>
      </c>
      <c r="C19">
        <f t="shared" si="1"/>
        <v>7.2463768115942032E-2</v>
      </c>
      <c r="E19">
        <f t="shared" si="2"/>
        <v>-1.1398790864012365</v>
      </c>
      <c r="F19" s="30">
        <f t="shared" si="0"/>
        <v>-8.1856365769619117</v>
      </c>
      <c r="G19" s="39">
        <f>VLOOKUP($A19,'Ub5 and Ub6 values'!$B$3:$F$7000,2,FALSE)</f>
        <v>7</v>
      </c>
      <c r="H19" s="39">
        <f>VLOOKUP($A19,'Ub5 and Ub6 values'!$B$3:$F$7000,3,FALSE)</f>
        <v>9</v>
      </c>
    </row>
    <row r="20" spans="1:8">
      <c r="A20" t="s">
        <v>6037</v>
      </c>
      <c r="B20" s="15">
        <v>13.8</v>
      </c>
      <c r="C20">
        <f t="shared" si="1"/>
        <v>7.2463768115942032E-2</v>
      </c>
      <c r="E20">
        <f t="shared" si="2"/>
        <v>-1.1398790864012365</v>
      </c>
      <c r="F20" s="30">
        <f t="shared" si="0"/>
        <v>-8.1856365769619117</v>
      </c>
      <c r="G20" s="39">
        <f>VLOOKUP($A20,'Ub5 and Ub6 values'!$B$3:$F$7000,2,FALSE)</f>
        <v>6</v>
      </c>
      <c r="H20" s="39">
        <f>VLOOKUP($A20,'Ub5 and Ub6 values'!$B$3:$F$7000,3,FALSE)</f>
        <v>9</v>
      </c>
    </row>
    <row r="21" spans="1:8">
      <c r="A21" t="s">
        <v>6038</v>
      </c>
      <c r="B21" s="15">
        <v>9.77</v>
      </c>
      <c r="C21">
        <f t="shared" si="1"/>
        <v>0.10235414534288639</v>
      </c>
      <c r="E21">
        <f t="shared" si="2"/>
        <v>-0.98989456371877305</v>
      </c>
      <c r="F21" s="30">
        <f t="shared" si="0"/>
        <v>-8.0356520542794474</v>
      </c>
      <c r="G21" s="39">
        <f>VLOOKUP($A21,'Ub5 and Ub6 values'!$B$3:$F$7000,2,FALSE)</f>
        <v>6</v>
      </c>
      <c r="H21" s="39">
        <f>VLOOKUP($A21,'Ub5 and Ub6 values'!$B$3:$F$7000,3,FALSE)</f>
        <v>9</v>
      </c>
    </row>
    <row r="22" spans="1:8">
      <c r="A22" t="s">
        <v>6039</v>
      </c>
      <c r="B22" s="15">
        <v>9.33</v>
      </c>
      <c r="C22">
        <f t="shared" si="1"/>
        <v>0.10718113612004287</v>
      </c>
      <c r="E22">
        <f t="shared" si="2"/>
        <v>-0.96988164374649999</v>
      </c>
      <c r="F22" s="30">
        <f t="shared" si="0"/>
        <v>-8.0156391343071753</v>
      </c>
      <c r="G22" s="39">
        <f>VLOOKUP($A22,'Ub5 and Ub6 values'!$B$3:$F$7000,2,FALSE)</f>
        <v>6</v>
      </c>
      <c r="H22" s="39">
        <f>VLOOKUP($A22,'Ub5 and Ub6 values'!$B$3:$F$7000,3,FALSE)</f>
        <v>12</v>
      </c>
    </row>
    <row r="23" spans="1:8">
      <c r="A23" t="s">
        <v>6040</v>
      </c>
      <c r="B23" s="15">
        <v>8.91</v>
      </c>
      <c r="C23">
        <f t="shared" si="1"/>
        <v>0.1122334455667789</v>
      </c>
      <c r="E23">
        <f t="shared" si="2"/>
        <v>-0.94987770403687477</v>
      </c>
      <c r="F23" s="30">
        <f t="shared" si="0"/>
        <v>-7.9956351945975497</v>
      </c>
      <c r="G23" s="39">
        <f>VLOOKUP($A23,'Ub5 and Ub6 values'!$B$3:$F$7000,2,FALSE)</f>
        <v>5</v>
      </c>
      <c r="H23" s="39">
        <f>VLOOKUP($A23,'Ub5 and Ub6 values'!$B$3:$F$7000,3,FALSE)</f>
        <v>12</v>
      </c>
    </row>
    <row r="24" spans="1:8">
      <c r="A24" t="s">
        <v>8674</v>
      </c>
      <c r="B24" s="15">
        <v>7.24</v>
      </c>
      <c r="C24">
        <f t="shared" si="1"/>
        <v>0.13812154696132597</v>
      </c>
      <c r="E24">
        <f t="shared" si="2"/>
        <v>-0.85973856619714684</v>
      </c>
      <c r="F24" s="30">
        <f t="shared" si="0"/>
        <v>-7.9054960567578219</v>
      </c>
      <c r="G24" s="39">
        <f>VLOOKUP($A24,'Ub5 and Ub6 values'!$B$3:$F$7000,2,FALSE)</f>
        <v>6</v>
      </c>
      <c r="H24" s="39">
        <f>VLOOKUP($A24,'Ub5 and Ub6 values'!$B$3:$F$7000,3,FALSE)</f>
        <v>9</v>
      </c>
    </row>
    <row r="25" spans="1:8">
      <c r="A25" t="s">
        <v>8675</v>
      </c>
      <c r="B25" s="15">
        <v>3.98</v>
      </c>
      <c r="C25">
        <f t="shared" si="1"/>
        <v>0.25125628140703515</v>
      </c>
      <c r="E25">
        <f t="shared" si="2"/>
        <v>-0.59988307207368785</v>
      </c>
      <c r="F25" s="30">
        <f t="shared" si="0"/>
        <v>-7.6456405626343633</v>
      </c>
      <c r="G25" s="39">
        <f>VLOOKUP($A25,'Ub5 and Ub6 values'!$B$3:$F$7000,2,FALSE)</f>
        <v>5</v>
      </c>
      <c r="H25" s="39">
        <f>VLOOKUP($A25,'Ub5 and Ub6 values'!$B$3:$F$7000,3,FALSE)</f>
        <v>12</v>
      </c>
    </row>
    <row r="26" spans="1:8">
      <c r="A26" t="s">
        <v>8676</v>
      </c>
      <c r="B26" s="15">
        <v>3.09</v>
      </c>
      <c r="C26">
        <f t="shared" si="1"/>
        <v>0.3236245954692557</v>
      </c>
      <c r="E26">
        <f t="shared" si="2"/>
        <v>-0.48995847942483461</v>
      </c>
      <c r="F26" s="30">
        <f t="shared" si="0"/>
        <v>-7.5357159699855094</v>
      </c>
      <c r="G26" s="39">
        <f>VLOOKUP($A26,'Ub5 and Ub6 values'!$B$3:$F$7000,2,FALSE)</f>
        <v>6</v>
      </c>
      <c r="H26" s="39">
        <f>VLOOKUP($A26,'Ub5 and Ub6 values'!$B$3:$F$7000,3,FALSE)</f>
        <v>9</v>
      </c>
    </row>
    <row r="27" spans="1:8">
      <c r="A27" t="s">
        <v>8677</v>
      </c>
      <c r="B27" s="15">
        <v>2.63</v>
      </c>
      <c r="C27">
        <f t="shared" si="1"/>
        <v>0.38022813688212931</v>
      </c>
      <c r="E27">
        <f t="shared" si="2"/>
        <v>-0.41995574848975781</v>
      </c>
      <c r="F27" s="30">
        <f t="shared" si="0"/>
        <v>-7.4657132390504328</v>
      </c>
      <c r="G27" s="39">
        <f>VLOOKUP($A27,'Ub5 and Ub6 values'!$B$3:$F$7000,2,FALSE)</f>
        <v>7</v>
      </c>
      <c r="H27" s="39">
        <f>VLOOKUP($A27,'Ub5 and Ub6 values'!$B$3:$F$7000,3,FALSE)</f>
        <v>8</v>
      </c>
    </row>
    <row r="28" spans="1:8">
      <c r="A28" t="s">
        <v>8678</v>
      </c>
      <c r="B28" s="15">
        <v>2.2400000000000002</v>
      </c>
      <c r="C28">
        <f t="shared" si="1"/>
        <v>0.4464285714285714</v>
      </c>
      <c r="E28">
        <f t="shared" si="2"/>
        <v>-0.35024801833416286</v>
      </c>
      <c r="F28" s="30">
        <f t="shared" si="0"/>
        <v>-7.396005508894838</v>
      </c>
      <c r="G28" s="39">
        <f>VLOOKUP($A28,'Ub5 and Ub6 values'!$B$3:$F$7000,2,FALSE)</f>
        <v>6</v>
      </c>
      <c r="H28" s="39">
        <f>VLOOKUP($A28,'Ub5 and Ub6 values'!$B$3:$F$7000,3,FALSE)</f>
        <v>9</v>
      </c>
    </row>
    <row r="29" spans="1:8">
      <c r="A29" t="s">
        <v>8679</v>
      </c>
      <c r="B29" s="15">
        <v>2.09</v>
      </c>
      <c r="C29">
        <f t="shared" si="1"/>
        <v>0.47846889952153115</v>
      </c>
      <c r="E29">
        <f t="shared" si="2"/>
        <v>-0.32014628611105395</v>
      </c>
      <c r="F29" s="30">
        <f t="shared" si="0"/>
        <v>-7.365903776671729</v>
      </c>
      <c r="G29" s="39">
        <f>VLOOKUP($A29,'Ub5 and Ub6 values'!$B$3:$F$7000,2,FALSE)</f>
        <v>6</v>
      </c>
      <c r="H29" s="39">
        <f>VLOOKUP($A29,'Ub5 and Ub6 values'!$B$3:$F$7000,3,FALSE)</f>
        <v>9</v>
      </c>
    </row>
    <row r="30" spans="1:8">
      <c r="A30" t="s">
        <v>8680</v>
      </c>
      <c r="B30" s="15">
        <v>1.62</v>
      </c>
      <c r="C30">
        <f t="shared" si="1"/>
        <v>0.61728395061728392</v>
      </c>
      <c r="E30">
        <f t="shared" si="2"/>
        <v>-0.20951501454263097</v>
      </c>
      <c r="F30" s="30">
        <f t="shared" si="0"/>
        <v>-7.2552725051033065</v>
      </c>
      <c r="G30" s="39">
        <f>VLOOKUP($A30,'Ub5 and Ub6 values'!$B$3:$F$7000,2,FALSE)</f>
        <v>7</v>
      </c>
      <c r="H30" s="39">
        <f>VLOOKUP($A30,'Ub5 and Ub6 values'!$B$3:$F$7000,3,FALSE)</f>
        <v>9</v>
      </c>
    </row>
    <row r="31" spans="1:8">
      <c r="A31" t="s">
        <v>8681</v>
      </c>
      <c r="B31" s="15">
        <v>1.38</v>
      </c>
      <c r="C31">
        <f t="shared" si="1"/>
        <v>0.7246376811594204</v>
      </c>
      <c r="E31">
        <f t="shared" si="2"/>
        <v>-0.13987908640123645</v>
      </c>
      <c r="F31" s="30">
        <f t="shared" si="0"/>
        <v>-7.1856365769619117</v>
      </c>
      <c r="G31" s="39">
        <f>VLOOKUP($A31,'Ub5 and Ub6 values'!$B$3:$F$7000,2,FALSE)</f>
        <v>7</v>
      </c>
      <c r="H31" s="39">
        <f>VLOOKUP($A31,'Ub5 and Ub6 values'!$B$3:$F$7000,3,FALSE)</f>
        <v>9</v>
      </c>
    </row>
    <row r="32" spans="1:8">
      <c r="A32" t="s">
        <v>8682</v>
      </c>
      <c r="B32" s="15">
        <v>0.95499999999999996</v>
      </c>
      <c r="C32">
        <f t="shared" si="1"/>
        <v>1.0471204188481675</v>
      </c>
      <c r="E32">
        <f t="shared" si="2"/>
        <v>1.9996628416253655E-2</v>
      </c>
      <c r="F32" s="30">
        <f t="shared" si="0"/>
        <v>-7.0257608621444216</v>
      </c>
      <c r="G32" s="39">
        <f>VLOOKUP($A32,'Ub5 and Ub6 values'!$B$3:$F$7000,2,FALSE)</f>
        <v>5</v>
      </c>
      <c r="H32" s="39">
        <f>VLOOKUP($A32,'Ub5 and Ub6 values'!$B$3:$F$7000,3,FALSE)</f>
        <v>10</v>
      </c>
    </row>
    <row r="33" spans="1:8">
      <c r="A33" t="s">
        <v>8683</v>
      </c>
      <c r="B33" s="15">
        <v>0.89100000000000001</v>
      </c>
      <c r="C33">
        <f t="shared" si="1"/>
        <v>1.122334455667789</v>
      </c>
      <c r="E33">
        <f t="shared" si="2"/>
        <v>5.0122295963125209E-2</v>
      </c>
      <c r="F33" s="30">
        <f t="shared" si="0"/>
        <v>-6.9956351945975497</v>
      </c>
      <c r="G33" s="39">
        <f>VLOOKUP($A33,'Ub5 and Ub6 values'!$B$3:$F$7000,2,FALSE)</f>
        <v>6</v>
      </c>
      <c r="H33" s="39">
        <f>VLOOKUP($A33,'Ub5 and Ub6 values'!$B$3:$F$7000,3,FALSE)</f>
        <v>11</v>
      </c>
    </row>
    <row r="34" spans="1:8">
      <c r="A34" t="s">
        <v>8684</v>
      </c>
      <c r="B34" s="15">
        <v>0.89100000000000001</v>
      </c>
      <c r="C34">
        <f t="shared" si="1"/>
        <v>1.122334455667789</v>
      </c>
      <c r="E34">
        <f t="shared" si="2"/>
        <v>5.0122295963125209E-2</v>
      </c>
      <c r="F34" s="30">
        <f t="shared" si="0"/>
        <v>-6.9956351945975497</v>
      </c>
      <c r="G34" s="39">
        <f>VLOOKUP($A34,'Ub5 and Ub6 values'!$B$3:$F$7000,2,FALSE)</f>
        <v>6</v>
      </c>
      <c r="H34" s="39">
        <f>VLOOKUP($A34,'Ub5 and Ub6 values'!$B$3:$F$7000,3,FALSE)</f>
        <v>10</v>
      </c>
    </row>
    <row r="35" spans="1:8">
      <c r="A35" t="s">
        <v>8685</v>
      </c>
      <c r="B35" s="15">
        <v>0.72399999999999998</v>
      </c>
      <c r="C35">
        <f t="shared" si="1"/>
        <v>1.3812154696132597</v>
      </c>
      <c r="E35">
        <f t="shared" si="2"/>
        <v>0.14026143380285311</v>
      </c>
      <c r="F35" s="30">
        <f t="shared" si="0"/>
        <v>-6.9054960567578219</v>
      </c>
      <c r="G35" s="39">
        <f>VLOOKUP($A35,'Ub5 and Ub6 values'!$B$3:$F$7000,2,FALSE)</f>
        <v>7</v>
      </c>
      <c r="H35" s="39">
        <f>VLOOKUP($A35,'Ub5 and Ub6 values'!$B$3:$F$7000,3,FALSE)</f>
        <v>9</v>
      </c>
    </row>
    <row r="36" spans="1:8">
      <c r="A36" t="s">
        <v>8686</v>
      </c>
      <c r="B36" s="15">
        <v>0.72399999999999998</v>
      </c>
      <c r="C36">
        <f t="shared" si="1"/>
        <v>1.3812154696132597</v>
      </c>
      <c r="E36">
        <f t="shared" si="2"/>
        <v>0.14026143380285311</v>
      </c>
      <c r="F36" s="30">
        <f t="shared" si="0"/>
        <v>-6.9054960567578219</v>
      </c>
      <c r="G36" s="39">
        <f>VLOOKUP($A36,'Ub5 and Ub6 values'!$B$3:$F$7000,2,FALSE)</f>
        <v>7</v>
      </c>
      <c r="H36" s="39">
        <f>VLOOKUP($A36,'Ub5 and Ub6 values'!$B$3:$F$7000,3,FALSE)</f>
        <v>9</v>
      </c>
    </row>
    <row r="37" spans="1:8">
      <c r="A37" t="s">
        <v>8687</v>
      </c>
      <c r="B37" s="15">
        <v>0.70799999999999996</v>
      </c>
      <c r="C37">
        <f t="shared" si="1"/>
        <v>1.4124293785310735</v>
      </c>
      <c r="E37">
        <f t="shared" si="2"/>
        <v>0.14996674231023102</v>
      </c>
      <c r="F37" s="30">
        <f t="shared" si="0"/>
        <v>-6.8957907482504437</v>
      </c>
      <c r="G37" s="39">
        <f>VLOOKUP($A37,'Ub5 and Ub6 values'!$B$3:$F$7000,2,FALSE)</f>
        <v>6</v>
      </c>
      <c r="H37" s="39">
        <f>VLOOKUP($A37,'Ub5 and Ub6 values'!$B$3:$F$7000,3,FALSE)</f>
        <v>9</v>
      </c>
    </row>
    <row r="38" spans="1:8">
      <c r="A38" t="s">
        <v>8688</v>
      </c>
      <c r="B38" s="15">
        <v>0.64600000000000002</v>
      </c>
      <c r="C38">
        <f t="shared" si="1"/>
        <v>1.5479876160990711</v>
      </c>
      <c r="E38">
        <f t="shared" si="2"/>
        <v>0.18976748200491589</v>
      </c>
      <c r="F38" s="30">
        <f t="shared" si="0"/>
        <v>-6.855990008555759</v>
      </c>
      <c r="G38" s="39">
        <f>VLOOKUP($A38,'Ub5 and Ub6 values'!$B$3:$F$7000,2,FALSE)</f>
        <v>6</v>
      </c>
      <c r="H38" s="39">
        <f>VLOOKUP($A38,'Ub5 and Ub6 values'!$B$3:$F$7000,3,FALSE)</f>
        <v>9</v>
      </c>
    </row>
    <row r="39" spans="1:8">
      <c r="A39" t="s">
        <v>8689</v>
      </c>
      <c r="B39" s="15">
        <v>0.51300000000000001</v>
      </c>
      <c r="C39">
        <f t="shared" si="1"/>
        <v>1.9493177387914229</v>
      </c>
      <c r="E39">
        <f t="shared" si="2"/>
        <v>0.28988263488818372</v>
      </c>
      <c r="F39" s="30">
        <f t="shared" si="0"/>
        <v>-6.7558748556724915</v>
      </c>
      <c r="G39" s="39">
        <f>VLOOKUP($A39,'Ub5 and Ub6 values'!$B$3:$F$7000,2,FALSE)</f>
        <v>6</v>
      </c>
      <c r="H39" s="39">
        <f>VLOOKUP($A39,'Ub5 and Ub6 values'!$B$3:$F$7000,3,FALSE)</f>
        <v>9</v>
      </c>
    </row>
    <row r="40" spans="1:8">
      <c r="A40" t="s">
        <v>6707</v>
      </c>
      <c r="B40" s="15">
        <v>0.501</v>
      </c>
      <c r="C40">
        <f t="shared" si="1"/>
        <v>1.996007984031936</v>
      </c>
      <c r="E40">
        <f t="shared" si="2"/>
        <v>0.30016227413275426</v>
      </c>
      <c r="F40" s="30">
        <f t="shared" si="0"/>
        <v>-6.7455952164279207</v>
      </c>
      <c r="G40" s="39">
        <f>VLOOKUP($A40,'Ub5 and Ub6 values'!$B$3:$F$7000,2,FALSE)</f>
        <v>6</v>
      </c>
      <c r="H40" s="39">
        <f>VLOOKUP($A40,'Ub5 and Ub6 values'!$B$3:$F$7000,3,FALSE)</f>
        <v>9</v>
      </c>
    </row>
    <row r="41" spans="1:8">
      <c r="A41" t="s">
        <v>6708</v>
      </c>
      <c r="B41" s="15">
        <v>0.44700000000000001</v>
      </c>
      <c r="C41">
        <f t="shared" si="1"/>
        <v>2.2371364653243848</v>
      </c>
      <c r="E41">
        <f t="shared" si="2"/>
        <v>0.34969247686806354</v>
      </c>
      <c r="F41" s="30">
        <f t="shared" si="0"/>
        <v>-6.6960650136926114</v>
      </c>
      <c r="G41" s="39">
        <f>VLOOKUP($A41,'Ub5 and Ub6 values'!$B$3:$F$7000,2,FALSE)</f>
        <v>6</v>
      </c>
      <c r="H41" s="39">
        <f>VLOOKUP($A41,'Ub5 and Ub6 values'!$B$3:$F$7000,3,FALSE)</f>
        <v>10</v>
      </c>
    </row>
    <row r="42" spans="1:8">
      <c r="A42" t="s">
        <v>6709</v>
      </c>
      <c r="B42" s="15">
        <v>0.436</v>
      </c>
      <c r="C42">
        <f t="shared" si="1"/>
        <v>2.2935779816513762</v>
      </c>
      <c r="E42">
        <f t="shared" si="2"/>
        <v>0.36051351073141397</v>
      </c>
      <c r="F42" s="30">
        <f t="shared" si="0"/>
        <v>-6.6852439798292611</v>
      </c>
      <c r="G42" s="39">
        <f>VLOOKUP($A42,'Ub5 and Ub6 values'!$B$3:$F$7000,2,FALSE)</f>
        <v>6</v>
      </c>
      <c r="H42" s="39">
        <f>VLOOKUP($A42,'Ub5 and Ub6 values'!$B$3:$F$7000,3,FALSE)</f>
        <v>9</v>
      </c>
    </row>
    <row r="43" spans="1:8">
      <c r="A43" t="s">
        <v>6710</v>
      </c>
      <c r="B43" s="15">
        <v>0.28199999999999997</v>
      </c>
      <c r="C43">
        <f t="shared" si="1"/>
        <v>3.5460992907801421</v>
      </c>
      <c r="E43">
        <f t="shared" si="2"/>
        <v>0.54975089168063895</v>
      </c>
      <c r="F43" s="30">
        <f t="shared" si="0"/>
        <v>-6.4960065988800357</v>
      </c>
      <c r="G43" s="39">
        <f>VLOOKUP($A43,'Ub5 and Ub6 values'!$B$3:$F$7000,2,FALSE)</f>
        <v>6</v>
      </c>
      <c r="H43" s="39">
        <f>VLOOKUP($A43,'Ub5 and Ub6 values'!$B$3:$F$7000,3,FALSE)</f>
        <v>8</v>
      </c>
    </row>
    <row r="44" spans="1:8">
      <c r="A44" t="s">
        <v>6711</v>
      </c>
      <c r="B44" s="15">
        <v>0.25119999999999998</v>
      </c>
      <c r="C44">
        <f t="shared" si="1"/>
        <v>3.9808917197452232</v>
      </c>
      <c r="E44">
        <f t="shared" si="2"/>
        <v>0.59998036493484153</v>
      </c>
      <c r="F44" s="30">
        <f t="shared" si="0"/>
        <v>-6.4457771256258338</v>
      </c>
      <c r="G44" s="39">
        <f>VLOOKUP($A44,'Ub5 and Ub6 values'!$B$3:$F$7000,2,FALSE)</f>
        <v>7</v>
      </c>
      <c r="H44" s="39">
        <f>VLOOKUP($A44,'Ub5 and Ub6 values'!$B$3:$F$7000,3,FALSE)</f>
        <v>8</v>
      </c>
    </row>
    <row r="45" spans="1:8">
      <c r="A45" t="s">
        <v>6712</v>
      </c>
      <c r="B45" s="15">
        <v>0.23400000000000001</v>
      </c>
      <c r="C45">
        <f t="shared" si="1"/>
        <v>4.2735042735042734</v>
      </c>
      <c r="E45">
        <f t="shared" si="2"/>
        <v>0.63078414258985716</v>
      </c>
      <c r="F45" s="30">
        <f t="shared" si="0"/>
        <v>-6.4149733479708182</v>
      </c>
      <c r="G45" s="39">
        <f>VLOOKUP($A45,'Ub5 and Ub6 values'!$B$3:$F$7000,2,FALSE)</f>
        <v>7</v>
      </c>
      <c r="H45" s="39">
        <f>VLOOKUP($A45,'Ub5 and Ub6 values'!$B$3:$F$7000,3,FALSE)</f>
        <v>8</v>
      </c>
    </row>
    <row r="46" spans="1:8">
      <c r="A46" t="s">
        <v>6713</v>
      </c>
      <c r="B46" s="15">
        <v>0.23</v>
      </c>
      <c r="C46">
        <f t="shared" si="1"/>
        <v>4.3478260869565215</v>
      </c>
      <c r="E46">
        <f t="shared" si="2"/>
        <v>0.63827216398240705</v>
      </c>
      <c r="F46" s="30">
        <f t="shared" si="0"/>
        <v>-6.4074853265782679</v>
      </c>
      <c r="G46" s="39">
        <f>VLOOKUP($A46,'Ub5 and Ub6 values'!$B$3:$F$7000,2,FALSE)</f>
        <v>6</v>
      </c>
      <c r="H46" s="39">
        <f>VLOOKUP($A46,'Ub5 and Ub6 values'!$B$3:$F$7000,3,FALSE)</f>
        <v>10</v>
      </c>
    </row>
    <row r="47" spans="1:8">
      <c r="A47" t="s">
        <v>6714</v>
      </c>
      <c r="B47" s="15">
        <v>0.214</v>
      </c>
      <c r="C47">
        <f t="shared" si="1"/>
        <v>4.6728971962616823</v>
      </c>
      <c r="E47">
        <f t="shared" si="2"/>
        <v>0.66958622665080914</v>
      </c>
      <c r="F47" s="30">
        <f t="shared" si="0"/>
        <v>-6.3761712639098658</v>
      </c>
      <c r="G47" s="39">
        <f>VLOOKUP($A47,'Ub5 and Ub6 values'!$B$3:$F$7000,2,FALSE)</f>
        <v>5</v>
      </c>
      <c r="H47" s="39">
        <f>VLOOKUP($A47,'Ub5 and Ub6 values'!$B$3:$F$7000,3,FALSE)</f>
        <v>6</v>
      </c>
    </row>
    <row r="48" spans="1:8">
      <c r="A48" t="s">
        <v>6715</v>
      </c>
      <c r="B48" s="15">
        <v>0.20899999999999999</v>
      </c>
      <c r="C48">
        <f t="shared" si="1"/>
        <v>4.7846889952153111</v>
      </c>
      <c r="E48">
        <f t="shared" si="2"/>
        <v>0.679853713888946</v>
      </c>
      <c r="F48" s="30">
        <f t="shared" si="0"/>
        <v>-6.365903776671729</v>
      </c>
      <c r="G48" s="39">
        <f>VLOOKUP($A48,'Ub5 and Ub6 values'!$B$3:$F$7000,2,FALSE)</f>
        <v>6</v>
      </c>
      <c r="H48" s="39">
        <f>VLOOKUP($A48,'Ub5 and Ub6 values'!$B$3:$F$7000,3,FALSE)</f>
        <v>11</v>
      </c>
    </row>
    <row r="49" spans="1:8">
      <c r="A49" t="s">
        <v>6716</v>
      </c>
      <c r="B49" s="15">
        <v>0.20399999999999999</v>
      </c>
      <c r="C49">
        <f t="shared" si="1"/>
        <v>4.9019607843137258</v>
      </c>
      <c r="E49">
        <f t="shared" si="2"/>
        <v>0.69036983257410123</v>
      </c>
      <c r="F49" s="30">
        <f t="shared" si="0"/>
        <v>-6.355387657986574</v>
      </c>
      <c r="G49" s="39">
        <f>VLOOKUP($A49,'Ub5 and Ub6 values'!$B$3:$F$7000,2,FALSE)</f>
        <v>7</v>
      </c>
      <c r="H49" s="39">
        <f>VLOOKUP($A49,'Ub5 and Ub6 values'!$B$3:$F$7000,3,FALSE)</f>
        <v>9</v>
      </c>
    </row>
    <row r="50" spans="1:8">
      <c r="A50" t="s">
        <v>6717</v>
      </c>
      <c r="B50" s="15">
        <v>0.15135000000000001</v>
      </c>
      <c r="C50">
        <f t="shared" si="1"/>
        <v>6.6072018500165175</v>
      </c>
      <c r="E50">
        <f t="shared" si="2"/>
        <v>0.82001757470740821</v>
      </c>
      <c r="F50" s="30">
        <f t="shared" si="0"/>
        <v>-6.2257399158532669</v>
      </c>
      <c r="G50" s="39">
        <f>VLOOKUP($A50,'Ub5 and Ub6 values'!$B$3:$F$7000,2,FALSE)</f>
        <v>6</v>
      </c>
      <c r="H50" s="39">
        <f>VLOOKUP($A50,'Ub5 and Ub6 values'!$B$3:$F$7000,3,FALSE)</f>
        <v>9</v>
      </c>
    </row>
    <row r="51" spans="1:8">
      <c r="A51" t="s">
        <v>6718</v>
      </c>
      <c r="B51" s="15">
        <v>0.151</v>
      </c>
      <c r="C51">
        <f t="shared" si="1"/>
        <v>6.6225165562913908</v>
      </c>
      <c r="E51">
        <f t="shared" si="2"/>
        <v>0.82102305270683051</v>
      </c>
      <c r="F51" s="30">
        <f t="shared" si="0"/>
        <v>-6.2247344378538445</v>
      </c>
      <c r="G51" s="39">
        <f>VLOOKUP($A51,'Ub5 and Ub6 values'!$B$3:$F$7000,2,FALSE)</f>
        <v>8</v>
      </c>
      <c r="H51" s="39">
        <f>VLOOKUP($A51,'Ub5 and Ub6 values'!$B$3:$F$7000,3,FALSE)</f>
        <v>12</v>
      </c>
    </row>
    <row r="52" spans="1:8">
      <c r="A52" t="s">
        <v>6719</v>
      </c>
      <c r="B52" s="15">
        <v>0.129</v>
      </c>
      <c r="C52">
        <f t="shared" si="1"/>
        <v>7.7519379844961236</v>
      </c>
      <c r="E52">
        <f t="shared" si="2"/>
        <v>0.88941028970075098</v>
      </c>
      <c r="F52" s="30">
        <f t="shared" si="0"/>
        <v>-6.1563472008599245</v>
      </c>
      <c r="G52" s="39">
        <f>VLOOKUP($A52,'Ub5 and Ub6 values'!$B$3:$F$7000,2,FALSE)</f>
        <v>7</v>
      </c>
      <c r="H52" s="39">
        <f>VLOOKUP($A52,'Ub5 and Ub6 values'!$B$3:$F$7000,3,FALSE)</f>
        <v>8</v>
      </c>
    </row>
    <row r="53" spans="1:8">
      <c r="A53" t="s">
        <v>6720</v>
      </c>
      <c r="B53" s="15">
        <v>0.12</v>
      </c>
      <c r="C53">
        <f t="shared" si="1"/>
        <v>8.3333333333333339</v>
      </c>
      <c r="E53">
        <f t="shared" si="2"/>
        <v>0.92081875395237522</v>
      </c>
      <c r="F53" s="30">
        <f t="shared" si="0"/>
        <v>-6.1249387366082999</v>
      </c>
      <c r="G53" s="39">
        <f>VLOOKUP($A53,'Ub5 and Ub6 values'!$B$3:$F$7000,2,FALSE)</f>
        <v>4</v>
      </c>
      <c r="H53" s="39">
        <f>VLOOKUP($A53,'Ub5 and Ub6 values'!$B$3:$F$7000,3,FALSE)</f>
        <v>6</v>
      </c>
    </row>
    <row r="54" spans="1:8">
      <c r="A54" t="s">
        <v>6721</v>
      </c>
      <c r="B54" s="15">
        <v>8.5099999999999995E-2</v>
      </c>
      <c r="C54">
        <f t="shared" si="1"/>
        <v>11.750881316098708</v>
      </c>
      <c r="E54">
        <f t="shared" si="2"/>
        <v>1.0700704399154122</v>
      </c>
      <c r="F54" s="30">
        <f t="shared" si="0"/>
        <v>-5.9756870506452628</v>
      </c>
      <c r="G54" s="39">
        <f>VLOOKUP($A54,'Ub5 and Ub6 values'!$B$3:$F$7000,2,FALSE)</f>
        <v>7</v>
      </c>
      <c r="H54" s="39">
        <f>VLOOKUP($A54,'Ub5 and Ub6 values'!$B$3:$F$7000,3,FALSE)</f>
        <v>9</v>
      </c>
    </row>
    <row r="55" spans="1:8">
      <c r="A55" t="s">
        <v>6722</v>
      </c>
      <c r="B55" s="15">
        <v>6.9000000000000006E-2</v>
      </c>
      <c r="C55">
        <f t="shared" si="1"/>
        <v>14.492753623188404</v>
      </c>
      <c r="E55">
        <f t="shared" si="2"/>
        <v>1.1611509092627446</v>
      </c>
      <c r="F55" s="30">
        <f t="shared" si="0"/>
        <v>-5.8846065812979305</v>
      </c>
      <c r="G55" s="39">
        <f>VLOOKUP($A55,'Ub5 and Ub6 values'!$B$3:$F$7000,2,FALSE)</f>
        <v>6</v>
      </c>
      <c r="H55" s="39">
        <f>VLOOKUP($A55,'Ub5 and Ub6 values'!$B$3:$F$7000,3,FALSE)</f>
        <v>9</v>
      </c>
    </row>
    <row r="56" spans="1:8">
      <c r="A56" t="s">
        <v>6723</v>
      </c>
      <c r="B56" s="15">
        <v>5.6000000000000001E-2</v>
      </c>
      <c r="C56">
        <f t="shared" si="1"/>
        <v>17.857142857142858</v>
      </c>
      <c r="E56">
        <f t="shared" si="2"/>
        <v>1.2518119729937995</v>
      </c>
      <c r="F56" s="30">
        <f t="shared" si="0"/>
        <v>-5.7939455175668755</v>
      </c>
      <c r="G56" s="39">
        <f>VLOOKUP($A56,'Ub5 and Ub6 values'!$B$3:$F$7000,2,FALSE)</f>
        <v>6</v>
      </c>
      <c r="H56" s="39">
        <f>VLOOKUP($A56,'Ub5 and Ub6 values'!$B$3:$F$7000,3,FALSE)</f>
        <v>9</v>
      </c>
    </row>
    <row r="57" spans="1:8">
      <c r="A57" t="s">
        <v>6724</v>
      </c>
      <c r="B57" s="15">
        <v>5.5E-2</v>
      </c>
      <c r="C57">
        <f t="shared" si="1"/>
        <v>18.181818181818183</v>
      </c>
      <c r="E57">
        <f t="shared" si="2"/>
        <v>1.2596373105057561</v>
      </c>
      <c r="F57" s="30">
        <f t="shared" si="0"/>
        <v>-5.7861201800549189</v>
      </c>
      <c r="G57" s="39">
        <f>VLOOKUP($A57,'Ub5 and Ub6 values'!$B$3:$F$7000,2,FALSE)</f>
        <v>6</v>
      </c>
      <c r="H57" s="39">
        <f>VLOOKUP($A57,'Ub5 and Ub6 values'!$B$3:$F$7000,3,FALSE)</f>
        <v>8</v>
      </c>
    </row>
    <row r="58" spans="1:8">
      <c r="A58" t="s">
        <v>6725</v>
      </c>
      <c r="B58" s="15">
        <v>3.6299999999999999E-2</v>
      </c>
      <c r="C58">
        <f t="shared" si="1"/>
        <v>27.548209366391184</v>
      </c>
      <c r="E58">
        <f t="shared" si="2"/>
        <v>1.4400933749638876</v>
      </c>
      <c r="F58" s="30">
        <f t="shared" si="0"/>
        <v>-5.6056641155967872</v>
      </c>
      <c r="G58" s="39">
        <f>VLOOKUP($A58,'Ub5 and Ub6 values'!$B$3:$F$7000,2,FALSE)</f>
        <v>6</v>
      </c>
      <c r="H58" s="39">
        <f>VLOOKUP($A58,'Ub5 and Ub6 values'!$B$3:$F$7000,3,FALSE)</f>
        <v>10</v>
      </c>
    </row>
    <row r="59" spans="1:8">
      <c r="A59" t="s">
        <v>6726</v>
      </c>
      <c r="B59" s="15">
        <v>3.6299999999999999E-2</v>
      </c>
      <c r="C59">
        <f t="shared" si="1"/>
        <v>27.548209366391184</v>
      </c>
      <c r="E59">
        <f t="shared" si="2"/>
        <v>1.4400933749638876</v>
      </c>
      <c r="F59" s="30">
        <f t="shared" si="0"/>
        <v>-5.6056641155967872</v>
      </c>
      <c r="G59" s="39">
        <f>VLOOKUP($A59,'Ub5 and Ub6 values'!$B$3:$F$7000,2,FALSE)</f>
        <v>5</v>
      </c>
      <c r="H59" s="39">
        <f>VLOOKUP($A59,'Ub5 and Ub6 values'!$B$3:$F$7000,3,FALSE)</f>
        <v>11</v>
      </c>
    </row>
    <row r="60" spans="1:8">
      <c r="A60" t="s">
        <v>6727</v>
      </c>
      <c r="B60" s="15">
        <v>3.3099999999999997E-2</v>
      </c>
      <c r="C60">
        <f t="shared" si="1"/>
        <v>30.211480362537767</v>
      </c>
      <c r="E60">
        <f t="shared" si="2"/>
        <v>1.4801720062242814</v>
      </c>
      <c r="F60" s="30">
        <f t="shared" si="0"/>
        <v>-5.5655854843363937</v>
      </c>
      <c r="G60" s="39">
        <f>VLOOKUP($A60,'Ub5 and Ub6 values'!$B$3:$F$7000,2,FALSE)</f>
        <v>6</v>
      </c>
      <c r="H60" s="39">
        <f>VLOOKUP($A60,'Ub5 and Ub6 values'!$B$3:$F$7000,3,FALSE)</f>
        <v>9</v>
      </c>
    </row>
    <row r="61" spans="1:8">
      <c r="A61" t="s">
        <v>6728</v>
      </c>
      <c r="B61" s="15">
        <v>3.1600000000000003E-2</v>
      </c>
      <c r="C61">
        <f t="shared" si="1"/>
        <v>31.645569620253163</v>
      </c>
      <c r="E61">
        <f t="shared" si="2"/>
        <v>1.5003129173815961</v>
      </c>
      <c r="F61" s="30">
        <f t="shared" si="0"/>
        <v>-5.5454445731790791</v>
      </c>
      <c r="G61" s="39">
        <f>VLOOKUP($A61,'Ub5 and Ub6 values'!$B$3:$F$7000,2,FALSE)</f>
        <v>7</v>
      </c>
      <c r="H61" s="39">
        <f>VLOOKUP($A61,'Ub5 and Ub6 values'!$B$3:$F$7000,3,FALSE)</f>
        <v>9</v>
      </c>
    </row>
    <row r="62" spans="1:8">
      <c r="A62" t="s">
        <v>6729</v>
      </c>
      <c r="B62" s="15">
        <v>3.09E-2</v>
      </c>
      <c r="C62">
        <f t="shared" si="1"/>
        <v>32.362459546925564</v>
      </c>
      <c r="E62">
        <f t="shared" si="2"/>
        <v>1.5100415205751654</v>
      </c>
      <c r="F62" s="30">
        <f t="shared" si="0"/>
        <v>-5.5357159699855094</v>
      </c>
      <c r="G62" s="39">
        <f>VLOOKUP($A62,'Ub5 and Ub6 values'!$B$3:$F$7000,2,FALSE)</f>
        <v>5</v>
      </c>
      <c r="H62" s="39">
        <f>VLOOKUP($A62,'Ub5 and Ub6 values'!$B$3:$F$7000,3,FALSE)</f>
        <v>9</v>
      </c>
    </row>
    <row r="63" spans="1:8">
      <c r="A63" t="s">
        <v>6730</v>
      </c>
      <c r="B63" s="15">
        <v>2.9499999999999998E-2</v>
      </c>
      <c r="C63">
        <f t="shared" si="1"/>
        <v>33.898305084745765</v>
      </c>
      <c r="E63">
        <f t="shared" si="2"/>
        <v>1.530177984021837</v>
      </c>
      <c r="F63" s="30">
        <f t="shared" si="0"/>
        <v>-5.5155795065388382</v>
      </c>
      <c r="G63" s="39">
        <f>VLOOKUP($A63,'Ub5 and Ub6 values'!$B$3:$F$7000,2,FALSE)</f>
        <v>5</v>
      </c>
      <c r="H63" s="39">
        <f>VLOOKUP($A63,'Ub5 and Ub6 values'!$B$3:$F$7000,3,FALSE)</f>
        <v>9</v>
      </c>
    </row>
    <row r="64" spans="1:8">
      <c r="A64" t="s">
        <v>6731</v>
      </c>
      <c r="B64" s="15">
        <v>2.8000000000000001E-2</v>
      </c>
      <c r="C64">
        <f t="shared" si="1"/>
        <v>35.714285714285715</v>
      </c>
      <c r="E64">
        <f t="shared" si="2"/>
        <v>1.5528419686577808</v>
      </c>
      <c r="F64" s="30">
        <f t="shared" si="0"/>
        <v>-5.4929155219028942</v>
      </c>
      <c r="G64" s="39">
        <f>VLOOKUP($A64,'Ub5 and Ub6 values'!$B$3:$F$7000,2,FALSE)</f>
        <v>6</v>
      </c>
      <c r="H64" s="39">
        <f>VLOOKUP($A64,'Ub5 and Ub6 values'!$B$3:$F$7000,3,FALSE)</f>
        <v>9</v>
      </c>
    </row>
    <row r="65" spans="1:8">
      <c r="A65" t="s">
        <v>6732</v>
      </c>
      <c r="B65" s="15">
        <v>2.4500000000000001E-2</v>
      </c>
      <c r="C65">
        <f t="shared" si="1"/>
        <v>40.816326530612244</v>
      </c>
      <c r="E65">
        <f t="shared" si="2"/>
        <v>1.6108339156354676</v>
      </c>
      <c r="F65" s="30">
        <f t="shared" si="0"/>
        <v>-5.4349235749252074</v>
      </c>
      <c r="G65" s="39">
        <f>VLOOKUP($A65,'Ub5 and Ub6 values'!$B$3:$F$7000,2,FALSE)</f>
        <v>6</v>
      </c>
      <c r="H65" s="39">
        <f>VLOOKUP($A65,'Ub5 and Ub6 values'!$B$3:$F$7000,3,FALSE)</f>
        <v>10</v>
      </c>
    </row>
    <row r="66" spans="1:8">
      <c r="A66" t="s">
        <v>6733</v>
      </c>
      <c r="B66" s="15">
        <v>2.24E-2</v>
      </c>
      <c r="C66">
        <f t="shared" si="1"/>
        <v>44.642857142857146</v>
      </c>
      <c r="E66">
        <f t="shared" si="2"/>
        <v>1.6497519816658373</v>
      </c>
      <c r="F66" s="30">
        <f t="shared" si="0"/>
        <v>-5.396005508894838</v>
      </c>
      <c r="G66" s="39">
        <f>VLOOKUP($A66,'Ub5 and Ub6 values'!$B$3:$F$7000,2,FALSE)</f>
        <v>6</v>
      </c>
      <c r="H66" s="39">
        <f>VLOOKUP($A66,'Ub5 and Ub6 values'!$B$3:$F$7000,3,FALSE)</f>
        <v>9</v>
      </c>
    </row>
    <row r="67" spans="1:8">
      <c r="A67" t="s">
        <v>6734</v>
      </c>
      <c r="B67" s="15">
        <v>2.1999999999999999E-2</v>
      </c>
      <c r="C67">
        <f t="shared" si="1"/>
        <v>45.45454545454546</v>
      </c>
      <c r="E67">
        <f t="shared" si="2"/>
        <v>1.6575773191777938</v>
      </c>
      <c r="F67" s="30">
        <f t="shared" ref="F67:F130" si="3">LOG(0.00000009/B67)</f>
        <v>-5.3881801713828814</v>
      </c>
      <c r="G67" s="39">
        <f>VLOOKUP($A67,'Ub5 and Ub6 values'!$B$3:$F$7000,2,FALSE)</f>
        <v>6</v>
      </c>
      <c r="H67" s="39">
        <f>VLOOKUP($A67,'Ub5 and Ub6 values'!$B$3:$F$7000,3,FALSE)</f>
        <v>9</v>
      </c>
    </row>
    <row r="68" spans="1:8">
      <c r="A68" t="s">
        <v>6735</v>
      </c>
      <c r="B68" s="15">
        <v>1.8599999999999998E-2</v>
      </c>
      <c r="C68">
        <f t="shared" ref="C68:C131" si="4">1/B68</f>
        <v>53.763440860215056</v>
      </c>
      <c r="E68">
        <f t="shared" ref="E68:E131" si="5">LOG(C68)</f>
        <v>1.7304870557820837</v>
      </c>
      <c r="F68" s="30">
        <f t="shared" si="3"/>
        <v>-5.3152704347785917</v>
      </c>
      <c r="G68" s="39">
        <f>VLOOKUP($A68,'Ub5 and Ub6 values'!$B$3:$F$7000,2,FALSE)</f>
        <v>5</v>
      </c>
      <c r="H68" s="39">
        <f>VLOOKUP($A68,'Ub5 and Ub6 values'!$B$3:$F$7000,3,FALSE)</f>
        <v>9</v>
      </c>
    </row>
    <row r="69" spans="1:8">
      <c r="A69" t="s">
        <v>6736</v>
      </c>
      <c r="B69" s="15">
        <v>1.8200000000000001E-2</v>
      </c>
      <c r="C69">
        <f t="shared" si="4"/>
        <v>54.945054945054942</v>
      </c>
      <c r="E69">
        <f t="shared" si="5"/>
        <v>1.7399286120149251</v>
      </c>
      <c r="F69" s="30">
        <f t="shared" si="3"/>
        <v>-5.3058288785457499</v>
      </c>
      <c r="G69" s="39">
        <f>VLOOKUP($A69,'Ub5 and Ub6 values'!$B$3:$F$7000,2,FALSE)</f>
        <v>6</v>
      </c>
      <c r="H69" s="39">
        <f>VLOOKUP($A69,'Ub5 and Ub6 values'!$B$3:$F$7000,3,FALSE)</f>
        <v>9</v>
      </c>
    </row>
    <row r="70" spans="1:8">
      <c r="A70" t="s">
        <v>6737</v>
      </c>
      <c r="B70" s="15">
        <v>1.4999999999999999E-2</v>
      </c>
      <c r="C70">
        <f t="shared" si="4"/>
        <v>66.666666666666671</v>
      </c>
      <c r="E70">
        <f t="shared" si="5"/>
        <v>1.8239087409443189</v>
      </c>
      <c r="F70" s="30">
        <f t="shared" si="3"/>
        <v>-5.2218487496163561</v>
      </c>
      <c r="G70" s="39">
        <f>VLOOKUP($A70,'Ub5 and Ub6 values'!$B$3:$F$7000,2,FALSE)</f>
        <v>5</v>
      </c>
      <c r="H70" s="39">
        <f>VLOOKUP($A70,'Ub5 and Ub6 values'!$B$3:$F$7000,3,FALSE)</f>
        <v>9</v>
      </c>
    </row>
    <row r="71" spans="1:8">
      <c r="A71" t="s">
        <v>8171</v>
      </c>
      <c r="B71" s="15">
        <v>1.35E-2</v>
      </c>
      <c r="C71">
        <f t="shared" si="4"/>
        <v>74.074074074074076</v>
      </c>
      <c r="E71">
        <f t="shared" si="5"/>
        <v>1.8696662315049939</v>
      </c>
      <c r="F71" s="30">
        <f t="shared" si="3"/>
        <v>-5.1760912590556813</v>
      </c>
      <c r="G71" s="39">
        <f>VLOOKUP($A71,'Ub5 and Ub6 values'!$B$3:$F$7000,2,FALSE)</f>
        <v>7</v>
      </c>
      <c r="H71" s="39">
        <f>VLOOKUP($A71,'Ub5 and Ub6 values'!$B$3:$F$7000,3,FALSE)</f>
        <v>9</v>
      </c>
    </row>
    <row r="72" spans="1:8">
      <c r="A72" t="s">
        <v>8172</v>
      </c>
      <c r="B72" s="15">
        <v>1.2999999999999999E-2</v>
      </c>
      <c r="C72">
        <f t="shared" si="4"/>
        <v>76.92307692307692</v>
      </c>
      <c r="E72">
        <f t="shared" si="5"/>
        <v>1.8860566476931633</v>
      </c>
      <c r="F72" s="30">
        <f t="shared" si="3"/>
        <v>-5.1597008428675117</v>
      </c>
      <c r="G72" s="39">
        <f>VLOOKUP($A72,'Ub5 and Ub6 values'!$B$3:$F$7000,2,FALSE)</f>
        <v>8</v>
      </c>
      <c r="H72" s="39">
        <f>VLOOKUP($A72,'Ub5 and Ub6 values'!$B$3:$F$7000,3,FALSE)</f>
        <v>11</v>
      </c>
    </row>
    <row r="73" spans="1:8">
      <c r="A73" t="s">
        <v>8173</v>
      </c>
      <c r="B73" s="15">
        <v>8.1200000000000005E-3</v>
      </c>
      <c r="C73">
        <f t="shared" si="4"/>
        <v>123.15270935960591</v>
      </c>
      <c r="E73">
        <f t="shared" si="5"/>
        <v>2.0904439707588245</v>
      </c>
      <c r="F73" s="30">
        <f t="shared" si="3"/>
        <v>-4.9553135198018508</v>
      </c>
      <c r="G73" s="39">
        <f>VLOOKUP($A73,'Ub5 and Ub6 values'!$B$3:$F$7000,2,FALSE)</f>
        <v>6</v>
      </c>
      <c r="H73" s="39">
        <f>VLOOKUP($A73,'Ub5 and Ub6 values'!$B$3:$F$7000,3,FALSE)</f>
        <v>9</v>
      </c>
    </row>
    <row r="74" spans="1:8">
      <c r="A74" t="s">
        <v>8174</v>
      </c>
      <c r="B74" s="15">
        <v>7.7999999999999996E-3</v>
      </c>
      <c r="C74">
        <f t="shared" si="4"/>
        <v>128.2051282051282</v>
      </c>
      <c r="E74">
        <f t="shared" si="5"/>
        <v>2.1079053973095196</v>
      </c>
      <c r="F74" s="30">
        <f t="shared" si="3"/>
        <v>-4.9378520932511556</v>
      </c>
      <c r="G74" s="39">
        <f>VLOOKUP($A74,'Ub5 and Ub6 values'!$B$3:$F$7000,2,FALSE)</f>
        <v>7</v>
      </c>
      <c r="H74" s="39">
        <f>VLOOKUP($A74,'Ub5 and Ub6 values'!$B$3:$F$7000,3,FALSE)</f>
        <v>8</v>
      </c>
    </row>
    <row r="75" spans="1:8">
      <c r="A75" t="s">
        <v>8175</v>
      </c>
      <c r="B75" s="15">
        <v>7.4000000000000003E-3</v>
      </c>
      <c r="C75">
        <f t="shared" si="4"/>
        <v>135.13513513513513</v>
      </c>
      <c r="E75">
        <f t="shared" si="5"/>
        <v>2.1307682802690238</v>
      </c>
      <c r="F75" s="30">
        <f t="shared" si="3"/>
        <v>-4.914989210291651</v>
      </c>
      <c r="G75" s="39">
        <f>VLOOKUP($A75,'Ub5 and Ub6 values'!$B$3:$F$7000,2,FALSE)</f>
        <v>8</v>
      </c>
      <c r="H75" s="39">
        <f>VLOOKUP($A75,'Ub5 and Ub6 values'!$B$3:$F$7000,3,FALSE)</f>
        <v>9</v>
      </c>
    </row>
    <row r="76" spans="1:8">
      <c r="A76" t="s">
        <v>8176</v>
      </c>
      <c r="B76" s="15">
        <v>6.6E-3</v>
      </c>
      <c r="C76">
        <f t="shared" si="4"/>
        <v>151.51515151515153</v>
      </c>
      <c r="E76">
        <f t="shared" si="5"/>
        <v>2.1804560644581312</v>
      </c>
      <c r="F76" s="30">
        <f t="shared" si="3"/>
        <v>-4.865301426102544</v>
      </c>
      <c r="G76" s="39">
        <f>VLOOKUP($A76,'Ub5 and Ub6 values'!$B$3:$F$7000,2,FALSE)</f>
        <v>6</v>
      </c>
      <c r="H76" s="39">
        <f>VLOOKUP($A76,'Ub5 and Ub6 values'!$B$3:$F$7000,3,FALSE)</f>
        <v>10</v>
      </c>
    </row>
    <row r="77" spans="1:8">
      <c r="A77" t="s">
        <v>8177</v>
      </c>
      <c r="B77" s="15">
        <v>6.3E-3</v>
      </c>
      <c r="C77">
        <f t="shared" si="4"/>
        <v>158.73015873015873</v>
      </c>
      <c r="E77">
        <f t="shared" si="5"/>
        <v>2.2006594505464183</v>
      </c>
      <c r="F77" s="30">
        <f t="shared" si="3"/>
        <v>-4.8450980400142569</v>
      </c>
      <c r="G77" s="39">
        <f>VLOOKUP($A77,'Ub5 and Ub6 values'!$B$3:$F$7000,2,FALSE)</f>
        <v>6</v>
      </c>
      <c r="H77" s="39">
        <f>VLOOKUP($A77,'Ub5 and Ub6 values'!$B$3:$F$7000,3,FALSE)</f>
        <v>9</v>
      </c>
    </row>
    <row r="78" spans="1:8">
      <c r="A78" t="s">
        <v>8178</v>
      </c>
      <c r="B78" s="15">
        <v>5.0099999999999997E-3</v>
      </c>
      <c r="C78">
        <f t="shared" si="4"/>
        <v>199.60079840319364</v>
      </c>
      <c r="E78">
        <f t="shared" si="5"/>
        <v>2.3001622741327545</v>
      </c>
      <c r="F78" s="30">
        <f t="shared" si="3"/>
        <v>-4.7455952164279207</v>
      </c>
      <c r="G78" s="39">
        <f>VLOOKUP($A78,'Ub5 and Ub6 values'!$B$3:$F$7000,2,FALSE)</f>
        <v>7</v>
      </c>
      <c r="H78" s="39">
        <f>VLOOKUP($A78,'Ub5 and Ub6 values'!$B$3:$F$7000,3,FALSE)</f>
        <v>8</v>
      </c>
    </row>
    <row r="79" spans="1:8">
      <c r="A79" t="s">
        <v>8179</v>
      </c>
      <c r="B79" s="15">
        <v>4.8999999999999998E-3</v>
      </c>
      <c r="C79">
        <f t="shared" si="4"/>
        <v>204.08163265306123</v>
      </c>
      <c r="E79">
        <f t="shared" si="5"/>
        <v>2.3098039199714862</v>
      </c>
      <c r="F79" s="30">
        <f t="shared" si="3"/>
        <v>-4.7359535705891886</v>
      </c>
      <c r="G79" s="39">
        <f>VLOOKUP($A79,'Ub5 and Ub6 values'!$B$3:$F$7000,2,FALSE)</f>
        <v>5</v>
      </c>
      <c r="H79" s="39">
        <f>VLOOKUP($A79,'Ub5 and Ub6 values'!$B$3:$F$7000,3,FALSE)</f>
        <v>9</v>
      </c>
    </row>
    <row r="80" spans="1:8">
      <c r="A80" t="s">
        <v>8180</v>
      </c>
      <c r="B80" s="15">
        <v>4.4600000000000004E-3</v>
      </c>
      <c r="C80">
        <f t="shared" si="4"/>
        <v>224.21524663677127</v>
      </c>
      <c r="E80">
        <f t="shared" si="5"/>
        <v>2.3506651412878581</v>
      </c>
      <c r="F80" s="30">
        <f t="shared" si="3"/>
        <v>-4.6950923492728167</v>
      </c>
      <c r="G80" s="39">
        <f>VLOOKUP($A80,'Ub5 and Ub6 values'!$B$3:$F$7000,2,FALSE)</f>
        <v>6</v>
      </c>
      <c r="H80" s="39">
        <f>VLOOKUP($A80,'Ub5 and Ub6 values'!$B$3:$F$7000,3,FALSE)</f>
        <v>10</v>
      </c>
    </row>
    <row r="81" spans="1:8">
      <c r="A81" t="s">
        <v>8181</v>
      </c>
      <c r="B81" s="15">
        <v>4.4600000000000004E-3</v>
      </c>
      <c r="C81">
        <f t="shared" si="4"/>
        <v>224.21524663677127</v>
      </c>
      <c r="E81">
        <f t="shared" si="5"/>
        <v>2.3506651412878581</v>
      </c>
      <c r="F81" s="30">
        <f t="shared" si="3"/>
        <v>-4.6950923492728167</v>
      </c>
      <c r="G81" s="39">
        <f>VLOOKUP($A81,'Ub5 and Ub6 values'!$B$3:$F$7000,2,FALSE)</f>
        <v>6</v>
      </c>
      <c r="H81" s="39">
        <f>VLOOKUP($A81,'Ub5 and Ub6 values'!$B$3:$F$7000,3,FALSE)</f>
        <v>9</v>
      </c>
    </row>
    <row r="82" spans="1:8">
      <c r="A82" t="s">
        <v>8182</v>
      </c>
      <c r="B82" s="15">
        <v>4.3E-3</v>
      </c>
      <c r="C82">
        <f t="shared" si="4"/>
        <v>232.55813953488371</v>
      </c>
      <c r="E82">
        <f t="shared" si="5"/>
        <v>2.3665315444204134</v>
      </c>
      <c r="F82" s="30">
        <f t="shared" si="3"/>
        <v>-4.6792259461402619</v>
      </c>
      <c r="G82" s="39">
        <f>VLOOKUP($A82,'Ub5 and Ub6 values'!$B$3:$F$7000,2,FALSE)</f>
        <v>6</v>
      </c>
      <c r="H82" s="39">
        <f>VLOOKUP($A82,'Ub5 and Ub6 values'!$B$3:$F$7000,3,FALSE)</f>
        <v>9</v>
      </c>
    </row>
    <row r="83" spans="1:8">
      <c r="A83" t="s">
        <v>8183</v>
      </c>
      <c r="B83" s="15">
        <v>3.7000000000000002E-3</v>
      </c>
      <c r="C83">
        <f t="shared" si="4"/>
        <v>270.27027027027026</v>
      </c>
      <c r="E83">
        <f t="shared" si="5"/>
        <v>2.431798275933005</v>
      </c>
      <c r="F83" s="30">
        <f t="shared" si="3"/>
        <v>-4.6139592146276698</v>
      </c>
      <c r="G83" s="39">
        <f>VLOOKUP($A83,'Ub5 and Ub6 values'!$B$3:$F$7000,2,FALSE)</f>
        <v>6</v>
      </c>
      <c r="H83" s="39">
        <f>VLOOKUP($A83,'Ub5 and Ub6 values'!$B$3:$F$7000,3,FALSE)</f>
        <v>8</v>
      </c>
    </row>
    <row r="84" spans="1:8">
      <c r="A84" t="s">
        <v>8184</v>
      </c>
      <c r="B84" s="15">
        <v>3.5000000000000001E-3</v>
      </c>
      <c r="C84">
        <f t="shared" si="4"/>
        <v>285.71428571428572</v>
      </c>
      <c r="E84">
        <f t="shared" si="5"/>
        <v>2.4559319556497243</v>
      </c>
      <c r="F84" s="30">
        <f t="shared" si="3"/>
        <v>-4.5898255349109505</v>
      </c>
      <c r="G84" s="39">
        <f>VLOOKUP($A84,'Ub5 and Ub6 values'!$B$3:$F$7000,2,FALSE)</f>
        <v>7</v>
      </c>
      <c r="H84" s="39">
        <f>VLOOKUP($A84,'Ub5 and Ub6 values'!$B$3:$F$7000,3,FALSE)</f>
        <v>8</v>
      </c>
    </row>
    <row r="85" spans="1:8">
      <c r="A85" t="s">
        <v>8185</v>
      </c>
      <c r="B85" s="15">
        <v>3.5000000000000001E-3</v>
      </c>
      <c r="C85">
        <f t="shared" si="4"/>
        <v>285.71428571428572</v>
      </c>
      <c r="E85">
        <f t="shared" si="5"/>
        <v>2.4559319556497243</v>
      </c>
      <c r="F85" s="30">
        <f t="shared" si="3"/>
        <v>-4.5898255349109505</v>
      </c>
      <c r="G85" s="39">
        <f>VLOOKUP($A85,'Ub5 and Ub6 values'!$B$3:$F$7000,2,FALSE)</f>
        <v>7</v>
      </c>
      <c r="H85" s="39">
        <f>VLOOKUP($A85,'Ub5 and Ub6 values'!$B$3:$F$7000,3,FALSE)</f>
        <v>8</v>
      </c>
    </row>
    <row r="86" spans="1:8">
      <c r="A86" t="s">
        <v>8186</v>
      </c>
      <c r="B86" s="15">
        <v>2.8800000000000002E-3</v>
      </c>
      <c r="C86">
        <f t="shared" si="4"/>
        <v>347.22222222222223</v>
      </c>
      <c r="E86">
        <f t="shared" si="5"/>
        <v>2.540607512240769</v>
      </c>
      <c r="F86" s="30">
        <f t="shared" si="3"/>
        <v>-4.5051499783199063</v>
      </c>
      <c r="G86" s="39">
        <f>VLOOKUP($A86,'Ub5 and Ub6 values'!$B$3:$F$7000,2,FALSE)</f>
        <v>6</v>
      </c>
      <c r="H86" s="39">
        <f>VLOOKUP($A86,'Ub5 and Ub6 values'!$B$3:$F$7000,3,FALSE)</f>
        <v>9</v>
      </c>
    </row>
    <row r="87" spans="1:8">
      <c r="A87" t="s">
        <v>8187</v>
      </c>
      <c r="B87" s="15">
        <v>2.81E-3</v>
      </c>
      <c r="C87">
        <f t="shared" si="4"/>
        <v>355.87188612099646</v>
      </c>
      <c r="E87">
        <f t="shared" si="5"/>
        <v>2.5512936800949202</v>
      </c>
      <c r="F87" s="30">
        <f t="shared" si="3"/>
        <v>-4.4944638104657546</v>
      </c>
      <c r="G87" s="39">
        <f>VLOOKUP($A87,'Ub5 and Ub6 values'!$B$3:$F$7000,2,FALSE)</f>
        <v>6</v>
      </c>
      <c r="H87" s="39">
        <f>VLOOKUP($A87,'Ub5 and Ub6 values'!$B$3:$F$7000,3,FALSE)</f>
        <v>8</v>
      </c>
    </row>
    <row r="88" spans="1:8">
      <c r="A88" t="s">
        <v>8188</v>
      </c>
      <c r="B88" s="15">
        <v>2.4499999999999999E-3</v>
      </c>
      <c r="C88">
        <f t="shared" si="4"/>
        <v>408.16326530612247</v>
      </c>
      <c r="E88">
        <f t="shared" si="5"/>
        <v>2.6108339156354674</v>
      </c>
      <c r="F88" s="30">
        <f t="shared" si="3"/>
        <v>-4.4349235749252074</v>
      </c>
      <c r="G88" s="39">
        <f>VLOOKUP($A88,'Ub5 and Ub6 values'!$B$3:$F$7000,2,FALSE)</f>
        <v>7</v>
      </c>
      <c r="H88" s="39">
        <f>VLOOKUP($A88,'Ub5 and Ub6 values'!$B$3:$F$7000,3,FALSE)</f>
        <v>8</v>
      </c>
    </row>
    <row r="89" spans="1:8">
      <c r="A89" t="s">
        <v>8189</v>
      </c>
      <c r="B89" s="15">
        <v>2.2300000000000002E-3</v>
      </c>
      <c r="C89">
        <f t="shared" si="4"/>
        <v>448.43049327354254</v>
      </c>
      <c r="E89">
        <f t="shared" si="5"/>
        <v>2.6516951369518393</v>
      </c>
      <c r="F89" s="30">
        <f t="shared" si="3"/>
        <v>-4.3940623536088355</v>
      </c>
      <c r="G89" s="39">
        <f>VLOOKUP($A89,'Ub5 and Ub6 values'!$B$3:$F$7000,2,FALSE)</f>
        <v>8</v>
      </c>
      <c r="H89" s="39">
        <f>VLOOKUP($A89,'Ub5 and Ub6 values'!$B$3:$F$7000,3,FALSE)</f>
        <v>9</v>
      </c>
    </row>
    <row r="90" spans="1:8">
      <c r="A90" t="s">
        <v>8190</v>
      </c>
      <c r="B90" s="15">
        <v>2.0999999999999999E-3</v>
      </c>
      <c r="C90">
        <f t="shared" si="4"/>
        <v>476.1904761904762</v>
      </c>
      <c r="E90">
        <f t="shared" si="5"/>
        <v>2.6777807052660809</v>
      </c>
      <c r="F90" s="30">
        <f t="shared" si="3"/>
        <v>-4.3679767852945943</v>
      </c>
      <c r="G90" s="39">
        <f>VLOOKUP($A90,'Ub5 and Ub6 values'!$B$3:$F$7000,2,FALSE)</f>
        <v>4</v>
      </c>
      <c r="H90" s="39">
        <f>VLOOKUP($A90,'Ub5 and Ub6 values'!$B$3:$F$7000,3,FALSE)</f>
        <v>6</v>
      </c>
    </row>
    <row r="91" spans="1:8">
      <c r="A91" t="s">
        <v>8191</v>
      </c>
      <c r="B91" s="15">
        <v>2.0400000000000001E-3</v>
      </c>
      <c r="C91">
        <f t="shared" si="4"/>
        <v>490.19607843137254</v>
      </c>
      <c r="E91">
        <f t="shared" si="5"/>
        <v>2.6903698325741012</v>
      </c>
      <c r="F91" s="30">
        <f t="shared" si="3"/>
        <v>-4.355387657986574</v>
      </c>
      <c r="G91" s="39">
        <f>VLOOKUP($A91,'Ub5 and Ub6 values'!$B$3:$F$7000,2,FALSE)</f>
        <v>5</v>
      </c>
      <c r="H91" s="39">
        <f>VLOOKUP($A91,'Ub5 and Ub6 values'!$B$3:$F$7000,3,FALSE)</f>
        <v>11</v>
      </c>
    </row>
    <row r="92" spans="1:8">
      <c r="A92" t="s">
        <v>8192</v>
      </c>
      <c r="B92" s="15">
        <v>1.81E-3</v>
      </c>
      <c r="C92">
        <f t="shared" si="4"/>
        <v>552.4861878453039</v>
      </c>
      <c r="E92">
        <f t="shared" si="5"/>
        <v>2.7423214251308154</v>
      </c>
      <c r="F92" s="30">
        <f t="shared" si="3"/>
        <v>-4.3034360654298593</v>
      </c>
      <c r="G92" s="39">
        <f>VLOOKUP($A92,'Ub5 and Ub6 values'!$B$3:$F$7000,2,FALSE)</f>
        <v>6</v>
      </c>
      <c r="H92" s="39">
        <f>VLOOKUP($A92,'Ub5 and Ub6 values'!$B$3:$F$7000,3,FALSE)</f>
        <v>10</v>
      </c>
    </row>
    <row r="93" spans="1:8">
      <c r="A93" t="s">
        <v>8193</v>
      </c>
      <c r="B93" s="15">
        <v>1.81E-3</v>
      </c>
      <c r="C93">
        <f t="shared" si="4"/>
        <v>552.4861878453039</v>
      </c>
      <c r="E93">
        <f t="shared" si="5"/>
        <v>2.7423214251308154</v>
      </c>
      <c r="F93" s="30">
        <f t="shared" si="3"/>
        <v>-4.3034360654298593</v>
      </c>
      <c r="G93" s="39">
        <f>VLOOKUP($A93,'Ub5 and Ub6 values'!$B$3:$F$7000,2,FALSE)</f>
        <v>6</v>
      </c>
      <c r="H93" s="39">
        <f>VLOOKUP($A93,'Ub5 and Ub6 values'!$B$3:$F$7000,3,FALSE)</f>
        <v>9</v>
      </c>
    </row>
    <row r="94" spans="1:8">
      <c r="A94" t="s">
        <v>8194</v>
      </c>
      <c r="B94" s="15">
        <v>1.7700000000000001E-3</v>
      </c>
      <c r="C94">
        <f t="shared" si="4"/>
        <v>564.9717514124294</v>
      </c>
      <c r="E94">
        <f t="shared" si="5"/>
        <v>2.7520267336381932</v>
      </c>
      <c r="F94" s="30">
        <f t="shared" si="3"/>
        <v>-4.2937307569224821</v>
      </c>
      <c r="G94" s="39">
        <f>VLOOKUP($A94,'Ub5 and Ub6 values'!$B$3:$F$7000,2,FALSE)</f>
        <v>6</v>
      </c>
      <c r="H94" s="39">
        <f>VLOOKUP($A94,'Ub5 and Ub6 values'!$B$3:$F$7000,3,FALSE)</f>
        <v>10</v>
      </c>
    </row>
    <row r="95" spans="1:8">
      <c r="A95" t="s">
        <v>8195</v>
      </c>
      <c r="B95" s="15">
        <v>1.6900000000000001E-3</v>
      </c>
      <c r="C95">
        <f t="shared" si="4"/>
        <v>591.71597633136093</v>
      </c>
      <c r="E95">
        <f t="shared" si="5"/>
        <v>2.7721132953863266</v>
      </c>
      <c r="F95" s="30">
        <f t="shared" si="3"/>
        <v>-4.2736441951743487</v>
      </c>
      <c r="G95" s="39">
        <f>VLOOKUP($A95,'Ub5 and Ub6 values'!$B$3:$F$7000,2,FALSE)</f>
        <v>6</v>
      </c>
      <c r="H95" s="39">
        <f>VLOOKUP($A95,'Ub5 and Ub6 values'!$B$3:$F$7000,3,FALSE)</f>
        <v>10</v>
      </c>
    </row>
    <row r="96" spans="1:8">
      <c r="A96" t="s">
        <v>8196</v>
      </c>
      <c r="B96" s="15">
        <v>1.65E-3</v>
      </c>
      <c r="C96">
        <f t="shared" si="4"/>
        <v>606.06060606060612</v>
      </c>
      <c r="E96">
        <f t="shared" si="5"/>
        <v>2.7825160557860937</v>
      </c>
      <c r="F96" s="30">
        <f t="shared" si="3"/>
        <v>-4.2632414347745815</v>
      </c>
      <c r="G96" s="39">
        <f>VLOOKUP($A96,'Ub5 and Ub6 values'!$B$3:$F$7000,2,FALSE)</f>
        <v>7</v>
      </c>
      <c r="H96" s="39">
        <f>VLOOKUP($A96,'Ub5 and Ub6 values'!$B$3:$F$7000,3,FALSE)</f>
        <v>9</v>
      </c>
    </row>
    <row r="97" spans="1:8">
      <c r="A97" t="s">
        <v>8197</v>
      </c>
      <c r="B97" s="15">
        <v>1.65E-3</v>
      </c>
      <c r="C97">
        <f t="shared" si="4"/>
        <v>606.06060606060612</v>
      </c>
      <c r="E97">
        <f t="shared" si="5"/>
        <v>2.7825160557860937</v>
      </c>
      <c r="F97" s="30">
        <f t="shared" si="3"/>
        <v>-4.2632414347745815</v>
      </c>
      <c r="G97" s="39">
        <f>VLOOKUP($A97,'Ub5 and Ub6 values'!$B$3:$F$7000,2,FALSE)</f>
        <v>8</v>
      </c>
      <c r="H97" s="39">
        <f>VLOOKUP($A97,'Ub5 and Ub6 values'!$B$3:$F$7000,3,FALSE)</f>
        <v>9</v>
      </c>
    </row>
    <row r="98" spans="1:8">
      <c r="A98" t="s">
        <v>8198</v>
      </c>
      <c r="B98" s="15">
        <v>1.5100000000000001E-3</v>
      </c>
      <c r="C98">
        <f t="shared" si="4"/>
        <v>662.25165562913901</v>
      </c>
      <c r="E98">
        <f t="shared" si="5"/>
        <v>2.8210230527068307</v>
      </c>
      <c r="F98" s="30">
        <f t="shared" si="3"/>
        <v>-4.2247344378538445</v>
      </c>
      <c r="G98" s="39">
        <f>VLOOKUP($A98,'Ub5 and Ub6 values'!$B$3:$F$7000,2,FALSE)</f>
        <v>6</v>
      </c>
      <c r="H98" s="39">
        <f>VLOOKUP($A98,'Ub5 and Ub6 values'!$B$3:$F$7000,3,FALSE)</f>
        <v>8</v>
      </c>
    </row>
    <row r="99" spans="1:8">
      <c r="A99" t="s">
        <v>8199</v>
      </c>
      <c r="B99" s="15">
        <v>1.41E-3</v>
      </c>
      <c r="C99">
        <f t="shared" si="4"/>
        <v>709.21985815602841</v>
      </c>
      <c r="E99">
        <f t="shared" si="5"/>
        <v>2.8507808873446203</v>
      </c>
      <c r="F99" s="30">
        <f t="shared" si="3"/>
        <v>-4.1949766032160554</v>
      </c>
      <c r="G99" s="39">
        <f>VLOOKUP($A99,'Ub5 and Ub6 values'!$B$3:$F$7000,2,FALSE)</f>
        <v>7</v>
      </c>
      <c r="H99" s="39">
        <f>VLOOKUP($A99,'Ub5 and Ub6 values'!$B$3:$F$7000,3,FALSE)</f>
        <v>8</v>
      </c>
    </row>
    <row r="100" spans="1:8">
      <c r="A100" t="s">
        <v>8200</v>
      </c>
      <c r="B100" s="15">
        <v>1.31E-3</v>
      </c>
      <c r="C100">
        <f t="shared" si="4"/>
        <v>763.35877862595419</v>
      </c>
      <c r="E100">
        <f t="shared" si="5"/>
        <v>2.8827287043442356</v>
      </c>
      <c r="F100" s="30">
        <f t="shared" si="3"/>
        <v>-4.1630287862164392</v>
      </c>
      <c r="G100" s="39">
        <f>VLOOKUP($A100,'Ub5 and Ub6 values'!$B$3:$F$7000,2,FALSE)</f>
        <v>8</v>
      </c>
      <c r="H100" s="39">
        <f>VLOOKUP($A100,'Ub5 and Ub6 values'!$B$3:$F$7000,3,FALSE)</f>
        <v>8</v>
      </c>
    </row>
    <row r="101" spans="1:8">
      <c r="A101" t="s">
        <v>8201</v>
      </c>
      <c r="B101" s="15">
        <v>1.2999999999999999E-3</v>
      </c>
      <c r="C101">
        <f t="shared" si="4"/>
        <v>769.23076923076928</v>
      </c>
      <c r="E101">
        <f t="shared" si="5"/>
        <v>2.8860566476931631</v>
      </c>
      <c r="F101" s="30">
        <f t="shared" si="3"/>
        <v>-4.1597008428675117</v>
      </c>
      <c r="G101" s="39">
        <f>VLOOKUP($A101,'Ub5 and Ub6 values'!$B$3:$F$7000,2,FALSE)</f>
        <v>4</v>
      </c>
      <c r="H101" s="39">
        <f>VLOOKUP($A101,'Ub5 and Ub6 values'!$B$3:$F$7000,3,FALSE)</f>
        <v>6</v>
      </c>
    </row>
    <row r="102" spans="1:8">
      <c r="A102" t="s">
        <v>8202</v>
      </c>
      <c r="B102" s="15">
        <v>1.0399999999999999E-3</v>
      </c>
      <c r="C102">
        <f t="shared" si="4"/>
        <v>961.53846153846166</v>
      </c>
      <c r="E102">
        <f t="shared" si="5"/>
        <v>2.9829666607012197</v>
      </c>
      <c r="F102" s="30">
        <f t="shared" si="3"/>
        <v>-4.0627908298594555</v>
      </c>
      <c r="G102" s="39">
        <f>VLOOKUP($A102,'Ub5 and Ub6 values'!$B$3:$F$7000,2,FALSE)</f>
        <v>6</v>
      </c>
      <c r="H102" s="39">
        <f>VLOOKUP($A102,'Ub5 and Ub6 values'!$B$3:$F$7000,3,FALSE)</f>
        <v>9</v>
      </c>
    </row>
    <row r="103" spans="1:8">
      <c r="A103" t="s">
        <v>8203</v>
      </c>
      <c r="B103" s="15">
        <v>9.5E-4</v>
      </c>
      <c r="C103">
        <f t="shared" si="4"/>
        <v>1052.6315789473683</v>
      </c>
      <c r="E103">
        <f t="shared" si="5"/>
        <v>3.0222763947111524</v>
      </c>
      <c r="F103" s="30">
        <f t="shared" si="3"/>
        <v>-4.0234810958495233</v>
      </c>
      <c r="G103" s="39">
        <f>VLOOKUP($A103,'Ub5 and Ub6 values'!$B$3:$F$7000,2,FALSE)</f>
        <v>7</v>
      </c>
      <c r="H103" s="39">
        <f>VLOOKUP($A103,'Ub5 and Ub6 values'!$B$3:$F$7000,3,FALSE)</f>
        <v>8</v>
      </c>
    </row>
    <row r="104" spans="1:8">
      <c r="A104" t="s">
        <v>8204</v>
      </c>
      <c r="B104" s="15">
        <v>9.1E-4</v>
      </c>
      <c r="C104">
        <f t="shared" si="4"/>
        <v>1098.901098901099</v>
      </c>
      <c r="E104">
        <f t="shared" si="5"/>
        <v>3.0409586076789066</v>
      </c>
      <c r="F104" s="30">
        <f t="shared" si="3"/>
        <v>-4.0047988828817687</v>
      </c>
      <c r="G104" s="39">
        <f>VLOOKUP($A104,'Ub5 and Ub6 values'!$B$3:$F$7000,2,FALSE)</f>
        <v>6</v>
      </c>
      <c r="H104" s="39">
        <f>VLOOKUP($A104,'Ub5 and Ub6 values'!$B$3:$F$7000,3,FALSE)</f>
        <v>10</v>
      </c>
    </row>
    <row r="105" spans="1:8">
      <c r="A105" t="s">
        <v>8205</v>
      </c>
      <c r="B105" s="15">
        <v>8.9999999999999998E-4</v>
      </c>
      <c r="C105">
        <f t="shared" si="4"/>
        <v>1111.1111111111111</v>
      </c>
      <c r="E105">
        <f t="shared" si="5"/>
        <v>3.0457574905606752</v>
      </c>
      <c r="F105" s="30">
        <f t="shared" si="3"/>
        <v>-4</v>
      </c>
      <c r="G105" s="39">
        <f>VLOOKUP($A105,'Ub5 and Ub6 values'!$B$3:$F$7000,2,FALSE)</f>
        <v>6</v>
      </c>
      <c r="H105" s="39">
        <f>VLOOKUP($A105,'Ub5 and Ub6 values'!$B$3:$F$7000,3,FALSE)</f>
        <v>9</v>
      </c>
    </row>
    <row r="106" spans="1:8">
      <c r="A106" t="s">
        <v>8206</v>
      </c>
      <c r="B106" s="15">
        <v>8.8999999999999995E-4</v>
      </c>
      <c r="C106">
        <f t="shared" si="4"/>
        <v>1123.5955056179776</v>
      </c>
      <c r="E106">
        <f t="shared" si="5"/>
        <v>3.0506099933550872</v>
      </c>
      <c r="F106" s="30">
        <f t="shared" si="3"/>
        <v>-3.995147497205588</v>
      </c>
      <c r="G106" s="39">
        <f>VLOOKUP($A106,'Ub5 and Ub6 values'!$B$3:$F$7000,2,FALSE)</f>
        <v>8</v>
      </c>
      <c r="H106" s="39">
        <f>VLOOKUP($A106,'Ub5 and Ub6 values'!$B$3:$F$7000,3,FALSE)</f>
        <v>9</v>
      </c>
    </row>
    <row r="107" spans="1:8">
      <c r="A107" t="s">
        <v>8207</v>
      </c>
      <c r="B107" s="15">
        <v>8.4999999999999995E-4</v>
      </c>
      <c r="C107">
        <f t="shared" si="4"/>
        <v>1176.4705882352941</v>
      </c>
      <c r="E107">
        <f t="shared" si="5"/>
        <v>3.0705810742857071</v>
      </c>
      <c r="F107" s="30">
        <f t="shared" si="3"/>
        <v>-3.9751764162749677</v>
      </c>
      <c r="G107" s="39">
        <f>VLOOKUP($A107,'Ub5 and Ub6 values'!$B$3:$F$7000,2,FALSE)</f>
        <v>7</v>
      </c>
      <c r="H107" s="39">
        <f>VLOOKUP($A107,'Ub5 and Ub6 values'!$B$3:$F$7000,3,FALSE)</f>
        <v>9</v>
      </c>
    </row>
    <row r="108" spans="1:8">
      <c r="A108" t="s">
        <v>8208</v>
      </c>
      <c r="B108" s="15">
        <v>8.4999999999999995E-4</v>
      </c>
      <c r="C108">
        <f t="shared" si="4"/>
        <v>1176.4705882352941</v>
      </c>
      <c r="E108">
        <f t="shared" si="5"/>
        <v>3.0705810742857071</v>
      </c>
      <c r="F108" s="30">
        <f t="shared" si="3"/>
        <v>-3.9751764162749677</v>
      </c>
      <c r="G108" s="39">
        <f>VLOOKUP($A108,'Ub5 and Ub6 values'!$B$3:$F$7000,2,FALSE)</f>
        <v>6</v>
      </c>
      <c r="H108" s="39">
        <f>VLOOKUP($A108,'Ub5 and Ub6 values'!$B$3:$F$7000,3,FALSE)</f>
        <v>9</v>
      </c>
    </row>
    <row r="109" spans="1:8">
      <c r="A109" t="s">
        <v>8209</v>
      </c>
      <c r="B109" s="15">
        <v>8.0999999999999996E-4</v>
      </c>
      <c r="C109">
        <f t="shared" si="4"/>
        <v>1234.5679012345679</v>
      </c>
      <c r="E109">
        <f t="shared" si="5"/>
        <v>3.09151498112135</v>
      </c>
      <c r="F109" s="30">
        <f t="shared" si="3"/>
        <v>-3.9542425094393248</v>
      </c>
      <c r="G109" s="39">
        <f>VLOOKUP($A109,'Ub5 and Ub6 values'!$B$3:$F$7000,2,FALSE)</f>
        <v>6</v>
      </c>
      <c r="H109" s="39">
        <f>VLOOKUP($A109,'Ub5 and Ub6 values'!$B$3:$F$7000,3,FALSE)</f>
        <v>10</v>
      </c>
    </row>
    <row r="110" spans="1:8">
      <c r="A110" t="s">
        <v>8210</v>
      </c>
      <c r="B110" s="15">
        <v>7.3999999999999999E-4</v>
      </c>
      <c r="C110">
        <f t="shared" si="4"/>
        <v>1351.3513513513515</v>
      </c>
      <c r="E110">
        <f t="shared" si="5"/>
        <v>3.1307682802690238</v>
      </c>
      <c r="F110" s="30">
        <f t="shared" si="3"/>
        <v>-3.9149892102916515</v>
      </c>
      <c r="G110" s="39">
        <f>VLOOKUP($A110,'Ub5 and Ub6 values'!$B$3:$F$7000,2,FALSE)</f>
        <v>7</v>
      </c>
      <c r="H110" s="39">
        <f>VLOOKUP($A110,'Ub5 and Ub6 values'!$B$3:$F$7000,3,FALSE)</f>
        <v>9</v>
      </c>
    </row>
    <row r="111" spans="1:8">
      <c r="A111" t="s">
        <v>8211</v>
      </c>
      <c r="B111" s="15">
        <v>6.8999999999999997E-4</v>
      </c>
      <c r="C111">
        <f t="shared" si="4"/>
        <v>1449.2753623188407</v>
      </c>
      <c r="E111">
        <f t="shared" si="5"/>
        <v>3.1611509092627448</v>
      </c>
      <c r="F111" s="30">
        <f t="shared" si="3"/>
        <v>-3.8846065812979305</v>
      </c>
      <c r="G111" s="39">
        <f>VLOOKUP($A111,'Ub5 and Ub6 values'!$B$3:$F$7000,2,FALSE)</f>
        <v>4</v>
      </c>
      <c r="H111" s="39">
        <f>VLOOKUP($A111,'Ub5 and Ub6 values'!$B$3:$F$7000,3,FALSE)</f>
        <v>6</v>
      </c>
    </row>
    <row r="112" spans="1:8">
      <c r="A112" t="s">
        <v>8212</v>
      </c>
      <c r="B112" s="15">
        <v>5.9999999999999995E-4</v>
      </c>
      <c r="C112">
        <f t="shared" si="4"/>
        <v>1666.6666666666667</v>
      </c>
      <c r="E112">
        <f t="shared" si="5"/>
        <v>3.2218487496163566</v>
      </c>
      <c r="F112" s="30">
        <f t="shared" si="3"/>
        <v>-3.8239087409443187</v>
      </c>
      <c r="G112" s="39">
        <f>VLOOKUP($A112,'Ub5 and Ub6 values'!$B$3:$F$7000,2,FALSE)</f>
        <v>6</v>
      </c>
      <c r="H112" s="39">
        <f>VLOOKUP($A112,'Ub5 and Ub6 values'!$B$3:$F$7000,3,FALSE)</f>
        <v>9</v>
      </c>
    </row>
    <row r="113" spans="1:8">
      <c r="A113" t="s">
        <v>8213</v>
      </c>
      <c r="B113" s="15">
        <v>5.9999999999999995E-4</v>
      </c>
      <c r="C113">
        <f t="shared" si="4"/>
        <v>1666.6666666666667</v>
      </c>
      <c r="E113">
        <f t="shared" si="5"/>
        <v>3.2218487496163566</v>
      </c>
      <c r="F113" s="30">
        <f t="shared" si="3"/>
        <v>-3.8239087409443187</v>
      </c>
      <c r="G113" s="39">
        <f>VLOOKUP($A113,'Ub5 and Ub6 values'!$B$3:$F$7000,2,FALSE)</f>
        <v>5</v>
      </c>
      <c r="H113" s="39">
        <f>VLOOKUP($A113,'Ub5 and Ub6 values'!$B$3:$F$7000,3,FALSE)</f>
        <v>9</v>
      </c>
    </row>
    <row r="114" spans="1:8">
      <c r="A114" t="s">
        <v>8214</v>
      </c>
      <c r="B114" s="15">
        <v>5.5999999999999995E-4</v>
      </c>
      <c r="C114">
        <f t="shared" si="4"/>
        <v>1785.7142857142858</v>
      </c>
      <c r="E114">
        <f t="shared" si="5"/>
        <v>3.2518119729937998</v>
      </c>
      <c r="F114" s="30">
        <f t="shared" si="3"/>
        <v>-3.7939455175668755</v>
      </c>
      <c r="G114" s="39">
        <f>VLOOKUP($A114,'Ub5 and Ub6 values'!$B$3:$F$7000,2,FALSE)</f>
        <v>6</v>
      </c>
      <c r="H114" s="39">
        <f>VLOOKUP($A114,'Ub5 and Ub6 values'!$B$3:$F$7000,3,FALSE)</f>
        <v>10</v>
      </c>
    </row>
    <row r="115" spans="1:8">
      <c r="A115" t="s">
        <v>8215</v>
      </c>
      <c r="B115" s="15">
        <v>5.5999999999999995E-4</v>
      </c>
      <c r="C115">
        <f t="shared" si="4"/>
        <v>1785.7142857142858</v>
      </c>
      <c r="E115">
        <f t="shared" si="5"/>
        <v>3.2518119729937998</v>
      </c>
      <c r="F115" s="30">
        <f t="shared" si="3"/>
        <v>-3.7939455175668755</v>
      </c>
      <c r="G115" s="39">
        <f>VLOOKUP($A115,'Ub5 and Ub6 values'!$B$3:$F$7000,2,FALSE)</f>
        <v>7</v>
      </c>
      <c r="H115" s="39">
        <f>VLOOKUP($A115,'Ub5 and Ub6 values'!$B$3:$F$7000,3,FALSE)</f>
        <v>9</v>
      </c>
    </row>
    <row r="116" spans="1:8">
      <c r="A116" t="s">
        <v>8216</v>
      </c>
      <c r="B116" s="15">
        <v>5.4000000000000001E-4</v>
      </c>
      <c r="C116">
        <f t="shared" si="4"/>
        <v>1851.8518518518517</v>
      </c>
      <c r="E116">
        <f t="shared" si="5"/>
        <v>3.2676062401770314</v>
      </c>
      <c r="F116" s="30">
        <f t="shared" si="3"/>
        <v>-3.7781512503836439</v>
      </c>
      <c r="G116" s="39">
        <f>VLOOKUP($A116,'Ub5 and Ub6 values'!$B$3:$F$7000,2,FALSE)</f>
        <v>5</v>
      </c>
      <c r="H116" s="39">
        <f>VLOOKUP($A116,'Ub5 and Ub6 values'!$B$3:$F$7000,3,FALSE)</f>
        <v>9</v>
      </c>
    </row>
    <row r="117" spans="1:8">
      <c r="A117" t="s">
        <v>8217</v>
      </c>
      <c r="B117" s="15">
        <v>4.2000000000000002E-4</v>
      </c>
      <c r="C117">
        <f t="shared" si="4"/>
        <v>2380.9523809523807</v>
      </c>
      <c r="E117">
        <f t="shared" si="5"/>
        <v>3.3767507096020997</v>
      </c>
      <c r="F117" s="30">
        <f t="shared" si="3"/>
        <v>-3.6690067809585756</v>
      </c>
      <c r="G117" s="39">
        <f>VLOOKUP($A117,'Ub5 and Ub6 values'!$B$3:$F$7000,2,FALSE)</f>
        <v>5</v>
      </c>
      <c r="H117" s="39">
        <f>VLOOKUP($A117,'Ub5 and Ub6 values'!$B$3:$F$7000,3,FALSE)</f>
        <v>9</v>
      </c>
    </row>
    <row r="118" spans="1:8">
      <c r="A118" t="s">
        <v>8218</v>
      </c>
      <c r="B118" s="15">
        <v>4.0999999999999999E-4</v>
      </c>
      <c r="C118">
        <f t="shared" si="4"/>
        <v>2439.0243902439024</v>
      </c>
      <c r="E118">
        <f t="shared" si="5"/>
        <v>3.3872161432802645</v>
      </c>
      <c r="F118" s="30">
        <f t="shared" si="3"/>
        <v>-3.6585413472804107</v>
      </c>
      <c r="G118" s="39">
        <f>VLOOKUP($A118,'Ub5 and Ub6 values'!$B$3:$F$7000,2,FALSE)</f>
        <v>5</v>
      </c>
      <c r="H118" s="39">
        <f>VLOOKUP($A118,'Ub5 and Ub6 values'!$B$3:$F$7000,3,FALSE)</f>
        <v>6</v>
      </c>
    </row>
    <row r="119" spans="1:8">
      <c r="A119" t="s">
        <v>8219</v>
      </c>
      <c r="B119" s="15">
        <v>3.8000000000000002E-4</v>
      </c>
      <c r="C119">
        <f t="shared" si="4"/>
        <v>2631.5789473684208</v>
      </c>
      <c r="E119">
        <f t="shared" si="5"/>
        <v>3.4202164033831899</v>
      </c>
      <c r="F119" s="30">
        <f t="shared" si="3"/>
        <v>-3.6255410871774854</v>
      </c>
      <c r="G119" s="39">
        <f>VLOOKUP($A119,'Ub5 and Ub6 values'!$B$3:$F$7000,2,FALSE)</f>
        <v>6</v>
      </c>
      <c r="H119" s="39">
        <f>VLOOKUP($A119,'Ub5 and Ub6 values'!$B$3:$F$7000,3,FALSE)</f>
        <v>9</v>
      </c>
    </row>
    <row r="120" spans="1:8">
      <c r="A120" t="s">
        <v>8220</v>
      </c>
      <c r="B120" s="15">
        <v>3.6000000000000002E-4</v>
      </c>
      <c r="C120">
        <f t="shared" si="4"/>
        <v>2777.7777777777778</v>
      </c>
      <c r="E120">
        <f t="shared" si="5"/>
        <v>3.4436974992327127</v>
      </c>
      <c r="F120" s="30">
        <f t="shared" si="3"/>
        <v>-3.6020599913279625</v>
      </c>
      <c r="G120" s="39">
        <f>VLOOKUP($A120,'Ub5 and Ub6 values'!$B$3:$F$7000,2,FALSE)</f>
        <v>6</v>
      </c>
      <c r="H120" s="39">
        <f>VLOOKUP($A120,'Ub5 and Ub6 values'!$B$3:$F$7000,3,FALSE)</f>
        <v>10</v>
      </c>
    </row>
    <row r="121" spans="1:8">
      <c r="A121" t="s">
        <v>8221</v>
      </c>
      <c r="B121" s="15">
        <v>3.6000000000000002E-4</v>
      </c>
      <c r="C121">
        <f t="shared" si="4"/>
        <v>2777.7777777777778</v>
      </c>
      <c r="E121">
        <f t="shared" si="5"/>
        <v>3.4436974992327127</v>
      </c>
      <c r="F121" s="30">
        <f t="shared" si="3"/>
        <v>-3.6020599913279625</v>
      </c>
      <c r="G121" s="39">
        <f>VLOOKUP($A121,'Ub5 and Ub6 values'!$B$3:$F$7000,2,FALSE)</f>
        <v>7</v>
      </c>
      <c r="H121" s="39">
        <f>VLOOKUP($A121,'Ub5 and Ub6 values'!$B$3:$F$7000,3,FALSE)</f>
        <v>8</v>
      </c>
    </row>
    <row r="122" spans="1:8">
      <c r="A122" t="s">
        <v>8222</v>
      </c>
      <c r="B122" s="15">
        <v>3.6000000000000002E-4</v>
      </c>
      <c r="C122">
        <f t="shared" si="4"/>
        <v>2777.7777777777778</v>
      </c>
      <c r="E122">
        <f t="shared" si="5"/>
        <v>3.4436974992327127</v>
      </c>
      <c r="F122" s="30">
        <f t="shared" si="3"/>
        <v>-3.6020599913279625</v>
      </c>
      <c r="G122" s="39">
        <f>VLOOKUP($A122,'Ub5 and Ub6 values'!$B$3:$F$7000,2,FALSE)</f>
        <v>5</v>
      </c>
      <c r="H122" s="39">
        <f>VLOOKUP($A122,'Ub5 and Ub6 values'!$B$3:$F$7000,3,FALSE)</f>
        <v>8</v>
      </c>
    </row>
    <row r="123" spans="1:8">
      <c r="A123" t="s">
        <v>8223</v>
      </c>
      <c r="B123" s="15">
        <v>2.7999999999999998E-4</v>
      </c>
      <c r="C123">
        <f t="shared" si="4"/>
        <v>3571.4285714285716</v>
      </c>
      <c r="E123">
        <f t="shared" si="5"/>
        <v>3.552841968657781</v>
      </c>
      <c r="F123" s="30">
        <f t="shared" si="3"/>
        <v>-3.4929155219028942</v>
      </c>
      <c r="G123" s="39">
        <f>VLOOKUP($A123,'Ub5 and Ub6 values'!$B$3:$F$7000,2,FALSE)</f>
        <v>6</v>
      </c>
      <c r="H123" s="39">
        <f>VLOOKUP($A123,'Ub5 and Ub6 values'!$B$3:$F$7000,3,FALSE)</f>
        <v>9</v>
      </c>
    </row>
    <row r="124" spans="1:8">
      <c r="A124" t="s">
        <v>8224</v>
      </c>
      <c r="B124" s="15">
        <v>2.4000000000000001E-4</v>
      </c>
      <c r="C124">
        <f t="shared" si="4"/>
        <v>4166.666666666667</v>
      </c>
      <c r="E124">
        <f t="shared" si="5"/>
        <v>3.6197887582883941</v>
      </c>
      <c r="F124" s="30">
        <f t="shared" si="3"/>
        <v>-3.4259687322722812</v>
      </c>
      <c r="G124" s="39">
        <f>VLOOKUP($A124,'Ub5 and Ub6 values'!$B$3:$F$7000,2,FALSE)</f>
        <v>5</v>
      </c>
      <c r="H124" s="39">
        <f>VLOOKUP($A124,'Ub5 and Ub6 values'!$B$3:$F$7000,3,FALSE)</f>
        <v>8</v>
      </c>
    </row>
    <row r="125" spans="1:8">
      <c r="A125" t="s">
        <v>8225</v>
      </c>
      <c r="B125" s="15">
        <v>2.4000000000000001E-4</v>
      </c>
      <c r="C125">
        <f t="shared" si="4"/>
        <v>4166.666666666667</v>
      </c>
      <c r="E125">
        <f t="shared" si="5"/>
        <v>3.6197887582883941</v>
      </c>
      <c r="F125" s="30">
        <f t="shared" si="3"/>
        <v>-3.4259687322722812</v>
      </c>
      <c r="G125" s="39">
        <f>VLOOKUP($A125,'Ub5 and Ub6 values'!$B$3:$F$7000,2,FALSE)</f>
        <v>6</v>
      </c>
      <c r="H125" s="39">
        <f>VLOOKUP($A125,'Ub5 and Ub6 values'!$B$3:$F$7000,3,FALSE)</f>
        <v>10</v>
      </c>
    </row>
    <row r="126" spans="1:8">
      <c r="A126" t="s">
        <v>8226</v>
      </c>
      <c r="B126" s="15">
        <v>2.1000000000000001E-4</v>
      </c>
      <c r="C126">
        <f t="shared" si="4"/>
        <v>4761.9047619047615</v>
      </c>
      <c r="E126">
        <f t="shared" si="5"/>
        <v>3.6777807052660805</v>
      </c>
      <c r="F126" s="30">
        <f t="shared" si="3"/>
        <v>-3.3679767852945943</v>
      </c>
      <c r="G126" s="39">
        <f>VLOOKUP($A126,'Ub5 and Ub6 values'!$B$3:$F$7000,2,FALSE)</f>
        <v>7</v>
      </c>
      <c r="H126" s="39">
        <f>VLOOKUP($A126,'Ub5 and Ub6 values'!$B$3:$F$7000,3,FALSE)</f>
        <v>8</v>
      </c>
    </row>
    <row r="127" spans="1:8">
      <c r="A127" t="s">
        <v>8227</v>
      </c>
      <c r="B127" s="15">
        <v>2.1000000000000001E-4</v>
      </c>
      <c r="C127">
        <f t="shared" si="4"/>
        <v>4761.9047619047615</v>
      </c>
      <c r="E127">
        <f t="shared" si="5"/>
        <v>3.6777807052660805</v>
      </c>
      <c r="F127" s="30">
        <f t="shared" si="3"/>
        <v>-3.3679767852945943</v>
      </c>
      <c r="G127" s="39">
        <f>VLOOKUP($A127,'Ub5 and Ub6 values'!$B$3:$F$7000,2,FALSE)</f>
        <v>5</v>
      </c>
      <c r="H127" s="39">
        <f>VLOOKUP($A127,'Ub5 and Ub6 values'!$B$3:$F$7000,3,FALSE)</f>
        <v>6</v>
      </c>
    </row>
    <row r="128" spans="1:8">
      <c r="A128" t="s">
        <v>8228</v>
      </c>
      <c r="B128" s="15">
        <v>2.1000000000000001E-4</v>
      </c>
      <c r="C128">
        <f t="shared" si="4"/>
        <v>4761.9047619047615</v>
      </c>
      <c r="E128">
        <f t="shared" si="5"/>
        <v>3.6777807052660805</v>
      </c>
      <c r="F128" s="30">
        <f t="shared" si="3"/>
        <v>-3.3679767852945943</v>
      </c>
      <c r="G128" s="39">
        <f>VLOOKUP($A128,'Ub5 and Ub6 values'!$B$3:$F$7000,2,FALSE)</f>
        <v>6</v>
      </c>
      <c r="H128" s="39">
        <f>VLOOKUP($A128,'Ub5 and Ub6 values'!$B$3:$F$7000,3,FALSE)</f>
        <v>7</v>
      </c>
    </row>
    <row r="129" spans="1:8">
      <c r="A129" t="s">
        <v>8295</v>
      </c>
      <c r="B129" s="15">
        <v>1.8000000000000001E-4</v>
      </c>
      <c r="C129">
        <f t="shared" si="4"/>
        <v>5555.5555555555557</v>
      </c>
      <c r="E129">
        <f t="shared" si="5"/>
        <v>3.744727494896694</v>
      </c>
      <c r="F129" s="30">
        <f t="shared" si="3"/>
        <v>-3.3010299956639813</v>
      </c>
      <c r="G129" s="39">
        <f>VLOOKUP($A129,'Ub5 and Ub6 values'!$B$3:$F$7000,2,FALSE)</f>
        <v>8</v>
      </c>
      <c r="H129" s="39">
        <f>VLOOKUP($A129,'Ub5 and Ub6 values'!$B$3:$F$7000,3,FALSE)</f>
        <v>9</v>
      </c>
    </row>
    <row r="130" spans="1:8">
      <c r="A130" t="s">
        <v>8296</v>
      </c>
      <c r="B130" s="15">
        <v>1.2999999999999999E-4</v>
      </c>
      <c r="C130">
        <f t="shared" si="4"/>
        <v>7692.3076923076933</v>
      </c>
      <c r="E130">
        <f t="shared" si="5"/>
        <v>3.8860566476931635</v>
      </c>
      <c r="F130" s="30">
        <f t="shared" si="3"/>
        <v>-3.1597008428675117</v>
      </c>
      <c r="G130" s="39">
        <f>VLOOKUP($A130,'Ub5 and Ub6 values'!$B$3:$F$7000,2,FALSE)</f>
        <v>5</v>
      </c>
      <c r="H130" s="39">
        <f>VLOOKUP($A130,'Ub5 and Ub6 values'!$B$3:$F$7000,3,FALSE)</f>
        <v>7</v>
      </c>
    </row>
    <row r="131" spans="1:8">
      <c r="A131" t="s">
        <v>8297</v>
      </c>
      <c r="B131" s="15">
        <v>8.0000000000000007E-5</v>
      </c>
      <c r="C131">
        <f t="shared" si="4"/>
        <v>12499.999999999998</v>
      </c>
      <c r="E131">
        <f t="shared" si="5"/>
        <v>4.0969100130080562</v>
      </c>
      <c r="F131" s="30">
        <f t="shared" ref="F131:F132" si="6">LOG(0.00000009/B131)</f>
        <v>-2.9488474775526186</v>
      </c>
      <c r="G131" s="39">
        <f>VLOOKUP($A131,'Ub5 and Ub6 values'!$B$3:$F$7000,2,FALSE)</f>
        <v>10</v>
      </c>
      <c r="H131" s="39">
        <f>VLOOKUP($A131,'Ub5 and Ub6 values'!$B$3:$F$7000,3,FALSE)</f>
        <v>10</v>
      </c>
    </row>
    <row r="132" spans="1:8">
      <c r="A132" t="s">
        <v>8298</v>
      </c>
      <c r="B132" s="15">
        <v>6.0000000000000002E-5</v>
      </c>
      <c r="C132">
        <f>1/B132</f>
        <v>16666.666666666668</v>
      </c>
      <c r="E132">
        <f>LOG(C132)</f>
        <v>4.2218487496163561</v>
      </c>
      <c r="F132" s="30">
        <f t="shared" si="6"/>
        <v>-2.8239087409443187</v>
      </c>
      <c r="G132" s="39">
        <f>VLOOKUP($A132,'Ub5 and Ub6 values'!$B$3:$F$7000,2,FALSE)</f>
        <v>5</v>
      </c>
      <c r="H132" s="39">
        <f>VLOOKUP($A132,'Ub5 and Ub6 values'!$B$3:$F$7000,3,FALSE)</f>
        <v>7</v>
      </c>
    </row>
    <row r="133" spans="1:8">
      <c r="A133" t="s">
        <v>8299</v>
      </c>
      <c r="B133" s="15">
        <v>3.0000000000000001E-5</v>
      </c>
      <c r="C133">
        <f>1/B133</f>
        <v>33333.333333333336</v>
      </c>
      <c r="E133">
        <f>LOG(C133)</f>
        <v>4.5228787452803374</v>
      </c>
      <c r="F133" s="30">
        <f>LOG(0.00000009/B133)</f>
        <v>-2.5228787452803374</v>
      </c>
      <c r="G133" s="39">
        <f>VLOOKUP($A133,'Ub5 and Ub6 values'!$B$3:$F$7000,2,FALSE)</f>
        <v>5</v>
      </c>
      <c r="H133" s="39">
        <f>VLOOKUP($A133,'Ub5 and Ub6 values'!$B$3:$F$7000,3,FALSE)</f>
        <v>6</v>
      </c>
    </row>
    <row r="134" spans="1:8">
      <c r="B134" s="15"/>
    </row>
    <row r="135" spans="1:8">
      <c r="B135" s="15"/>
    </row>
    <row r="136" spans="1:8">
      <c r="B136" s="15"/>
    </row>
    <row r="137" spans="1:8">
      <c r="B137" s="15"/>
    </row>
    <row r="138" spans="1:8">
      <c r="B138" s="15"/>
    </row>
    <row r="139" spans="1:8">
      <c r="B139" s="15"/>
    </row>
    <row r="140" spans="1:8">
      <c r="B140" s="15"/>
    </row>
    <row r="141" spans="1:8">
      <c r="B141" s="15"/>
    </row>
    <row r="142" spans="1:8">
      <c r="B142" s="15"/>
    </row>
    <row r="143" spans="1:8">
      <c r="B143" s="15"/>
    </row>
    <row r="144" spans="1:8">
      <c r="B144" s="15"/>
    </row>
    <row r="145" spans="2:2">
      <c r="B145" s="15"/>
    </row>
    <row r="146" spans="2:2">
      <c r="B146" s="15"/>
    </row>
    <row r="147" spans="2:2">
      <c r="B147" s="15"/>
    </row>
    <row r="148" spans="2:2">
      <c r="B148" s="15"/>
    </row>
    <row r="149" spans="2:2">
      <c r="B149" s="15"/>
    </row>
    <row r="150" spans="2:2">
      <c r="B150" s="15"/>
    </row>
    <row r="151" spans="2:2">
      <c r="B151" s="15"/>
    </row>
    <row r="152" spans="2:2">
      <c r="B152" s="15"/>
    </row>
    <row r="153" spans="2:2">
      <c r="B153" s="15"/>
    </row>
    <row r="154" spans="2:2">
      <c r="B154" s="15"/>
    </row>
    <row r="155" spans="2:2">
      <c r="B155" s="15"/>
    </row>
    <row r="156" spans="2:2">
      <c r="B156" s="15"/>
    </row>
    <row r="157" spans="2:2">
      <c r="B157" s="15"/>
    </row>
    <row r="158" spans="2:2">
      <c r="B158" s="15"/>
    </row>
    <row r="159" spans="2:2">
      <c r="B159" s="15"/>
    </row>
    <row r="160" spans="2:2">
      <c r="B160" s="15"/>
    </row>
    <row r="161" spans="2:2">
      <c r="B161" s="15"/>
    </row>
    <row r="162" spans="2:2">
      <c r="B162" s="15"/>
    </row>
    <row r="163" spans="2:2">
      <c r="B163" s="15"/>
    </row>
    <row r="164" spans="2:2">
      <c r="B164" s="15"/>
    </row>
    <row r="165" spans="2:2">
      <c r="B165" s="15"/>
    </row>
    <row r="166" spans="2:2">
      <c r="B166" s="15"/>
    </row>
    <row r="167" spans="2:2">
      <c r="B167" s="15"/>
    </row>
    <row r="168" spans="2:2">
      <c r="B168" s="15"/>
    </row>
    <row r="169" spans="2:2">
      <c r="B169" s="15"/>
    </row>
    <row r="170" spans="2:2">
      <c r="B170" s="15"/>
    </row>
    <row r="171" spans="2:2">
      <c r="B171" s="15"/>
    </row>
    <row r="172" spans="2:2">
      <c r="B172" s="15"/>
    </row>
    <row r="173" spans="2:2">
      <c r="B173" s="15"/>
    </row>
    <row r="174" spans="2:2">
      <c r="B174" s="15"/>
    </row>
    <row r="175" spans="2:2">
      <c r="B175" s="15"/>
    </row>
    <row r="176" spans="2:2">
      <c r="B176" s="15"/>
    </row>
    <row r="177" spans="2:2">
      <c r="B177" s="15"/>
    </row>
    <row r="178" spans="2:2">
      <c r="B178" s="15"/>
    </row>
    <row r="179" spans="2:2">
      <c r="B179" s="15"/>
    </row>
    <row r="180" spans="2:2">
      <c r="B180" s="15"/>
    </row>
    <row r="181" spans="2:2">
      <c r="B181" s="15"/>
    </row>
    <row r="182" spans="2:2">
      <c r="B182" s="15"/>
    </row>
    <row r="183" spans="2:2">
      <c r="B183" s="15"/>
    </row>
    <row r="184" spans="2:2">
      <c r="B184" s="15"/>
    </row>
    <row r="185" spans="2:2">
      <c r="B185" s="15"/>
    </row>
    <row r="186" spans="2:2">
      <c r="B186" s="15"/>
    </row>
    <row r="187" spans="2:2">
      <c r="B187" s="15"/>
    </row>
    <row r="188" spans="2:2">
      <c r="B188" s="15"/>
    </row>
    <row r="189" spans="2:2">
      <c r="B189" s="15"/>
    </row>
    <row r="190" spans="2:2">
      <c r="B190" s="15"/>
    </row>
    <row r="191" spans="2:2">
      <c r="B191" s="15"/>
    </row>
    <row r="192" spans="2:2">
      <c r="B192" s="15"/>
    </row>
    <row r="193" spans="2:2">
      <c r="B193" s="15"/>
    </row>
    <row r="194" spans="2:2">
      <c r="B194" s="15"/>
    </row>
    <row r="195" spans="2:2">
      <c r="B195" s="15"/>
    </row>
    <row r="196" spans="2:2">
      <c r="B196" s="15"/>
    </row>
    <row r="197" spans="2:2">
      <c r="B197" s="15"/>
    </row>
    <row r="198" spans="2:2">
      <c r="B198" s="15"/>
    </row>
    <row r="199" spans="2:2">
      <c r="B199" s="15"/>
    </row>
    <row r="200" spans="2:2">
      <c r="B200" s="15"/>
    </row>
    <row r="201" spans="2:2">
      <c r="B201" s="15"/>
    </row>
    <row r="202" spans="2:2">
      <c r="B202" s="15"/>
    </row>
    <row r="203" spans="2:2">
      <c r="B203" s="15"/>
    </row>
    <row r="204" spans="2:2">
      <c r="B204" s="15"/>
    </row>
    <row r="205" spans="2:2">
      <c r="B205" s="15"/>
    </row>
    <row r="206" spans="2:2">
      <c r="B206" s="15"/>
    </row>
    <row r="207" spans="2:2">
      <c r="B207" s="15"/>
    </row>
    <row r="208" spans="2:2">
      <c r="B208" s="15"/>
    </row>
    <row r="209" spans="2:2">
      <c r="B209" s="15"/>
    </row>
    <row r="210" spans="2:2">
      <c r="B210" s="15"/>
    </row>
    <row r="211" spans="2:2">
      <c r="B211" s="15"/>
    </row>
    <row r="212" spans="2:2">
      <c r="B212" s="15"/>
    </row>
    <row r="213" spans="2:2">
      <c r="B213" s="15"/>
    </row>
    <row r="214" spans="2:2">
      <c r="B214" s="15"/>
    </row>
    <row r="215" spans="2:2">
      <c r="B215" s="15"/>
    </row>
    <row r="216" spans="2:2">
      <c r="B216" s="15"/>
    </row>
    <row r="217" spans="2:2">
      <c r="B217" s="15"/>
    </row>
    <row r="218" spans="2:2">
      <c r="B218" s="15"/>
    </row>
    <row r="219" spans="2:2">
      <c r="B219" s="15"/>
    </row>
    <row r="220" spans="2:2">
      <c r="B220" s="15"/>
    </row>
    <row r="221" spans="2:2">
      <c r="B221" s="15"/>
    </row>
    <row r="222" spans="2:2">
      <c r="B222" s="15"/>
    </row>
    <row r="223" spans="2:2">
      <c r="B223" s="15"/>
    </row>
    <row r="224" spans="2:2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188"/>
  <sheetViews>
    <sheetView workbookViewId="0">
      <selection activeCell="E1" sqref="E1:F1048576"/>
    </sheetView>
  </sheetViews>
  <sheetFormatPr defaultRowHeight="12.75"/>
  <cols>
    <col min="1" max="1" width="27.85546875" customWidth="1"/>
    <col min="4" max="4" width="9.140625" style="30"/>
    <col min="5" max="6" width="9.140625" style="39"/>
  </cols>
  <sheetData>
    <row r="2" spans="1:29">
      <c r="B2" t="s">
        <v>1718</v>
      </c>
      <c r="D2" s="30" t="s">
        <v>1719</v>
      </c>
      <c r="E2" s="39" t="s">
        <v>7937</v>
      </c>
      <c r="F2" s="39" t="s">
        <v>7938</v>
      </c>
      <c r="K2" t="s">
        <v>14838</v>
      </c>
      <c r="Q2" t="s">
        <v>14839</v>
      </c>
      <c r="W2" t="s">
        <v>14840</v>
      </c>
    </row>
    <row r="3" spans="1:29">
      <c r="A3" t="s">
        <v>1691</v>
      </c>
      <c r="B3">
        <v>2.2736652170450926E-3</v>
      </c>
      <c r="D3" s="30">
        <f>LOG(B3)</f>
        <v>-2.6432734820817196</v>
      </c>
      <c r="E3" s="39">
        <f>VLOOKUP($A3,'Ub5 and Ub6 values'!$A$3:$F$7000,3,FALSE)</f>
        <v>4</v>
      </c>
      <c r="F3" s="39">
        <f>VLOOKUP($A3,'Ub5 and Ub6 values'!$A$3:$F$7000,4,FALSE)</f>
        <v>4</v>
      </c>
      <c r="K3" s="26" t="s">
        <v>14841</v>
      </c>
      <c r="L3" s="26" t="s">
        <v>14842</v>
      </c>
      <c r="M3" s="26" t="s">
        <v>14843</v>
      </c>
      <c r="N3" s="26" t="s">
        <v>14844</v>
      </c>
      <c r="O3" s="26" t="s">
        <v>14845</v>
      </c>
      <c r="P3" s="26" t="s">
        <v>14846</v>
      </c>
      <c r="Q3" s="26" t="s">
        <v>14841</v>
      </c>
      <c r="R3" s="26" t="s">
        <v>14842</v>
      </c>
      <c r="S3" s="26" t="s">
        <v>14843</v>
      </c>
      <c r="T3" s="26" t="s">
        <v>14844</v>
      </c>
      <c r="U3" s="26" t="s">
        <v>14845</v>
      </c>
      <c r="V3" s="26" t="s">
        <v>14846</v>
      </c>
      <c r="W3" s="26" t="s">
        <v>14841</v>
      </c>
      <c r="X3" s="26" t="s">
        <v>14842</v>
      </c>
      <c r="Y3" s="26" t="s">
        <v>14843</v>
      </c>
      <c r="Z3" s="26" t="s">
        <v>14844</v>
      </c>
      <c r="AA3" s="26" t="s">
        <v>14845</v>
      </c>
      <c r="AB3" s="26" t="s">
        <v>14846</v>
      </c>
      <c r="AC3" s="26" t="s">
        <v>14846</v>
      </c>
    </row>
    <row r="4" spans="1:29">
      <c r="A4" t="s">
        <v>1692</v>
      </c>
      <c r="B4" t="s">
        <v>1489</v>
      </c>
      <c r="E4" s="39">
        <f>VLOOKUP($A4,'Ub5 and Ub6 values'!$A$3:$F$7000,3,FALSE)</f>
        <v>4</v>
      </c>
      <c r="F4" s="39">
        <f>VLOOKUP($A4,'Ub5 and Ub6 values'!$A$3:$F$7000,4,FALSE)</f>
        <v>5</v>
      </c>
      <c r="K4">
        <f>AVERAGE(D3:D3743)</f>
        <v>-5.7253309132835684</v>
      </c>
      <c r="L4">
        <f>MEDIAN(D3:D3743)</f>
        <v>-5.6423650479814551</v>
      </c>
      <c r="M4">
        <f>STDEV(D3:D3743)</f>
        <v>1.3881704420421743</v>
      </c>
      <c r="N4">
        <f>SKEW(D3:D3743)</f>
        <v>-0.13604367631767528</v>
      </c>
      <c r="O4">
        <f>MAX(D3:D3743)</f>
        <v>-0.98514570497270604</v>
      </c>
      <c r="P4">
        <f>MIN(D3:D3743)</f>
        <v>-10.035004012272889</v>
      </c>
      <c r="Q4">
        <f>AVERAGE(E3:E5441)</f>
        <v>7.580645161290323</v>
      </c>
      <c r="R4">
        <f>MEDIAN(E3:E543)</f>
        <v>7</v>
      </c>
      <c r="S4">
        <f>STDEV(E3:E543)</f>
        <v>1.9246485429681537</v>
      </c>
      <c r="T4">
        <f>SKEW(E3:E543)</f>
        <v>9.0870290093540505E-3</v>
      </c>
      <c r="U4">
        <f>MAX(E3:E543)</f>
        <v>11</v>
      </c>
      <c r="V4">
        <f>MIN(E3:E543)</f>
        <v>2</v>
      </c>
      <c r="W4">
        <f>AVERAGE(F3:F5407)</f>
        <v>8.9408602150537639</v>
      </c>
      <c r="X4">
        <f>MEDIAN(F3:F5407)</f>
        <v>9</v>
      </c>
      <c r="Y4">
        <f>STDEV(F3:F5407)</f>
        <v>1.9063896291661857</v>
      </c>
      <c r="Z4">
        <f>SKEW(F3:F5407)</f>
        <v>-0.74265796408917362</v>
      </c>
      <c r="AA4">
        <f>MAX(F3:F5407)</f>
        <v>12</v>
      </c>
      <c r="AB4">
        <f>MIN(F3:F5407)</f>
        <v>2</v>
      </c>
      <c r="AC4">
        <f>MIN(G3:G5407)</f>
        <v>0</v>
      </c>
    </row>
    <row r="5" spans="1:29">
      <c r="A5" t="s">
        <v>1693</v>
      </c>
      <c r="B5">
        <v>5.9863147402932583E-6</v>
      </c>
      <c r="D5" s="30">
        <f>LOG(B5)</f>
        <v>-5.2228404531524957</v>
      </c>
      <c r="E5" s="39">
        <f>VLOOKUP($A5,'Ub5 and Ub6 values'!$A$3:$F$7000,3,FALSE)</f>
        <v>5</v>
      </c>
      <c r="F5" s="39">
        <f>VLOOKUP($A5,'Ub5 and Ub6 values'!$A$3:$F$7000,4,FALSE)</f>
        <v>7</v>
      </c>
    </row>
    <row r="6" spans="1:29">
      <c r="A6" t="s">
        <v>9651</v>
      </c>
      <c r="B6">
        <v>3.1911478593348923E-7</v>
      </c>
      <c r="D6" s="30">
        <f>LOG(B6)</f>
        <v>-6.4960530726458643</v>
      </c>
      <c r="E6" s="39">
        <f>VLOOKUP($A6,'Ub5 and Ub6 values'!$A$3:$F$7000,3,FALSE)</f>
        <v>6</v>
      </c>
      <c r="F6" s="39">
        <f>VLOOKUP($A6,'Ub5 and Ub6 values'!$A$3:$F$7000,4,FALSE)</f>
        <v>9</v>
      </c>
    </row>
    <row r="7" spans="1:29">
      <c r="A7" t="s">
        <v>7948</v>
      </c>
      <c r="B7" t="s">
        <v>1489</v>
      </c>
      <c r="E7" s="39">
        <f>VLOOKUP($A7,'Ub5 and Ub6 values'!$A$3:$F$7000,3,FALSE)</f>
        <v>7</v>
      </c>
      <c r="F7" s="39">
        <f>VLOOKUP($A7,'Ub5 and Ub6 values'!$A$3:$F$7000,4,FALSE)</f>
        <v>8</v>
      </c>
    </row>
    <row r="8" spans="1:29">
      <c r="A8" t="s">
        <v>1694</v>
      </c>
      <c r="B8">
        <v>5.3691390478154054E-6</v>
      </c>
      <c r="D8" s="30">
        <f t="shared" ref="D8:D14" si="0">LOG(B8)</f>
        <v>-5.2700953487063478</v>
      </c>
      <c r="E8" s="39">
        <f>VLOOKUP($A8,'Ub5 and Ub6 values'!$A$3:$F$7000,3,FALSE)</f>
        <v>6</v>
      </c>
      <c r="F8" s="39">
        <f>VLOOKUP($A8,'Ub5 and Ub6 values'!$A$3:$F$7000,4,FALSE)</f>
        <v>9</v>
      </c>
    </row>
    <row r="9" spans="1:29">
      <c r="A9" t="s">
        <v>1491</v>
      </c>
      <c r="B9">
        <v>7.7482262059040859E-4</v>
      </c>
      <c r="D9" s="30">
        <f t="shared" si="0"/>
        <v>-3.1107977087399856</v>
      </c>
      <c r="E9" s="39">
        <f>VLOOKUP($A9,'Ub5 and Ub6 values'!$A$3:$F$7000,3,FALSE)</f>
        <v>6</v>
      </c>
      <c r="F9" s="39">
        <f>VLOOKUP($A9,'Ub5 and Ub6 values'!$A$3:$F$7000,4,FALSE)</f>
        <v>7</v>
      </c>
    </row>
    <row r="10" spans="1:29">
      <c r="A10" t="s">
        <v>1695</v>
      </c>
      <c r="B10">
        <v>5.512770916910562E-6</v>
      </c>
      <c r="D10" s="30">
        <f t="shared" si="0"/>
        <v>-5.2586300542446116</v>
      </c>
      <c r="E10" s="39">
        <f>VLOOKUP($A10,'Ub5 and Ub6 values'!$A$3:$F$7000,3,FALSE)</f>
        <v>6</v>
      </c>
      <c r="F10" s="39">
        <f>VLOOKUP($A10,'Ub5 and Ub6 values'!$A$3:$F$7000,4,FALSE)</f>
        <v>10</v>
      </c>
    </row>
    <row r="11" spans="1:29">
      <c r="A11" t="s">
        <v>1493</v>
      </c>
      <c r="B11">
        <v>4.5440603451213839E-6</v>
      </c>
      <c r="D11" s="30">
        <f t="shared" si="0"/>
        <v>-5.3425559098280218</v>
      </c>
      <c r="E11" s="39">
        <f>VLOOKUP($A11,'Ub5 and Ub6 values'!$A$3:$F$7000,3,FALSE)</f>
        <v>6</v>
      </c>
      <c r="F11" s="39">
        <f>VLOOKUP($A11,'Ub5 and Ub6 values'!$A$3:$F$7000,4,FALSE)</f>
        <v>8</v>
      </c>
    </row>
    <row r="12" spans="1:29">
      <c r="A12" t="s">
        <v>1696</v>
      </c>
      <c r="B12">
        <v>1.0230430643882102E-5</v>
      </c>
      <c r="D12" s="30">
        <f t="shared" si="0"/>
        <v>-4.9901060845356184</v>
      </c>
      <c r="E12" s="39">
        <f>VLOOKUP($A12,'Ub5 and Ub6 values'!$A$3:$F$7000,3,FALSE)</f>
        <v>6</v>
      </c>
      <c r="F12" s="39">
        <f>VLOOKUP($A12,'Ub5 and Ub6 values'!$A$3:$F$7000,4,FALSE)</f>
        <v>10</v>
      </c>
    </row>
    <row r="13" spans="1:29">
      <c r="A13" t="s">
        <v>1697</v>
      </c>
      <c r="B13">
        <v>1.0654489945182915E-5</v>
      </c>
      <c r="D13" s="30">
        <f t="shared" si="0"/>
        <v>-4.9724673361229028</v>
      </c>
      <c r="E13" s="39">
        <f>VLOOKUP($A13,'Ub5 and Ub6 values'!$A$3:$F$7000,3,FALSE)</f>
        <v>6</v>
      </c>
      <c r="F13" s="39">
        <f>VLOOKUP($A13,'Ub5 and Ub6 values'!$A$3:$F$7000,4,FALSE)</f>
        <v>10</v>
      </c>
    </row>
    <row r="14" spans="1:29">
      <c r="A14" t="s">
        <v>1675</v>
      </c>
      <c r="B14">
        <v>5.5295165874707705E-4</v>
      </c>
      <c r="D14" s="30">
        <f t="shared" si="0"/>
        <v>-3.2573128348021205</v>
      </c>
      <c r="E14" s="39">
        <f>VLOOKUP($A14,'Ub5 and Ub6 values'!$A$3:$F$7000,3,FALSE)</f>
        <v>6</v>
      </c>
      <c r="F14" s="39">
        <f>VLOOKUP($A14,'Ub5 and Ub6 values'!$A$3:$F$7000,4,FALSE)</f>
        <v>7</v>
      </c>
    </row>
    <row r="15" spans="1:29">
      <c r="A15" t="s">
        <v>1698</v>
      </c>
      <c r="B15" t="s">
        <v>1489</v>
      </c>
      <c r="E15" s="39">
        <f>VLOOKUP($A15,'Ub5 and Ub6 values'!$A$3:$F$7000,3,FALSE)</f>
        <v>8</v>
      </c>
      <c r="F15" s="39">
        <f>VLOOKUP($A15,'Ub5 and Ub6 values'!$A$3:$F$7000,4,FALSE)</f>
        <v>8</v>
      </c>
    </row>
    <row r="16" spans="1:29">
      <c r="A16" t="s">
        <v>1699</v>
      </c>
      <c r="B16">
        <v>0.10347949367018863</v>
      </c>
      <c r="D16" s="30">
        <f t="shared" ref="D16:D24" si="1">LOG(B16)</f>
        <v>-0.98514570497270604</v>
      </c>
      <c r="E16" s="39">
        <f>VLOOKUP($A16,'Ub5 and Ub6 values'!$A$3:$F$7000,3,FALSE)</f>
        <v>4</v>
      </c>
      <c r="F16" s="39">
        <f>VLOOKUP($A16,'Ub5 and Ub6 values'!$A$3:$F$7000,4,FALSE)</f>
        <v>4</v>
      </c>
    </row>
    <row r="17" spans="1:6">
      <c r="A17" t="s">
        <v>1494</v>
      </c>
      <c r="B17">
        <v>1.5939675371829995E-5</v>
      </c>
      <c r="D17" s="30">
        <f t="shared" si="1"/>
        <v>-4.7975205277114581</v>
      </c>
      <c r="E17" s="39">
        <f>VLOOKUP($A17,'Ub5 and Ub6 values'!$A$3:$F$7000,3,FALSE)</f>
        <v>6</v>
      </c>
      <c r="F17" s="39">
        <f>VLOOKUP($A17,'Ub5 and Ub6 values'!$A$3:$F$7000,4,FALSE)</f>
        <v>9</v>
      </c>
    </row>
    <row r="18" spans="1:6">
      <c r="A18" t="s">
        <v>1495</v>
      </c>
      <c r="B18">
        <v>4.0995828621878969E-6</v>
      </c>
      <c r="D18" s="30">
        <f t="shared" si="1"/>
        <v>-5.3872603310525431</v>
      </c>
      <c r="E18" s="39">
        <f>VLOOKUP($A18,'Ub5 and Ub6 values'!$A$3:$F$7000,3,FALSE)</f>
        <v>8</v>
      </c>
      <c r="F18" s="39">
        <f>VLOOKUP($A18,'Ub5 and Ub6 values'!$A$3:$F$7000,4,FALSE)</f>
        <v>8</v>
      </c>
    </row>
    <row r="19" spans="1:6">
      <c r="A19" t="s">
        <v>1496</v>
      </c>
      <c r="B19">
        <v>1.1098629491903096E-8</v>
      </c>
      <c r="D19" s="30">
        <f t="shared" si="1"/>
        <v>-7.9547306465152889</v>
      </c>
      <c r="E19" s="39">
        <f>VLOOKUP($A19,'Ub5 and Ub6 values'!$A$3:$F$7000,3,FALSE)</f>
        <v>8</v>
      </c>
      <c r="F19" s="39">
        <f>VLOOKUP($A19,'Ub5 and Ub6 values'!$A$3:$F$7000,4,FALSE)</f>
        <v>11</v>
      </c>
    </row>
    <row r="20" spans="1:6">
      <c r="A20" t="s">
        <v>1497</v>
      </c>
      <c r="B20">
        <v>3.4839254232331554E-5</v>
      </c>
      <c r="D20" s="30">
        <f t="shared" si="1"/>
        <v>-4.4579311500550078</v>
      </c>
      <c r="E20" s="39">
        <f>VLOOKUP($A20,'Ub5 and Ub6 values'!$A$3:$F$7000,3,FALSE)</f>
        <v>11</v>
      </c>
      <c r="F20" s="39">
        <f>VLOOKUP($A20,'Ub5 and Ub6 values'!$A$3:$F$7000,4,FALSE)</f>
        <v>12</v>
      </c>
    </row>
    <row r="21" spans="1:6">
      <c r="A21" t="s">
        <v>1498</v>
      </c>
      <c r="B21">
        <v>4.5712762321390112E-8</v>
      </c>
      <c r="D21" s="30">
        <f t="shared" si="1"/>
        <v>-7.3399625344601809</v>
      </c>
      <c r="E21" s="39">
        <f>VLOOKUP($A21,'Ub5 and Ub6 values'!$A$3:$F$7000,3,FALSE)</f>
        <v>9</v>
      </c>
      <c r="F21" s="39">
        <f>VLOOKUP($A21,'Ub5 and Ub6 values'!$A$3:$F$7000,4,FALSE)</f>
        <v>9</v>
      </c>
    </row>
    <row r="22" spans="1:6">
      <c r="A22" t="s">
        <v>1499</v>
      </c>
      <c r="B22">
        <v>4.9996043870212809E-7</v>
      </c>
      <c r="D22" s="30">
        <f t="shared" si="1"/>
        <v>-6.3010643595302041</v>
      </c>
      <c r="E22" s="39">
        <f>VLOOKUP($A22,'Ub5 and Ub6 values'!$A$3:$F$7000,3,FALSE)</f>
        <v>8</v>
      </c>
      <c r="F22" s="39">
        <f>VLOOKUP($A22,'Ub5 and Ub6 values'!$A$3:$F$7000,4,FALSE)</f>
        <v>8</v>
      </c>
    </row>
    <row r="23" spans="1:6">
      <c r="A23" t="s">
        <v>1500</v>
      </c>
      <c r="B23">
        <v>9.2256290392598379E-11</v>
      </c>
      <c r="D23" s="30">
        <f t="shared" si="1"/>
        <v>-10.035004012272889</v>
      </c>
      <c r="E23" s="39">
        <f>VLOOKUP($A23,'Ub5 and Ub6 values'!$A$3:$F$7000,3,FALSE)</f>
        <v>6</v>
      </c>
      <c r="F23" s="39">
        <f>VLOOKUP($A23,'Ub5 and Ub6 values'!$A$3:$F$7000,4,FALSE)</f>
        <v>9</v>
      </c>
    </row>
    <row r="24" spans="1:6">
      <c r="A24" t="s">
        <v>1501</v>
      </c>
      <c r="B24">
        <v>1.9351444692854346E-6</v>
      </c>
      <c r="D24" s="30">
        <f t="shared" si="1"/>
        <v>-5.7132866069389285</v>
      </c>
      <c r="E24" s="39">
        <f>VLOOKUP($A24,'Ub5 and Ub6 values'!$A$3:$F$7000,3,FALSE)</f>
        <v>8</v>
      </c>
      <c r="F24" s="39">
        <f>VLOOKUP($A24,'Ub5 and Ub6 values'!$A$3:$F$7000,4,FALSE)</f>
        <v>9</v>
      </c>
    </row>
    <row r="25" spans="1:6">
      <c r="A25" t="s">
        <v>1502</v>
      </c>
      <c r="B25" t="s">
        <v>1489</v>
      </c>
      <c r="E25" s="39">
        <f>VLOOKUP($A25,'Ub5 and Ub6 values'!$A$3:$F$7000,3,FALSE)</f>
        <v>11</v>
      </c>
      <c r="F25" s="39">
        <f>VLOOKUP($A25,'Ub5 and Ub6 values'!$A$3:$F$7000,4,FALSE)</f>
        <v>12</v>
      </c>
    </row>
    <row r="26" spans="1:6">
      <c r="A26" t="s">
        <v>1503</v>
      </c>
      <c r="B26">
        <v>2.930755318262837E-8</v>
      </c>
      <c r="D26" s="30">
        <f t="shared" ref="D26:D47" si="2">LOG(B26)</f>
        <v>-7.533020438253482</v>
      </c>
      <c r="E26" s="39">
        <f>VLOOKUP($A26,'Ub5 and Ub6 values'!$A$3:$F$7000,3,FALSE)</f>
        <v>10</v>
      </c>
      <c r="F26" s="39">
        <f>VLOOKUP($A26,'Ub5 and Ub6 values'!$A$3:$F$7000,4,FALSE)</f>
        <v>10</v>
      </c>
    </row>
    <row r="27" spans="1:6">
      <c r="A27" t="s">
        <v>1504</v>
      </c>
      <c r="B27">
        <v>1.909631971482829E-6</v>
      </c>
      <c r="D27" s="30">
        <f t="shared" si="2"/>
        <v>-5.7190503228857086</v>
      </c>
      <c r="E27" s="39">
        <f>VLOOKUP($A27,'Ub5 and Ub6 values'!$A$3:$F$7000,3,FALSE)</f>
        <v>8</v>
      </c>
      <c r="F27" s="39">
        <f>VLOOKUP($A27,'Ub5 and Ub6 values'!$A$3:$F$7000,4,FALSE)</f>
        <v>8</v>
      </c>
    </row>
    <row r="28" spans="1:6">
      <c r="A28" t="s">
        <v>1505</v>
      </c>
      <c r="B28">
        <v>2.2942621602705582E-6</v>
      </c>
      <c r="D28" s="30">
        <f t="shared" si="2"/>
        <v>-5.639356957727836</v>
      </c>
      <c r="E28" s="39">
        <f>VLOOKUP($A28,'Ub5 and Ub6 values'!$A$3:$F$7000,3,FALSE)</f>
        <v>11</v>
      </c>
      <c r="F28" s="39">
        <f>VLOOKUP($A28,'Ub5 and Ub6 values'!$A$3:$F$7000,4,FALSE)</f>
        <v>11</v>
      </c>
    </row>
    <row r="29" spans="1:6">
      <c r="A29" t="s">
        <v>1506</v>
      </c>
      <c r="B29">
        <v>4.4185042769492097E-6</v>
      </c>
      <c r="D29" s="30">
        <f t="shared" si="2"/>
        <v>-5.3547247202892585</v>
      </c>
      <c r="E29" s="39">
        <f>VLOOKUP($A29,'Ub5 and Ub6 values'!$A$3:$F$7000,3,FALSE)</f>
        <v>7</v>
      </c>
      <c r="F29" s="39">
        <f>VLOOKUP($A29,'Ub5 and Ub6 values'!$A$3:$F$7000,4,FALSE)</f>
        <v>10</v>
      </c>
    </row>
    <row r="30" spans="1:6">
      <c r="A30" t="s">
        <v>1507</v>
      </c>
      <c r="B30">
        <v>3.8236855081025063E-7</v>
      </c>
      <c r="D30" s="30">
        <f t="shared" si="2"/>
        <v>-6.4175178349399644</v>
      </c>
      <c r="E30" s="39">
        <f>VLOOKUP($A30,'Ub5 and Ub6 values'!$A$3:$F$7000,3,FALSE)</f>
        <v>6</v>
      </c>
      <c r="F30" s="39">
        <f>VLOOKUP($A30,'Ub5 and Ub6 values'!$A$3:$F$7000,4,FALSE)</f>
        <v>9</v>
      </c>
    </row>
    <row r="31" spans="1:6">
      <c r="A31" t="s">
        <v>1508</v>
      </c>
      <c r="B31">
        <v>1.17779839778451E-4</v>
      </c>
      <c r="D31" s="30">
        <f t="shared" si="2"/>
        <v>-3.9289290408075028</v>
      </c>
      <c r="E31" s="39">
        <f>VLOOKUP($A31,'Ub5 and Ub6 values'!$A$3:$F$7000,3,FALSE)</f>
        <v>4</v>
      </c>
      <c r="F31" s="39">
        <f>VLOOKUP($A31,'Ub5 and Ub6 values'!$A$3:$F$7000,4,FALSE)</f>
        <v>6</v>
      </c>
    </row>
    <row r="32" spans="1:6">
      <c r="A32" t="s">
        <v>1509</v>
      </c>
      <c r="B32">
        <v>2.8793934452363943E-8</v>
      </c>
      <c r="D32" s="30">
        <f t="shared" si="2"/>
        <v>-7.5406989883277165</v>
      </c>
      <c r="E32" s="39">
        <f>VLOOKUP($A32,'Ub5 and Ub6 values'!$A$3:$F$7000,3,FALSE)</f>
        <v>6</v>
      </c>
      <c r="F32" s="39">
        <f>VLOOKUP($A32,'Ub5 and Ub6 values'!$A$3:$F$7000,4,FALSE)</f>
        <v>10</v>
      </c>
    </row>
    <row r="33" spans="1:6">
      <c r="A33" t="s">
        <v>1510</v>
      </c>
      <c r="B33">
        <v>1.5262327026960363E-7</v>
      </c>
      <c r="D33" s="30">
        <f t="shared" si="2"/>
        <v>-6.8163792450232981</v>
      </c>
      <c r="E33" s="39">
        <f>VLOOKUP($A33,'Ub5 and Ub6 values'!$A$3:$F$7000,3,FALSE)</f>
        <v>7</v>
      </c>
      <c r="F33" s="39">
        <f>VLOOKUP($A33,'Ub5 and Ub6 values'!$A$3:$F$7000,4,FALSE)</f>
        <v>9</v>
      </c>
    </row>
    <row r="34" spans="1:6">
      <c r="A34" t="s">
        <v>1511</v>
      </c>
      <c r="B34">
        <v>1.7718912494941561E-7</v>
      </c>
      <c r="D34" s="30">
        <f t="shared" si="2"/>
        <v>-6.7515629366216174</v>
      </c>
      <c r="E34" s="39">
        <f>VLOOKUP($A34,'Ub5 and Ub6 values'!$A$3:$F$7000,3,FALSE)</f>
        <v>9</v>
      </c>
      <c r="F34" s="39">
        <f>VLOOKUP($A34,'Ub5 and Ub6 values'!$A$3:$F$7000,4,FALSE)</f>
        <v>11</v>
      </c>
    </row>
    <row r="35" spans="1:6">
      <c r="A35" t="s">
        <v>1512</v>
      </c>
      <c r="B35">
        <v>1.8033649501852636E-5</v>
      </c>
      <c r="D35" s="30">
        <f t="shared" si="2"/>
        <v>-4.7439163754334475</v>
      </c>
      <c r="E35" s="39">
        <f>VLOOKUP($A35,'Ub5 and Ub6 values'!$A$3:$F$7000,3,FALSE)</f>
        <v>7</v>
      </c>
      <c r="F35" s="39">
        <f>VLOOKUP($A35,'Ub5 and Ub6 values'!$A$3:$F$7000,4,FALSE)</f>
        <v>10</v>
      </c>
    </row>
    <row r="36" spans="1:6">
      <c r="A36" t="s">
        <v>1513</v>
      </c>
      <c r="B36">
        <v>6.9214271341028796E-8</v>
      </c>
      <c r="D36" s="30">
        <f t="shared" si="2"/>
        <v>-7.1598043488144443</v>
      </c>
      <c r="E36" s="39">
        <f>VLOOKUP($A36,'Ub5 and Ub6 values'!$A$3:$F$7000,3,FALSE)</f>
        <v>6</v>
      </c>
      <c r="F36" s="39">
        <f>VLOOKUP($A36,'Ub5 and Ub6 values'!$A$3:$F$7000,4,FALSE)</f>
        <v>6</v>
      </c>
    </row>
    <row r="37" spans="1:6">
      <c r="A37" t="s">
        <v>1514</v>
      </c>
      <c r="B37">
        <v>2.2875064223838695E-7</v>
      </c>
      <c r="D37" s="30">
        <f t="shared" si="2"/>
        <v>-6.640637677938253</v>
      </c>
      <c r="E37" s="39">
        <f>VLOOKUP($A37,'Ub5 and Ub6 values'!$A$3:$F$7000,3,FALSE)</f>
        <v>5</v>
      </c>
      <c r="F37" s="39">
        <f>VLOOKUP($A37,'Ub5 and Ub6 values'!$A$3:$F$7000,4,FALSE)</f>
        <v>6</v>
      </c>
    </row>
    <row r="38" spans="1:6">
      <c r="A38" t="s">
        <v>1515</v>
      </c>
      <c r="B38">
        <v>6.5927433903100874E-6</v>
      </c>
      <c r="D38" s="30">
        <f t="shared" si="2"/>
        <v>-5.1809338279937727</v>
      </c>
      <c r="E38" s="39">
        <f>VLOOKUP($A38,'Ub5 and Ub6 values'!$A$3:$F$7000,3,FALSE)</f>
        <v>8</v>
      </c>
      <c r="F38" s="39">
        <f>VLOOKUP($A38,'Ub5 and Ub6 values'!$A$3:$F$7000,4,FALSE)</f>
        <v>10</v>
      </c>
    </row>
    <row r="39" spans="1:6">
      <c r="A39" t="s">
        <v>2220</v>
      </c>
      <c r="B39">
        <v>2.1748379306380475E-6</v>
      </c>
      <c r="D39" s="30">
        <f t="shared" si="2"/>
        <v>-5.6625731012160561</v>
      </c>
      <c r="E39" s="39">
        <f>VLOOKUP($A39,'Ub5 and Ub6 values'!$A$3:$F$7000,3,FALSE)</f>
        <v>8</v>
      </c>
      <c r="F39" s="39">
        <f>VLOOKUP($A39,'Ub5 and Ub6 values'!$A$3:$F$7000,4,FALSE)</f>
        <v>8</v>
      </c>
    </row>
    <row r="40" spans="1:6">
      <c r="A40" t="s">
        <v>1516</v>
      </c>
      <c r="B40">
        <v>3.0426788590767829E-6</v>
      </c>
      <c r="D40" s="30">
        <f t="shared" si="2"/>
        <v>-5.5167438830315163</v>
      </c>
      <c r="E40" s="39">
        <f>VLOOKUP($A40,'Ub5 and Ub6 values'!$A$3:$F$7000,3,FALSE)</f>
        <v>9</v>
      </c>
      <c r="F40" s="39">
        <f>VLOOKUP($A40,'Ub5 and Ub6 values'!$A$3:$F$7000,4,FALSE)</f>
        <v>9</v>
      </c>
    </row>
    <row r="41" spans="1:6">
      <c r="A41" t="s">
        <v>1700</v>
      </c>
      <c r="B41">
        <v>2.0235405213989413E-5</v>
      </c>
      <c r="D41" s="30">
        <f t="shared" si="2"/>
        <v>-4.6938880944383374</v>
      </c>
      <c r="E41" s="39">
        <f>VLOOKUP($A41,'Ub5 and Ub6 values'!$A$3:$F$7000,3,FALSE)</f>
        <v>6</v>
      </c>
      <c r="F41" s="39">
        <f>VLOOKUP($A41,'Ub5 and Ub6 values'!$A$3:$F$7000,4,FALSE)</f>
        <v>9</v>
      </c>
    </row>
    <row r="42" spans="1:6">
      <c r="A42" t="s">
        <v>1518</v>
      </c>
      <c r="B42">
        <v>3.1480410984818539E-8</v>
      </c>
      <c r="D42" s="30">
        <f t="shared" si="2"/>
        <v>-7.5019596064504022</v>
      </c>
      <c r="E42" s="39">
        <f>VLOOKUP($A42,'Ub5 and Ub6 values'!$A$3:$F$7000,3,FALSE)</f>
        <v>8</v>
      </c>
      <c r="F42" s="39">
        <f>VLOOKUP($A42,'Ub5 and Ub6 values'!$A$3:$F$7000,4,FALSE)</f>
        <v>11</v>
      </c>
    </row>
    <row r="43" spans="1:6">
      <c r="A43" t="s">
        <v>1519</v>
      </c>
      <c r="B43">
        <v>1.1739854605161787E-7</v>
      </c>
      <c r="D43" s="30">
        <f t="shared" si="2"/>
        <v>-6.9303372816716191</v>
      </c>
      <c r="E43" s="39">
        <f>VLOOKUP($A43,'Ub5 and Ub6 values'!$A$3:$F$7000,3,FALSE)</f>
        <v>8</v>
      </c>
      <c r="F43" s="39">
        <f>VLOOKUP($A43,'Ub5 and Ub6 values'!$A$3:$F$7000,4,FALSE)</f>
        <v>11</v>
      </c>
    </row>
    <row r="44" spans="1:6">
      <c r="A44" t="s">
        <v>1701</v>
      </c>
      <c r="B44">
        <v>1.4008237148522906E-4</v>
      </c>
      <c r="D44" s="30">
        <f t="shared" si="2"/>
        <v>-3.85361651459572</v>
      </c>
      <c r="E44" s="39">
        <f>VLOOKUP($A44,'Ub5 and Ub6 values'!$A$3:$F$7000,3,FALSE)</f>
        <v>5</v>
      </c>
      <c r="F44" s="39">
        <f>VLOOKUP($A44,'Ub5 and Ub6 values'!$A$3:$F$7000,4,FALSE)</f>
        <v>7</v>
      </c>
    </row>
    <row r="45" spans="1:6">
      <c r="A45" t="s">
        <v>1520</v>
      </c>
      <c r="B45">
        <v>4.2217102031226635E-6</v>
      </c>
      <c r="D45" s="30">
        <f t="shared" si="2"/>
        <v>-5.3745115819010056</v>
      </c>
      <c r="E45" s="39">
        <f>VLOOKUP($A45,'Ub5 and Ub6 values'!$A$3:$F$7000,3,FALSE)</f>
        <v>10</v>
      </c>
      <c r="F45" s="39">
        <f>VLOOKUP($A45,'Ub5 and Ub6 values'!$A$3:$F$7000,4,FALSE)</f>
        <v>10</v>
      </c>
    </row>
    <row r="46" spans="1:6">
      <c r="A46" t="s">
        <v>1702</v>
      </c>
      <c r="B46">
        <v>2.1910503664820031E-6</v>
      </c>
      <c r="D46" s="30">
        <f t="shared" si="2"/>
        <v>-5.6593476390372892</v>
      </c>
      <c r="E46" s="39">
        <f>VLOOKUP($A46,'Ub5 and Ub6 values'!$A$3:$F$7000,3,FALSE)</f>
        <v>7</v>
      </c>
      <c r="F46" s="39">
        <f>VLOOKUP($A46,'Ub5 and Ub6 values'!$A$3:$F$7000,4,FALSE)</f>
        <v>10</v>
      </c>
    </row>
    <row r="47" spans="1:6">
      <c r="A47" t="s">
        <v>1521</v>
      </c>
      <c r="B47">
        <v>4.3357602658818326E-7</v>
      </c>
      <c r="D47" s="30">
        <f t="shared" si="2"/>
        <v>-6.3629347389426805</v>
      </c>
      <c r="E47" s="39">
        <f>VLOOKUP($A47,'Ub5 and Ub6 values'!$A$3:$F$7000,3,FALSE)</f>
        <v>7</v>
      </c>
      <c r="F47" s="39">
        <f>VLOOKUP($A47,'Ub5 and Ub6 values'!$A$3:$F$7000,4,FALSE)</f>
        <v>7</v>
      </c>
    </row>
    <row r="48" spans="1:6">
      <c r="A48" t="s">
        <v>1703</v>
      </c>
      <c r="B48" t="s">
        <v>1489</v>
      </c>
      <c r="E48" s="39">
        <f>VLOOKUP($A48,'Ub5 and Ub6 values'!$A$3:$F$7000,3,FALSE)</f>
        <v>7</v>
      </c>
      <c r="F48" s="39">
        <f>VLOOKUP($A48,'Ub5 and Ub6 values'!$A$3:$F$7000,4,FALSE)</f>
        <v>9</v>
      </c>
    </row>
    <row r="49" spans="1:6">
      <c r="A49" t="s">
        <v>1522</v>
      </c>
      <c r="B49">
        <v>4.1501906830067499E-8</v>
      </c>
      <c r="D49" s="30">
        <f t="shared" ref="D49:D55" si="3">LOG(B49)</f>
        <v>-7.3819319489083508</v>
      </c>
      <c r="E49" s="39">
        <f>VLOOKUP($A49,'Ub5 and Ub6 values'!$A$3:$F$7000,3,FALSE)</f>
        <v>11</v>
      </c>
      <c r="F49" s="39">
        <f>VLOOKUP($A49,'Ub5 and Ub6 values'!$A$3:$F$7000,4,FALSE)</f>
        <v>12</v>
      </c>
    </row>
    <row r="50" spans="1:6">
      <c r="A50" t="s">
        <v>1704</v>
      </c>
      <c r="B50">
        <v>4.5880556503804355E-7</v>
      </c>
      <c r="D50" s="30">
        <f t="shared" si="3"/>
        <v>-6.3383713230056085</v>
      </c>
      <c r="E50" s="39">
        <f>VLOOKUP($A50,'Ub5 and Ub6 values'!$A$3:$F$7000,3,FALSE)</f>
        <v>11</v>
      </c>
      <c r="F50" s="39">
        <f>VLOOKUP($A50,'Ub5 and Ub6 values'!$A$3:$F$7000,4,FALSE)</f>
        <v>12</v>
      </c>
    </row>
    <row r="51" spans="1:6">
      <c r="A51" t="s">
        <v>1679</v>
      </c>
      <c r="B51">
        <v>1.9273024712693738E-6</v>
      </c>
      <c r="D51" s="30">
        <f t="shared" si="3"/>
        <v>-5.7150501217250742</v>
      </c>
      <c r="E51" s="39">
        <f>VLOOKUP($A51,'Ub5 and Ub6 values'!$A$3:$F$7000,3,FALSE)</f>
        <v>7</v>
      </c>
      <c r="F51" s="39">
        <f>VLOOKUP($A51,'Ub5 and Ub6 values'!$A$3:$F$7000,4,FALSE)</f>
        <v>9</v>
      </c>
    </row>
    <row r="52" spans="1:6">
      <c r="A52" t="s">
        <v>1523</v>
      </c>
      <c r="B52">
        <v>7.8564340059543498E-6</v>
      </c>
      <c r="D52" s="30">
        <f t="shared" si="3"/>
        <v>-5.1047745332169319</v>
      </c>
      <c r="E52" s="39">
        <f>VLOOKUP($A52,'Ub5 and Ub6 values'!$A$3:$F$7000,3,FALSE)</f>
        <v>11</v>
      </c>
      <c r="F52" s="39">
        <f>VLOOKUP($A52,'Ub5 and Ub6 values'!$A$3:$F$7000,4,FALSE)</f>
        <v>12</v>
      </c>
    </row>
    <row r="53" spans="1:6">
      <c r="A53" t="s">
        <v>1524</v>
      </c>
      <c r="B53">
        <v>2.5710310980211976E-7</v>
      </c>
      <c r="D53" s="30">
        <f t="shared" si="3"/>
        <v>-6.5898926702971146</v>
      </c>
      <c r="E53" s="39">
        <f>VLOOKUP($A53,'Ub5 and Ub6 values'!$A$3:$F$7000,3,FALSE)</f>
        <v>9</v>
      </c>
      <c r="F53" s="39">
        <f>VLOOKUP($A53,'Ub5 and Ub6 values'!$A$3:$F$7000,4,FALSE)</f>
        <v>11</v>
      </c>
    </row>
    <row r="54" spans="1:6">
      <c r="A54" t="s">
        <v>1526</v>
      </c>
      <c r="B54">
        <v>3.9884878944406799E-5</v>
      </c>
      <c r="D54" s="30">
        <f t="shared" si="3"/>
        <v>-4.3991917217487906</v>
      </c>
      <c r="E54" s="39">
        <f>VLOOKUP($A54,'Ub5 and Ub6 values'!$A$3:$F$7000,3,FALSE)</f>
        <v>11</v>
      </c>
      <c r="F54" s="39">
        <f>VLOOKUP($A54,'Ub5 and Ub6 values'!$A$3:$F$7000,4,FALSE)</f>
        <v>12</v>
      </c>
    </row>
    <row r="55" spans="1:6">
      <c r="A55" t="s">
        <v>1529</v>
      </c>
      <c r="B55">
        <v>2.1653462116752467E-7</v>
      </c>
      <c r="D55" s="30">
        <f t="shared" si="3"/>
        <v>-6.6644726555233982</v>
      </c>
      <c r="E55" s="39">
        <f>VLOOKUP($A55,'Ub5 and Ub6 values'!$A$3:$F$7000,3,FALSE)</f>
        <v>7</v>
      </c>
      <c r="F55" s="39">
        <f>VLOOKUP($A55,'Ub5 and Ub6 values'!$A$3:$F$7000,4,FALSE)</f>
        <v>8</v>
      </c>
    </row>
    <row r="56" spans="1:6">
      <c r="A56" t="s">
        <v>1530</v>
      </c>
      <c r="B56" t="s">
        <v>1489</v>
      </c>
      <c r="E56" s="39">
        <f>VLOOKUP($A56,'Ub5 and Ub6 values'!$A$3:$F$7000,3,FALSE)</f>
        <v>7</v>
      </c>
      <c r="F56" s="39">
        <f>VLOOKUP($A56,'Ub5 and Ub6 values'!$A$3:$F$7000,4,FALSE)</f>
        <v>8</v>
      </c>
    </row>
    <row r="57" spans="1:6">
      <c r="A57" t="s">
        <v>6355</v>
      </c>
      <c r="B57">
        <v>2.0945808327658453E-8</v>
      </c>
      <c r="D57" s="30">
        <f>LOG(B57)</f>
        <v>-7.6789028749557691</v>
      </c>
      <c r="E57" s="39">
        <f>VLOOKUP($A57,'Ub5 and Ub6 values'!$A$3:$F$7000,3,FALSE)</f>
        <v>7</v>
      </c>
      <c r="F57" s="39">
        <f>VLOOKUP($A57,'Ub5 and Ub6 values'!$A$3:$F$7000,4,FALSE)</f>
        <v>8</v>
      </c>
    </row>
    <row r="58" spans="1:6">
      <c r="A58" t="s">
        <v>1531</v>
      </c>
      <c r="B58">
        <v>4.5308439683184185E-6</v>
      </c>
      <c r="D58" s="30">
        <f>LOG(B58)</f>
        <v>-5.3438208936506779</v>
      </c>
      <c r="E58" s="39">
        <f>VLOOKUP($A58,'Ub5 and Ub6 values'!$A$3:$F$7000,3,FALSE)</f>
        <v>6</v>
      </c>
      <c r="F58" s="39">
        <f>VLOOKUP($A58,'Ub5 and Ub6 values'!$A$3:$F$7000,4,FALSE)</f>
        <v>6</v>
      </c>
    </row>
    <row r="59" spans="1:6">
      <c r="A59" t="s">
        <v>1532</v>
      </c>
      <c r="B59">
        <v>5.8218208278047806E-6</v>
      </c>
      <c r="D59" s="30">
        <f>LOG(B59)</f>
        <v>-5.2349411645263864</v>
      </c>
      <c r="E59" s="39">
        <f>VLOOKUP($A59,'Ub5 and Ub6 values'!$A$3:$F$7000,3,FALSE)</f>
        <v>10</v>
      </c>
      <c r="F59" s="39">
        <f>VLOOKUP($A59,'Ub5 and Ub6 values'!$A$3:$F$7000,4,FALSE)</f>
        <v>12</v>
      </c>
    </row>
    <row r="60" spans="1:6">
      <c r="A60" t="s">
        <v>1533</v>
      </c>
      <c r="B60">
        <v>1.1112388900754076E-6</v>
      </c>
      <c r="D60" s="30">
        <f>LOG(B60)</f>
        <v>-5.9541925679817425</v>
      </c>
      <c r="E60" s="39">
        <f>VLOOKUP($A60,'Ub5 and Ub6 values'!$A$3:$F$7000,3,FALSE)</f>
        <v>11</v>
      </c>
      <c r="F60" s="39">
        <f>VLOOKUP($A60,'Ub5 and Ub6 values'!$A$3:$F$7000,4,FALSE)</f>
        <v>12</v>
      </c>
    </row>
    <row r="61" spans="1:6">
      <c r="A61" t="s">
        <v>1534</v>
      </c>
      <c r="B61" t="s">
        <v>1489</v>
      </c>
      <c r="E61" s="39">
        <f>VLOOKUP($A61,'Ub5 and Ub6 values'!$A$3:$F$7000,3,FALSE)</f>
        <v>8</v>
      </c>
      <c r="F61" s="39">
        <f>VLOOKUP($A61,'Ub5 and Ub6 values'!$A$3:$F$7000,4,FALSE)</f>
        <v>11</v>
      </c>
    </row>
    <row r="62" spans="1:6">
      <c r="A62" t="s">
        <v>1705</v>
      </c>
      <c r="B62">
        <v>1.3934318688726323E-4</v>
      </c>
      <c r="D62" s="30">
        <f t="shared" ref="D62:D70" si="4">LOG(B62)</f>
        <v>-3.8559142610346515</v>
      </c>
      <c r="E62" s="39">
        <f>VLOOKUP($A62,'Ub5 and Ub6 values'!$A$3:$F$7000,3,FALSE)</f>
        <v>7</v>
      </c>
      <c r="F62" s="39">
        <f>VLOOKUP($A62,'Ub5 and Ub6 values'!$A$3:$F$7000,4,FALSE)</f>
        <v>7</v>
      </c>
    </row>
    <row r="63" spans="1:6">
      <c r="A63" t="s">
        <v>1535</v>
      </c>
      <c r="B63">
        <v>2.8087738574858584E-5</v>
      </c>
      <c r="D63" s="30">
        <f t="shared" si="4"/>
        <v>-4.5514832256968178</v>
      </c>
      <c r="E63" s="39">
        <f>VLOOKUP($A63,'Ub5 and Ub6 values'!$A$3:$F$7000,3,FALSE)</f>
        <v>6</v>
      </c>
      <c r="F63" s="39">
        <f>VLOOKUP($A63,'Ub5 and Ub6 values'!$A$3:$F$7000,4,FALSE)</f>
        <v>7</v>
      </c>
    </row>
    <row r="64" spans="1:6">
      <c r="A64" t="s">
        <v>1536</v>
      </c>
      <c r="B64">
        <v>4.2836312034559483E-6</v>
      </c>
      <c r="D64" s="30">
        <f t="shared" si="4"/>
        <v>-5.3681879265419878</v>
      </c>
      <c r="E64" s="39">
        <f>VLOOKUP($A64,'Ub5 and Ub6 values'!$A$3:$F$7000,3,FALSE)</f>
        <v>11</v>
      </c>
      <c r="F64" s="39">
        <f>VLOOKUP($A64,'Ub5 and Ub6 values'!$A$3:$F$7000,4,FALSE)</f>
        <v>12</v>
      </c>
    </row>
    <row r="65" spans="1:6">
      <c r="A65" t="s">
        <v>1537</v>
      </c>
      <c r="B65">
        <v>1.7617764626312233E-7</v>
      </c>
      <c r="D65" s="30">
        <f t="shared" si="4"/>
        <v>-6.7540491964940088</v>
      </c>
      <c r="E65" s="39">
        <f>VLOOKUP($A65,'Ub5 and Ub6 values'!$A$3:$F$7000,3,FALSE)</f>
        <v>6</v>
      </c>
      <c r="F65" s="39">
        <f>VLOOKUP($A65,'Ub5 and Ub6 values'!$A$3:$F$7000,4,FALSE)</f>
        <v>8</v>
      </c>
    </row>
    <row r="66" spans="1:6">
      <c r="A66" t="s">
        <v>1538</v>
      </c>
      <c r="B66">
        <v>2.2626994003846587E-6</v>
      </c>
      <c r="D66" s="30">
        <f t="shared" si="4"/>
        <v>-5.6453731382350734</v>
      </c>
      <c r="E66" s="39">
        <f>VLOOKUP($A66,'Ub5 and Ub6 values'!$A$3:$F$7000,3,FALSE)</f>
        <v>8</v>
      </c>
      <c r="F66" s="39">
        <f>VLOOKUP($A66,'Ub5 and Ub6 values'!$A$3:$F$7000,4,FALSE)</f>
        <v>8</v>
      </c>
    </row>
    <row r="67" spans="1:6">
      <c r="A67" t="s">
        <v>1539</v>
      </c>
      <c r="B67">
        <v>9.4669780667410806E-7</v>
      </c>
      <c r="D67" s="30">
        <f t="shared" si="4"/>
        <v>-6.0237886290624427</v>
      </c>
      <c r="E67" s="39">
        <f>VLOOKUP($A67,'Ub5 and Ub6 values'!$A$3:$F$7000,3,FALSE)</f>
        <v>7</v>
      </c>
      <c r="F67" s="39">
        <f>VLOOKUP($A67,'Ub5 and Ub6 values'!$A$3:$F$7000,4,FALSE)</f>
        <v>8</v>
      </c>
    </row>
    <row r="68" spans="1:6">
      <c r="A68" t="s">
        <v>1540</v>
      </c>
      <c r="B68">
        <v>2.9960727154945542E-7</v>
      </c>
      <c r="D68" s="30">
        <f t="shared" si="4"/>
        <v>-6.5234476504002066</v>
      </c>
      <c r="E68" s="39">
        <f>VLOOKUP($A68,'Ub5 and Ub6 values'!$A$3:$F$7000,3,FALSE)</f>
        <v>7</v>
      </c>
      <c r="F68" s="39">
        <f>VLOOKUP($A68,'Ub5 and Ub6 values'!$A$3:$F$7000,4,FALSE)</f>
        <v>9</v>
      </c>
    </row>
    <row r="69" spans="1:6">
      <c r="A69" t="s">
        <v>1541</v>
      </c>
      <c r="B69">
        <v>5.6916372142007614E-5</v>
      </c>
      <c r="D69" s="30">
        <f t="shared" si="4"/>
        <v>-4.2447627897001796</v>
      </c>
      <c r="E69" s="39">
        <f>VLOOKUP($A69,'Ub5 and Ub6 values'!$A$3:$F$7000,3,FALSE)</f>
        <v>9</v>
      </c>
      <c r="F69" s="39">
        <f>VLOOKUP($A69,'Ub5 and Ub6 values'!$A$3:$F$7000,4,FALSE)</f>
        <v>10</v>
      </c>
    </row>
    <row r="70" spans="1:6">
      <c r="A70" t="s">
        <v>1542</v>
      </c>
      <c r="B70">
        <v>3.124103297031603E-9</v>
      </c>
      <c r="D70" s="30">
        <f t="shared" si="4"/>
        <v>-8.5052746148110128</v>
      </c>
      <c r="E70" s="39">
        <f>VLOOKUP($A70,'Ub5 and Ub6 values'!$A$3:$F$7000,3,FALSE)</f>
        <v>8</v>
      </c>
      <c r="F70" s="39">
        <f>VLOOKUP($A70,'Ub5 and Ub6 values'!$A$3:$F$7000,4,FALSE)</f>
        <v>11</v>
      </c>
    </row>
    <row r="71" spans="1:6">
      <c r="A71" t="s">
        <v>6420</v>
      </c>
      <c r="B71" t="s">
        <v>1489</v>
      </c>
      <c r="E71" s="39">
        <f>VLOOKUP($A71,'Ub5 and Ub6 values'!$A$3:$F$7000,3,FALSE)</f>
        <v>4</v>
      </c>
      <c r="F71" s="39">
        <f>VLOOKUP($A71,'Ub5 and Ub6 values'!$A$3:$F$7000,4,FALSE)</f>
        <v>7</v>
      </c>
    </row>
    <row r="72" spans="1:6">
      <c r="A72" t="s">
        <v>1687</v>
      </c>
      <c r="B72">
        <v>4.5061969903378103E-4</v>
      </c>
      <c r="D72" s="30">
        <f>LOG(B72)</f>
        <v>-3.3461898268273003</v>
      </c>
      <c r="E72" s="39">
        <f>VLOOKUP($A72,'Ub5 and Ub6 values'!$A$3:$F$7000,3,FALSE)</f>
        <v>6</v>
      </c>
      <c r="F72" s="39">
        <f>VLOOKUP($A72,'Ub5 and Ub6 values'!$A$3:$F$7000,4,FALSE)</f>
        <v>9</v>
      </c>
    </row>
    <row r="73" spans="1:6">
      <c r="A73" t="s">
        <v>1543</v>
      </c>
      <c r="B73">
        <v>9.8398202892958065E-8</v>
      </c>
      <c r="D73" s="30">
        <f>LOG(B73)</f>
        <v>-7.0070128332840937</v>
      </c>
      <c r="E73" s="39">
        <f>VLOOKUP($A73,'Ub5 and Ub6 values'!$A$3:$F$7000,3,FALSE)</f>
        <v>7</v>
      </c>
      <c r="F73" s="39">
        <f>VLOOKUP($A73,'Ub5 and Ub6 values'!$A$3:$F$7000,4,FALSE)</f>
        <v>9</v>
      </c>
    </row>
    <row r="74" spans="1:6">
      <c r="A74" t="s">
        <v>549</v>
      </c>
      <c r="B74">
        <v>1.0059530866592655E-5</v>
      </c>
      <c r="D74" s="30">
        <f>LOG(B74)</f>
        <v>-4.9974222724412085</v>
      </c>
      <c r="E74" s="39">
        <f>VLOOKUP($A74,'Ub5 and Ub6 values'!$A$3:$F$7000,3,FALSE)</f>
        <v>6</v>
      </c>
      <c r="F74" s="39">
        <f>VLOOKUP($A74,'Ub5 and Ub6 values'!$A$3:$F$7000,4,FALSE)</f>
        <v>9</v>
      </c>
    </row>
    <row r="75" spans="1:6">
      <c r="A75" t="s">
        <v>1544</v>
      </c>
      <c r="B75">
        <v>4.738777486397922E-5</v>
      </c>
      <c r="D75" s="30">
        <f>LOG(B75)</f>
        <v>-4.3243336835137915</v>
      </c>
      <c r="E75" s="39">
        <f>VLOOKUP($A75,'Ub5 and Ub6 values'!$A$3:$F$7000,3,FALSE)</f>
        <v>11</v>
      </c>
      <c r="F75" s="39">
        <f>VLOOKUP($A75,'Ub5 and Ub6 values'!$A$3:$F$7000,4,FALSE)</f>
        <v>12</v>
      </c>
    </row>
    <row r="76" spans="1:6">
      <c r="A76" t="s">
        <v>1706</v>
      </c>
      <c r="B76" t="s">
        <v>1489</v>
      </c>
      <c r="E76" s="39">
        <f>VLOOKUP($A76,'Ub5 and Ub6 values'!$A$3:$F$7000,3,FALSE)</f>
        <v>5</v>
      </c>
      <c r="F76" s="39">
        <f>VLOOKUP($A76,'Ub5 and Ub6 values'!$A$3:$F$7000,4,FALSE)</f>
        <v>5</v>
      </c>
    </row>
    <row r="77" spans="1:6">
      <c r="A77" t="s">
        <v>8235</v>
      </c>
      <c r="B77" t="s">
        <v>1489</v>
      </c>
      <c r="E77" s="39">
        <f>VLOOKUP($A77,'Ub5 and Ub6 values'!$A$3:$F$7000,3,FALSE)</f>
        <v>4</v>
      </c>
      <c r="F77" s="39">
        <f>VLOOKUP($A77,'Ub5 and Ub6 values'!$A$3:$F$7000,4,FALSE)</f>
        <v>4</v>
      </c>
    </row>
    <row r="78" spans="1:6">
      <c r="A78" t="s">
        <v>1547</v>
      </c>
      <c r="B78">
        <v>7.1960251459821638E-6</v>
      </c>
      <c r="D78" s="30">
        <f t="shared" ref="D78:D88" si="5">LOG(B78)</f>
        <v>-5.1429073277136164</v>
      </c>
      <c r="E78" s="39">
        <f>VLOOKUP($A78,'Ub5 and Ub6 values'!$A$3:$F$7000,3,FALSE)</f>
        <v>8</v>
      </c>
      <c r="F78" s="39">
        <f>VLOOKUP($A78,'Ub5 and Ub6 values'!$A$3:$F$7000,4,FALSE)</f>
        <v>11</v>
      </c>
    </row>
    <row r="79" spans="1:6">
      <c r="A79" t="s">
        <v>1548</v>
      </c>
      <c r="B79">
        <v>2.9310236826909702E-6</v>
      </c>
      <c r="D79" s="30">
        <f t="shared" si="5"/>
        <v>-5.5329806724450679</v>
      </c>
      <c r="E79" s="39">
        <f>VLOOKUP($A79,'Ub5 and Ub6 values'!$A$3:$F$7000,3,FALSE)</f>
        <v>7</v>
      </c>
      <c r="F79" s="39">
        <f>VLOOKUP($A79,'Ub5 and Ub6 values'!$A$3:$F$7000,4,FALSE)</f>
        <v>9</v>
      </c>
    </row>
    <row r="80" spans="1:6">
      <c r="A80" t="s">
        <v>1549</v>
      </c>
      <c r="B80">
        <v>4.5687593716676606E-8</v>
      </c>
      <c r="D80" s="30">
        <f t="shared" si="5"/>
        <v>-7.3402017148505951</v>
      </c>
      <c r="E80" s="39">
        <f>VLOOKUP($A80,'Ub5 and Ub6 values'!$A$3:$F$7000,3,FALSE)</f>
        <v>9</v>
      </c>
      <c r="F80" s="39">
        <f>VLOOKUP($A80,'Ub5 and Ub6 values'!$A$3:$F$7000,4,FALSE)</f>
        <v>10</v>
      </c>
    </row>
    <row r="81" spans="1:6">
      <c r="A81" t="s">
        <v>1550</v>
      </c>
      <c r="B81">
        <v>2.5847151337261519E-7</v>
      </c>
      <c r="D81" s="30">
        <f t="shared" si="5"/>
        <v>-6.5875873143371724</v>
      </c>
      <c r="E81" s="39">
        <f>VLOOKUP($A81,'Ub5 and Ub6 values'!$A$3:$F$7000,3,FALSE)</f>
        <v>11</v>
      </c>
      <c r="F81" s="39">
        <f>VLOOKUP($A81,'Ub5 and Ub6 values'!$A$3:$F$7000,4,FALSE)</f>
        <v>11</v>
      </c>
    </row>
    <row r="82" spans="1:6">
      <c r="A82" t="s">
        <v>1551</v>
      </c>
      <c r="B82">
        <v>4.8806521754754924E-4</v>
      </c>
      <c r="D82" s="30">
        <f t="shared" si="5"/>
        <v>-3.3115221416682474</v>
      </c>
      <c r="E82" s="39">
        <f>VLOOKUP($A82,'Ub5 and Ub6 values'!$A$3:$F$7000,3,FALSE)</f>
        <v>7</v>
      </c>
      <c r="F82" s="39">
        <f>VLOOKUP($A82,'Ub5 and Ub6 values'!$A$3:$F$7000,4,FALSE)</f>
        <v>9</v>
      </c>
    </row>
    <row r="83" spans="1:6">
      <c r="A83" t="s">
        <v>1552</v>
      </c>
      <c r="B83">
        <v>8.7498724508389096E-6</v>
      </c>
      <c r="D83" s="30">
        <f t="shared" si="5"/>
        <v>-5.0579982777548951</v>
      </c>
      <c r="E83" s="39">
        <f>VLOOKUP($A83,'Ub5 and Ub6 values'!$A$3:$F$7000,3,FALSE)</f>
        <v>11</v>
      </c>
      <c r="F83" s="39">
        <f>VLOOKUP($A83,'Ub5 and Ub6 values'!$A$3:$F$7000,4,FALSE)</f>
        <v>12</v>
      </c>
    </row>
    <row r="84" spans="1:6">
      <c r="A84" t="s">
        <v>1553</v>
      </c>
      <c r="B84">
        <v>3.4235702947359386E-5</v>
      </c>
      <c r="D84" s="30">
        <f t="shared" si="5"/>
        <v>-4.4655207505182899</v>
      </c>
      <c r="E84" s="39">
        <f>VLOOKUP($A84,'Ub5 and Ub6 values'!$A$3:$F$7000,3,FALSE)</f>
        <v>6</v>
      </c>
      <c r="F84" s="39">
        <f>VLOOKUP($A84,'Ub5 and Ub6 values'!$A$3:$F$7000,4,FALSE)</f>
        <v>9</v>
      </c>
    </row>
    <row r="85" spans="1:6">
      <c r="A85" t="s">
        <v>1554</v>
      </c>
      <c r="B85">
        <v>5.4260613135098593E-9</v>
      </c>
      <c r="D85" s="30">
        <f t="shared" si="5"/>
        <v>-8.2655153030977271</v>
      </c>
      <c r="E85" s="39">
        <f>VLOOKUP($A85,'Ub5 and Ub6 values'!$A$3:$F$7000,3,FALSE)</f>
        <v>8</v>
      </c>
      <c r="F85" s="39">
        <f>VLOOKUP($A85,'Ub5 and Ub6 values'!$A$3:$F$7000,4,FALSE)</f>
        <v>11</v>
      </c>
    </row>
    <row r="86" spans="1:6">
      <c r="A86" t="s">
        <v>1555</v>
      </c>
      <c r="B86">
        <v>2.5569127963816458E-6</v>
      </c>
      <c r="D86" s="30">
        <f t="shared" si="5"/>
        <v>-5.5922840833526477</v>
      </c>
      <c r="E86" s="39">
        <f>VLOOKUP($A86,'Ub5 and Ub6 values'!$A$3:$F$7000,3,FALSE)</f>
        <v>5</v>
      </c>
      <c r="F86" s="39">
        <f>VLOOKUP($A86,'Ub5 and Ub6 values'!$A$3:$F$7000,4,FALSE)</f>
        <v>6</v>
      </c>
    </row>
    <row r="87" spans="1:6">
      <c r="A87" t="s">
        <v>1556</v>
      </c>
      <c r="B87">
        <v>3.1188551596313025E-9</v>
      </c>
      <c r="D87" s="30">
        <f t="shared" si="5"/>
        <v>-8.5060047935126484</v>
      </c>
      <c r="E87" s="39">
        <f>VLOOKUP($A87,'Ub5 and Ub6 values'!$A$3:$F$7000,3,FALSE)</f>
        <v>8</v>
      </c>
      <c r="F87" s="39">
        <f>VLOOKUP($A87,'Ub5 and Ub6 values'!$A$3:$F$7000,4,FALSE)</f>
        <v>11</v>
      </c>
    </row>
    <row r="88" spans="1:6">
      <c r="A88" t="s">
        <v>6061</v>
      </c>
      <c r="B88">
        <v>6.7836036599391825E-7</v>
      </c>
      <c r="D88" s="30">
        <f t="shared" si="5"/>
        <v>-6.1685395341784757</v>
      </c>
      <c r="E88" s="39">
        <f>VLOOKUP($A88,'Ub5 and Ub6 values'!$A$3:$F$7000,3,FALSE)</f>
        <v>9</v>
      </c>
      <c r="F88" s="39">
        <f>VLOOKUP($A88,'Ub5 and Ub6 values'!$A$3:$F$7000,4,FALSE)</f>
        <v>9</v>
      </c>
    </row>
    <row r="89" spans="1:6">
      <c r="A89" t="s">
        <v>1707</v>
      </c>
      <c r="B89" t="s">
        <v>1489</v>
      </c>
      <c r="E89" s="39">
        <f>VLOOKUP($A89,'Ub5 and Ub6 values'!$A$3:$F$7000,3,FALSE)</f>
        <v>3</v>
      </c>
      <c r="F89" s="39">
        <f>VLOOKUP($A89,'Ub5 and Ub6 values'!$A$3:$F$7000,4,FALSE)</f>
        <v>3</v>
      </c>
    </row>
    <row r="90" spans="1:6">
      <c r="A90" t="s">
        <v>4124</v>
      </c>
      <c r="B90">
        <v>2.4311151304092721E-3</v>
      </c>
      <c r="D90" s="30">
        <f t="shared" ref="D90:D103" si="6">LOG(B90)</f>
        <v>-2.6141944737697909</v>
      </c>
      <c r="E90" s="39">
        <f>VLOOKUP($A90,'Ub5 and Ub6 values'!$A$3:$F$7000,3,FALSE)</f>
        <v>4</v>
      </c>
      <c r="F90" s="39">
        <f>VLOOKUP($A90,'Ub5 and Ub6 values'!$A$3:$F$7000,4,FALSE)</f>
        <v>4</v>
      </c>
    </row>
    <row r="91" spans="1:6">
      <c r="A91" t="s">
        <v>1557</v>
      </c>
      <c r="B91">
        <v>2.8610368397507254E-6</v>
      </c>
      <c r="D91" s="30">
        <f t="shared" si="6"/>
        <v>-5.5434765500250593</v>
      </c>
      <c r="E91" s="39">
        <f>VLOOKUP($A91,'Ub5 and Ub6 values'!$A$3:$F$7000,3,FALSE)</f>
        <v>11</v>
      </c>
      <c r="F91" s="39">
        <f>VLOOKUP($A91,'Ub5 and Ub6 values'!$A$3:$F$7000,4,FALSE)</f>
        <v>11</v>
      </c>
    </row>
    <row r="92" spans="1:6">
      <c r="A92" t="s">
        <v>1558</v>
      </c>
      <c r="B92">
        <v>8.3815271142402143E-6</v>
      </c>
      <c r="D92" s="30">
        <f t="shared" si="6"/>
        <v>-5.0766768457056424</v>
      </c>
      <c r="E92" s="39">
        <f>VLOOKUP($A92,'Ub5 and Ub6 values'!$A$3:$F$7000,3,FALSE)</f>
        <v>9</v>
      </c>
      <c r="F92" s="39">
        <f>VLOOKUP($A92,'Ub5 and Ub6 values'!$A$3:$F$7000,4,FALSE)</f>
        <v>9</v>
      </c>
    </row>
    <row r="93" spans="1:6">
      <c r="A93" t="s">
        <v>1559</v>
      </c>
      <c r="B93">
        <v>4.8892241499734583E-5</v>
      </c>
      <c r="D93" s="30">
        <f t="shared" si="6"/>
        <v>-4.3107600517390106</v>
      </c>
      <c r="E93" s="39">
        <f>VLOOKUP($A93,'Ub5 and Ub6 values'!$A$3:$F$7000,3,FALSE)</f>
        <v>5</v>
      </c>
      <c r="F93" s="39">
        <f>VLOOKUP($A93,'Ub5 and Ub6 values'!$A$3:$F$7000,4,FALSE)</f>
        <v>7</v>
      </c>
    </row>
    <row r="94" spans="1:6">
      <c r="A94" t="s">
        <v>1560</v>
      </c>
      <c r="B94">
        <v>2.9229619960656933E-5</v>
      </c>
      <c r="D94" s="30">
        <f t="shared" si="6"/>
        <v>-4.5341768312406669</v>
      </c>
      <c r="E94" s="39">
        <f>VLOOKUP($A94,'Ub5 and Ub6 values'!$A$3:$F$7000,3,FALSE)</f>
        <v>6</v>
      </c>
      <c r="F94" s="39">
        <f>VLOOKUP($A94,'Ub5 and Ub6 values'!$A$3:$F$7000,4,FALSE)</f>
        <v>9</v>
      </c>
    </row>
    <row r="95" spans="1:6">
      <c r="A95" t="s">
        <v>1562</v>
      </c>
      <c r="B95">
        <v>9.1728325695458742E-7</v>
      </c>
      <c r="D95" s="30">
        <f t="shared" si="6"/>
        <v>-6.0374965335376389</v>
      </c>
      <c r="E95" s="39">
        <f>VLOOKUP($A95,'Ub5 and Ub6 values'!$A$3:$F$7000,3,FALSE)</f>
        <v>8</v>
      </c>
      <c r="F95" s="39">
        <f>VLOOKUP($A95,'Ub5 and Ub6 values'!$A$3:$F$7000,4,FALSE)</f>
        <v>9</v>
      </c>
    </row>
    <row r="96" spans="1:6">
      <c r="A96" t="s">
        <v>1563</v>
      </c>
      <c r="B96">
        <v>2.6264959894721649E-6</v>
      </c>
      <c r="D96" s="30">
        <f t="shared" si="6"/>
        <v>-5.5806232580062893</v>
      </c>
      <c r="E96" s="39">
        <f>VLOOKUP($A96,'Ub5 and Ub6 values'!$A$3:$F$7000,3,FALSE)</f>
        <v>11</v>
      </c>
      <c r="F96" s="39">
        <f>VLOOKUP($A96,'Ub5 and Ub6 values'!$A$3:$F$7000,4,FALSE)</f>
        <v>11</v>
      </c>
    </row>
    <row r="97" spans="1:6">
      <c r="A97" t="s">
        <v>1564</v>
      </c>
      <c r="B97">
        <v>1.9909491081403913E-5</v>
      </c>
      <c r="D97" s="30">
        <f t="shared" si="6"/>
        <v>-4.7009398410957859</v>
      </c>
      <c r="E97" s="39">
        <f>VLOOKUP($A97,'Ub5 and Ub6 values'!$A$3:$F$7000,3,FALSE)</f>
        <v>7</v>
      </c>
      <c r="F97" s="39">
        <f>VLOOKUP($A97,'Ub5 and Ub6 values'!$A$3:$F$7000,4,FALSE)</f>
        <v>9</v>
      </c>
    </row>
    <row r="98" spans="1:6">
      <c r="A98" t="s">
        <v>1566</v>
      </c>
      <c r="B98">
        <v>9.9163576787100102E-7</v>
      </c>
      <c r="D98" s="30">
        <f t="shared" si="6"/>
        <v>-6.0036478168085594</v>
      </c>
      <c r="E98" s="39">
        <f>VLOOKUP($A98,'Ub5 and Ub6 values'!$A$3:$F$7000,3,FALSE)</f>
        <v>11</v>
      </c>
      <c r="F98" s="39">
        <f>VLOOKUP($A98,'Ub5 and Ub6 values'!$A$3:$F$7000,4,FALSE)</f>
        <v>11</v>
      </c>
    </row>
    <row r="99" spans="1:6">
      <c r="A99" t="s">
        <v>1567</v>
      </c>
      <c r="B99">
        <v>1.7789949988092402E-9</v>
      </c>
      <c r="D99" s="30">
        <f t="shared" si="6"/>
        <v>-8.749825272822541</v>
      </c>
      <c r="E99" s="39">
        <f>VLOOKUP($A99,'Ub5 and Ub6 values'!$A$3:$F$7000,3,FALSE)</f>
        <v>7</v>
      </c>
      <c r="F99" s="39">
        <f>VLOOKUP($A99,'Ub5 and Ub6 values'!$A$3:$F$7000,4,FALSE)</f>
        <v>9</v>
      </c>
    </row>
    <row r="100" spans="1:6">
      <c r="A100" t="s">
        <v>1568</v>
      </c>
      <c r="B100">
        <v>1.2062284160018829E-6</v>
      </c>
      <c r="D100" s="30">
        <f t="shared" si="6"/>
        <v>-5.9185704447529348</v>
      </c>
      <c r="E100" s="39">
        <f>VLOOKUP($A100,'Ub5 and Ub6 values'!$A$3:$F$7000,3,FALSE)</f>
        <v>6</v>
      </c>
      <c r="F100" s="39">
        <f>VLOOKUP($A100,'Ub5 and Ub6 values'!$A$3:$F$7000,4,FALSE)</f>
        <v>9</v>
      </c>
    </row>
    <row r="101" spans="1:6">
      <c r="A101" t="s">
        <v>1569</v>
      </c>
      <c r="B101">
        <v>1.4184583039341356E-7</v>
      </c>
      <c r="D101" s="30">
        <f t="shared" si="6"/>
        <v>-6.8481834259149883</v>
      </c>
      <c r="E101" s="39">
        <f>VLOOKUP($A101,'Ub5 and Ub6 values'!$A$3:$F$7000,3,FALSE)</f>
        <v>7</v>
      </c>
      <c r="F101" s="39">
        <f>VLOOKUP($A101,'Ub5 and Ub6 values'!$A$3:$F$7000,4,FALSE)</f>
        <v>9</v>
      </c>
    </row>
    <row r="102" spans="1:6">
      <c r="A102" t="s">
        <v>1570</v>
      </c>
      <c r="B102">
        <v>5.6976253434509616E-5</v>
      </c>
      <c r="D102" s="30">
        <f t="shared" si="6"/>
        <v>-4.2443061118921559</v>
      </c>
      <c r="E102" s="39">
        <f>VLOOKUP($A102,'Ub5 and Ub6 values'!$A$3:$F$7000,3,FALSE)</f>
        <v>7</v>
      </c>
      <c r="F102" s="39">
        <f>VLOOKUP($A102,'Ub5 and Ub6 values'!$A$3:$F$7000,4,FALSE)</f>
        <v>9</v>
      </c>
    </row>
    <row r="103" spans="1:6">
      <c r="A103" t="s">
        <v>1708</v>
      </c>
      <c r="B103">
        <v>2.1872411657745711E-6</v>
      </c>
      <c r="D103" s="30">
        <f t="shared" si="6"/>
        <v>-5.6601033289007505</v>
      </c>
      <c r="E103" s="39">
        <f>VLOOKUP($A103,'Ub5 and Ub6 values'!$A$3:$F$7000,3,FALSE)</f>
        <v>7</v>
      </c>
      <c r="F103" s="39">
        <f>VLOOKUP($A103,'Ub5 and Ub6 values'!$A$3:$F$7000,4,FALSE)</f>
        <v>9</v>
      </c>
    </row>
    <row r="104" spans="1:6">
      <c r="A104" t="s">
        <v>1572</v>
      </c>
      <c r="B104" t="s">
        <v>1489</v>
      </c>
      <c r="E104" s="39">
        <f>VLOOKUP($A104,'Ub5 and Ub6 values'!$A$3:$F$7000,3,FALSE)</f>
        <v>7</v>
      </c>
      <c r="F104" s="39">
        <f>VLOOKUP($A104,'Ub5 and Ub6 values'!$A$3:$F$7000,4,FALSE)</f>
        <v>10</v>
      </c>
    </row>
    <row r="105" spans="1:6">
      <c r="A105" t="s">
        <v>1573</v>
      </c>
      <c r="B105">
        <v>1.1958555364429081E-7</v>
      </c>
      <c r="D105" s="30">
        <f>LOG(B105)</f>
        <v>-6.9223212814806505</v>
      </c>
      <c r="E105" s="39">
        <f>VLOOKUP($A105,'Ub5 and Ub6 values'!$A$3:$F$7000,3,FALSE)</f>
        <v>6</v>
      </c>
      <c r="F105" s="39">
        <f>VLOOKUP($A105,'Ub5 and Ub6 values'!$A$3:$F$7000,4,FALSE)</f>
        <v>9</v>
      </c>
    </row>
    <row r="106" spans="1:6">
      <c r="A106" t="s">
        <v>1574</v>
      </c>
      <c r="B106">
        <v>4.2037230810350209E-7</v>
      </c>
      <c r="D106" s="30">
        <f>LOG(B106)</f>
        <v>-6.3763659007169462</v>
      </c>
      <c r="E106" s="39">
        <f>VLOOKUP($A106,'Ub5 and Ub6 values'!$A$3:$F$7000,3,FALSE)</f>
        <v>7</v>
      </c>
      <c r="F106" s="39">
        <f>VLOOKUP($A106,'Ub5 and Ub6 values'!$A$3:$F$7000,4,FALSE)</f>
        <v>7</v>
      </c>
    </row>
    <row r="107" spans="1:6">
      <c r="A107" t="s">
        <v>1709</v>
      </c>
      <c r="B107">
        <v>7.752860196049278E-9</v>
      </c>
      <c r="D107" s="30">
        <f>LOG(B107)</f>
        <v>-8.110538047403093</v>
      </c>
      <c r="E107" s="39">
        <f>VLOOKUP($A107,'Ub5 and Ub6 values'!$A$3:$F$7000,3,FALSE)</f>
        <v>10</v>
      </c>
      <c r="F107" s="39">
        <f>VLOOKUP($A107,'Ub5 and Ub6 values'!$A$3:$F$7000,4,FALSE)</f>
        <v>11</v>
      </c>
    </row>
    <row r="108" spans="1:6">
      <c r="A108" t="s">
        <v>1710</v>
      </c>
      <c r="B108" t="s">
        <v>1489</v>
      </c>
      <c r="E108" s="39">
        <f>VLOOKUP($A108,'Ub5 and Ub6 values'!$A$3:$F$7000,3,FALSE)</f>
        <v>4</v>
      </c>
      <c r="F108" s="39">
        <f>VLOOKUP($A108,'Ub5 and Ub6 values'!$A$3:$F$7000,4,FALSE)</f>
        <v>6</v>
      </c>
    </row>
    <row r="109" spans="1:6">
      <c r="A109" t="s">
        <v>1711</v>
      </c>
      <c r="B109" t="s">
        <v>1489</v>
      </c>
      <c r="E109" s="39">
        <f>VLOOKUP($A109,'Ub5 and Ub6 values'!$A$3:$F$7000,3,FALSE)</f>
        <v>4</v>
      </c>
      <c r="F109" s="39">
        <f>VLOOKUP($A109,'Ub5 and Ub6 values'!$A$3:$F$7000,4,FALSE)</f>
        <v>5</v>
      </c>
    </row>
    <row r="110" spans="1:6">
      <c r="A110" t="s">
        <v>1575</v>
      </c>
      <c r="B110">
        <v>5.8199684667720688E-6</v>
      </c>
      <c r="D110" s="30">
        <f>LOG(B110)</f>
        <v>-5.2350793683989068</v>
      </c>
      <c r="E110" s="39">
        <f>VLOOKUP($A110,'Ub5 and Ub6 values'!$A$3:$F$7000,3,FALSE)</f>
        <v>6</v>
      </c>
      <c r="F110" s="39">
        <f>VLOOKUP($A110,'Ub5 and Ub6 values'!$A$3:$F$7000,4,FALSE)</f>
        <v>7</v>
      </c>
    </row>
    <row r="111" spans="1:6">
      <c r="A111" t="s">
        <v>1576</v>
      </c>
      <c r="B111">
        <v>2.5988588272133895E-8</v>
      </c>
      <c r="D111" s="30">
        <f>LOG(B111)</f>
        <v>-7.5852173111982628</v>
      </c>
      <c r="E111" s="39">
        <f>VLOOKUP($A111,'Ub5 and Ub6 values'!$A$3:$F$7000,3,FALSE)</f>
        <v>8</v>
      </c>
      <c r="F111" s="39">
        <f>VLOOKUP($A111,'Ub5 and Ub6 values'!$A$3:$F$7000,4,FALSE)</f>
        <v>11</v>
      </c>
    </row>
    <row r="112" spans="1:6">
      <c r="A112" t="s">
        <v>1577</v>
      </c>
      <c r="B112">
        <v>6.6115770409262783E-8</v>
      </c>
      <c r="D112" s="30">
        <f>LOG(B112)</f>
        <v>-7.1796949371131698</v>
      </c>
      <c r="E112" s="39">
        <f>VLOOKUP($A112,'Ub5 and Ub6 values'!$A$3:$F$7000,3,FALSE)</f>
        <v>8</v>
      </c>
      <c r="F112" s="39">
        <f>VLOOKUP($A112,'Ub5 and Ub6 values'!$A$3:$F$7000,4,FALSE)</f>
        <v>11</v>
      </c>
    </row>
    <row r="113" spans="1:6">
      <c r="A113" t="s">
        <v>1580</v>
      </c>
      <c r="B113">
        <v>1.4572742528785E-6</v>
      </c>
      <c r="D113" s="30">
        <f>LOG(B113)</f>
        <v>-5.8364587081453125</v>
      </c>
      <c r="E113" s="39">
        <f>VLOOKUP($A113,'Ub5 and Ub6 values'!$A$3:$F$7000,3,FALSE)</f>
        <v>7</v>
      </c>
      <c r="F113" s="39">
        <f>VLOOKUP($A113,'Ub5 and Ub6 values'!$A$3:$F$7000,4,FALSE)</f>
        <v>7</v>
      </c>
    </row>
    <row r="114" spans="1:6">
      <c r="A114" t="s">
        <v>1581</v>
      </c>
      <c r="B114" t="s">
        <v>1489</v>
      </c>
      <c r="E114" s="39">
        <f>VLOOKUP($A114,'Ub5 and Ub6 values'!$A$3:$F$7000,3,FALSE)</f>
        <v>9</v>
      </c>
      <c r="F114" s="39">
        <f>VLOOKUP($A114,'Ub5 and Ub6 values'!$A$3:$F$7000,4,FALSE)</f>
        <v>9</v>
      </c>
    </row>
    <row r="115" spans="1:6">
      <c r="A115" t="s">
        <v>1582</v>
      </c>
      <c r="B115">
        <v>3.8811378254140012E-6</v>
      </c>
      <c r="D115" s="30">
        <f>LOG(B115)</f>
        <v>-5.4110409344942161</v>
      </c>
      <c r="E115" s="39">
        <f>VLOOKUP($A115,'Ub5 and Ub6 values'!$A$3:$F$7000,3,FALSE)</f>
        <v>10</v>
      </c>
      <c r="F115" s="39">
        <f>VLOOKUP($A115,'Ub5 and Ub6 values'!$A$3:$F$7000,4,FALSE)</f>
        <v>10</v>
      </c>
    </row>
    <row r="116" spans="1:6">
      <c r="A116" t="s">
        <v>1583</v>
      </c>
      <c r="B116" t="s">
        <v>1489</v>
      </c>
      <c r="E116" s="39">
        <f>VLOOKUP($A116,'Ub5 and Ub6 values'!$A$3:$F$7000,3,FALSE)</f>
        <v>8</v>
      </c>
      <c r="F116" s="39">
        <f>VLOOKUP($A116,'Ub5 and Ub6 values'!$A$3:$F$7000,4,FALSE)</f>
        <v>8</v>
      </c>
    </row>
    <row r="117" spans="1:6">
      <c r="A117" t="s">
        <v>1584</v>
      </c>
      <c r="B117">
        <v>1.0212157046883498E-7</v>
      </c>
      <c r="D117" s="30">
        <f>LOG(B117)</f>
        <v>-6.9908825150516432</v>
      </c>
      <c r="E117" s="39">
        <f>VLOOKUP($A117,'Ub5 and Ub6 values'!$A$3:$F$7000,3,FALSE)</f>
        <v>8</v>
      </c>
      <c r="F117" s="39">
        <f>VLOOKUP($A117,'Ub5 and Ub6 values'!$A$3:$F$7000,4,FALSE)</f>
        <v>10</v>
      </c>
    </row>
    <row r="118" spans="1:6">
      <c r="A118" t="s">
        <v>1585</v>
      </c>
      <c r="B118">
        <v>1.1215106036481634E-7</v>
      </c>
      <c r="D118" s="30">
        <f>LOG(B118)</f>
        <v>-6.9501966158981201</v>
      </c>
      <c r="E118" s="39">
        <f>VLOOKUP($A118,'Ub5 and Ub6 values'!$A$3:$F$7000,3,FALSE)</f>
        <v>10</v>
      </c>
      <c r="F118" s="39">
        <f>VLOOKUP($A118,'Ub5 and Ub6 values'!$A$3:$F$7000,4,FALSE)</f>
        <v>10</v>
      </c>
    </row>
    <row r="119" spans="1:6">
      <c r="A119" t="s">
        <v>1671</v>
      </c>
      <c r="B119">
        <v>1.6923794645363851E-5</v>
      </c>
      <c r="D119" s="30">
        <f>LOG(B119)</f>
        <v>-4.7715022530716809</v>
      </c>
      <c r="E119" s="39">
        <f>VLOOKUP($A119,'Ub5 and Ub6 values'!$A$3:$F$7000,3,FALSE)</f>
        <v>8</v>
      </c>
      <c r="F119" s="39">
        <f>VLOOKUP($A119,'Ub5 and Ub6 values'!$A$3:$F$7000,4,FALSE)</f>
        <v>8</v>
      </c>
    </row>
    <row r="120" spans="1:6">
      <c r="A120" t="s">
        <v>1672</v>
      </c>
      <c r="B120">
        <v>2.2157674594890119E-6</v>
      </c>
      <c r="D120" s="30">
        <f>LOG(B120)</f>
        <v>-5.6544758199183205</v>
      </c>
      <c r="E120" s="39">
        <f>VLOOKUP($A120,'Ub5 and Ub6 values'!$A$3:$F$7000,3,FALSE)</f>
        <v>8</v>
      </c>
      <c r="F120" s="39">
        <f>VLOOKUP($A120,'Ub5 and Ub6 values'!$A$3:$F$7000,4,FALSE)</f>
        <v>9</v>
      </c>
    </row>
    <row r="121" spans="1:6">
      <c r="A121" t="s">
        <v>1673</v>
      </c>
      <c r="B121">
        <v>7.5574967468343209E-5</v>
      </c>
      <c r="D121" s="30">
        <f>LOG(B121)</f>
        <v>-4.1216220310945326</v>
      </c>
      <c r="E121" s="39">
        <f>VLOOKUP($A121,'Ub5 and Ub6 values'!$A$3:$F$7000,3,FALSE)</f>
        <v>5</v>
      </c>
      <c r="F121" s="39">
        <f>VLOOKUP($A121,'Ub5 and Ub6 values'!$A$3:$F$7000,4,FALSE)</f>
        <v>5</v>
      </c>
    </row>
    <row r="122" spans="1:6">
      <c r="A122" t="s">
        <v>1712</v>
      </c>
      <c r="B122" t="s">
        <v>1489</v>
      </c>
      <c r="E122" s="39">
        <f>VLOOKUP($A122,'Ub5 and Ub6 values'!$A$3:$F$7000,3,FALSE)</f>
        <v>2</v>
      </c>
      <c r="F122" s="39">
        <f>VLOOKUP($A122,'Ub5 and Ub6 values'!$A$3:$F$7000,4,FALSE)</f>
        <v>2</v>
      </c>
    </row>
    <row r="123" spans="1:6">
      <c r="A123" t="s">
        <v>1586</v>
      </c>
      <c r="B123">
        <v>7.1312497014657429E-8</v>
      </c>
      <c r="D123" s="30">
        <f t="shared" ref="D123:D129" si="7">LOG(B123)</f>
        <v>-7.1468343564185037</v>
      </c>
      <c r="E123" s="39">
        <f>VLOOKUP($A123,'Ub5 and Ub6 values'!$A$3:$F$7000,3,FALSE)</f>
        <v>10</v>
      </c>
      <c r="F123" s="39">
        <f>VLOOKUP($A123,'Ub5 and Ub6 values'!$A$3:$F$7000,4,FALSE)</f>
        <v>10</v>
      </c>
    </row>
    <row r="124" spans="1:6">
      <c r="A124" t="s">
        <v>1587</v>
      </c>
      <c r="B124">
        <v>5.4924984676484071E-6</v>
      </c>
      <c r="D124" s="30">
        <f t="shared" si="7"/>
        <v>-5.2602300555712089</v>
      </c>
      <c r="E124" s="39">
        <f>VLOOKUP($A124,'Ub5 and Ub6 values'!$A$3:$F$7000,3,FALSE)</f>
        <v>9</v>
      </c>
      <c r="F124" s="39">
        <f>VLOOKUP($A124,'Ub5 and Ub6 values'!$A$3:$F$7000,4,FALSE)</f>
        <v>9</v>
      </c>
    </row>
    <row r="125" spans="1:6">
      <c r="A125" t="s">
        <v>1588</v>
      </c>
      <c r="B125">
        <v>1.9234325873867208E-6</v>
      </c>
      <c r="D125" s="30">
        <f t="shared" si="7"/>
        <v>-5.7159230302768442</v>
      </c>
      <c r="E125" s="39">
        <f>VLOOKUP($A125,'Ub5 and Ub6 values'!$A$3:$F$7000,3,FALSE)</f>
        <v>8</v>
      </c>
      <c r="F125" s="39">
        <f>VLOOKUP($A125,'Ub5 and Ub6 values'!$A$3:$F$7000,4,FALSE)</f>
        <v>8</v>
      </c>
    </row>
    <row r="126" spans="1:6">
      <c r="A126" t="s">
        <v>1589</v>
      </c>
      <c r="B126">
        <v>1.7521739357298738E-4</v>
      </c>
      <c r="D126" s="30">
        <f t="shared" si="7"/>
        <v>-3.756422784253425</v>
      </c>
      <c r="E126" s="39">
        <f>VLOOKUP($A126,'Ub5 and Ub6 values'!$A$3:$F$7000,3,FALSE)</f>
        <v>6</v>
      </c>
      <c r="F126" s="39">
        <f>VLOOKUP($A126,'Ub5 and Ub6 values'!$A$3:$F$7000,4,FALSE)</f>
        <v>7</v>
      </c>
    </row>
    <row r="127" spans="1:6">
      <c r="A127" t="s">
        <v>1591</v>
      </c>
      <c r="B127">
        <v>4.8199324167939632E-8</v>
      </c>
      <c r="D127" s="30">
        <f t="shared" si="7"/>
        <v>-7.3169590512257194</v>
      </c>
      <c r="E127" s="39">
        <f>VLOOKUP($A127,'Ub5 and Ub6 values'!$A$3:$F$7000,3,FALSE)</f>
        <v>7</v>
      </c>
      <c r="F127" s="39">
        <f>VLOOKUP($A127,'Ub5 and Ub6 values'!$A$3:$F$7000,4,FALSE)</f>
        <v>8</v>
      </c>
    </row>
    <row r="128" spans="1:6">
      <c r="A128" t="s">
        <v>1592</v>
      </c>
      <c r="B128">
        <v>1.3795590849229639E-5</v>
      </c>
      <c r="D128" s="30">
        <f t="shared" si="7"/>
        <v>-4.8602596944551841</v>
      </c>
      <c r="E128" s="39">
        <f>VLOOKUP($A128,'Ub5 and Ub6 values'!$A$3:$F$7000,3,FALSE)</f>
        <v>10</v>
      </c>
      <c r="F128" s="39">
        <f>VLOOKUP($A128,'Ub5 and Ub6 values'!$A$3:$F$7000,4,FALSE)</f>
        <v>10</v>
      </c>
    </row>
    <row r="129" spans="1:6">
      <c r="A129" t="s">
        <v>1593</v>
      </c>
      <c r="B129">
        <v>4.9140417364017736E-6</v>
      </c>
      <c r="D129" s="30">
        <f t="shared" si="7"/>
        <v>-5.3085611592495052</v>
      </c>
      <c r="E129" s="39">
        <f>VLOOKUP($A129,'Ub5 and Ub6 values'!$A$3:$F$7000,3,FALSE)</f>
        <v>9</v>
      </c>
      <c r="F129" s="39">
        <f>VLOOKUP($A129,'Ub5 and Ub6 values'!$A$3:$F$7000,4,FALSE)</f>
        <v>9</v>
      </c>
    </row>
    <row r="130" spans="1:6">
      <c r="A130" t="s">
        <v>1594</v>
      </c>
      <c r="B130" t="s">
        <v>1489</v>
      </c>
      <c r="E130" s="39">
        <f>VLOOKUP($A130,'Ub5 and Ub6 values'!$A$3:$F$7000,3,FALSE)</f>
        <v>8</v>
      </c>
      <c r="F130" s="39">
        <f>VLOOKUP($A130,'Ub5 and Ub6 values'!$A$3:$F$7000,4,FALSE)</f>
        <v>8</v>
      </c>
    </row>
    <row r="131" spans="1:6">
      <c r="A131" t="s">
        <v>1595</v>
      </c>
      <c r="B131">
        <v>9.9041580425950257E-8</v>
      </c>
      <c r="D131" s="30">
        <f>LOG(B131)</f>
        <v>-7.004182438146322</v>
      </c>
      <c r="E131" s="39">
        <f>VLOOKUP($A131,'Ub5 and Ub6 values'!$A$3:$F$7000,3,FALSE)</f>
        <v>9</v>
      </c>
      <c r="F131" s="39">
        <f>VLOOKUP($A131,'Ub5 and Ub6 values'!$A$3:$F$7000,4,FALSE)</f>
        <v>11</v>
      </c>
    </row>
    <row r="132" spans="1:6">
      <c r="A132" t="s">
        <v>1596</v>
      </c>
      <c r="B132">
        <v>3.4820395142203973E-5</v>
      </c>
      <c r="D132" s="30">
        <f t="shared" ref="D132:D187" si="8">LOG(B132)</f>
        <v>-4.4581663048124547</v>
      </c>
      <c r="E132" s="39">
        <f>VLOOKUP($A132,'Ub5 and Ub6 values'!$A$3:$F$7000,3,FALSE)</f>
        <v>9</v>
      </c>
      <c r="F132" s="39">
        <f>VLOOKUP($A132,'Ub5 and Ub6 values'!$A$3:$F$7000,4,FALSE)</f>
        <v>9</v>
      </c>
    </row>
    <row r="133" spans="1:6">
      <c r="A133" t="s">
        <v>1598</v>
      </c>
      <c r="B133">
        <v>2.145194310931874E-6</v>
      </c>
      <c r="D133" s="30">
        <f t="shared" si="8"/>
        <v>-5.6685333634590025</v>
      </c>
      <c r="E133" s="39">
        <f>VLOOKUP($A133,'Ub5 and Ub6 values'!$A$3:$F$7000,3,FALSE)</f>
        <v>7</v>
      </c>
      <c r="F133" s="39">
        <f>VLOOKUP($A133,'Ub5 and Ub6 values'!$A$3:$F$7000,4,FALSE)</f>
        <v>10</v>
      </c>
    </row>
    <row r="134" spans="1:6">
      <c r="A134" t="s">
        <v>1599</v>
      </c>
      <c r="B134">
        <v>2.0433494799765196E-5</v>
      </c>
      <c r="D134" s="30">
        <f t="shared" si="8"/>
        <v>-4.689657348372374</v>
      </c>
      <c r="E134" s="39">
        <f>VLOOKUP($A134,'Ub5 and Ub6 values'!$A$3:$F$7000,3,FALSE)</f>
        <v>9</v>
      </c>
      <c r="F134" s="39">
        <f>VLOOKUP($A134,'Ub5 and Ub6 values'!$A$3:$F$7000,4,FALSE)</f>
        <v>10</v>
      </c>
    </row>
    <row r="135" spans="1:6">
      <c r="A135" t="s">
        <v>1601</v>
      </c>
      <c r="B135">
        <v>3.3326006339031842E-7</v>
      </c>
      <c r="D135" s="30">
        <f t="shared" si="8"/>
        <v>-6.4772167274087868</v>
      </c>
      <c r="E135" s="39">
        <f>VLOOKUP($A135,'Ub5 and Ub6 values'!$A$3:$F$7000,3,FALSE)</f>
        <v>9</v>
      </c>
      <c r="F135" s="39">
        <f>VLOOKUP($A135,'Ub5 and Ub6 values'!$A$3:$F$7000,4,FALSE)</f>
        <v>9</v>
      </c>
    </row>
    <row r="136" spans="1:6">
      <c r="A136" t="s">
        <v>1602</v>
      </c>
      <c r="B136">
        <v>8.6359205692026987E-5</v>
      </c>
      <c r="D136" s="30">
        <f t="shared" si="8"/>
        <v>-4.0636913608393819</v>
      </c>
      <c r="E136" s="39">
        <f>VLOOKUP($A136,'Ub5 and Ub6 values'!$A$3:$F$7000,3,FALSE)</f>
        <v>7</v>
      </c>
      <c r="F136" s="39">
        <f>VLOOKUP($A136,'Ub5 and Ub6 values'!$A$3:$F$7000,4,FALSE)</f>
        <v>9</v>
      </c>
    </row>
    <row r="137" spans="1:6">
      <c r="A137" t="s">
        <v>1713</v>
      </c>
      <c r="B137">
        <v>1.2948952975379232E-6</v>
      </c>
      <c r="D137" s="30">
        <f t="shared" si="8"/>
        <v>-5.8877653462853115</v>
      </c>
      <c r="E137" s="39">
        <f>VLOOKUP($A137,'Ub5 and Ub6 values'!$A$3:$F$7000,3,FALSE)</f>
        <v>6</v>
      </c>
      <c r="F137" s="39">
        <f>VLOOKUP($A137,'Ub5 and Ub6 values'!$A$3:$F$7000,4,FALSE)</f>
        <v>7</v>
      </c>
    </row>
    <row r="138" spans="1:6">
      <c r="A138" t="s">
        <v>1604</v>
      </c>
      <c r="B138">
        <v>1.0671152735581388E-8</v>
      </c>
      <c r="D138" s="30">
        <f t="shared" si="8"/>
        <v>-7.9717886640186997</v>
      </c>
      <c r="E138" s="39">
        <f>VLOOKUP($A138,'Ub5 and Ub6 values'!$A$3:$F$7000,3,FALSE)</f>
        <v>9</v>
      </c>
      <c r="F138" s="39">
        <f>VLOOKUP($A138,'Ub5 and Ub6 values'!$A$3:$F$7000,4,FALSE)</f>
        <v>9</v>
      </c>
    </row>
    <row r="139" spans="1:6">
      <c r="A139" t="s">
        <v>1605</v>
      </c>
      <c r="B139">
        <v>2.8755815014138465E-5</v>
      </c>
      <c r="D139" s="30">
        <f t="shared" si="8"/>
        <v>-4.541274318863441</v>
      </c>
      <c r="E139" s="39">
        <f>VLOOKUP($A139,'Ub5 and Ub6 values'!$A$3:$F$7000,3,FALSE)</f>
        <v>9</v>
      </c>
      <c r="F139" s="39">
        <f>VLOOKUP($A139,'Ub5 and Ub6 values'!$A$3:$F$7000,4,FALSE)</f>
        <v>9</v>
      </c>
    </row>
    <row r="140" spans="1:6">
      <c r="A140" t="s">
        <v>1606</v>
      </c>
      <c r="B140">
        <v>1.3074301854308336E-5</v>
      </c>
      <c r="D140" s="30">
        <f t="shared" si="8"/>
        <v>-4.8835814924351828</v>
      </c>
      <c r="E140" s="39">
        <f>VLOOKUP($A140,'Ub5 and Ub6 values'!$A$3:$F$7000,3,FALSE)</f>
        <v>9</v>
      </c>
      <c r="F140" s="39">
        <f>VLOOKUP($A140,'Ub5 and Ub6 values'!$A$3:$F$7000,4,FALSE)</f>
        <v>11</v>
      </c>
    </row>
    <row r="141" spans="1:6">
      <c r="A141" t="s">
        <v>1607</v>
      </c>
      <c r="B141">
        <v>5.7555154355369464E-6</v>
      </c>
      <c r="D141" s="30">
        <f t="shared" si="8"/>
        <v>-5.2399157770236444</v>
      </c>
      <c r="E141" s="39">
        <f>VLOOKUP($A141,'Ub5 and Ub6 values'!$A$3:$F$7000,3,FALSE)</f>
        <v>6</v>
      </c>
      <c r="F141" s="39">
        <f>VLOOKUP($A141,'Ub5 and Ub6 values'!$A$3:$F$7000,4,FALSE)</f>
        <v>9</v>
      </c>
    </row>
    <row r="142" spans="1:6">
      <c r="A142" t="s">
        <v>1608</v>
      </c>
      <c r="B142" t="s">
        <v>1489</v>
      </c>
      <c r="E142" s="39">
        <f>VLOOKUP($A142,'Ub5 and Ub6 values'!$A$3:$F$7000,3,FALSE)</f>
        <v>6</v>
      </c>
      <c r="F142" s="39">
        <f>VLOOKUP($A142,'Ub5 and Ub6 values'!$A$3:$F$7000,4,FALSE)</f>
        <v>11</v>
      </c>
    </row>
    <row r="143" spans="1:6">
      <c r="A143" t="s">
        <v>1609</v>
      </c>
      <c r="B143">
        <v>2.6154077764243777E-6</v>
      </c>
      <c r="D143" s="30">
        <f t="shared" si="8"/>
        <v>-5.5824605893035839</v>
      </c>
      <c r="E143" s="39">
        <f>VLOOKUP($A143,'Ub5 and Ub6 values'!$A$3:$F$7000,3,FALSE)</f>
        <v>11</v>
      </c>
      <c r="F143" s="39">
        <f>VLOOKUP($A143,'Ub5 and Ub6 values'!$A$3:$F$7000,4,FALSE)</f>
        <v>12</v>
      </c>
    </row>
    <row r="144" spans="1:6">
      <c r="A144" t="s">
        <v>1610</v>
      </c>
      <c r="B144">
        <v>1.8743241619608313E-7</v>
      </c>
      <c r="D144" s="30">
        <f t="shared" si="8"/>
        <v>-6.7271552962784869</v>
      </c>
      <c r="E144" s="39">
        <f>VLOOKUP($A144,'Ub5 and Ub6 values'!$A$3:$F$7000,3,FALSE)</f>
        <v>6</v>
      </c>
      <c r="F144" s="39">
        <f>VLOOKUP($A144,'Ub5 and Ub6 values'!$A$3:$F$7000,4,FALSE)</f>
        <v>10</v>
      </c>
    </row>
    <row r="145" spans="1:6">
      <c r="A145" t="s">
        <v>1611</v>
      </c>
      <c r="B145">
        <v>1.0000314346707039E-8</v>
      </c>
      <c r="D145" s="30">
        <f t="shared" si="8"/>
        <v>-7.9999863483105402</v>
      </c>
      <c r="E145" s="39">
        <f>VLOOKUP($A145,'Ub5 and Ub6 values'!$A$3:$F$7000,3,FALSE)</f>
        <v>6</v>
      </c>
      <c r="F145" s="39">
        <f>VLOOKUP($A145,'Ub5 and Ub6 values'!$A$3:$F$7000,4,FALSE)</f>
        <v>9</v>
      </c>
    </row>
    <row r="146" spans="1:6">
      <c r="A146" t="s">
        <v>1612</v>
      </c>
      <c r="B146">
        <v>9.6014624947672031E-8</v>
      </c>
      <c r="D146" s="30">
        <f t="shared" si="8"/>
        <v>-7.0176626101863206</v>
      </c>
      <c r="E146" s="39">
        <f>VLOOKUP($A146,'Ub5 and Ub6 values'!$A$3:$F$7000,3,FALSE)</f>
        <v>11</v>
      </c>
      <c r="F146" s="39">
        <f>VLOOKUP($A146,'Ub5 and Ub6 values'!$A$3:$F$7000,4,FALSE)</f>
        <v>11</v>
      </c>
    </row>
    <row r="147" spans="1:6">
      <c r="A147" t="s">
        <v>1714</v>
      </c>
      <c r="B147">
        <v>3.4037192719477954E-6</v>
      </c>
      <c r="D147" s="30">
        <f t="shared" si="8"/>
        <v>-5.4680462663523093</v>
      </c>
      <c r="E147" s="39">
        <f>VLOOKUP($A147,'Ub5 and Ub6 values'!$A$3:$F$7000,3,FALSE)</f>
        <v>7</v>
      </c>
      <c r="F147" s="39">
        <f>VLOOKUP($A147,'Ub5 and Ub6 values'!$A$3:$F$7000,4,FALSE)</f>
        <v>8</v>
      </c>
    </row>
    <row r="148" spans="1:6">
      <c r="A148" t="s">
        <v>1613</v>
      </c>
      <c r="B148">
        <v>4.8258800588385437E-7</v>
      </c>
      <c r="D148" s="30">
        <f t="shared" si="8"/>
        <v>-6.3164234761346263</v>
      </c>
      <c r="E148" s="39">
        <f>VLOOKUP($A148,'Ub5 and Ub6 values'!$A$3:$F$7000,3,FALSE)</f>
        <v>11</v>
      </c>
      <c r="F148" s="39">
        <f>VLOOKUP($A148,'Ub5 and Ub6 values'!$A$3:$F$7000,4,FALSE)</f>
        <v>11</v>
      </c>
    </row>
    <row r="149" spans="1:6">
      <c r="A149" t="s">
        <v>1614</v>
      </c>
      <c r="B149">
        <v>7.8641489183735157E-6</v>
      </c>
      <c r="D149" s="30">
        <f t="shared" si="8"/>
        <v>-5.1043482711403767</v>
      </c>
      <c r="E149" s="39">
        <f>VLOOKUP($A149,'Ub5 and Ub6 values'!$A$3:$F$7000,3,FALSE)</f>
        <v>9</v>
      </c>
      <c r="F149" s="39">
        <f>VLOOKUP($A149,'Ub5 and Ub6 values'!$A$3:$F$7000,4,FALSE)</f>
        <v>9</v>
      </c>
    </row>
    <row r="150" spans="1:6">
      <c r="A150" t="s">
        <v>1615</v>
      </c>
      <c r="B150">
        <v>4.4119356081401485E-7</v>
      </c>
      <c r="D150" s="30">
        <f t="shared" si="8"/>
        <v>-6.3553708346800528</v>
      </c>
      <c r="E150" s="39">
        <f>VLOOKUP($A150,'Ub5 and Ub6 values'!$A$3:$F$7000,3,FALSE)</f>
        <v>9</v>
      </c>
      <c r="F150" s="39">
        <f>VLOOKUP($A150,'Ub5 and Ub6 values'!$A$3:$F$7000,4,FALSE)</f>
        <v>9</v>
      </c>
    </row>
    <row r="151" spans="1:6">
      <c r="A151" t="s">
        <v>1616</v>
      </c>
      <c r="B151">
        <v>2.8029120293946989E-5</v>
      </c>
      <c r="D151" s="30">
        <f t="shared" si="8"/>
        <v>-4.5523905325458101</v>
      </c>
      <c r="E151" s="39">
        <f>VLOOKUP($A151,'Ub5 and Ub6 values'!$A$3:$F$7000,3,FALSE)</f>
        <v>9</v>
      </c>
      <c r="F151" s="39">
        <f>VLOOKUP($A151,'Ub5 and Ub6 values'!$A$3:$F$7000,4,FALSE)</f>
        <v>10</v>
      </c>
    </row>
    <row r="152" spans="1:6">
      <c r="A152" t="s">
        <v>1617</v>
      </c>
      <c r="B152">
        <v>8.0557064403488959E-7</v>
      </c>
      <c r="D152" s="30">
        <f t="shared" si="8"/>
        <v>-6.0938963683803973</v>
      </c>
      <c r="E152" s="39">
        <f>VLOOKUP($A152,'Ub5 and Ub6 values'!$A$3:$F$7000,3,FALSE)</f>
        <v>9</v>
      </c>
      <c r="F152" s="39">
        <f>VLOOKUP($A152,'Ub5 and Ub6 values'!$A$3:$F$7000,4,FALSE)</f>
        <v>9</v>
      </c>
    </row>
    <row r="153" spans="1:6">
      <c r="A153" t="s">
        <v>1618</v>
      </c>
      <c r="B153">
        <v>1.27102207983609E-5</v>
      </c>
      <c r="D153" s="30">
        <f t="shared" si="8"/>
        <v>-4.8958469049395523</v>
      </c>
      <c r="E153" s="39">
        <f>VLOOKUP($A153,'Ub5 and Ub6 values'!$A$3:$F$7000,3,FALSE)</f>
        <v>7</v>
      </c>
      <c r="F153" s="39">
        <f>VLOOKUP($A153,'Ub5 and Ub6 values'!$A$3:$F$7000,4,FALSE)</f>
        <v>9</v>
      </c>
    </row>
    <row r="154" spans="1:6">
      <c r="A154" t="s">
        <v>5560</v>
      </c>
      <c r="B154">
        <v>1.1818986315091221E-5</v>
      </c>
      <c r="D154" s="30">
        <f t="shared" si="8"/>
        <v>-4.9274197702094824</v>
      </c>
      <c r="E154" s="39">
        <f>VLOOKUP($A154,'Ub5 and Ub6 values'!$A$3:$F$7000,3,FALSE)</f>
        <v>7</v>
      </c>
      <c r="F154" s="39">
        <f>VLOOKUP($A154,'Ub5 and Ub6 values'!$A$3:$F$7000,4,FALSE)</f>
        <v>10</v>
      </c>
    </row>
    <row r="155" spans="1:6">
      <c r="A155" t="s">
        <v>1619</v>
      </c>
      <c r="B155" t="s">
        <v>1489</v>
      </c>
      <c r="E155" s="39">
        <f>VLOOKUP($A155,'Ub5 and Ub6 values'!$A$3:$F$7000,3,FALSE)</f>
        <v>9</v>
      </c>
      <c r="F155" s="39">
        <f>VLOOKUP($A155,'Ub5 and Ub6 values'!$A$3:$F$7000,4,FALSE)</f>
        <v>9</v>
      </c>
    </row>
    <row r="156" spans="1:6">
      <c r="A156" t="s">
        <v>1620</v>
      </c>
      <c r="B156">
        <v>1.2839333260760529E-5</v>
      </c>
      <c r="D156" s="30">
        <f t="shared" si="8"/>
        <v>-4.8914575283458896</v>
      </c>
      <c r="E156" s="39">
        <f>VLOOKUP($A156,'Ub5 and Ub6 values'!$A$3:$F$7000,3,FALSE)</f>
        <v>6</v>
      </c>
      <c r="F156" s="39">
        <f>VLOOKUP($A156,'Ub5 and Ub6 values'!$A$3:$F$7000,4,FALSE)</f>
        <v>8</v>
      </c>
    </row>
    <row r="157" spans="1:6">
      <c r="A157" t="s">
        <v>1621</v>
      </c>
      <c r="B157">
        <v>2.120349710393709E-4</v>
      </c>
      <c r="D157" s="30">
        <f t="shared" si="8"/>
        <v>-3.6735925047462663</v>
      </c>
      <c r="E157" s="39">
        <f>VLOOKUP($A157,'Ub5 and Ub6 values'!$A$3:$F$7000,3,FALSE)</f>
        <v>7</v>
      </c>
      <c r="F157" s="39">
        <f>VLOOKUP($A157,'Ub5 and Ub6 values'!$A$3:$F$7000,4,FALSE)</f>
        <v>11</v>
      </c>
    </row>
    <row r="158" spans="1:6">
      <c r="A158" t="s">
        <v>1622</v>
      </c>
      <c r="B158">
        <v>7.4380406602644203E-5</v>
      </c>
      <c r="D158" s="30">
        <f t="shared" si="8"/>
        <v>-4.1285414518872097</v>
      </c>
      <c r="E158" s="39">
        <f>VLOOKUP($A158,'Ub5 and Ub6 values'!$A$3:$F$7000,3,FALSE)</f>
        <v>6</v>
      </c>
      <c r="F158" s="39">
        <f>VLOOKUP($A158,'Ub5 and Ub6 values'!$A$3:$F$7000,4,FALSE)</f>
        <v>7</v>
      </c>
    </row>
    <row r="159" spans="1:6">
      <c r="A159" t="s">
        <v>1623</v>
      </c>
      <c r="B159">
        <v>1.6132844817397471E-9</v>
      </c>
      <c r="D159" s="30">
        <f t="shared" si="8"/>
        <v>-8.7922890436736445</v>
      </c>
      <c r="E159" s="39">
        <f>VLOOKUP($A159,'Ub5 and Ub6 values'!$A$3:$F$7000,3,FALSE)</f>
        <v>6</v>
      </c>
      <c r="F159" s="39">
        <f>VLOOKUP($A159,'Ub5 and Ub6 values'!$A$3:$F$7000,4,FALSE)</f>
        <v>8</v>
      </c>
    </row>
    <row r="160" spans="1:6">
      <c r="A160" t="s">
        <v>1624</v>
      </c>
      <c r="B160">
        <v>3.3276826896941398E-6</v>
      </c>
      <c r="D160" s="30">
        <f t="shared" si="8"/>
        <v>-5.4778580924428848</v>
      </c>
      <c r="E160" s="39">
        <f>VLOOKUP($A160,'Ub5 and Ub6 values'!$A$3:$F$7000,3,FALSE)</f>
        <v>10</v>
      </c>
      <c r="F160" s="39">
        <f>VLOOKUP($A160,'Ub5 and Ub6 values'!$A$3:$F$7000,4,FALSE)</f>
        <v>10</v>
      </c>
    </row>
    <row r="161" spans="1:6">
      <c r="A161" t="s">
        <v>1625</v>
      </c>
      <c r="B161">
        <v>3.4582672083401637E-8</v>
      </c>
      <c r="D161" s="30">
        <f t="shared" si="8"/>
        <v>-7.4611414533338554</v>
      </c>
      <c r="E161" s="39">
        <f>VLOOKUP($A161,'Ub5 and Ub6 values'!$A$3:$F$7000,3,FALSE)</f>
        <v>8</v>
      </c>
      <c r="F161" s="39">
        <f>VLOOKUP($A161,'Ub5 and Ub6 values'!$A$3:$F$7000,4,FALSE)</f>
        <v>12</v>
      </c>
    </row>
    <row r="162" spans="1:6">
      <c r="A162" t="s">
        <v>1626</v>
      </c>
      <c r="B162">
        <v>3.1606904923466839E-10</v>
      </c>
      <c r="D162" s="30">
        <f t="shared" si="8"/>
        <v>-9.5002180299582939</v>
      </c>
      <c r="E162" s="39">
        <f>VLOOKUP($A162,'Ub5 and Ub6 values'!$A$3:$F$7000,3,FALSE)</f>
        <v>6</v>
      </c>
      <c r="F162" s="39">
        <f>VLOOKUP($A162,'Ub5 and Ub6 values'!$A$3:$F$7000,4,FALSE)</f>
        <v>8</v>
      </c>
    </row>
    <row r="163" spans="1:6">
      <c r="A163" t="s">
        <v>1628</v>
      </c>
      <c r="B163">
        <v>3.8261603427524127E-5</v>
      </c>
      <c r="D163" s="30">
        <f t="shared" si="8"/>
        <v>-4.4172368339654273</v>
      </c>
      <c r="E163" s="39">
        <f>VLOOKUP($A163,'Ub5 and Ub6 values'!$A$3:$F$7000,3,FALSE)</f>
        <v>7</v>
      </c>
      <c r="F163" s="39">
        <f>VLOOKUP($A163,'Ub5 and Ub6 values'!$A$3:$F$7000,4,FALSE)</f>
        <v>10</v>
      </c>
    </row>
    <row r="164" spans="1:6">
      <c r="A164" t="s">
        <v>1629</v>
      </c>
      <c r="B164">
        <v>8.6365277210434448E-8</v>
      </c>
      <c r="D164" s="30">
        <f t="shared" si="8"/>
        <v>-7.0636608286658547</v>
      </c>
      <c r="E164" s="39">
        <f>VLOOKUP($A164,'Ub5 and Ub6 values'!$A$3:$F$7000,3,FALSE)</f>
        <v>8</v>
      </c>
      <c r="F164" s="39">
        <f>VLOOKUP($A164,'Ub5 and Ub6 values'!$A$3:$F$7000,4,FALSE)</f>
        <v>8</v>
      </c>
    </row>
    <row r="165" spans="1:6">
      <c r="A165" t="s">
        <v>1630</v>
      </c>
      <c r="B165">
        <v>2.1333977403956213E-5</v>
      </c>
      <c r="D165" s="30">
        <f t="shared" si="8"/>
        <v>-4.670928169231316</v>
      </c>
      <c r="E165" s="39">
        <f>VLOOKUP($A165,'Ub5 and Ub6 values'!$A$3:$F$7000,3,FALSE)</f>
        <v>8</v>
      </c>
      <c r="F165" s="39">
        <f>VLOOKUP($A165,'Ub5 and Ub6 values'!$A$3:$F$7000,4,FALSE)</f>
        <v>9</v>
      </c>
    </row>
    <row r="166" spans="1:6">
      <c r="A166" t="s">
        <v>1631</v>
      </c>
      <c r="B166">
        <v>5.7159484199938648E-5</v>
      </c>
      <c r="D166" s="30">
        <f t="shared" si="8"/>
        <v>-4.2429116988826614</v>
      </c>
      <c r="E166" s="39">
        <f>VLOOKUP($A166,'Ub5 and Ub6 values'!$A$3:$F$7000,3,FALSE)</f>
        <v>7</v>
      </c>
      <c r="F166" s="39">
        <f>VLOOKUP($A166,'Ub5 and Ub6 values'!$A$3:$F$7000,4,FALSE)</f>
        <v>8</v>
      </c>
    </row>
    <row r="167" spans="1:6">
      <c r="A167" t="s">
        <v>1633</v>
      </c>
      <c r="B167">
        <v>1.2119015297950291E-6</v>
      </c>
      <c r="D167" s="30">
        <f t="shared" si="8"/>
        <v>-5.9165326663116398</v>
      </c>
      <c r="E167" s="39">
        <f>VLOOKUP($A167,'Ub5 and Ub6 values'!$A$3:$F$7000,3,FALSE)</f>
        <v>7</v>
      </c>
      <c r="F167" s="39">
        <f>VLOOKUP($A167,'Ub5 and Ub6 values'!$A$3:$F$7000,4,FALSE)</f>
        <v>8</v>
      </c>
    </row>
    <row r="168" spans="1:6">
      <c r="A168" t="s">
        <v>1635</v>
      </c>
      <c r="B168">
        <v>1.8377638245087363E-6</v>
      </c>
      <c r="D168" s="30">
        <f t="shared" si="8"/>
        <v>-5.7357103016022881</v>
      </c>
      <c r="E168" s="39">
        <f>VLOOKUP($A168,'Ub5 and Ub6 values'!$A$3:$F$7000,3,FALSE)</f>
        <v>10</v>
      </c>
      <c r="F168" s="39">
        <f>VLOOKUP($A168,'Ub5 and Ub6 values'!$A$3:$F$7000,4,FALSE)</f>
        <v>10</v>
      </c>
    </row>
    <row r="169" spans="1:6">
      <c r="A169" t="s">
        <v>1636</v>
      </c>
      <c r="B169">
        <v>7.0172859363143638E-8</v>
      </c>
      <c r="D169" s="30">
        <f t="shared" ref="D169:D178" si="9">LOG(B169)</f>
        <v>-7.1538308267299202</v>
      </c>
      <c r="E169" s="39">
        <f>VLOOKUP($A169,'Ub5 and Ub6 values'!$A$3:$F$7000,3,FALSE)</f>
        <v>11</v>
      </c>
      <c r="F169" s="39">
        <f>VLOOKUP($A169,'Ub5 and Ub6 values'!$A$3:$F$7000,4,FALSE)</f>
        <v>11</v>
      </c>
    </row>
    <row r="170" spans="1:6">
      <c r="A170" t="s">
        <v>1637</v>
      </c>
      <c r="B170">
        <v>8.7836922963206768E-6</v>
      </c>
      <c r="D170" s="30">
        <f t="shared" si="9"/>
        <v>-5.0563228865040299</v>
      </c>
      <c r="E170" s="39">
        <f>VLOOKUP($A170,'Ub5 and Ub6 values'!$A$3:$F$7000,3,FALSE)</f>
        <v>11</v>
      </c>
      <c r="F170" s="39">
        <f>VLOOKUP($A170,'Ub5 and Ub6 values'!$A$3:$F$7000,4,FALSE)</f>
        <v>12</v>
      </c>
    </row>
    <row r="171" spans="1:6">
      <c r="A171" t="s">
        <v>1638</v>
      </c>
      <c r="B171">
        <v>1.7624789335606678E-6</v>
      </c>
      <c r="D171" s="30">
        <f t="shared" si="9"/>
        <v>-5.7538760653113341</v>
      </c>
      <c r="E171" s="39">
        <f>VLOOKUP($A171,'Ub5 and Ub6 values'!$A$3:$F$7000,3,FALSE)</f>
        <v>8</v>
      </c>
      <c r="F171" s="39">
        <f>VLOOKUP($A171,'Ub5 and Ub6 values'!$A$3:$F$7000,4,FALSE)</f>
        <v>8</v>
      </c>
    </row>
    <row r="172" spans="1:6">
      <c r="A172" t="s">
        <v>1639</v>
      </c>
      <c r="B172">
        <v>3.6230679217947584E-6</v>
      </c>
      <c r="D172" s="30">
        <f t="shared" si="9"/>
        <v>-5.4409235241536598</v>
      </c>
      <c r="E172" s="39">
        <f>VLOOKUP($A172,'Ub5 and Ub6 values'!$A$3:$F$7000,3,FALSE)</f>
        <v>7</v>
      </c>
      <c r="F172" s="39">
        <f>VLOOKUP($A172,'Ub5 and Ub6 values'!$A$3:$F$7000,4,FALSE)</f>
        <v>9</v>
      </c>
    </row>
    <row r="173" spans="1:6">
      <c r="A173" t="s">
        <v>565</v>
      </c>
      <c r="B173">
        <v>1.6541018106556547E-6</v>
      </c>
      <c r="D173" s="30">
        <f t="shared" si="9"/>
        <v>-5.7814377629544689</v>
      </c>
      <c r="E173" s="39">
        <f>VLOOKUP($A173,'Ub5 and Ub6 values'!$A$3:$F$7000,3,FALSE)</f>
        <v>8</v>
      </c>
      <c r="F173" s="39">
        <f>VLOOKUP($A173,'Ub5 and Ub6 values'!$A$3:$F$7000,4,FALSE)</f>
        <v>8</v>
      </c>
    </row>
    <row r="174" spans="1:6">
      <c r="A174" t="s">
        <v>1640</v>
      </c>
      <c r="B174">
        <v>2.7053943732458637E-7</v>
      </c>
      <c r="D174" s="30">
        <f t="shared" si="9"/>
        <v>-6.5677694175665362</v>
      </c>
      <c r="E174" s="39">
        <f>VLOOKUP($A174,'Ub5 and Ub6 values'!$A$3:$F$7000,3,FALSE)</f>
        <v>8</v>
      </c>
      <c r="F174" s="39">
        <f>VLOOKUP($A174,'Ub5 and Ub6 values'!$A$3:$F$7000,4,FALSE)</f>
        <v>8</v>
      </c>
    </row>
    <row r="175" spans="1:6">
      <c r="A175" t="s">
        <v>1715</v>
      </c>
      <c r="B175">
        <v>2.0367036211109142E-4</v>
      </c>
      <c r="D175" s="30">
        <f t="shared" si="9"/>
        <v>-3.6910721644612563</v>
      </c>
      <c r="E175" s="39">
        <f>VLOOKUP($A175,'Ub5 and Ub6 values'!$A$3:$F$7000,3,FALSE)</f>
        <v>7</v>
      </c>
      <c r="F175" s="39">
        <f>VLOOKUP($A175,'Ub5 and Ub6 values'!$A$3:$F$7000,4,FALSE)</f>
        <v>8</v>
      </c>
    </row>
    <row r="176" spans="1:6">
      <c r="A176" t="s">
        <v>1641</v>
      </c>
      <c r="B176">
        <v>2.6047765959086343E-4</v>
      </c>
      <c r="D176" s="30">
        <f t="shared" si="9"/>
        <v>-3.5842295189382352</v>
      </c>
      <c r="E176" s="39">
        <f>VLOOKUP($A176,'Ub5 and Ub6 values'!$A$3:$F$7000,3,FALSE)</f>
        <v>4</v>
      </c>
      <c r="F176" s="39">
        <f>VLOOKUP($A176,'Ub5 and Ub6 values'!$A$3:$F$7000,4,FALSE)</f>
        <v>6</v>
      </c>
    </row>
    <row r="177" spans="1:6">
      <c r="A177" t="s">
        <v>1642</v>
      </c>
      <c r="B177">
        <v>1.2141977994267625E-8</v>
      </c>
      <c r="D177" s="30">
        <f t="shared" si="9"/>
        <v>-7.9157105585637781</v>
      </c>
      <c r="E177" s="39">
        <f>VLOOKUP($A177,'Ub5 and Ub6 values'!$A$3:$F$7000,3,FALSE)</f>
        <v>8</v>
      </c>
      <c r="F177" s="39">
        <f>VLOOKUP($A177,'Ub5 and Ub6 values'!$A$3:$F$7000,4,FALSE)</f>
        <v>11</v>
      </c>
    </row>
    <row r="178" spans="1:6">
      <c r="A178" t="s">
        <v>1643</v>
      </c>
      <c r="B178">
        <v>5.4322327295532015E-7</v>
      </c>
      <c r="D178" s="30">
        <f t="shared" si="9"/>
        <v>-6.265021632137791</v>
      </c>
      <c r="E178" s="39">
        <f>VLOOKUP($A178,'Ub5 and Ub6 values'!$A$3:$F$7000,3,FALSE)</f>
        <v>7</v>
      </c>
      <c r="F178" s="39">
        <f>VLOOKUP($A178,'Ub5 and Ub6 values'!$A$3:$F$7000,4,FALSE)</f>
        <v>9</v>
      </c>
    </row>
    <row r="179" spans="1:6">
      <c r="A179" t="s">
        <v>1716</v>
      </c>
      <c r="B179">
        <v>1.9628171533413817E-6</v>
      </c>
      <c r="D179" s="30">
        <f t="shared" si="8"/>
        <v>-5.7071201553126034</v>
      </c>
      <c r="E179" s="39">
        <f>VLOOKUP($A179,'Ub5 and Ub6 values'!$A$3:$F$7000,3,FALSE)</f>
        <v>7</v>
      </c>
      <c r="F179" s="39">
        <f>VLOOKUP($A179,'Ub5 and Ub6 values'!$A$3:$F$7000,4,FALSE)</f>
        <v>11</v>
      </c>
    </row>
    <row r="180" spans="1:6">
      <c r="A180" t="s">
        <v>1644</v>
      </c>
      <c r="B180">
        <v>1.0344505979083078E-4</v>
      </c>
      <c r="D180" s="30">
        <f t="shared" ref="D180:D186" si="10">LOG(B180)</f>
        <v>-3.9852902450350962</v>
      </c>
      <c r="E180" s="39">
        <f>VLOOKUP($A180,'Ub5 and Ub6 values'!$A$3:$F$7000,3,FALSE)</f>
        <v>7</v>
      </c>
      <c r="F180" s="39">
        <f>VLOOKUP($A180,'Ub5 and Ub6 values'!$A$3:$F$7000,4,FALSE)</f>
        <v>8</v>
      </c>
    </row>
    <row r="181" spans="1:6">
      <c r="A181" t="s">
        <v>1645</v>
      </c>
      <c r="B181">
        <v>7.2328465110999457E-7</v>
      </c>
      <c r="D181" s="30">
        <f t="shared" si="10"/>
        <v>-6.1406907510081812</v>
      </c>
      <c r="E181" s="39">
        <f>VLOOKUP($A181,'Ub5 and Ub6 values'!$A$3:$F$7000,3,FALSE)</f>
        <v>8</v>
      </c>
      <c r="F181" s="39">
        <f>VLOOKUP($A181,'Ub5 and Ub6 values'!$A$3:$F$7000,4,FALSE)</f>
        <v>8</v>
      </c>
    </row>
    <row r="182" spans="1:6">
      <c r="A182" t="s">
        <v>1646</v>
      </c>
      <c r="B182">
        <v>3.4172780594282696E-6</v>
      </c>
      <c r="D182" s="30">
        <f t="shared" si="10"/>
        <v>-5.4663196817917621</v>
      </c>
      <c r="E182" s="39">
        <f>VLOOKUP($A182,'Ub5 and Ub6 values'!$A$3:$F$7000,3,FALSE)</f>
        <v>9</v>
      </c>
      <c r="F182" s="39">
        <f>VLOOKUP($A182,'Ub5 and Ub6 values'!$A$3:$F$7000,4,FALSE)</f>
        <v>9</v>
      </c>
    </row>
    <row r="183" spans="1:6">
      <c r="A183" t="s">
        <v>2176</v>
      </c>
      <c r="B183">
        <v>2.5518320456033233E-6</v>
      </c>
      <c r="D183" s="30">
        <f t="shared" si="10"/>
        <v>-5.5931479130496378</v>
      </c>
      <c r="E183" s="39">
        <f>VLOOKUP($A183,'Ub5 and Ub6 values'!$A$3:$F$7000,3,FALSE)</f>
        <v>9</v>
      </c>
      <c r="F183" s="39">
        <f>VLOOKUP($A183,'Ub5 and Ub6 values'!$A$3:$F$7000,4,FALSE)</f>
        <v>9</v>
      </c>
    </row>
    <row r="184" spans="1:6">
      <c r="A184" t="s">
        <v>1647</v>
      </c>
      <c r="B184">
        <v>3.8023227133280951E-8</v>
      </c>
      <c r="D184" s="30">
        <f t="shared" si="10"/>
        <v>-7.4199510261686568</v>
      </c>
      <c r="E184" s="39">
        <f>VLOOKUP($A184,'Ub5 and Ub6 values'!$A$3:$F$7000,3,FALSE)</f>
        <v>7</v>
      </c>
      <c r="F184" s="39">
        <f>VLOOKUP($A184,'Ub5 and Ub6 values'!$A$3:$F$7000,4,FALSE)</f>
        <v>9</v>
      </c>
    </row>
    <row r="185" spans="1:6">
      <c r="A185" t="s">
        <v>1717</v>
      </c>
      <c r="B185">
        <v>1.9001905832923397E-6</v>
      </c>
      <c r="D185" s="30">
        <f t="shared" si="10"/>
        <v>-5.7212028384570051</v>
      </c>
      <c r="E185" s="39">
        <f>VLOOKUP($A185,'Ub5 and Ub6 values'!$A$3:$F$7000,3,FALSE)</f>
        <v>9</v>
      </c>
      <c r="F185" s="39">
        <f>VLOOKUP($A185,'Ub5 and Ub6 values'!$A$3:$F$7000,4,FALSE)</f>
        <v>9</v>
      </c>
    </row>
    <row r="186" spans="1:6">
      <c r="A186" t="s">
        <v>1648</v>
      </c>
      <c r="B186">
        <v>1.3972096171490401E-6</v>
      </c>
      <c r="D186" s="30">
        <f t="shared" si="10"/>
        <v>-5.8547384337269293</v>
      </c>
      <c r="E186" s="39">
        <f>VLOOKUP($A186,'Ub5 and Ub6 values'!$A$3:$F$7000,3,FALSE)</f>
        <v>9</v>
      </c>
      <c r="F186" s="39">
        <f>VLOOKUP($A186,'Ub5 and Ub6 values'!$A$3:$F$7000,4,FALSE)</f>
        <v>9</v>
      </c>
    </row>
    <row r="187" spans="1:6">
      <c r="A187" t="s">
        <v>1649</v>
      </c>
      <c r="B187">
        <v>3.0529419876107995E-5</v>
      </c>
      <c r="D187" s="30">
        <f t="shared" si="8"/>
        <v>-4.5152814481415229</v>
      </c>
      <c r="E187" s="39">
        <f>VLOOKUP($A187,'Ub5 and Ub6 values'!$A$3:$F$7000,3,FALSE)</f>
        <v>7</v>
      </c>
      <c r="F187" s="39">
        <f>VLOOKUP($A187,'Ub5 and Ub6 values'!$A$3:$F$7000,4,FALSE)</f>
        <v>10</v>
      </c>
    </row>
    <row r="188" spans="1:6">
      <c r="A188" t="s">
        <v>1776</v>
      </c>
      <c r="B188">
        <v>3.0462016672161255E-5</v>
      </c>
      <c r="D188" s="30">
        <f>LOG(B188)</f>
        <v>-4.5162413485180464</v>
      </c>
      <c r="E188" s="39">
        <f>VLOOKUP($A188,'Ub5 and Ub6 values'!$A$3:$F$7000,3,FALSE)</f>
        <v>5</v>
      </c>
      <c r="F188" s="39">
        <f>VLOOKUP($A188,'Ub5 and Ub6 values'!$A$3:$F$7000,4,FALSE)</f>
        <v>6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3:AB144"/>
  <sheetViews>
    <sheetView topLeftCell="A2" workbookViewId="0">
      <selection activeCell="E2" sqref="E1:F1048576"/>
    </sheetView>
  </sheetViews>
  <sheetFormatPr defaultRowHeight="12.75"/>
  <cols>
    <col min="1" max="1" width="26.5703125" customWidth="1"/>
    <col min="4" max="4" width="9.140625" style="30"/>
    <col min="5" max="6" width="9.140625" style="39"/>
  </cols>
  <sheetData>
    <row r="3" spans="1:28">
      <c r="A3" t="s">
        <v>8899</v>
      </c>
      <c r="B3" s="26" t="s">
        <v>14853</v>
      </c>
      <c r="C3" t="s">
        <v>6099</v>
      </c>
      <c r="E3" s="41" t="s">
        <v>14864</v>
      </c>
      <c r="F3" s="41" t="s">
        <v>14865</v>
      </c>
      <c r="K3" t="s">
        <v>14838</v>
      </c>
      <c r="Q3" t="s">
        <v>14839</v>
      </c>
      <c r="W3" t="s">
        <v>14840</v>
      </c>
    </row>
    <row r="4" spans="1:28">
      <c r="A4" t="s">
        <v>8900</v>
      </c>
      <c r="B4">
        <v>2.5499999999999998</v>
      </c>
      <c r="C4">
        <v>1</v>
      </c>
      <c r="D4" s="30">
        <f>0-B4</f>
        <v>-2.5499999999999998</v>
      </c>
      <c r="E4" s="39">
        <f>VLOOKUP($A4,'Ub5 and Ub6 values'!$B$2:$F$7000,2,FALSE)</f>
        <v>4</v>
      </c>
      <c r="F4" s="39">
        <f>VLOOKUP($A4,'Ub5 and Ub6 values'!$B$2:$F$7000,3,FALSE)</f>
        <v>5</v>
      </c>
      <c r="K4" s="26" t="s">
        <v>14841</v>
      </c>
      <c r="L4" s="26" t="s">
        <v>14842</v>
      </c>
      <c r="M4" s="26" t="s">
        <v>14843</v>
      </c>
      <c r="N4" s="26" t="s">
        <v>14844</v>
      </c>
      <c r="O4" s="26" t="s">
        <v>14845</v>
      </c>
      <c r="P4" s="26" t="s">
        <v>14846</v>
      </c>
      <c r="Q4" s="26" t="s">
        <v>14841</v>
      </c>
      <c r="R4" s="26" t="s">
        <v>14842</v>
      </c>
      <c r="S4" s="26" t="s">
        <v>14843</v>
      </c>
      <c r="T4" s="26" t="s">
        <v>14844</v>
      </c>
      <c r="U4" s="26" t="s">
        <v>14845</v>
      </c>
      <c r="V4" s="26" t="s">
        <v>14846</v>
      </c>
      <c r="W4" s="26" t="s">
        <v>14841</v>
      </c>
      <c r="X4" s="26" t="s">
        <v>14842</v>
      </c>
      <c r="Y4" s="26" t="s">
        <v>14843</v>
      </c>
      <c r="Z4" s="26" t="s">
        <v>14844</v>
      </c>
      <c r="AA4" s="26" t="s">
        <v>14845</v>
      </c>
      <c r="AB4" s="26" t="s">
        <v>14846</v>
      </c>
    </row>
    <row r="5" spans="1:28">
      <c r="A5" t="s">
        <v>8901</v>
      </c>
      <c r="B5">
        <v>2.64</v>
      </c>
      <c r="C5">
        <v>1</v>
      </c>
      <c r="D5" s="30">
        <f t="shared" ref="D5:D68" si="0">0-B5</f>
        <v>-2.64</v>
      </c>
      <c r="E5" s="39">
        <f>VLOOKUP($A5,'Ub5 and Ub6 values'!$B$2:$F$7000,2,FALSE)</f>
        <v>4</v>
      </c>
      <c r="F5" s="39">
        <f>VLOOKUP($A5,'Ub5 and Ub6 values'!$B$2:$F$7000,3,FALSE)</f>
        <v>5</v>
      </c>
      <c r="K5">
        <f>AVERAGE(D4:D3744)</f>
        <v>-2.4661702127659573</v>
      </c>
      <c r="L5">
        <f>MEDIAN(D4:D3744)</f>
        <v>-2.37</v>
      </c>
      <c r="M5">
        <f>STDEV(D4:D3744)</f>
        <v>1.1491454337739535</v>
      </c>
      <c r="N5">
        <f>SKEW(D4:D3744)</f>
        <v>-0.31876048196964257</v>
      </c>
      <c r="O5">
        <f>MAX(D4:D3744)</f>
        <v>-0.19</v>
      </c>
      <c r="P5">
        <f>MIN(D4:D3744)</f>
        <v>-5.33</v>
      </c>
      <c r="Q5">
        <f>AVERAGE(E4:E5442)</f>
        <v>5.0070921985815602</v>
      </c>
      <c r="R5">
        <f>MEDIAN(E4:E544)</f>
        <v>5</v>
      </c>
      <c r="S5">
        <f>STDEV(E4:E544)</f>
        <v>1.3174458725704781</v>
      </c>
      <c r="T5">
        <f>SKEW(E4:E544)</f>
        <v>0.82331691666476359</v>
      </c>
      <c r="U5">
        <f>MAX(E4:E544)</f>
        <v>10</v>
      </c>
      <c r="V5">
        <f>MIN(E4:E544)</f>
        <v>2</v>
      </c>
      <c r="W5">
        <f>AVERAGE(F4:F5408)</f>
        <v>6.1631205673758869</v>
      </c>
      <c r="X5">
        <f>MEDIAN(F4:F5408)</f>
        <v>6</v>
      </c>
      <c r="Y5">
        <f>STDEV(F4:F5408)</f>
        <v>1.8229650630426135</v>
      </c>
      <c r="Z5">
        <f>SKEW(F4:F5408)</f>
        <v>0.47926426201323008</v>
      </c>
      <c r="AA5">
        <f>MAX(F4:F5408)</f>
        <v>11</v>
      </c>
      <c r="AB5">
        <f>MIN(F4:F5408)</f>
        <v>2</v>
      </c>
    </row>
    <row r="6" spans="1:28">
      <c r="A6" t="s">
        <v>8902</v>
      </c>
      <c r="B6">
        <v>2.85</v>
      </c>
      <c r="C6">
        <v>1</v>
      </c>
      <c r="D6" s="30">
        <f t="shared" si="0"/>
        <v>-2.85</v>
      </c>
      <c r="E6" s="39">
        <f>VLOOKUP($A6,'Ub5 and Ub6 values'!$B$2:$F$7000,2,FALSE)</f>
        <v>4</v>
      </c>
      <c r="F6" s="39">
        <f>VLOOKUP($A6,'Ub5 and Ub6 values'!$B$2:$F$7000,3,FALSE)</f>
        <v>4</v>
      </c>
    </row>
    <row r="7" spans="1:28">
      <c r="A7" t="s">
        <v>8903</v>
      </c>
      <c r="B7">
        <v>3.14</v>
      </c>
      <c r="C7">
        <v>1</v>
      </c>
      <c r="D7" s="30">
        <f t="shared" si="0"/>
        <v>-3.14</v>
      </c>
      <c r="E7" s="39">
        <f>VLOOKUP($A7,'Ub5 and Ub6 values'!$B$2:$F$7000,2,FALSE)</f>
        <v>5</v>
      </c>
      <c r="F7" s="39">
        <f>VLOOKUP($A7,'Ub5 and Ub6 values'!$B$2:$F$7000,3,FALSE)</f>
        <v>5</v>
      </c>
    </row>
    <row r="8" spans="1:28">
      <c r="A8" t="s">
        <v>8904</v>
      </c>
      <c r="B8">
        <v>2.35</v>
      </c>
      <c r="C8">
        <v>1</v>
      </c>
      <c r="D8" s="30">
        <f t="shared" si="0"/>
        <v>-2.35</v>
      </c>
      <c r="E8" s="39">
        <f>VLOOKUP($A8,'Ub5 and Ub6 values'!$B$2:$F$7000,2,FALSE)</f>
        <v>3</v>
      </c>
      <c r="F8" s="39">
        <f>VLOOKUP($A8,'Ub5 and Ub6 values'!$B$2:$F$7000,3,FALSE)</f>
        <v>3</v>
      </c>
    </row>
    <row r="9" spans="1:28">
      <c r="A9" t="s">
        <v>9636</v>
      </c>
      <c r="B9">
        <v>2.63</v>
      </c>
      <c r="C9">
        <v>1</v>
      </c>
      <c r="D9" s="30">
        <f t="shared" si="0"/>
        <v>-2.63</v>
      </c>
      <c r="E9" s="39">
        <f>VLOOKUP($A9,'Ub5 and Ub6 values'!$B$2:$F$7000,2,FALSE)</f>
        <v>4</v>
      </c>
      <c r="F9" s="39">
        <f>VLOOKUP($A9,'Ub5 and Ub6 values'!$B$2:$F$7000,3,FALSE)</f>
        <v>4</v>
      </c>
    </row>
    <row r="10" spans="1:28">
      <c r="A10" t="s">
        <v>8905</v>
      </c>
      <c r="B10">
        <v>2.57</v>
      </c>
      <c r="C10">
        <v>1</v>
      </c>
      <c r="D10" s="30">
        <f t="shared" si="0"/>
        <v>-2.57</v>
      </c>
      <c r="E10" s="39">
        <f>VLOOKUP($A10,'Ub5 and Ub6 values'!$B$2:$F$7000,2,FALSE)</f>
        <v>3</v>
      </c>
      <c r="F10" s="39">
        <f>VLOOKUP($A10,'Ub5 and Ub6 values'!$B$2:$F$7000,3,FALSE)</f>
        <v>3</v>
      </c>
    </row>
    <row r="11" spans="1:28">
      <c r="A11" t="s">
        <v>8906</v>
      </c>
      <c r="B11">
        <v>2.96</v>
      </c>
      <c r="C11">
        <v>1</v>
      </c>
      <c r="D11" s="30">
        <f t="shared" si="0"/>
        <v>-2.96</v>
      </c>
      <c r="E11" s="39">
        <f>VLOOKUP($A11,'Ub5 and Ub6 values'!$B$2:$F$7000,2,FALSE)</f>
        <v>3</v>
      </c>
      <c r="F11" s="39">
        <f>VLOOKUP($A11,'Ub5 and Ub6 values'!$B$2:$F$7000,3,FALSE)</f>
        <v>3</v>
      </c>
    </row>
    <row r="12" spans="1:28">
      <c r="A12" t="s">
        <v>8907</v>
      </c>
      <c r="B12">
        <v>1.47</v>
      </c>
      <c r="C12">
        <v>1</v>
      </c>
      <c r="D12" s="30">
        <f t="shared" si="0"/>
        <v>-1.47</v>
      </c>
      <c r="E12" s="39">
        <f>VLOOKUP($A12,'Ub5 and Ub6 values'!$B$2:$F$7000,2,FALSE)</f>
        <v>4</v>
      </c>
      <c r="F12" s="39">
        <f>VLOOKUP($A12,'Ub5 and Ub6 values'!$B$2:$F$7000,3,FALSE)</f>
        <v>5</v>
      </c>
    </row>
    <row r="13" spans="1:28">
      <c r="A13" t="s">
        <v>8908</v>
      </c>
      <c r="B13">
        <v>0.54</v>
      </c>
      <c r="C13">
        <v>1</v>
      </c>
      <c r="D13" s="30">
        <f t="shared" si="0"/>
        <v>-0.54</v>
      </c>
      <c r="E13" s="39">
        <f>VLOOKUP($A13,'Ub5 and Ub6 values'!$B$2:$F$7000,2,FALSE)</f>
        <v>4</v>
      </c>
      <c r="F13" s="39">
        <f>VLOOKUP($A13,'Ub5 and Ub6 values'!$B$2:$F$7000,3,FALSE)</f>
        <v>4</v>
      </c>
    </row>
    <row r="14" spans="1:28">
      <c r="A14" t="s">
        <v>8909</v>
      </c>
      <c r="B14">
        <v>1.04</v>
      </c>
      <c r="C14">
        <v>1</v>
      </c>
      <c r="D14" s="30">
        <f t="shared" si="0"/>
        <v>-1.04</v>
      </c>
      <c r="E14" s="39">
        <f>VLOOKUP($A14,'Ub5 and Ub6 values'!$B$2:$F$7000,2,FALSE)</f>
        <v>4</v>
      </c>
      <c r="F14" s="39">
        <f>VLOOKUP($A14,'Ub5 and Ub6 values'!$B$2:$F$7000,3,FALSE)</f>
        <v>5</v>
      </c>
    </row>
    <row r="15" spans="1:28">
      <c r="A15" t="s">
        <v>8910</v>
      </c>
      <c r="B15">
        <v>1.72</v>
      </c>
      <c r="C15">
        <v>1</v>
      </c>
      <c r="D15" s="30">
        <f t="shared" si="0"/>
        <v>-1.72</v>
      </c>
      <c r="E15" s="39">
        <f>VLOOKUP($A15,'Ub5 and Ub6 values'!$B$2:$F$7000,2,FALSE)</f>
        <v>4</v>
      </c>
      <c r="F15" s="39">
        <f>VLOOKUP($A15,'Ub5 and Ub6 values'!$B$2:$F$7000,3,FALSE)</f>
        <v>5</v>
      </c>
    </row>
    <row r="16" spans="1:28">
      <c r="A16" t="s">
        <v>8911</v>
      </c>
      <c r="B16">
        <v>1.54</v>
      </c>
      <c r="C16">
        <v>1</v>
      </c>
      <c r="D16" s="30">
        <f t="shared" si="0"/>
        <v>-1.54</v>
      </c>
      <c r="E16" s="39">
        <f>VLOOKUP($A16,'Ub5 and Ub6 values'!$B$2:$F$7000,2,FALSE)</f>
        <v>4</v>
      </c>
      <c r="F16" s="39">
        <f>VLOOKUP($A16,'Ub5 and Ub6 values'!$B$2:$F$7000,3,FALSE)</f>
        <v>5</v>
      </c>
    </row>
    <row r="17" spans="1:6">
      <c r="A17" t="s">
        <v>8912</v>
      </c>
      <c r="B17">
        <v>2.88</v>
      </c>
      <c r="C17">
        <v>1</v>
      </c>
      <c r="D17" s="30">
        <f t="shared" si="0"/>
        <v>-2.88</v>
      </c>
      <c r="E17" s="39">
        <f>VLOOKUP($A17,'Ub5 and Ub6 values'!$B$2:$F$7000,2,FALSE)</f>
        <v>4</v>
      </c>
      <c r="F17" s="39">
        <f>VLOOKUP($A17,'Ub5 and Ub6 values'!$B$2:$F$7000,3,FALSE)</f>
        <v>6</v>
      </c>
    </row>
    <row r="18" spans="1:6">
      <c r="A18" t="s">
        <v>8913</v>
      </c>
      <c r="B18">
        <v>1.1599999999999999</v>
      </c>
      <c r="C18">
        <v>1</v>
      </c>
      <c r="D18" s="30">
        <f t="shared" si="0"/>
        <v>-1.1599999999999999</v>
      </c>
      <c r="E18" s="39">
        <f>VLOOKUP($A18,'Ub5 and Ub6 values'!$B$2:$F$7000,2,FALSE)</f>
        <v>5</v>
      </c>
      <c r="F18" s="39">
        <f>VLOOKUP($A18,'Ub5 and Ub6 values'!$B$2:$F$7000,3,FALSE)</f>
        <v>5</v>
      </c>
    </row>
    <row r="19" spans="1:6">
      <c r="A19" t="s">
        <v>8914</v>
      </c>
      <c r="B19">
        <v>1.1000000000000001</v>
      </c>
      <c r="C19">
        <v>1</v>
      </c>
      <c r="D19" s="30">
        <f t="shared" si="0"/>
        <v>-1.1000000000000001</v>
      </c>
      <c r="E19" s="39">
        <f>VLOOKUP($A19,'Ub5 and Ub6 values'!$B$2:$F$7000,2,FALSE)</f>
        <v>4</v>
      </c>
      <c r="F19" s="39">
        <f>VLOOKUP($A19,'Ub5 and Ub6 values'!$B$2:$F$7000,3,FALSE)</f>
        <v>5</v>
      </c>
    </row>
    <row r="20" spans="1:6">
      <c r="A20" t="s">
        <v>8915</v>
      </c>
      <c r="B20">
        <v>1.52</v>
      </c>
      <c r="C20">
        <v>1</v>
      </c>
      <c r="D20" s="30">
        <f t="shared" si="0"/>
        <v>-1.52</v>
      </c>
      <c r="E20" s="39">
        <f>VLOOKUP($A20,'Ub5 and Ub6 values'!$B$2:$F$7000,2,FALSE)</f>
        <v>5</v>
      </c>
      <c r="F20" s="39">
        <f>VLOOKUP($A20,'Ub5 and Ub6 values'!$B$2:$F$7000,3,FALSE)</f>
        <v>5</v>
      </c>
    </row>
    <row r="21" spans="1:6">
      <c r="A21" t="s">
        <v>8916</v>
      </c>
      <c r="B21">
        <v>1.96</v>
      </c>
      <c r="C21">
        <v>1</v>
      </c>
      <c r="D21" s="30">
        <f t="shared" si="0"/>
        <v>-1.96</v>
      </c>
      <c r="E21" s="39">
        <f>VLOOKUP($A21,'Ub5 and Ub6 values'!$B$2:$F$7000,2,FALSE)</f>
        <v>6</v>
      </c>
      <c r="F21" s="39">
        <f>VLOOKUP($A21,'Ub5 and Ub6 values'!$B$2:$F$7000,3,FALSE)</f>
        <v>6</v>
      </c>
    </row>
    <row r="22" spans="1:6">
      <c r="A22" t="s">
        <v>8816</v>
      </c>
      <c r="B22">
        <v>2.2999999999999998</v>
      </c>
      <c r="C22">
        <v>1</v>
      </c>
      <c r="D22" s="30">
        <f t="shared" si="0"/>
        <v>-2.2999999999999998</v>
      </c>
      <c r="E22" s="39">
        <f>VLOOKUP($A22,'Ub5 and Ub6 values'!$B$2:$F$7000,2,FALSE)</f>
        <v>6</v>
      </c>
      <c r="F22" s="39">
        <f>VLOOKUP($A22,'Ub5 and Ub6 values'!$B$2:$F$7000,3,FALSE)</f>
        <v>7</v>
      </c>
    </row>
    <row r="23" spans="1:6">
      <c r="A23" t="s">
        <v>8817</v>
      </c>
      <c r="B23">
        <v>2.2400000000000002</v>
      </c>
      <c r="C23">
        <v>1</v>
      </c>
      <c r="D23" s="30">
        <f t="shared" si="0"/>
        <v>-2.2400000000000002</v>
      </c>
      <c r="E23" s="39">
        <f>VLOOKUP($A23,'Ub5 and Ub6 values'!$B$2:$F$7000,2,FALSE)</f>
        <v>6</v>
      </c>
      <c r="F23" s="39">
        <f>VLOOKUP($A23,'Ub5 and Ub6 values'!$B$2:$F$7000,3,FALSE)</f>
        <v>7</v>
      </c>
    </row>
    <row r="24" spans="1:6">
      <c r="A24" t="s">
        <v>8818</v>
      </c>
      <c r="B24">
        <v>2.72</v>
      </c>
      <c r="C24">
        <v>1</v>
      </c>
      <c r="D24" s="30">
        <f t="shared" si="0"/>
        <v>-2.72</v>
      </c>
      <c r="E24" s="39">
        <f>VLOOKUP($A24,'Ub5 and Ub6 values'!$B$2:$F$7000,2,FALSE)</f>
        <v>6</v>
      </c>
      <c r="F24" s="39">
        <f>VLOOKUP($A24,'Ub5 and Ub6 values'!$B$2:$F$7000,3,FALSE)</f>
        <v>7</v>
      </c>
    </row>
    <row r="25" spans="1:6">
      <c r="A25" t="s">
        <v>8917</v>
      </c>
      <c r="B25">
        <v>1.96</v>
      </c>
      <c r="C25">
        <v>1</v>
      </c>
      <c r="D25" s="30">
        <f t="shared" si="0"/>
        <v>-1.96</v>
      </c>
      <c r="E25" s="39">
        <f>VLOOKUP($A25,'Ub5 and Ub6 values'!$B$2:$F$7000,2,FALSE)</f>
        <v>5</v>
      </c>
      <c r="F25" s="39">
        <f>VLOOKUP($A25,'Ub5 and Ub6 values'!$B$2:$F$7000,3,FALSE)</f>
        <v>6</v>
      </c>
    </row>
    <row r="26" spans="1:6">
      <c r="A26" t="s">
        <v>8918</v>
      </c>
      <c r="B26">
        <v>2.37</v>
      </c>
      <c r="C26">
        <v>1</v>
      </c>
      <c r="D26" s="30">
        <f t="shared" si="0"/>
        <v>-2.37</v>
      </c>
      <c r="E26" s="39">
        <f>VLOOKUP($A26,'Ub5 and Ub6 values'!$B$2:$F$7000,2,FALSE)</f>
        <v>5</v>
      </c>
      <c r="F26" s="39">
        <f>VLOOKUP($A26,'Ub5 and Ub6 values'!$B$2:$F$7000,3,FALSE)</f>
        <v>6</v>
      </c>
    </row>
    <row r="27" spans="1:6">
      <c r="A27" t="s">
        <v>8919</v>
      </c>
      <c r="B27">
        <v>2.72</v>
      </c>
      <c r="C27">
        <v>1</v>
      </c>
      <c r="D27" s="30">
        <f t="shared" si="0"/>
        <v>-2.72</v>
      </c>
      <c r="E27" s="39">
        <f>VLOOKUP($A27,'Ub5 and Ub6 values'!$B$2:$F$7000,2,FALSE)</f>
        <v>5</v>
      </c>
      <c r="F27" s="39">
        <f>VLOOKUP($A27,'Ub5 and Ub6 values'!$B$2:$F$7000,3,FALSE)</f>
        <v>6</v>
      </c>
    </row>
    <row r="28" spans="1:6">
      <c r="A28" t="s">
        <v>8920</v>
      </c>
      <c r="B28">
        <v>3.6</v>
      </c>
      <c r="C28">
        <v>1</v>
      </c>
      <c r="D28" s="30">
        <f t="shared" si="0"/>
        <v>-3.6</v>
      </c>
      <c r="E28" s="39">
        <f>VLOOKUP($A28,'Ub5 and Ub6 values'!$B$2:$F$7000,2,FALSE)</f>
        <v>6</v>
      </c>
      <c r="F28" s="39">
        <f>VLOOKUP($A28,'Ub5 and Ub6 values'!$B$2:$F$7000,3,FALSE)</f>
        <v>7</v>
      </c>
    </row>
    <row r="29" spans="1:6">
      <c r="A29" t="s">
        <v>8921</v>
      </c>
      <c r="B29">
        <v>2.2400000000000002</v>
      </c>
      <c r="C29">
        <v>1</v>
      </c>
      <c r="D29" s="30">
        <f t="shared" si="0"/>
        <v>-2.2400000000000002</v>
      </c>
      <c r="E29" s="39">
        <f>VLOOKUP($A29,'Ub5 and Ub6 values'!$B$2:$F$7000,2,FALSE)</f>
        <v>5</v>
      </c>
      <c r="F29" s="39">
        <f>VLOOKUP($A29,'Ub5 and Ub6 values'!$B$2:$F$7000,3,FALSE)</f>
        <v>6</v>
      </c>
    </row>
    <row r="30" spans="1:6">
      <c r="A30" t="s">
        <v>8922</v>
      </c>
      <c r="B30">
        <v>1.64</v>
      </c>
      <c r="C30">
        <v>1</v>
      </c>
      <c r="D30" s="30">
        <f t="shared" si="0"/>
        <v>-1.64</v>
      </c>
      <c r="E30" s="39">
        <f>VLOOKUP($A30,'Ub5 and Ub6 values'!$B$2:$F$7000,2,FALSE)</f>
        <v>6</v>
      </c>
      <c r="F30" s="39">
        <f>VLOOKUP($A30,'Ub5 and Ub6 values'!$B$2:$F$7000,3,FALSE)</f>
        <v>9</v>
      </c>
    </row>
    <row r="31" spans="1:6">
      <c r="A31" t="s">
        <v>8923</v>
      </c>
      <c r="B31">
        <v>0.44</v>
      </c>
      <c r="C31">
        <v>1</v>
      </c>
      <c r="D31" s="30">
        <f t="shared" si="0"/>
        <v>-0.44</v>
      </c>
      <c r="E31" s="39">
        <f>VLOOKUP($A31,'Ub5 and Ub6 values'!$B$2:$F$7000,2,FALSE)</f>
        <v>3</v>
      </c>
      <c r="F31" s="39">
        <f>VLOOKUP($A31,'Ub5 and Ub6 values'!$B$2:$F$7000,3,FALSE)</f>
        <v>3</v>
      </c>
    </row>
    <row r="32" spans="1:6">
      <c r="A32" t="s">
        <v>8924</v>
      </c>
      <c r="B32">
        <v>1.0900000000000001</v>
      </c>
      <c r="C32">
        <v>1</v>
      </c>
      <c r="D32" s="30">
        <f t="shared" si="0"/>
        <v>-1.0900000000000001</v>
      </c>
      <c r="E32" s="39">
        <f>VLOOKUP($A32,'Ub5 and Ub6 values'!$B$2:$F$7000,2,FALSE)</f>
        <v>4</v>
      </c>
      <c r="F32" s="39">
        <f>VLOOKUP($A32,'Ub5 and Ub6 values'!$B$2:$F$7000,3,FALSE)</f>
        <v>4</v>
      </c>
    </row>
    <row r="33" spans="1:6">
      <c r="A33" t="s">
        <v>8925</v>
      </c>
      <c r="B33">
        <v>1.3</v>
      </c>
      <c r="C33">
        <v>1</v>
      </c>
      <c r="D33" s="30">
        <f t="shared" si="0"/>
        <v>-1.3</v>
      </c>
      <c r="E33" s="39">
        <f>VLOOKUP($A33,'Ub5 and Ub6 values'!$B$2:$F$7000,2,FALSE)</f>
        <v>4</v>
      </c>
      <c r="F33" s="39">
        <f>VLOOKUP($A33,'Ub5 and Ub6 values'!$B$2:$F$7000,3,FALSE)</f>
        <v>5</v>
      </c>
    </row>
    <row r="34" spans="1:6">
      <c r="A34" t="s">
        <v>8926</v>
      </c>
      <c r="B34">
        <v>1.4</v>
      </c>
      <c r="C34">
        <v>1</v>
      </c>
      <c r="D34" s="30">
        <f t="shared" si="0"/>
        <v>-1.4</v>
      </c>
      <c r="E34" s="39">
        <f>VLOOKUP($A34,'Ub5 and Ub6 values'!$B$2:$F$7000,2,FALSE)</f>
        <v>7</v>
      </c>
      <c r="F34" s="39">
        <f>VLOOKUP($A34,'Ub5 and Ub6 values'!$B$2:$F$7000,3,FALSE)</f>
        <v>8</v>
      </c>
    </row>
    <row r="35" spans="1:6">
      <c r="A35" t="s">
        <v>8927</v>
      </c>
      <c r="B35">
        <v>0.24</v>
      </c>
      <c r="C35">
        <v>1</v>
      </c>
      <c r="D35" s="30">
        <f t="shared" si="0"/>
        <v>-0.24</v>
      </c>
      <c r="E35" s="39">
        <f>VLOOKUP($A35,'Ub5 and Ub6 values'!$B$2:$F$7000,2,FALSE)</f>
        <v>2</v>
      </c>
      <c r="F35" s="39">
        <f>VLOOKUP($A35,'Ub5 and Ub6 values'!$B$2:$F$7000,3,FALSE)</f>
        <v>2</v>
      </c>
    </row>
    <row r="36" spans="1:6">
      <c r="A36" t="s">
        <v>8928</v>
      </c>
      <c r="B36">
        <v>0.54</v>
      </c>
      <c r="C36">
        <v>1</v>
      </c>
      <c r="D36" s="30">
        <f t="shared" si="0"/>
        <v>-0.54</v>
      </c>
      <c r="E36" s="39">
        <f>VLOOKUP($A36,'Ub5 and Ub6 values'!$B$2:$F$7000,2,FALSE)</f>
        <v>3</v>
      </c>
      <c r="F36" s="39">
        <f>VLOOKUP($A36,'Ub5 and Ub6 values'!$B$2:$F$7000,3,FALSE)</f>
        <v>3</v>
      </c>
    </row>
    <row r="37" spans="1:6">
      <c r="A37" t="s">
        <v>8730</v>
      </c>
      <c r="B37">
        <v>0.96</v>
      </c>
      <c r="C37">
        <v>1</v>
      </c>
      <c r="D37" s="30">
        <f t="shared" si="0"/>
        <v>-0.96</v>
      </c>
      <c r="E37" s="39">
        <f>VLOOKUP($A37,'Ub5 and Ub6 values'!$B$2:$F$7000,2,FALSE)</f>
        <v>4</v>
      </c>
      <c r="F37" s="39">
        <f>VLOOKUP($A37,'Ub5 and Ub6 values'!$B$2:$F$7000,3,FALSE)</f>
        <v>4</v>
      </c>
    </row>
    <row r="38" spans="1:6">
      <c r="A38" t="s">
        <v>8929</v>
      </c>
      <c r="B38">
        <v>0.89</v>
      </c>
      <c r="C38">
        <v>1</v>
      </c>
      <c r="D38" s="30">
        <f t="shared" si="0"/>
        <v>-0.89</v>
      </c>
      <c r="E38" s="39">
        <f>VLOOKUP($A38,'Ub5 and Ub6 values'!$B$2:$F$7000,2,FALSE)</f>
        <v>4</v>
      </c>
      <c r="F38" s="39">
        <f>VLOOKUP($A38,'Ub5 and Ub6 values'!$B$2:$F$7000,3,FALSE)</f>
        <v>4</v>
      </c>
    </row>
    <row r="39" spans="1:6">
      <c r="A39" t="s">
        <v>8731</v>
      </c>
      <c r="B39">
        <v>1.42</v>
      </c>
      <c r="C39">
        <v>1</v>
      </c>
      <c r="D39" s="30">
        <f t="shared" si="0"/>
        <v>-1.42</v>
      </c>
      <c r="E39" s="39">
        <f>VLOOKUP($A39,'Ub5 and Ub6 values'!$B$2:$F$7000,2,FALSE)</f>
        <v>4</v>
      </c>
      <c r="F39" s="39">
        <f>VLOOKUP($A39,'Ub5 and Ub6 values'!$B$2:$F$7000,3,FALSE)</f>
        <v>5</v>
      </c>
    </row>
    <row r="40" spans="1:6">
      <c r="A40" t="s">
        <v>8733</v>
      </c>
      <c r="B40">
        <v>1.35</v>
      </c>
      <c r="C40">
        <v>1</v>
      </c>
      <c r="D40" s="30">
        <f t="shared" si="0"/>
        <v>-1.35</v>
      </c>
      <c r="E40" s="39">
        <f>VLOOKUP($A40,'Ub5 and Ub6 values'!$B$2:$F$7000,2,FALSE)</f>
        <v>4</v>
      </c>
      <c r="F40" s="39">
        <f>VLOOKUP($A40,'Ub5 and Ub6 values'!$B$2:$F$7000,3,FALSE)</f>
        <v>5</v>
      </c>
    </row>
    <row r="41" spans="1:6">
      <c r="A41" t="s">
        <v>8732</v>
      </c>
      <c r="B41">
        <v>0.89</v>
      </c>
      <c r="C41">
        <v>1</v>
      </c>
      <c r="D41" s="30">
        <f t="shared" si="0"/>
        <v>-0.89</v>
      </c>
      <c r="E41" s="39">
        <f>VLOOKUP($A41,'Ub5 and Ub6 values'!$B$2:$F$7000,2,FALSE)</f>
        <v>4</v>
      </c>
      <c r="F41" s="39">
        <f>VLOOKUP($A41,'Ub5 and Ub6 values'!$B$2:$F$7000,3,FALSE)</f>
        <v>5</v>
      </c>
    </row>
    <row r="42" spans="1:6">
      <c r="A42" t="s">
        <v>8734</v>
      </c>
      <c r="B42">
        <v>1.64</v>
      </c>
      <c r="C42">
        <v>1</v>
      </c>
      <c r="D42" s="30">
        <f t="shared" si="0"/>
        <v>-1.64</v>
      </c>
      <c r="E42" s="39">
        <f>VLOOKUP($A42,'Ub5 and Ub6 values'!$B$2:$F$7000,2,FALSE)</f>
        <v>4</v>
      </c>
      <c r="F42" s="39">
        <f>VLOOKUP($A42,'Ub5 and Ub6 values'!$B$2:$F$7000,3,FALSE)</f>
        <v>5</v>
      </c>
    </row>
    <row r="43" spans="1:6">
      <c r="A43" t="s">
        <v>8735</v>
      </c>
      <c r="B43">
        <v>1.24</v>
      </c>
      <c r="C43">
        <v>1</v>
      </c>
      <c r="D43" s="30">
        <f t="shared" si="0"/>
        <v>-1.24</v>
      </c>
      <c r="E43" s="39">
        <f>VLOOKUP($A43,'Ub5 and Ub6 values'!$B$2:$F$7000,2,FALSE)</f>
        <v>4</v>
      </c>
      <c r="F43" s="39">
        <f>VLOOKUP($A43,'Ub5 and Ub6 values'!$B$2:$F$7000,3,FALSE)</f>
        <v>5</v>
      </c>
    </row>
    <row r="44" spans="1:6">
      <c r="A44" t="s">
        <v>8736</v>
      </c>
      <c r="B44">
        <v>3.4</v>
      </c>
      <c r="C44">
        <v>1</v>
      </c>
      <c r="D44" s="30">
        <f t="shared" si="0"/>
        <v>-3.4</v>
      </c>
      <c r="E44" s="39">
        <f>VLOOKUP($A44,'Ub5 and Ub6 values'!$B$2:$F$7000,2,FALSE)</f>
        <v>4</v>
      </c>
      <c r="F44" s="39">
        <f>VLOOKUP($A44,'Ub5 and Ub6 values'!$B$2:$F$7000,3,FALSE)</f>
        <v>5</v>
      </c>
    </row>
    <row r="45" spans="1:6">
      <c r="A45" t="s">
        <v>8737</v>
      </c>
      <c r="B45">
        <v>3.97</v>
      </c>
      <c r="C45">
        <v>1</v>
      </c>
      <c r="D45" s="30">
        <f t="shared" si="0"/>
        <v>-3.97</v>
      </c>
      <c r="E45" s="39">
        <f>VLOOKUP($A45,'Ub5 and Ub6 values'!$B$2:$F$7000,2,FALSE)</f>
        <v>4</v>
      </c>
      <c r="F45" s="39">
        <f>VLOOKUP($A45,'Ub5 and Ub6 values'!$B$2:$F$7000,3,FALSE)</f>
        <v>5</v>
      </c>
    </row>
    <row r="46" spans="1:6">
      <c r="A46" t="s">
        <v>7795</v>
      </c>
      <c r="B46">
        <v>0.19</v>
      </c>
      <c r="C46">
        <v>1</v>
      </c>
      <c r="D46" s="30">
        <f t="shared" si="0"/>
        <v>-0.19</v>
      </c>
      <c r="E46" s="39">
        <f>VLOOKUP($A46,'Ub5 and Ub6 values'!$B$2:$F$7000,2,FALSE)</f>
        <v>4</v>
      </c>
      <c r="F46" s="39">
        <f>VLOOKUP($A46,'Ub5 and Ub6 values'!$B$2:$F$7000,3,FALSE)</f>
        <v>4</v>
      </c>
    </row>
    <row r="47" spans="1:6">
      <c r="A47" t="s">
        <v>8738</v>
      </c>
      <c r="B47">
        <v>2.09</v>
      </c>
      <c r="C47">
        <v>1</v>
      </c>
      <c r="D47" s="30">
        <f t="shared" si="0"/>
        <v>-2.09</v>
      </c>
      <c r="E47" s="39">
        <f>VLOOKUP($A47,'Ub5 and Ub6 values'!$B$2:$F$7000,2,FALSE)</f>
        <v>3</v>
      </c>
      <c r="F47" s="39">
        <f>VLOOKUP($A47,'Ub5 and Ub6 values'!$B$2:$F$7000,3,FALSE)</f>
        <v>3</v>
      </c>
    </row>
    <row r="48" spans="1:6">
      <c r="A48" t="s">
        <v>8739</v>
      </c>
      <c r="B48">
        <v>3.28</v>
      </c>
      <c r="C48">
        <v>1</v>
      </c>
      <c r="D48" s="30">
        <f t="shared" si="0"/>
        <v>-3.28</v>
      </c>
      <c r="E48" s="39">
        <f>VLOOKUP($A48,'Ub5 and Ub6 values'!$B$2:$F$7000,2,FALSE)</f>
        <v>3</v>
      </c>
      <c r="F48" s="39">
        <f>VLOOKUP($A48,'Ub5 and Ub6 values'!$B$2:$F$7000,3,FALSE)</f>
        <v>3</v>
      </c>
    </row>
    <row r="49" spans="1:6">
      <c r="A49" t="s">
        <v>8740</v>
      </c>
      <c r="B49">
        <v>1.96</v>
      </c>
      <c r="C49">
        <v>1</v>
      </c>
      <c r="D49" s="30">
        <f t="shared" si="0"/>
        <v>-1.96</v>
      </c>
      <c r="E49" s="39">
        <f>VLOOKUP($A49,'Ub5 and Ub6 values'!$B$2:$F$7000,2,FALSE)</f>
        <v>10</v>
      </c>
      <c r="F49" s="39">
        <f>VLOOKUP($A49,'Ub5 and Ub6 values'!$B$2:$F$7000,3,FALSE)</f>
        <v>10</v>
      </c>
    </row>
    <row r="50" spans="1:6">
      <c r="A50" t="s">
        <v>8741</v>
      </c>
      <c r="B50">
        <v>2.68</v>
      </c>
      <c r="C50">
        <v>1</v>
      </c>
      <c r="D50" s="30">
        <f t="shared" si="0"/>
        <v>-2.68</v>
      </c>
      <c r="E50" s="39">
        <f>VLOOKUP($A50,'Ub5 and Ub6 values'!$B$2:$F$7000,2,FALSE)</f>
        <v>4</v>
      </c>
      <c r="F50" s="39">
        <f>VLOOKUP($A50,'Ub5 and Ub6 values'!$B$2:$F$7000,3,FALSE)</f>
        <v>6</v>
      </c>
    </row>
    <row r="51" spans="1:6">
      <c r="A51" t="s">
        <v>8742</v>
      </c>
      <c r="B51">
        <v>3.42</v>
      </c>
      <c r="C51">
        <v>1</v>
      </c>
      <c r="D51" s="30">
        <f t="shared" si="0"/>
        <v>-3.42</v>
      </c>
      <c r="E51" s="39">
        <f>VLOOKUP($A51,'Ub5 and Ub6 values'!$B$2:$F$7000,2,FALSE)</f>
        <v>5</v>
      </c>
      <c r="F51" s="39">
        <f>VLOOKUP($A51,'Ub5 and Ub6 values'!$B$2:$F$7000,3,FALSE)</f>
        <v>6</v>
      </c>
    </row>
    <row r="52" spans="1:6">
      <c r="A52" t="s">
        <v>8743</v>
      </c>
      <c r="B52">
        <v>4.1900000000000004</v>
      </c>
      <c r="C52">
        <v>1</v>
      </c>
      <c r="D52" s="30">
        <f t="shared" si="0"/>
        <v>-4.1900000000000004</v>
      </c>
      <c r="E52" s="39">
        <f>VLOOKUP($A52,'Ub5 and Ub6 values'!$B$2:$F$7000,2,FALSE)</f>
        <v>5</v>
      </c>
      <c r="F52" s="39">
        <f>VLOOKUP($A52,'Ub5 and Ub6 values'!$B$2:$F$7000,3,FALSE)</f>
        <v>10</v>
      </c>
    </row>
    <row r="53" spans="1:6">
      <c r="A53" t="s">
        <v>8744</v>
      </c>
      <c r="B53">
        <v>5.25</v>
      </c>
      <c r="C53">
        <v>1</v>
      </c>
      <c r="D53" s="30">
        <f t="shared" si="0"/>
        <v>-5.25</v>
      </c>
      <c r="E53" s="39">
        <f>VLOOKUP($A53,'Ub5 and Ub6 values'!$B$2:$F$7000,2,FALSE)</f>
        <v>5</v>
      </c>
      <c r="F53" s="39">
        <f>VLOOKUP($A53,'Ub5 and Ub6 values'!$B$2:$F$7000,3,FALSE)</f>
        <v>11</v>
      </c>
    </row>
    <row r="54" spans="1:6">
      <c r="A54" t="s">
        <v>8745</v>
      </c>
      <c r="B54">
        <v>2.82</v>
      </c>
      <c r="C54">
        <v>1</v>
      </c>
      <c r="D54" s="30">
        <f t="shared" si="0"/>
        <v>-2.82</v>
      </c>
      <c r="E54" s="39">
        <f>VLOOKUP($A54,'Ub5 and Ub6 values'!$B$2:$F$7000,2,FALSE)</f>
        <v>6</v>
      </c>
      <c r="F54" s="39">
        <f>VLOOKUP($A54,'Ub5 and Ub6 values'!$B$2:$F$7000,3,FALSE)</f>
        <v>7</v>
      </c>
    </row>
    <row r="55" spans="1:6">
      <c r="A55" t="s">
        <v>7793</v>
      </c>
      <c r="B55">
        <v>3.35</v>
      </c>
      <c r="C55">
        <v>1</v>
      </c>
      <c r="D55" s="30">
        <f t="shared" si="0"/>
        <v>-3.35</v>
      </c>
      <c r="E55" s="39">
        <f>VLOOKUP($A55,'Ub5 and Ub6 values'!$B$2:$F$7000,2,FALSE)</f>
        <v>7</v>
      </c>
      <c r="F55" s="39">
        <f>VLOOKUP($A55,'Ub5 and Ub6 values'!$B$2:$F$7000,3,FALSE)</f>
        <v>7</v>
      </c>
    </row>
    <row r="56" spans="1:6">
      <c r="A56" t="s">
        <v>8229</v>
      </c>
      <c r="B56">
        <v>3.05</v>
      </c>
      <c r="C56">
        <v>1</v>
      </c>
      <c r="D56" s="30">
        <f t="shared" si="0"/>
        <v>-3.05</v>
      </c>
      <c r="E56" s="39">
        <f>VLOOKUP($A56,'Ub5 and Ub6 values'!$B$2:$F$7000,2,FALSE)</f>
        <v>6</v>
      </c>
      <c r="F56" s="39">
        <f>VLOOKUP($A56,'Ub5 and Ub6 values'!$B$2:$F$7000,3,FALSE)</f>
        <v>7</v>
      </c>
    </row>
    <row r="57" spans="1:6">
      <c r="A57" t="s">
        <v>8746</v>
      </c>
      <c r="B57">
        <v>3.04</v>
      </c>
      <c r="C57">
        <v>1</v>
      </c>
      <c r="D57" s="30">
        <f t="shared" si="0"/>
        <v>-3.04</v>
      </c>
      <c r="E57" s="39">
        <f>VLOOKUP($A57,'Ub5 and Ub6 values'!$B$2:$F$7000,2,FALSE)</f>
        <v>6</v>
      </c>
      <c r="F57" s="39">
        <f>VLOOKUP($A57,'Ub5 and Ub6 values'!$B$2:$F$7000,3,FALSE)</f>
        <v>8</v>
      </c>
    </row>
    <row r="58" spans="1:6">
      <c r="A58" t="s">
        <v>8747</v>
      </c>
      <c r="B58">
        <v>1.96</v>
      </c>
      <c r="C58">
        <v>1</v>
      </c>
      <c r="D58" s="30">
        <f t="shared" si="0"/>
        <v>-1.96</v>
      </c>
      <c r="E58" s="39">
        <f>VLOOKUP($A58,'Ub5 and Ub6 values'!$B$2:$F$7000,2,FALSE)</f>
        <v>5</v>
      </c>
      <c r="F58" s="39">
        <f>VLOOKUP($A58,'Ub5 and Ub6 values'!$B$2:$F$7000,3,FALSE)</f>
        <v>7</v>
      </c>
    </row>
    <row r="59" spans="1:6">
      <c r="A59" t="s">
        <v>9637</v>
      </c>
      <c r="B59">
        <v>2.85</v>
      </c>
      <c r="C59">
        <v>1</v>
      </c>
      <c r="D59" s="30">
        <f t="shared" si="0"/>
        <v>-2.85</v>
      </c>
      <c r="E59" s="39">
        <f>VLOOKUP($A59,'Ub5 and Ub6 values'!$B$2:$F$7000,2,FALSE)</f>
        <v>5</v>
      </c>
      <c r="F59" s="39">
        <f>VLOOKUP($A59,'Ub5 and Ub6 values'!$B$2:$F$7000,3,FALSE)</f>
        <v>8</v>
      </c>
    </row>
    <row r="60" spans="1:6">
      <c r="A60" t="s">
        <v>5170</v>
      </c>
      <c r="B60">
        <v>4.43</v>
      </c>
      <c r="C60">
        <v>1</v>
      </c>
      <c r="D60" s="30">
        <f t="shared" si="0"/>
        <v>-4.43</v>
      </c>
      <c r="E60" s="39">
        <f>VLOOKUP($A60,'Ub5 and Ub6 values'!$B$2:$F$7000,2,FALSE)</f>
        <v>5</v>
      </c>
      <c r="F60" s="39">
        <f>VLOOKUP($A60,'Ub5 and Ub6 values'!$B$2:$F$7000,3,FALSE)</f>
        <v>10</v>
      </c>
    </row>
    <row r="61" spans="1:6">
      <c r="A61" t="s">
        <v>5171</v>
      </c>
      <c r="B61">
        <v>4.74</v>
      </c>
      <c r="C61">
        <v>1</v>
      </c>
      <c r="D61" s="30">
        <f t="shared" si="0"/>
        <v>-4.74</v>
      </c>
      <c r="E61" s="39">
        <f>VLOOKUP($A61,'Ub5 and Ub6 values'!$B$2:$F$7000,2,FALSE)</f>
        <v>6</v>
      </c>
      <c r="F61" s="39">
        <f>VLOOKUP($A61,'Ub5 and Ub6 values'!$B$2:$F$7000,3,FALSE)</f>
        <v>7</v>
      </c>
    </row>
    <row r="62" spans="1:6">
      <c r="A62" t="s">
        <v>8748</v>
      </c>
      <c r="B62">
        <v>2.31</v>
      </c>
      <c r="C62">
        <v>1</v>
      </c>
      <c r="D62" s="30">
        <f t="shared" si="0"/>
        <v>-2.31</v>
      </c>
      <c r="E62" s="39">
        <f>VLOOKUP($A62,'Ub5 and Ub6 values'!$B$2:$F$7000,2,FALSE)</f>
        <v>5</v>
      </c>
      <c r="F62" s="39">
        <f>VLOOKUP($A62,'Ub5 and Ub6 values'!$B$2:$F$7000,3,FALSE)</f>
        <v>8</v>
      </c>
    </row>
    <row r="63" spans="1:6">
      <c r="A63" t="s">
        <v>8749</v>
      </c>
      <c r="B63">
        <v>2.09</v>
      </c>
      <c r="C63">
        <v>1</v>
      </c>
      <c r="D63" s="30">
        <f t="shared" si="0"/>
        <v>-2.09</v>
      </c>
      <c r="E63" s="39">
        <f>VLOOKUP($A63,'Ub5 and Ub6 values'!$B$2:$F$7000,2,FALSE)</f>
        <v>7</v>
      </c>
      <c r="F63" s="39">
        <f>VLOOKUP($A63,'Ub5 and Ub6 values'!$B$2:$F$7000,3,FALSE)</f>
        <v>8</v>
      </c>
    </row>
    <row r="64" spans="1:6">
      <c r="A64" t="s">
        <v>8750</v>
      </c>
      <c r="B64">
        <v>2.5499999999999998</v>
      </c>
      <c r="C64">
        <v>1</v>
      </c>
      <c r="D64" s="30">
        <f t="shared" si="0"/>
        <v>-2.5499999999999998</v>
      </c>
      <c r="E64" s="39">
        <f>VLOOKUP($A64,'Ub5 and Ub6 values'!$B$2:$F$7000,2,FALSE)</f>
        <v>7</v>
      </c>
      <c r="F64" s="39">
        <f>VLOOKUP($A64,'Ub5 and Ub6 values'!$B$2:$F$7000,3,FALSE)</f>
        <v>8</v>
      </c>
    </row>
    <row r="65" spans="1:6">
      <c r="A65" t="s">
        <v>8751</v>
      </c>
      <c r="B65">
        <v>2.2799999999999998</v>
      </c>
      <c r="C65">
        <v>1</v>
      </c>
      <c r="D65" s="30">
        <f t="shared" si="0"/>
        <v>-2.2799999999999998</v>
      </c>
      <c r="E65" s="39">
        <f>VLOOKUP($A65,'Ub5 and Ub6 values'!$B$2:$F$7000,2,FALSE)</f>
        <v>5</v>
      </c>
      <c r="F65" s="39">
        <f>VLOOKUP($A65,'Ub5 and Ub6 values'!$B$2:$F$7000,3,FALSE)</f>
        <v>6</v>
      </c>
    </row>
    <row r="66" spans="1:6">
      <c r="A66" t="s">
        <v>8752</v>
      </c>
      <c r="B66">
        <v>2.92</v>
      </c>
      <c r="C66">
        <v>1</v>
      </c>
      <c r="D66" s="30">
        <f t="shared" si="0"/>
        <v>-2.92</v>
      </c>
      <c r="E66" s="39">
        <f>VLOOKUP($A66,'Ub5 and Ub6 values'!$B$2:$F$7000,2,FALSE)</f>
        <v>5</v>
      </c>
      <c r="F66" s="39">
        <f>VLOOKUP($A66,'Ub5 and Ub6 values'!$B$2:$F$7000,3,FALSE)</f>
        <v>6</v>
      </c>
    </row>
    <row r="67" spans="1:6">
      <c r="A67" t="s">
        <v>8753</v>
      </c>
      <c r="B67">
        <v>2.75</v>
      </c>
      <c r="C67">
        <v>1</v>
      </c>
      <c r="D67" s="30">
        <f t="shared" si="0"/>
        <v>-2.75</v>
      </c>
      <c r="E67" s="39">
        <f>VLOOKUP($A67,'Ub5 and Ub6 values'!$B$2:$F$7000,2,FALSE)</f>
        <v>5</v>
      </c>
      <c r="F67" s="39">
        <f>VLOOKUP($A67,'Ub5 and Ub6 values'!$B$2:$F$7000,3,FALSE)</f>
        <v>6</v>
      </c>
    </row>
    <row r="68" spans="1:6">
      <c r="A68" t="s">
        <v>8754</v>
      </c>
      <c r="B68">
        <v>2.75</v>
      </c>
      <c r="C68">
        <v>1</v>
      </c>
      <c r="D68" s="30">
        <f t="shared" si="0"/>
        <v>-2.75</v>
      </c>
      <c r="E68" s="39">
        <f>VLOOKUP($A68,'Ub5 and Ub6 values'!$B$2:$F$7000,2,FALSE)</f>
        <v>5</v>
      </c>
      <c r="F68" s="39">
        <f>VLOOKUP($A68,'Ub5 and Ub6 values'!$B$2:$F$7000,3,FALSE)</f>
        <v>6</v>
      </c>
    </row>
    <row r="69" spans="1:6">
      <c r="A69" t="s">
        <v>8755</v>
      </c>
      <c r="B69">
        <v>4.26</v>
      </c>
      <c r="C69">
        <v>1</v>
      </c>
      <c r="D69" s="30">
        <f t="shared" ref="D69:D132" si="1">0-B69</f>
        <v>-4.26</v>
      </c>
      <c r="E69" s="39">
        <f>VLOOKUP($A69,'Ub5 and Ub6 values'!$B$2:$F$7000,2,FALSE)</f>
        <v>6</v>
      </c>
      <c r="F69" s="39">
        <f>VLOOKUP($A69,'Ub5 and Ub6 values'!$B$2:$F$7000,3,FALSE)</f>
        <v>8</v>
      </c>
    </row>
    <row r="70" spans="1:6">
      <c r="A70" t="s">
        <v>8756</v>
      </c>
      <c r="B70">
        <v>4.5199999999999996</v>
      </c>
      <c r="C70">
        <v>1</v>
      </c>
      <c r="D70" s="30">
        <f t="shared" si="1"/>
        <v>-4.5199999999999996</v>
      </c>
      <c r="E70" s="39">
        <f>VLOOKUP($A70,'Ub5 and Ub6 values'!$B$2:$F$7000,2,FALSE)</f>
        <v>5</v>
      </c>
      <c r="F70" s="39">
        <f>VLOOKUP($A70,'Ub5 and Ub6 values'!$B$2:$F$7000,3,FALSE)</f>
        <v>9</v>
      </c>
    </row>
    <row r="71" spans="1:6">
      <c r="A71" t="s">
        <v>8757</v>
      </c>
      <c r="B71">
        <v>2.57</v>
      </c>
      <c r="C71">
        <v>1</v>
      </c>
      <c r="D71" s="30">
        <f t="shared" si="1"/>
        <v>-2.57</v>
      </c>
      <c r="E71" s="39">
        <f>VLOOKUP($A71,'Ub5 and Ub6 values'!$B$2:$F$7000,2,FALSE)</f>
        <v>6</v>
      </c>
      <c r="F71" s="39">
        <f>VLOOKUP($A71,'Ub5 and Ub6 values'!$B$2:$F$7000,3,FALSE)</f>
        <v>7</v>
      </c>
    </row>
    <row r="72" spans="1:6">
      <c r="A72" t="s">
        <v>8758</v>
      </c>
      <c r="B72">
        <v>2.12</v>
      </c>
      <c r="C72">
        <v>1</v>
      </c>
      <c r="D72" s="30">
        <f t="shared" si="1"/>
        <v>-2.12</v>
      </c>
      <c r="E72" s="39">
        <f>VLOOKUP($A72,'Ub5 and Ub6 values'!$B$2:$F$7000,2,FALSE)</f>
        <v>5</v>
      </c>
      <c r="F72" s="39">
        <f>VLOOKUP($A72,'Ub5 and Ub6 values'!$B$2:$F$7000,3,FALSE)</f>
        <v>6</v>
      </c>
    </row>
    <row r="73" spans="1:6">
      <c r="A73" t="s">
        <v>8759</v>
      </c>
      <c r="B73">
        <v>1.64</v>
      </c>
      <c r="C73">
        <v>1</v>
      </c>
      <c r="D73" s="30">
        <f t="shared" si="1"/>
        <v>-1.64</v>
      </c>
      <c r="E73" s="39">
        <f>VLOOKUP($A73,'Ub5 and Ub6 values'!$B$2:$F$7000,2,FALSE)</f>
        <v>5</v>
      </c>
      <c r="F73" s="39">
        <f>VLOOKUP($A73,'Ub5 and Ub6 values'!$B$2:$F$7000,3,FALSE)</f>
        <v>6</v>
      </c>
    </row>
    <row r="74" spans="1:6">
      <c r="A74" t="s">
        <v>8760</v>
      </c>
      <c r="B74">
        <v>2.12</v>
      </c>
      <c r="C74">
        <v>1</v>
      </c>
      <c r="D74" s="30">
        <f t="shared" si="1"/>
        <v>-2.12</v>
      </c>
      <c r="E74" s="39">
        <f>VLOOKUP($A74,'Ub5 and Ub6 values'!$B$2:$F$7000,2,FALSE)</f>
        <v>5</v>
      </c>
      <c r="F74" s="39">
        <f>VLOOKUP($A74,'Ub5 and Ub6 values'!$B$2:$F$7000,3,FALSE)</f>
        <v>6</v>
      </c>
    </row>
    <row r="75" spans="1:6">
      <c r="A75" t="s">
        <v>8761</v>
      </c>
      <c r="B75">
        <v>2.48</v>
      </c>
      <c r="C75">
        <v>1</v>
      </c>
      <c r="D75" s="30">
        <f t="shared" si="1"/>
        <v>-2.48</v>
      </c>
      <c r="E75" s="39">
        <f>VLOOKUP($A75,'Ub5 and Ub6 values'!$B$2:$F$7000,2,FALSE)</f>
        <v>6</v>
      </c>
      <c r="F75" s="39">
        <f>VLOOKUP($A75,'Ub5 and Ub6 values'!$B$2:$F$7000,3,FALSE)</f>
        <v>7</v>
      </c>
    </row>
    <row r="76" spans="1:6">
      <c r="A76" t="s">
        <v>8762</v>
      </c>
      <c r="B76">
        <v>3.91</v>
      </c>
      <c r="C76">
        <v>1</v>
      </c>
      <c r="D76" s="30">
        <f t="shared" si="1"/>
        <v>-3.91</v>
      </c>
      <c r="E76" s="39">
        <f>VLOOKUP($A76,'Ub5 and Ub6 values'!$B$2:$F$7000,2,FALSE)</f>
        <v>6</v>
      </c>
      <c r="F76" s="39">
        <f>VLOOKUP($A76,'Ub5 and Ub6 values'!$B$2:$F$7000,3,FALSE)</f>
        <v>7</v>
      </c>
    </row>
    <row r="77" spans="1:6">
      <c r="A77" t="s">
        <v>8763</v>
      </c>
      <c r="B77">
        <v>2.1800000000000002</v>
      </c>
      <c r="C77">
        <v>1</v>
      </c>
      <c r="D77" s="30">
        <f t="shared" si="1"/>
        <v>-2.1800000000000002</v>
      </c>
      <c r="E77" s="39">
        <f>VLOOKUP($A77,'Ub5 and Ub6 values'!$B$2:$F$7000,2,FALSE)</f>
        <v>5</v>
      </c>
      <c r="F77" s="39">
        <f>VLOOKUP($A77,'Ub5 and Ub6 values'!$B$2:$F$7000,3,FALSE)</f>
        <v>8</v>
      </c>
    </row>
    <row r="78" spans="1:6">
      <c r="A78" t="s">
        <v>8764</v>
      </c>
      <c r="B78">
        <v>3.24</v>
      </c>
      <c r="C78">
        <v>1</v>
      </c>
      <c r="D78" s="30">
        <f t="shared" si="1"/>
        <v>-3.24</v>
      </c>
      <c r="E78" s="39">
        <f>VLOOKUP($A78,'Ub5 and Ub6 values'!$B$2:$F$7000,2,FALSE)</f>
        <v>6</v>
      </c>
      <c r="F78" s="39">
        <f>VLOOKUP($A78,'Ub5 and Ub6 values'!$B$2:$F$7000,3,FALSE)</f>
        <v>10</v>
      </c>
    </row>
    <row r="79" spans="1:6">
      <c r="A79" t="s">
        <v>8765</v>
      </c>
      <c r="B79">
        <v>2.37</v>
      </c>
      <c r="C79">
        <v>1</v>
      </c>
      <c r="D79" s="30">
        <f t="shared" si="1"/>
        <v>-2.37</v>
      </c>
      <c r="E79" s="39">
        <f>VLOOKUP($A79,'Ub5 and Ub6 values'!$B$2:$F$7000,2,FALSE)</f>
        <v>6</v>
      </c>
      <c r="F79" s="39">
        <f>VLOOKUP($A79,'Ub5 and Ub6 values'!$B$2:$F$7000,3,FALSE)</f>
        <v>8</v>
      </c>
    </row>
    <row r="80" spans="1:6">
      <c r="A80" t="s">
        <v>8766</v>
      </c>
      <c r="B80">
        <v>2.78</v>
      </c>
      <c r="C80">
        <v>1</v>
      </c>
      <c r="D80" s="30">
        <f t="shared" si="1"/>
        <v>-2.78</v>
      </c>
      <c r="E80" s="39">
        <f>VLOOKUP($A80,'Ub5 and Ub6 values'!$B$2:$F$7000,2,FALSE)</f>
        <v>7</v>
      </c>
      <c r="F80" s="39">
        <f>VLOOKUP($A80,'Ub5 and Ub6 values'!$B$2:$F$7000,3,FALSE)</f>
        <v>7</v>
      </c>
    </row>
    <row r="81" spans="1:6">
      <c r="A81" t="s">
        <v>8767</v>
      </c>
      <c r="B81">
        <v>1.6</v>
      </c>
      <c r="C81">
        <v>1</v>
      </c>
      <c r="D81" s="30">
        <f t="shared" si="1"/>
        <v>-1.6</v>
      </c>
      <c r="E81" s="39">
        <f>VLOOKUP($A81,'Ub5 and Ub6 values'!$B$2:$F$7000,2,FALSE)</f>
        <v>7</v>
      </c>
      <c r="F81" s="39">
        <f>VLOOKUP($A81,'Ub5 and Ub6 values'!$B$2:$F$7000,3,FALSE)</f>
        <v>9</v>
      </c>
    </row>
    <row r="82" spans="1:6">
      <c r="A82" t="s">
        <v>8768</v>
      </c>
      <c r="B82">
        <v>1.6</v>
      </c>
      <c r="C82">
        <v>1</v>
      </c>
      <c r="D82" s="30">
        <f t="shared" si="1"/>
        <v>-1.6</v>
      </c>
      <c r="E82" s="39">
        <f>VLOOKUP($A82,'Ub5 and Ub6 values'!$B$2:$F$7000,2,FALSE)</f>
        <v>5</v>
      </c>
      <c r="F82" s="39">
        <f>VLOOKUP($A82,'Ub5 and Ub6 values'!$B$2:$F$7000,3,FALSE)</f>
        <v>6</v>
      </c>
    </row>
    <row r="83" spans="1:6">
      <c r="A83" t="s">
        <v>8769</v>
      </c>
      <c r="B83">
        <v>2.72</v>
      </c>
      <c r="C83">
        <v>1</v>
      </c>
      <c r="D83" s="30">
        <f t="shared" si="1"/>
        <v>-2.72</v>
      </c>
      <c r="E83" s="39">
        <f>VLOOKUP($A83,'Ub5 and Ub6 values'!$B$2:$F$7000,2,FALSE)</f>
        <v>6</v>
      </c>
      <c r="F83" s="39">
        <f>VLOOKUP($A83,'Ub5 and Ub6 values'!$B$2:$F$7000,3,FALSE)</f>
        <v>10</v>
      </c>
    </row>
    <row r="84" spans="1:6">
      <c r="A84" t="s">
        <v>8770</v>
      </c>
      <c r="B84">
        <v>1.89</v>
      </c>
      <c r="C84">
        <v>1</v>
      </c>
      <c r="D84" s="30">
        <f t="shared" si="1"/>
        <v>-1.89</v>
      </c>
      <c r="E84" s="39">
        <f>VLOOKUP($A84,'Ub5 and Ub6 values'!$B$2:$F$7000,2,FALSE)</f>
        <v>7</v>
      </c>
      <c r="F84" s="39">
        <f>VLOOKUP($A84,'Ub5 and Ub6 values'!$B$2:$F$7000,3,FALSE)</f>
        <v>7</v>
      </c>
    </row>
    <row r="85" spans="1:6">
      <c r="A85" t="s">
        <v>8771</v>
      </c>
      <c r="B85">
        <v>1.92</v>
      </c>
      <c r="C85">
        <v>1</v>
      </c>
      <c r="D85" s="30">
        <f t="shared" si="1"/>
        <v>-1.92</v>
      </c>
      <c r="E85" s="39">
        <f>VLOOKUP($A85,'Ub5 and Ub6 values'!$B$2:$F$7000,2,FALSE)</f>
        <v>9</v>
      </c>
      <c r="F85" s="39">
        <f>VLOOKUP($A85,'Ub5 and Ub6 values'!$B$2:$F$7000,3,FALSE)</f>
        <v>9</v>
      </c>
    </row>
    <row r="86" spans="1:6">
      <c r="A86" t="s">
        <v>8772</v>
      </c>
      <c r="B86">
        <v>2.76</v>
      </c>
      <c r="C86">
        <v>1</v>
      </c>
      <c r="D86" s="30">
        <f t="shared" si="1"/>
        <v>-2.76</v>
      </c>
      <c r="E86" s="39">
        <f>VLOOKUP($A86,'Ub5 and Ub6 values'!$B$2:$F$7000,2,FALSE)</f>
        <v>8</v>
      </c>
      <c r="F86" s="39">
        <f>VLOOKUP($A86,'Ub5 and Ub6 values'!$B$2:$F$7000,3,FALSE)</f>
        <v>9</v>
      </c>
    </row>
    <row r="87" spans="1:6">
      <c r="A87" t="s">
        <v>8773</v>
      </c>
      <c r="B87">
        <v>2.34</v>
      </c>
      <c r="C87">
        <v>1</v>
      </c>
      <c r="D87" s="30">
        <f t="shared" si="1"/>
        <v>-2.34</v>
      </c>
      <c r="E87" s="39">
        <f>VLOOKUP($A87,'Ub5 and Ub6 values'!$B$2:$F$7000,2,FALSE)</f>
        <v>5</v>
      </c>
      <c r="F87" s="39">
        <f>VLOOKUP($A87,'Ub5 and Ub6 values'!$B$2:$F$7000,3,FALSE)</f>
        <v>8</v>
      </c>
    </row>
    <row r="88" spans="1:6">
      <c r="A88" t="s">
        <v>8774</v>
      </c>
      <c r="B88">
        <v>0.77</v>
      </c>
      <c r="C88">
        <v>1</v>
      </c>
      <c r="D88" s="30">
        <f t="shared" si="1"/>
        <v>-0.77</v>
      </c>
      <c r="E88" s="39">
        <f>VLOOKUP($A88,'Ub5 and Ub6 values'!$B$2:$F$7000,2,FALSE)</f>
        <v>4</v>
      </c>
      <c r="F88" s="39">
        <f>VLOOKUP($A88,'Ub5 and Ub6 values'!$B$2:$F$7000,3,FALSE)</f>
        <v>4</v>
      </c>
    </row>
    <row r="89" spans="1:6">
      <c r="A89" t="s">
        <v>8775</v>
      </c>
      <c r="B89">
        <v>0.56999999999999995</v>
      </c>
      <c r="C89">
        <v>1</v>
      </c>
      <c r="D89" s="30">
        <f t="shared" si="1"/>
        <v>-0.56999999999999995</v>
      </c>
      <c r="E89" s="39">
        <f>VLOOKUP($A89,'Ub5 and Ub6 values'!$B$2:$F$7000,2,FALSE)</f>
        <v>7</v>
      </c>
      <c r="F89" s="39">
        <f>VLOOKUP($A89,'Ub5 and Ub6 values'!$B$2:$F$7000,3,FALSE)</f>
        <v>7</v>
      </c>
    </row>
    <row r="90" spans="1:6">
      <c r="A90" t="s">
        <v>8776</v>
      </c>
      <c r="B90">
        <v>3.51</v>
      </c>
      <c r="C90">
        <v>1</v>
      </c>
      <c r="D90" s="30">
        <f t="shared" si="1"/>
        <v>-3.51</v>
      </c>
      <c r="E90" s="39">
        <f>VLOOKUP($A90,'Ub5 and Ub6 values'!$B$2:$F$7000,2,FALSE)</f>
        <v>6</v>
      </c>
      <c r="F90" s="39">
        <f>VLOOKUP($A90,'Ub5 and Ub6 values'!$B$2:$F$7000,3,FALSE)</f>
        <v>9</v>
      </c>
    </row>
    <row r="91" spans="1:6">
      <c r="A91" t="s">
        <v>8819</v>
      </c>
      <c r="B91">
        <v>3.48</v>
      </c>
      <c r="C91">
        <v>1</v>
      </c>
      <c r="D91" s="30">
        <f t="shared" si="1"/>
        <v>-3.48</v>
      </c>
      <c r="E91" s="39">
        <f>VLOOKUP($A91,'Ub5 and Ub6 values'!$B$2:$F$7000,2,FALSE)</f>
        <v>4</v>
      </c>
      <c r="F91" s="39">
        <f>VLOOKUP($A91,'Ub5 and Ub6 values'!$B$2:$F$7000,3,FALSE)</f>
        <v>5</v>
      </c>
    </row>
    <row r="92" spans="1:6">
      <c r="A92" t="s">
        <v>8777</v>
      </c>
      <c r="B92">
        <v>0.6</v>
      </c>
      <c r="C92">
        <v>1</v>
      </c>
      <c r="D92" s="30">
        <f t="shared" si="1"/>
        <v>-0.6</v>
      </c>
      <c r="E92" s="39">
        <f>VLOOKUP($A92,'Ub5 and Ub6 values'!$B$2:$F$7000,2,FALSE)</f>
        <v>4</v>
      </c>
      <c r="F92" s="39">
        <f>VLOOKUP($A92,'Ub5 and Ub6 values'!$B$2:$F$7000,3,FALSE)</f>
        <v>4</v>
      </c>
    </row>
    <row r="93" spans="1:6">
      <c r="A93" t="s">
        <v>8778</v>
      </c>
      <c r="B93">
        <v>0.93</v>
      </c>
      <c r="C93">
        <v>1</v>
      </c>
      <c r="D93" s="30">
        <f t="shared" si="1"/>
        <v>-0.93</v>
      </c>
      <c r="E93" s="39">
        <f>VLOOKUP($A93,'Ub5 and Ub6 values'!$B$2:$F$7000,2,FALSE)</f>
        <v>4</v>
      </c>
      <c r="F93" s="39">
        <f>VLOOKUP($A93,'Ub5 and Ub6 values'!$B$2:$F$7000,3,FALSE)</f>
        <v>4</v>
      </c>
    </row>
    <row r="94" spans="1:6">
      <c r="A94" t="s">
        <v>8779</v>
      </c>
      <c r="B94">
        <v>1.76</v>
      </c>
      <c r="C94">
        <v>1</v>
      </c>
      <c r="D94" s="30">
        <f t="shared" si="1"/>
        <v>-1.76</v>
      </c>
      <c r="E94" s="39">
        <f>VLOOKUP($A94,'Ub5 and Ub6 values'!$B$2:$F$7000,2,FALSE)</f>
        <v>6</v>
      </c>
      <c r="F94" s="39">
        <f>VLOOKUP($A94,'Ub5 and Ub6 values'!$B$2:$F$7000,3,FALSE)</f>
        <v>7</v>
      </c>
    </row>
    <row r="95" spans="1:6">
      <c r="A95" t="s">
        <v>8780</v>
      </c>
      <c r="B95">
        <v>2.2200000000000002</v>
      </c>
      <c r="C95">
        <v>1</v>
      </c>
      <c r="D95" s="30">
        <f t="shared" si="1"/>
        <v>-2.2200000000000002</v>
      </c>
      <c r="E95" s="39">
        <f>VLOOKUP($A95,'Ub5 and Ub6 values'!$B$2:$F$7000,2,FALSE)</f>
        <v>7</v>
      </c>
      <c r="F95" s="39">
        <f>VLOOKUP($A95,'Ub5 and Ub6 values'!$B$2:$F$7000,3,FALSE)</f>
        <v>7</v>
      </c>
    </row>
    <row r="96" spans="1:6">
      <c r="A96" t="s">
        <v>8781</v>
      </c>
      <c r="B96">
        <v>2.4900000000000002</v>
      </c>
      <c r="C96">
        <v>1</v>
      </c>
      <c r="D96" s="30">
        <f t="shared" si="1"/>
        <v>-2.4900000000000002</v>
      </c>
      <c r="E96" s="39">
        <f>VLOOKUP($A96,'Ub5 and Ub6 values'!$B$2:$F$7000,2,FALSE)</f>
        <v>8</v>
      </c>
      <c r="F96" s="39">
        <f>VLOOKUP($A96,'Ub5 and Ub6 values'!$B$2:$F$7000,3,FALSE)</f>
        <v>9</v>
      </c>
    </row>
    <row r="97" spans="1:6">
      <c r="A97" t="s">
        <v>7798</v>
      </c>
      <c r="B97">
        <v>0.77</v>
      </c>
      <c r="C97">
        <v>1</v>
      </c>
      <c r="D97" s="30">
        <f t="shared" si="1"/>
        <v>-0.77</v>
      </c>
      <c r="E97" s="39">
        <f>VLOOKUP($A97,'Ub5 and Ub6 values'!$B$2:$F$7000,2,FALSE)</f>
        <v>5</v>
      </c>
      <c r="F97" s="39">
        <f>VLOOKUP($A97,'Ub5 and Ub6 values'!$B$2:$F$7000,3,FALSE)</f>
        <v>6</v>
      </c>
    </row>
    <row r="98" spans="1:6">
      <c r="A98" t="s">
        <v>7792</v>
      </c>
      <c r="B98">
        <v>1.95</v>
      </c>
      <c r="C98">
        <v>1</v>
      </c>
      <c r="D98" s="30">
        <f t="shared" si="1"/>
        <v>-1.95</v>
      </c>
      <c r="E98" s="39">
        <f>VLOOKUP($A98,'Ub5 and Ub6 values'!$B$2:$F$7000,2,FALSE)</f>
        <v>6</v>
      </c>
      <c r="F98" s="39">
        <f>VLOOKUP($A98,'Ub5 and Ub6 values'!$B$2:$F$7000,3,FALSE)</f>
        <v>6</v>
      </c>
    </row>
    <row r="99" spans="1:6">
      <c r="A99" t="s">
        <v>8782</v>
      </c>
      <c r="B99">
        <v>1.72</v>
      </c>
      <c r="C99">
        <v>1</v>
      </c>
      <c r="D99" s="30">
        <f t="shared" si="1"/>
        <v>-1.72</v>
      </c>
      <c r="E99" s="39">
        <f>VLOOKUP($A99,'Ub5 and Ub6 values'!$B$2:$F$7000,2,FALSE)</f>
        <v>5</v>
      </c>
      <c r="F99" s="39">
        <f>VLOOKUP($A99,'Ub5 and Ub6 values'!$B$2:$F$7000,3,FALSE)</f>
        <v>6</v>
      </c>
    </row>
    <row r="100" spans="1:6">
      <c r="A100" t="s">
        <v>8783</v>
      </c>
      <c r="B100">
        <v>2.04</v>
      </c>
      <c r="C100">
        <v>1</v>
      </c>
      <c r="D100" s="30">
        <f t="shared" si="1"/>
        <v>-2.04</v>
      </c>
      <c r="E100" s="39">
        <f>VLOOKUP($A100,'Ub5 and Ub6 values'!$B$2:$F$7000,2,FALSE)</f>
        <v>5</v>
      </c>
      <c r="F100" s="39">
        <f>VLOOKUP($A100,'Ub5 and Ub6 values'!$B$2:$F$7000,3,FALSE)</f>
        <v>6</v>
      </c>
    </row>
    <row r="101" spans="1:6">
      <c r="A101" t="s">
        <v>8784</v>
      </c>
      <c r="B101">
        <v>2.14</v>
      </c>
      <c r="C101">
        <v>1</v>
      </c>
      <c r="D101" s="30">
        <f t="shared" si="1"/>
        <v>-2.14</v>
      </c>
      <c r="E101" s="39">
        <f>VLOOKUP($A101,'Ub5 and Ub6 values'!$B$2:$F$7000,2,FALSE)</f>
        <v>6</v>
      </c>
      <c r="F101" s="39">
        <f>VLOOKUP($A101,'Ub5 and Ub6 values'!$B$2:$F$7000,3,FALSE)</f>
        <v>6</v>
      </c>
    </row>
    <row r="102" spans="1:6">
      <c r="A102" t="s">
        <v>8785</v>
      </c>
      <c r="B102">
        <v>1.22</v>
      </c>
      <c r="C102">
        <v>1</v>
      </c>
      <c r="D102" s="30">
        <f t="shared" si="1"/>
        <v>-1.22</v>
      </c>
      <c r="E102" s="39">
        <f>VLOOKUP($A102,'Ub5 and Ub6 values'!$B$2:$F$7000,2,FALSE)</f>
        <v>5</v>
      </c>
      <c r="F102" s="39">
        <f>VLOOKUP($A102,'Ub5 and Ub6 values'!$B$2:$F$7000,3,FALSE)</f>
        <v>6</v>
      </c>
    </row>
    <row r="103" spans="1:6">
      <c r="A103" t="s">
        <v>8786</v>
      </c>
      <c r="B103">
        <v>0.76</v>
      </c>
      <c r="C103">
        <v>1</v>
      </c>
      <c r="D103" s="30">
        <f t="shared" si="1"/>
        <v>-0.76</v>
      </c>
      <c r="E103" s="39">
        <f>VLOOKUP($A103,'Ub5 and Ub6 values'!$B$2:$F$7000,2,FALSE)</f>
        <v>6</v>
      </c>
      <c r="F103" s="39">
        <f>VLOOKUP($A103,'Ub5 and Ub6 values'!$B$2:$F$7000,3,FALSE)</f>
        <v>7</v>
      </c>
    </row>
    <row r="104" spans="1:6">
      <c r="A104" t="s">
        <v>8787</v>
      </c>
      <c r="B104">
        <v>3.22</v>
      </c>
      <c r="C104">
        <v>1</v>
      </c>
      <c r="D104" s="30">
        <f t="shared" si="1"/>
        <v>-3.22</v>
      </c>
      <c r="E104" s="39">
        <f>VLOOKUP($A104,'Ub5 and Ub6 values'!$B$2:$F$7000,2,FALSE)</f>
        <v>7</v>
      </c>
      <c r="F104" s="39">
        <f>VLOOKUP($A104,'Ub5 and Ub6 values'!$B$2:$F$7000,3,FALSE)</f>
        <v>11</v>
      </c>
    </row>
    <row r="105" spans="1:6">
      <c r="A105" t="s">
        <v>8788</v>
      </c>
      <c r="B105">
        <v>0.81</v>
      </c>
      <c r="C105">
        <v>1</v>
      </c>
      <c r="D105" s="30">
        <f t="shared" si="1"/>
        <v>-0.81</v>
      </c>
      <c r="E105" s="39">
        <f>VLOOKUP($A105,'Ub5 and Ub6 values'!$B$2:$F$7000,2,FALSE)</f>
        <v>4</v>
      </c>
      <c r="F105" s="39">
        <f>VLOOKUP($A105,'Ub5 and Ub6 values'!$B$2:$F$7000,3,FALSE)</f>
        <v>5</v>
      </c>
    </row>
    <row r="106" spans="1:6">
      <c r="A106" t="s">
        <v>8789</v>
      </c>
      <c r="B106">
        <v>3.45</v>
      </c>
      <c r="C106">
        <v>1</v>
      </c>
      <c r="D106" s="30">
        <f t="shared" si="1"/>
        <v>-3.45</v>
      </c>
      <c r="E106" s="39">
        <f>VLOOKUP($A106,'Ub5 and Ub6 values'!$B$2:$F$7000,2,FALSE)</f>
        <v>4</v>
      </c>
      <c r="F106" s="39">
        <f>VLOOKUP($A106,'Ub5 and Ub6 values'!$B$2:$F$7000,3,FALSE)</f>
        <v>7</v>
      </c>
    </row>
    <row r="107" spans="1:6">
      <c r="A107" t="s">
        <v>8790</v>
      </c>
      <c r="B107">
        <v>4.34</v>
      </c>
      <c r="C107">
        <v>1</v>
      </c>
      <c r="D107" s="30">
        <f t="shared" si="1"/>
        <v>-4.34</v>
      </c>
      <c r="E107" s="39">
        <f>VLOOKUP($A107,'Ub5 and Ub6 values'!$B$2:$F$7000,2,FALSE)</f>
        <v>6</v>
      </c>
      <c r="F107" s="39">
        <f>VLOOKUP($A107,'Ub5 and Ub6 values'!$B$2:$F$7000,3,FALSE)</f>
        <v>9</v>
      </c>
    </row>
    <row r="108" spans="1:6">
      <c r="A108" t="s">
        <v>8791</v>
      </c>
      <c r="B108">
        <v>0.7</v>
      </c>
      <c r="C108">
        <v>1</v>
      </c>
      <c r="D108" s="30">
        <f t="shared" si="1"/>
        <v>-0.7</v>
      </c>
      <c r="E108" s="39">
        <f>VLOOKUP($A108,'Ub5 and Ub6 values'!$B$2:$F$7000,2,FALSE)</f>
        <v>4</v>
      </c>
      <c r="F108" s="39">
        <f>VLOOKUP($A108,'Ub5 and Ub6 values'!$B$2:$F$7000,3,FALSE)</f>
        <v>5</v>
      </c>
    </row>
    <row r="109" spans="1:6">
      <c r="A109" t="s">
        <v>6098</v>
      </c>
      <c r="B109">
        <v>2.06</v>
      </c>
      <c r="C109">
        <v>1</v>
      </c>
      <c r="D109" s="30">
        <f t="shared" si="1"/>
        <v>-2.06</v>
      </c>
      <c r="E109" s="39">
        <f>VLOOKUP($A109,'Ub5 and Ub6 values'!$B$2:$F$7000,2,FALSE)</f>
        <v>7</v>
      </c>
      <c r="F109" s="39">
        <f>VLOOKUP($A109,'Ub5 and Ub6 values'!$B$2:$F$7000,3,FALSE)</f>
        <v>8</v>
      </c>
    </row>
    <row r="110" spans="1:6">
      <c r="A110" t="s">
        <v>8792</v>
      </c>
      <c r="B110">
        <v>1.62</v>
      </c>
      <c r="C110">
        <v>1</v>
      </c>
      <c r="D110" s="30">
        <f t="shared" si="1"/>
        <v>-1.62</v>
      </c>
      <c r="E110" s="39">
        <f>VLOOKUP($A110,'Ub5 and Ub6 values'!$B$2:$F$7000,2,FALSE)</f>
        <v>7</v>
      </c>
      <c r="F110" s="39">
        <f>VLOOKUP($A110,'Ub5 and Ub6 values'!$B$2:$F$7000,3,FALSE)</f>
        <v>10</v>
      </c>
    </row>
    <row r="111" spans="1:6">
      <c r="A111" t="s">
        <v>8793</v>
      </c>
      <c r="B111">
        <v>2.16</v>
      </c>
      <c r="C111">
        <v>1</v>
      </c>
      <c r="D111" s="30">
        <f t="shared" si="1"/>
        <v>-2.16</v>
      </c>
      <c r="E111" s="39">
        <f>VLOOKUP($A111,'Ub5 and Ub6 values'!$B$2:$F$7000,2,FALSE)</f>
        <v>7</v>
      </c>
      <c r="F111" s="39">
        <f>VLOOKUP($A111,'Ub5 and Ub6 values'!$B$2:$F$7000,3,FALSE)</f>
        <v>8</v>
      </c>
    </row>
    <row r="112" spans="1:6">
      <c r="A112" t="s">
        <v>8794</v>
      </c>
      <c r="B112">
        <v>1.46</v>
      </c>
      <c r="C112">
        <v>1</v>
      </c>
      <c r="D112" s="30">
        <f t="shared" si="1"/>
        <v>-1.46</v>
      </c>
      <c r="E112" s="39">
        <f>VLOOKUP($A112,'Ub5 and Ub6 values'!$B$2:$F$7000,2,FALSE)</f>
        <v>7</v>
      </c>
      <c r="F112" s="39">
        <f>VLOOKUP($A112,'Ub5 and Ub6 values'!$B$2:$F$7000,3,FALSE)</f>
        <v>8</v>
      </c>
    </row>
    <row r="113" spans="1:6">
      <c r="A113" t="s">
        <v>8795</v>
      </c>
      <c r="B113">
        <v>2.1800000000000002</v>
      </c>
      <c r="C113">
        <v>1</v>
      </c>
      <c r="D113" s="30">
        <f t="shared" si="1"/>
        <v>-2.1800000000000002</v>
      </c>
      <c r="E113" s="39">
        <f>VLOOKUP($A113,'Ub5 and Ub6 values'!$B$2:$F$7000,2,FALSE)</f>
        <v>7</v>
      </c>
      <c r="F113" s="39">
        <f>VLOOKUP($A113,'Ub5 and Ub6 values'!$B$2:$F$7000,3,FALSE)</f>
        <v>8</v>
      </c>
    </row>
    <row r="114" spans="1:6">
      <c r="A114" t="s">
        <v>8796</v>
      </c>
      <c r="B114">
        <v>2.5</v>
      </c>
      <c r="C114">
        <v>1</v>
      </c>
      <c r="D114" s="30">
        <f t="shared" si="1"/>
        <v>-2.5</v>
      </c>
      <c r="E114" s="39">
        <f>VLOOKUP($A114,'Ub5 and Ub6 values'!$B$2:$F$7000,2,FALSE)</f>
        <v>7</v>
      </c>
      <c r="F114" s="39">
        <f>VLOOKUP($A114,'Ub5 and Ub6 values'!$B$2:$F$7000,3,FALSE)</f>
        <v>8</v>
      </c>
    </row>
    <row r="115" spans="1:6">
      <c r="A115" t="s">
        <v>8797</v>
      </c>
      <c r="B115">
        <v>2.93</v>
      </c>
      <c r="C115">
        <v>1</v>
      </c>
      <c r="D115" s="30">
        <f t="shared" si="1"/>
        <v>-2.93</v>
      </c>
      <c r="E115" s="39">
        <f>VLOOKUP($A115,'Ub5 and Ub6 values'!$B$2:$F$7000,2,FALSE)</f>
        <v>7</v>
      </c>
      <c r="F115" s="39">
        <f>VLOOKUP($A115,'Ub5 and Ub6 values'!$B$2:$F$7000,3,FALSE)</f>
        <v>8</v>
      </c>
    </row>
    <row r="116" spans="1:6">
      <c r="A116" t="s">
        <v>8798</v>
      </c>
      <c r="B116">
        <v>2.54</v>
      </c>
      <c r="C116">
        <v>1</v>
      </c>
      <c r="D116" s="30">
        <f t="shared" si="1"/>
        <v>-2.54</v>
      </c>
      <c r="E116" s="39">
        <f>VLOOKUP($A116,'Ub5 and Ub6 values'!$B$2:$F$7000,2,FALSE)</f>
        <v>4</v>
      </c>
      <c r="F116" s="39">
        <f>VLOOKUP($A116,'Ub5 and Ub6 values'!$B$2:$F$7000,3,FALSE)</f>
        <v>5</v>
      </c>
    </row>
    <row r="117" spans="1:6">
      <c r="A117" t="s">
        <v>8799</v>
      </c>
      <c r="B117">
        <v>3.24</v>
      </c>
      <c r="C117">
        <v>1</v>
      </c>
      <c r="D117" s="30">
        <f t="shared" si="1"/>
        <v>-3.24</v>
      </c>
      <c r="E117" s="39">
        <f>VLOOKUP($A117,'Ub5 and Ub6 values'!$B$2:$F$7000,2,FALSE)</f>
        <v>4</v>
      </c>
      <c r="F117" s="39">
        <f>VLOOKUP($A117,'Ub5 and Ub6 values'!$B$2:$F$7000,3,FALSE)</f>
        <v>5</v>
      </c>
    </row>
    <row r="118" spans="1:6">
      <c r="A118" t="s">
        <v>8800</v>
      </c>
      <c r="B118">
        <v>3.64</v>
      </c>
      <c r="C118">
        <v>1</v>
      </c>
      <c r="D118" s="30">
        <f t="shared" si="1"/>
        <v>-3.64</v>
      </c>
      <c r="E118" s="39">
        <f>VLOOKUP($A118,'Ub5 and Ub6 values'!$B$2:$F$7000,2,FALSE)</f>
        <v>4</v>
      </c>
      <c r="F118" s="39">
        <f>VLOOKUP($A118,'Ub5 and Ub6 values'!$B$2:$F$7000,3,FALSE)</f>
        <v>5</v>
      </c>
    </row>
    <row r="119" spans="1:6">
      <c r="A119" t="s">
        <v>8801</v>
      </c>
      <c r="B119">
        <v>4.43</v>
      </c>
      <c r="C119">
        <v>1</v>
      </c>
      <c r="D119" s="30">
        <f t="shared" si="1"/>
        <v>-4.43</v>
      </c>
      <c r="E119" s="39">
        <f>VLOOKUP($A119,'Ub5 and Ub6 values'!$B$2:$F$7000,2,FALSE)</f>
        <v>4</v>
      </c>
      <c r="F119" s="39">
        <f>VLOOKUP($A119,'Ub5 and Ub6 values'!$B$2:$F$7000,3,FALSE)</f>
        <v>5</v>
      </c>
    </row>
    <row r="120" spans="1:6">
      <c r="A120" t="s">
        <v>8802</v>
      </c>
      <c r="B120">
        <v>4.9000000000000004</v>
      </c>
      <c r="C120">
        <v>1</v>
      </c>
      <c r="D120" s="30">
        <f t="shared" si="1"/>
        <v>-4.9000000000000004</v>
      </c>
      <c r="E120" s="39">
        <f>VLOOKUP($A120,'Ub5 and Ub6 values'!$B$2:$F$7000,2,FALSE)</f>
        <v>4</v>
      </c>
      <c r="F120" s="39">
        <f>VLOOKUP($A120,'Ub5 and Ub6 values'!$B$2:$F$7000,3,FALSE)</f>
        <v>5</v>
      </c>
    </row>
    <row r="121" spans="1:6">
      <c r="A121" t="s">
        <v>8803</v>
      </c>
      <c r="B121">
        <v>5.09</v>
      </c>
      <c r="C121">
        <v>1</v>
      </c>
      <c r="D121" s="30">
        <f t="shared" si="1"/>
        <v>-5.09</v>
      </c>
      <c r="E121" s="39">
        <f>VLOOKUP($A121,'Ub5 and Ub6 values'!$B$2:$F$7000,2,FALSE)</f>
        <v>4</v>
      </c>
      <c r="F121" s="39">
        <f>VLOOKUP($A121,'Ub5 and Ub6 values'!$B$2:$F$7000,3,FALSE)</f>
        <v>5</v>
      </c>
    </row>
    <row r="122" spans="1:6">
      <c r="A122" t="s">
        <v>8804</v>
      </c>
      <c r="B122">
        <v>5.33</v>
      </c>
      <c r="C122">
        <v>1</v>
      </c>
      <c r="D122" s="30">
        <f t="shared" si="1"/>
        <v>-5.33</v>
      </c>
      <c r="E122" s="39">
        <f>VLOOKUP($A122,'Ub5 and Ub6 values'!$B$2:$F$7000,2,FALSE)</f>
        <v>4</v>
      </c>
      <c r="F122" s="39">
        <f>VLOOKUP($A122,'Ub5 and Ub6 values'!$B$2:$F$7000,3,FALSE)</f>
        <v>5</v>
      </c>
    </row>
    <row r="123" spans="1:6">
      <c r="A123" t="s">
        <v>8805</v>
      </c>
      <c r="B123">
        <v>1.77</v>
      </c>
      <c r="C123">
        <v>1</v>
      </c>
      <c r="D123" s="30">
        <f t="shared" si="1"/>
        <v>-1.77</v>
      </c>
      <c r="E123" s="39">
        <f>VLOOKUP($A123,'Ub5 and Ub6 values'!$B$2:$F$7000,2,FALSE)</f>
        <v>4</v>
      </c>
      <c r="F123" s="39">
        <f>VLOOKUP($A123,'Ub5 and Ub6 values'!$B$2:$F$7000,3,FALSE)</f>
        <v>5</v>
      </c>
    </row>
    <row r="124" spans="1:6">
      <c r="A124" t="s">
        <v>8806</v>
      </c>
      <c r="B124">
        <v>2.3199999999999998</v>
      </c>
      <c r="C124">
        <v>1</v>
      </c>
      <c r="D124" s="30">
        <f t="shared" si="1"/>
        <v>-2.3199999999999998</v>
      </c>
      <c r="E124" s="39">
        <f>VLOOKUP($A124,'Ub5 and Ub6 values'!$B$2:$F$7000,2,FALSE)</f>
        <v>4</v>
      </c>
      <c r="F124" s="39">
        <f>VLOOKUP($A124,'Ub5 and Ub6 values'!$B$2:$F$7000,3,FALSE)</f>
        <v>5</v>
      </c>
    </row>
    <row r="125" spans="1:6">
      <c r="A125" t="s">
        <v>8807</v>
      </c>
      <c r="B125">
        <v>2.86</v>
      </c>
      <c r="C125">
        <v>1</v>
      </c>
      <c r="D125" s="30">
        <f t="shared" si="1"/>
        <v>-2.86</v>
      </c>
      <c r="E125" s="39">
        <f>VLOOKUP($A125,'Ub5 and Ub6 values'!$B$2:$F$7000,2,FALSE)</f>
        <v>4</v>
      </c>
      <c r="F125" s="39">
        <f>VLOOKUP($A125,'Ub5 and Ub6 values'!$B$2:$F$7000,3,FALSE)</f>
        <v>5</v>
      </c>
    </row>
    <row r="126" spans="1:6">
      <c r="A126" t="s">
        <v>8808</v>
      </c>
      <c r="B126">
        <v>3.48</v>
      </c>
      <c r="C126">
        <v>1</v>
      </c>
      <c r="D126" s="30">
        <f t="shared" si="1"/>
        <v>-3.48</v>
      </c>
      <c r="E126" s="39">
        <f>VLOOKUP($A126,'Ub5 and Ub6 values'!$B$2:$F$7000,2,FALSE)</f>
        <v>4</v>
      </c>
      <c r="F126" s="39">
        <f>VLOOKUP($A126,'Ub5 and Ub6 values'!$B$2:$F$7000,3,FALSE)</f>
        <v>5</v>
      </c>
    </row>
    <row r="127" spans="1:6">
      <c r="A127" t="s">
        <v>8809</v>
      </c>
      <c r="B127">
        <v>4.21</v>
      </c>
      <c r="C127">
        <v>1</v>
      </c>
      <c r="D127" s="30">
        <f t="shared" si="1"/>
        <v>-4.21</v>
      </c>
      <c r="E127" s="39">
        <f>VLOOKUP($A127,'Ub5 and Ub6 values'!$B$2:$F$7000,2,FALSE)</f>
        <v>4</v>
      </c>
      <c r="F127" s="39">
        <f>VLOOKUP($A127,'Ub5 and Ub6 values'!$B$2:$F$7000,3,FALSE)</f>
        <v>5</v>
      </c>
    </row>
    <row r="128" spans="1:6">
      <c r="A128" t="s">
        <v>8811</v>
      </c>
      <c r="B128">
        <v>2.2999999999999998</v>
      </c>
      <c r="C128">
        <v>1</v>
      </c>
      <c r="D128" s="30">
        <f t="shared" si="1"/>
        <v>-2.2999999999999998</v>
      </c>
      <c r="E128" s="39">
        <f>VLOOKUP($A128,'Ub5 and Ub6 values'!$B$2:$F$7000,2,FALSE)</f>
        <v>4</v>
      </c>
      <c r="F128" s="39">
        <f>VLOOKUP($A128,'Ub5 and Ub6 values'!$B$2:$F$7000,3,FALSE)</f>
        <v>5</v>
      </c>
    </row>
    <row r="129" spans="1:6">
      <c r="A129" t="s">
        <v>8810</v>
      </c>
      <c r="B129">
        <v>2.89</v>
      </c>
      <c r="C129">
        <v>1</v>
      </c>
      <c r="D129" s="30">
        <f t="shared" si="1"/>
        <v>-2.89</v>
      </c>
      <c r="E129" s="39">
        <f>VLOOKUP($A129,'Ub5 and Ub6 values'!$B$2:$F$7000,2,FALSE)</f>
        <v>4</v>
      </c>
      <c r="F129" s="39">
        <f>VLOOKUP($A129,'Ub5 and Ub6 values'!$B$2:$F$7000,3,FALSE)</f>
        <v>5</v>
      </c>
    </row>
    <row r="130" spans="1:6">
      <c r="A130" t="s">
        <v>8812</v>
      </c>
      <c r="B130">
        <v>3.41</v>
      </c>
      <c r="C130">
        <v>1</v>
      </c>
      <c r="D130" s="30">
        <f t="shared" si="1"/>
        <v>-3.41</v>
      </c>
      <c r="E130" s="39">
        <f>VLOOKUP($A130,'Ub5 and Ub6 values'!$B$2:$F$7000,2,FALSE)</f>
        <v>4</v>
      </c>
      <c r="F130" s="39">
        <f>VLOOKUP($A130,'Ub5 and Ub6 values'!$B$2:$F$7000,3,FALSE)</f>
        <v>5</v>
      </c>
    </row>
    <row r="131" spans="1:6">
      <c r="A131" t="s">
        <v>8813</v>
      </c>
      <c r="B131">
        <v>4.08</v>
      </c>
      <c r="C131">
        <v>1</v>
      </c>
      <c r="D131" s="30">
        <f t="shared" si="1"/>
        <v>-4.08</v>
      </c>
      <c r="E131" s="39">
        <f>VLOOKUP($A131,'Ub5 and Ub6 values'!$B$2:$F$7000,2,FALSE)</f>
        <v>4</v>
      </c>
      <c r="F131" s="39">
        <f>VLOOKUP($A131,'Ub5 and Ub6 values'!$B$2:$F$7000,3,FALSE)</f>
        <v>5</v>
      </c>
    </row>
    <row r="132" spans="1:6">
      <c r="A132" t="s">
        <v>7936</v>
      </c>
      <c r="B132">
        <v>1.72</v>
      </c>
      <c r="C132">
        <v>1</v>
      </c>
      <c r="D132" s="30">
        <f t="shared" si="1"/>
        <v>-1.72</v>
      </c>
      <c r="E132" s="39">
        <f>VLOOKUP($A132,'Ub5 and Ub6 values'!$B$2:$F$7000,2,FALSE)</f>
        <v>4</v>
      </c>
      <c r="F132" s="39">
        <f>VLOOKUP($A132,'Ub5 and Ub6 values'!$B$2:$F$7000,3,FALSE)</f>
        <v>5</v>
      </c>
    </row>
    <row r="133" spans="1:6">
      <c r="A133" t="s">
        <v>7951</v>
      </c>
      <c r="B133">
        <v>1.6</v>
      </c>
      <c r="C133">
        <v>1</v>
      </c>
      <c r="D133" s="30">
        <f t="shared" ref="D133:D144" si="2">0-B133</f>
        <v>-1.6</v>
      </c>
      <c r="E133" s="39">
        <f>VLOOKUP($A133,'Ub5 and Ub6 values'!$B$2:$F$7000,2,FALSE)</f>
        <v>4</v>
      </c>
      <c r="F133" s="39">
        <f>VLOOKUP($A133,'Ub5 and Ub6 values'!$B$2:$F$7000,3,FALSE)</f>
        <v>5</v>
      </c>
    </row>
    <row r="134" spans="1:6">
      <c r="A134" t="s">
        <v>7950</v>
      </c>
      <c r="B134">
        <v>2.48</v>
      </c>
      <c r="C134">
        <v>1</v>
      </c>
      <c r="D134" s="30">
        <f t="shared" si="2"/>
        <v>-2.48</v>
      </c>
      <c r="E134" s="39">
        <f>VLOOKUP($A134,'Ub5 and Ub6 values'!$B$2:$F$7000,2,FALSE)</f>
        <v>4</v>
      </c>
      <c r="F134" s="39">
        <f>VLOOKUP($A134,'Ub5 and Ub6 values'!$B$2:$F$7000,3,FALSE)</f>
        <v>5</v>
      </c>
    </row>
    <row r="135" spans="1:6">
      <c r="A135" t="s">
        <v>7947</v>
      </c>
      <c r="B135">
        <v>3.02</v>
      </c>
      <c r="C135">
        <v>1</v>
      </c>
      <c r="D135" s="30">
        <f t="shared" si="2"/>
        <v>-3.02</v>
      </c>
      <c r="E135" s="39">
        <f>VLOOKUP($A135,'Ub5 and Ub6 values'!$B$2:$F$7000,2,FALSE)</f>
        <v>4</v>
      </c>
      <c r="F135" s="39">
        <f>VLOOKUP($A135,'Ub5 and Ub6 values'!$B$2:$F$7000,3,FALSE)</f>
        <v>5</v>
      </c>
    </row>
    <row r="136" spans="1:6">
      <c r="A136" t="s">
        <v>7933</v>
      </c>
      <c r="B136">
        <v>3.19</v>
      </c>
      <c r="C136">
        <v>1</v>
      </c>
      <c r="D136" s="30">
        <f t="shared" si="2"/>
        <v>-3.19</v>
      </c>
      <c r="E136" s="39">
        <f>VLOOKUP($A136,'Ub5 and Ub6 values'!$B$2:$F$7000,2,FALSE)</f>
        <v>4</v>
      </c>
      <c r="F136" s="39">
        <f>VLOOKUP($A136,'Ub5 and Ub6 values'!$B$2:$F$7000,3,FALSE)</f>
        <v>5</v>
      </c>
    </row>
    <row r="137" spans="1:6">
      <c r="A137" t="s">
        <v>7949</v>
      </c>
      <c r="B137">
        <v>3.6</v>
      </c>
      <c r="C137">
        <v>1</v>
      </c>
      <c r="D137" s="30">
        <f t="shared" si="2"/>
        <v>-3.6</v>
      </c>
      <c r="E137" s="39">
        <f>VLOOKUP($A137,'Ub5 and Ub6 values'!$B$2:$F$7000,2,FALSE)</f>
        <v>4</v>
      </c>
      <c r="F137" s="39">
        <f>VLOOKUP($A137,'Ub5 and Ub6 values'!$B$2:$F$7000,3,FALSE)</f>
        <v>5</v>
      </c>
    </row>
    <row r="138" spans="1:6">
      <c r="A138" t="s">
        <v>7794</v>
      </c>
      <c r="B138">
        <v>4.41</v>
      </c>
      <c r="C138">
        <v>1</v>
      </c>
      <c r="D138" s="30">
        <f t="shared" si="2"/>
        <v>-4.41</v>
      </c>
      <c r="E138" s="39">
        <f>VLOOKUP($A138,'Ub5 and Ub6 values'!$B$2:$F$7000,2,FALSE)</f>
        <v>4</v>
      </c>
      <c r="F138" s="39">
        <f>VLOOKUP($A138,'Ub5 and Ub6 values'!$B$2:$F$7000,3,FALSE)</f>
        <v>5</v>
      </c>
    </row>
    <row r="139" spans="1:6">
      <c r="A139" t="s">
        <v>8814</v>
      </c>
      <c r="B139">
        <v>1.92</v>
      </c>
      <c r="C139">
        <v>1</v>
      </c>
      <c r="D139" s="30">
        <f t="shared" si="2"/>
        <v>-1.92</v>
      </c>
      <c r="E139" s="39">
        <f>VLOOKUP($A139,'Ub5 and Ub6 values'!$B$2:$F$7000,2,FALSE)</f>
        <v>6</v>
      </c>
      <c r="F139" s="39">
        <f>VLOOKUP($A139,'Ub5 and Ub6 values'!$B$2:$F$7000,3,FALSE)</f>
        <v>8</v>
      </c>
    </row>
    <row r="140" spans="1:6">
      <c r="A140" t="s">
        <v>8815</v>
      </c>
      <c r="B140">
        <v>2.52</v>
      </c>
      <c r="C140">
        <v>1</v>
      </c>
      <c r="D140" s="30">
        <f t="shared" si="2"/>
        <v>-2.52</v>
      </c>
      <c r="E140" s="39">
        <f>VLOOKUP($A140,'Ub5 and Ub6 values'!$B$2:$F$7000,2,FALSE)</f>
        <v>4</v>
      </c>
      <c r="F140" s="39">
        <f>VLOOKUP($A140,'Ub5 and Ub6 values'!$B$2:$F$7000,3,FALSE)</f>
        <v>7</v>
      </c>
    </row>
    <row r="141" spans="1:6">
      <c r="A141" t="s">
        <v>7796</v>
      </c>
      <c r="B141">
        <v>4.47</v>
      </c>
      <c r="C141">
        <v>1</v>
      </c>
      <c r="D141" s="30">
        <f t="shared" si="2"/>
        <v>-4.47</v>
      </c>
      <c r="E141" s="39">
        <f>VLOOKUP($A141,'Ub5 and Ub6 values'!$B$2:$F$7000,2,FALSE)</f>
        <v>5</v>
      </c>
      <c r="F141" s="39">
        <f>VLOOKUP($A141,'Ub5 and Ub6 values'!$B$2:$F$7000,3,FALSE)</f>
        <v>6</v>
      </c>
    </row>
    <row r="142" spans="1:6">
      <c r="A142" t="s">
        <v>7797</v>
      </c>
      <c r="B142">
        <v>4.25</v>
      </c>
      <c r="C142">
        <v>1</v>
      </c>
      <c r="D142" s="30">
        <f t="shared" si="2"/>
        <v>-4.25</v>
      </c>
      <c r="E142" s="39">
        <f>VLOOKUP($A142,'Ub5 and Ub6 values'!$B$2:$F$7000,2,FALSE)</f>
        <v>5</v>
      </c>
      <c r="F142" s="39">
        <f>VLOOKUP($A142,'Ub5 and Ub6 values'!$B$2:$F$7000,3,FALSE)</f>
        <v>6</v>
      </c>
    </row>
    <row r="143" spans="1:6">
      <c r="A143" t="s">
        <v>7934</v>
      </c>
      <c r="B143">
        <v>4.54</v>
      </c>
      <c r="C143">
        <v>1</v>
      </c>
      <c r="D143" s="30">
        <f t="shared" si="2"/>
        <v>-4.54</v>
      </c>
      <c r="E143" s="39">
        <f>VLOOKUP($A143,'Ub5 and Ub6 values'!$B$2:$F$7000,2,FALSE)</f>
        <v>5</v>
      </c>
      <c r="F143" s="39">
        <f>VLOOKUP($A143,'Ub5 and Ub6 values'!$B$2:$F$7000,3,FALSE)</f>
        <v>6</v>
      </c>
    </row>
    <row r="144" spans="1:6">
      <c r="A144" t="s">
        <v>7935</v>
      </c>
      <c r="B144">
        <v>4.01</v>
      </c>
      <c r="C144">
        <v>1</v>
      </c>
      <c r="D144" s="30">
        <f t="shared" si="2"/>
        <v>-4.01</v>
      </c>
      <c r="E144" s="39">
        <f>VLOOKUP($A144,'Ub5 and Ub6 values'!$B$2:$F$7000,2,FALSE)</f>
        <v>5</v>
      </c>
      <c r="F144" s="39">
        <f>VLOOKUP($A144,'Ub5 and Ub6 values'!$B$2:$F$7000,3,FALSE)</f>
        <v>6</v>
      </c>
    </row>
  </sheetData>
  <phoneticPr fontId="0" type="noConversion"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C109"/>
  <sheetViews>
    <sheetView topLeftCell="A2" workbookViewId="0">
      <selection activeCell="F2" sqref="F1:G1048576"/>
    </sheetView>
  </sheetViews>
  <sheetFormatPr defaultRowHeight="12.75"/>
  <cols>
    <col min="5" max="5" width="9.140625" style="30"/>
    <col min="6" max="7" width="9.140625" style="39"/>
  </cols>
  <sheetData>
    <row r="1" spans="1:29">
      <c r="A1" t="s">
        <v>5920</v>
      </c>
    </row>
    <row r="2" spans="1:29">
      <c r="D2" t="s">
        <v>775</v>
      </c>
      <c r="E2" s="30" t="s">
        <v>776</v>
      </c>
      <c r="F2" s="40" t="s">
        <v>7937</v>
      </c>
      <c r="G2" s="40" t="s">
        <v>7938</v>
      </c>
      <c r="I2" s="4"/>
      <c r="L2" t="s">
        <v>14838</v>
      </c>
      <c r="R2" t="s">
        <v>14839</v>
      </c>
      <c r="X2" t="s">
        <v>14840</v>
      </c>
    </row>
    <row r="3" spans="1:29">
      <c r="A3" t="s">
        <v>5921</v>
      </c>
      <c r="D3">
        <v>7</v>
      </c>
      <c r="E3" s="30">
        <f t="shared" ref="E3:E34" si="0">0-D3</f>
        <v>-7</v>
      </c>
      <c r="F3" s="39">
        <f>VLOOKUP($A3,'Ub5 and Ub6 values'!$B$3:$F$7000,2,FALSE)</f>
        <v>8</v>
      </c>
      <c r="G3" s="39">
        <f>VLOOKUP($A3,'Ub5 and Ub6 values'!$B$3:$F$7000,3,FALSE)</f>
        <v>9</v>
      </c>
      <c r="L3" s="26" t="s">
        <v>14841</v>
      </c>
      <c r="M3" s="26" t="s">
        <v>14842</v>
      </c>
      <c r="N3" s="26" t="s">
        <v>14843</v>
      </c>
      <c r="O3" s="26" t="s">
        <v>14844</v>
      </c>
      <c r="P3" s="26" t="s">
        <v>14845</v>
      </c>
      <c r="Q3" s="26" t="s">
        <v>14846</v>
      </c>
      <c r="R3" s="26" t="s">
        <v>14841</v>
      </c>
      <c r="S3" s="26" t="s">
        <v>14842</v>
      </c>
      <c r="T3" s="26" t="s">
        <v>14843</v>
      </c>
      <c r="U3" s="26" t="s">
        <v>14844</v>
      </c>
      <c r="V3" s="26" t="s">
        <v>14845</v>
      </c>
      <c r="W3" s="26" t="s">
        <v>14846</v>
      </c>
      <c r="X3" s="26" t="s">
        <v>14841</v>
      </c>
      <c r="Y3" s="26" t="s">
        <v>14842</v>
      </c>
      <c r="Z3" s="26" t="s">
        <v>14843</v>
      </c>
      <c r="AA3" s="26" t="s">
        <v>14844</v>
      </c>
      <c r="AB3" s="26" t="s">
        <v>14845</v>
      </c>
      <c r="AC3" s="26" t="s">
        <v>14846</v>
      </c>
    </row>
    <row r="4" spans="1:29">
      <c r="A4" t="s">
        <v>5922</v>
      </c>
      <c r="D4">
        <v>4.13</v>
      </c>
      <c r="E4" s="30">
        <f t="shared" si="0"/>
        <v>-4.13</v>
      </c>
      <c r="F4" s="39">
        <f>VLOOKUP($A4,'Ub5 and Ub6 values'!$B$3:$F$7000,2,FALSE)</f>
        <v>8</v>
      </c>
      <c r="G4" s="39">
        <f>VLOOKUP($A4,'Ub5 and Ub6 values'!$B$3:$F$7000,3,FALSE)</f>
        <v>9</v>
      </c>
      <c r="L4">
        <f>AVERAGE(E3:E3743)</f>
        <v>-6.3585046728971975</v>
      </c>
      <c r="M4">
        <f>MEDIAN(E3:E3743)</f>
        <v>-6.52</v>
      </c>
      <c r="N4">
        <f>STDEV(E3:E3743)</f>
        <v>1.5101723028886123</v>
      </c>
      <c r="O4">
        <f>SKEW(E3:E3743)</f>
        <v>0.47501511470578822</v>
      </c>
      <c r="P4">
        <f>MAX(E3:E3743)</f>
        <v>-3</v>
      </c>
      <c r="Q4">
        <f>MIN(E3:E3743)</f>
        <v>-8.6999999999999993</v>
      </c>
      <c r="R4">
        <f>AVERAGE(F3:F5441)</f>
        <v>7.7196261682242993</v>
      </c>
      <c r="S4">
        <f>MEDIAN(F3:F543)</f>
        <v>8</v>
      </c>
      <c r="T4">
        <f>STDEV(F3:F543)</f>
        <v>0.56291680613525596</v>
      </c>
      <c r="U4">
        <f>SKEW(F3:F543)</f>
        <v>0.35628085863024955</v>
      </c>
      <c r="V4">
        <f>MAX(F3:F543)</f>
        <v>10</v>
      </c>
      <c r="W4">
        <f>MIN(F3:F543)</f>
        <v>7</v>
      </c>
      <c r="X4">
        <f>AVERAGE(G3:G5407)</f>
        <v>9.1962616822429908</v>
      </c>
      <c r="Y4">
        <f>MEDIAN(G3:G5407)</f>
        <v>9</v>
      </c>
      <c r="Z4">
        <f>STDEV(G3:G5407)</f>
        <v>0.67905667555237059</v>
      </c>
      <c r="AA4">
        <f>SKEW(G3:G5407)</f>
        <v>-7.9452089854354299E-2</v>
      </c>
      <c r="AB4">
        <f>MAX(G3:G5407)</f>
        <v>11</v>
      </c>
      <c r="AC4">
        <f>MIN(G3:G5407)</f>
        <v>8</v>
      </c>
    </row>
    <row r="5" spans="1:29">
      <c r="A5" t="s">
        <v>5923</v>
      </c>
      <c r="D5">
        <v>5.32</v>
      </c>
      <c r="E5" s="30">
        <f t="shared" si="0"/>
        <v>-5.32</v>
      </c>
      <c r="F5" s="39">
        <f>VLOOKUP($A5,'Ub5 and Ub6 values'!$B$3:$F$7000,2,FALSE)</f>
        <v>8</v>
      </c>
      <c r="G5" s="39">
        <f>VLOOKUP($A5,'Ub5 and Ub6 values'!$B$3:$F$7000,3,FALSE)</f>
        <v>9</v>
      </c>
    </row>
    <row r="6" spans="1:29">
      <c r="A6" t="s">
        <v>5924</v>
      </c>
      <c r="D6">
        <v>8.0299999999999994</v>
      </c>
      <c r="E6" s="30">
        <f t="shared" si="0"/>
        <v>-8.0299999999999994</v>
      </c>
      <c r="F6" s="39">
        <f>VLOOKUP($A6,'Ub5 and Ub6 values'!$B$3:$F$7000,2,FALSE)</f>
        <v>8</v>
      </c>
      <c r="G6" s="39">
        <f>VLOOKUP($A6,'Ub5 and Ub6 values'!$B$3:$F$7000,3,FALSE)</f>
        <v>9</v>
      </c>
    </row>
    <row r="7" spans="1:29">
      <c r="A7" t="s">
        <v>5925</v>
      </c>
      <c r="D7">
        <v>7.4</v>
      </c>
      <c r="E7" s="30">
        <f t="shared" si="0"/>
        <v>-7.4</v>
      </c>
      <c r="F7" s="39">
        <f>VLOOKUP($A7,'Ub5 and Ub6 values'!$B$3:$F$7000,2,FALSE)</f>
        <v>8</v>
      </c>
      <c r="G7" s="39">
        <f>VLOOKUP($A7,'Ub5 and Ub6 values'!$B$3:$F$7000,3,FALSE)</f>
        <v>9</v>
      </c>
    </row>
    <row r="8" spans="1:29">
      <c r="A8" t="s">
        <v>5926</v>
      </c>
      <c r="D8">
        <v>8</v>
      </c>
      <c r="E8" s="30">
        <f t="shared" si="0"/>
        <v>-8</v>
      </c>
      <c r="F8" s="39">
        <f>VLOOKUP($A8,'Ub5 and Ub6 values'!$B$3:$F$7000,2,FALSE)</f>
        <v>7</v>
      </c>
      <c r="G8" s="39">
        <f>VLOOKUP($A8,'Ub5 and Ub6 values'!$B$3:$F$7000,3,FALSE)</f>
        <v>9</v>
      </c>
    </row>
    <row r="9" spans="1:29">
      <c r="A9" t="s">
        <v>5927</v>
      </c>
      <c r="D9">
        <v>7</v>
      </c>
      <c r="E9" s="30">
        <f t="shared" si="0"/>
        <v>-7</v>
      </c>
      <c r="F9" s="39">
        <f>VLOOKUP($A9,'Ub5 and Ub6 values'!$B$3:$F$7000,2,FALSE)</f>
        <v>9</v>
      </c>
      <c r="G9" s="39">
        <f>VLOOKUP($A9,'Ub5 and Ub6 values'!$B$3:$F$7000,3,FALSE)</f>
        <v>9</v>
      </c>
    </row>
    <row r="10" spans="1:29">
      <c r="A10" t="s">
        <v>5928</v>
      </c>
      <c r="D10">
        <v>7.7</v>
      </c>
      <c r="E10" s="30">
        <f t="shared" si="0"/>
        <v>-7.7</v>
      </c>
      <c r="F10" s="39">
        <f>VLOOKUP($A10,'Ub5 and Ub6 values'!$B$3:$F$7000,2,FALSE)</f>
        <v>8</v>
      </c>
      <c r="G10" s="39">
        <f>VLOOKUP($A10,'Ub5 and Ub6 values'!$B$3:$F$7000,3,FALSE)</f>
        <v>8</v>
      </c>
    </row>
    <row r="11" spans="1:29">
      <c r="A11" t="s">
        <v>5929</v>
      </c>
      <c r="D11">
        <v>8.52</v>
      </c>
      <c r="E11" s="30">
        <f t="shared" si="0"/>
        <v>-8.52</v>
      </c>
      <c r="F11" s="39">
        <f>VLOOKUP($A11,'Ub5 and Ub6 values'!$B$3:$F$7000,2,FALSE)</f>
        <v>7</v>
      </c>
      <c r="G11" s="39">
        <f>VLOOKUP($A11,'Ub5 and Ub6 values'!$B$3:$F$7000,3,FALSE)</f>
        <v>9</v>
      </c>
    </row>
    <row r="12" spans="1:29">
      <c r="A12" t="s">
        <v>5930</v>
      </c>
      <c r="D12">
        <v>8.6999999999999993</v>
      </c>
      <c r="E12" s="30">
        <f t="shared" si="0"/>
        <v>-8.6999999999999993</v>
      </c>
      <c r="F12" s="39">
        <f>VLOOKUP($A12,'Ub5 and Ub6 values'!$B$3:$F$7000,2,FALSE)</f>
        <v>8</v>
      </c>
      <c r="G12" s="39">
        <f>VLOOKUP($A12,'Ub5 and Ub6 values'!$B$3:$F$7000,3,FALSE)</f>
        <v>10</v>
      </c>
    </row>
    <row r="13" spans="1:29">
      <c r="A13" t="s">
        <v>5931</v>
      </c>
      <c r="D13">
        <v>8</v>
      </c>
      <c r="E13" s="30">
        <f t="shared" si="0"/>
        <v>-8</v>
      </c>
      <c r="F13" s="39">
        <f>VLOOKUP($A13,'Ub5 and Ub6 values'!$B$3:$F$7000,2,FALSE)</f>
        <v>7</v>
      </c>
      <c r="G13" s="39">
        <f>VLOOKUP($A13,'Ub5 and Ub6 values'!$B$3:$F$7000,3,FALSE)</f>
        <v>9</v>
      </c>
    </row>
    <row r="14" spans="1:29">
      <c r="A14" t="s">
        <v>5932</v>
      </c>
      <c r="D14">
        <v>7.85</v>
      </c>
      <c r="E14" s="30">
        <f t="shared" si="0"/>
        <v>-7.85</v>
      </c>
      <c r="F14" s="39">
        <f>VLOOKUP($A14,'Ub5 and Ub6 values'!$B$3:$F$7000,2,FALSE)</f>
        <v>7</v>
      </c>
      <c r="G14" s="39">
        <f>VLOOKUP($A14,'Ub5 and Ub6 values'!$B$3:$F$7000,3,FALSE)</f>
        <v>10</v>
      </c>
    </row>
    <row r="15" spans="1:29">
      <c r="A15" t="s">
        <v>5933</v>
      </c>
      <c r="D15">
        <v>8.4</v>
      </c>
      <c r="E15" s="30">
        <f t="shared" si="0"/>
        <v>-8.4</v>
      </c>
      <c r="F15" s="39">
        <f>VLOOKUP($A15,'Ub5 and Ub6 values'!$B$3:$F$7000,2,FALSE)</f>
        <v>8</v>
      </c>
      <c r="G15" s="39">
        <f>VLOOKUP($A15,'Ub5 and Ub6 values'!$B$3:$F$7000,3,FALSE)</f>
        <v>10</v>
      </c>
    </row>
    <row r="16" spans="1:29">
      <c r="A16" t="s">
        <v>5934</v>
      </c>
      <c r="D16">
        <v>8.6999999999999993</v>
      </c>
      <c r="E16" s="30">
        <f t="shared" si="0"/>
        <v>-8.6999999999999993</v>
      </c>
      <c r="F16" s="39">
        <f>VLOOKUP($A16,'Ub5 and Ub6 values'!$B$3:$F$7000,2,FALSE)</f>
        <v>8</v>
      </c>
      <c r="G16" s="39">
        <f>VLOOKUP($A16,'Ub5 and Ub6 values'!$B$3:$F$7000,3,FALSE)</f>
        <v>10</v>
      </c>
    </row>
    <row r="17" spans="1:7">
      <c r="A17" t="s">
        <v>5935</v>
      </c>
      <c r="D17">
        <v>7.68</v>
      </c>
      <c r="E17" s="30">
        <f t="shared" si="0"/>
        <v>-7.68</v>
      </c>
      <c r="F17" s="39">
        <f>VLOOKUP($A17,'Ub5 and Ub6 values'!$B$3:$F$7000,2,FALSE)</f>
        <v>7</v>
      </c>
      <c r="G17" s="39">
        <f>VLOOKUP($A17,'Ub5 and Ub6 values'!$B$3:$F$7000,3,FALSE)</f>
        <v>10</v>
      </c>
    </row>
    <row r="18" spans="1:7">
      <c r="A18" t="s">
        <v>5936</v>
      </c>
      <c r="D18">
        <v>6.47</v>
      </c>
      <c r="E18" s="30">
        <f t="shared" si="0"/>
        <v>-6.47</v>
      </c>
      <c r="F18" s="39">
        <f>VLOOKUP($A18,'Ub5 and Ub6 values'!$B$3:$F$7000,2,FALSE)</f>
        <v>7</v>
      </c>
      <c r="G18" s="39">
        <f>VLOOKUP($A18,'Ub5 and Ub6 values'!$B$3:$F$7000,3,FALSE)</f>
        <v>10</v>
      </c>
    </row>
    <row r="19" spans="1:7">
      <c r="A19" t="s">
        <v>5937</v>
      </c>
      <c r="D19">
        <v>7.19</v>
      </c>
      <c r="E19" s="30">
        <f t="shared" si="0"/>
        <v>-7.19</v>
      </c>
      <c r="F19" s="39">
        <f>VLOOKUP($A19,'Ub5 and Ub6 values'!$B$3:$F$7000,2,FALSE)</f>
        <v>8</v>
      </c>
      <c r="G19" s="39">
        <f>VLOOKUP($A19,'Ub5 and Ub6 values'!$B$3:$F$7000,3,FALSE)</f>
        <v>10</v>
      </c>
    </row>
    <row r="20" spans="1:7">
      <c r="A20" t="s">
        <v>5938</v>
      </c>
      <c r="D20">
        <v>7.64</v>
      </c>
      <c r="E20" s="30">
        <f t="shared" si="0"/>
        <v>-7.64</v>
      </c>
      <c r="F20" s="39">
        <f>VLOOKUP($A20,'Ub5 and Ub6 values'!$B$3:$F$7000,2,FALSE)</f>
        <v>7</v>
      </c>
      <c r="G20" s="39">
        <f>VLOOKUP($A20,'Ub5 and Ub6 values'!$B$3:$F$7000,3,FALSE)</f>
        <v>10</v>
      </c>
    </row>
    <row r="21" spans="1:7">
      <c r="A21" t="s">
        <v>5939</v>
      </c>
      <c r="D21">
        <v>8.3000000000000007</v>
      </c>
      <c r="E21" s="30">
        <f t="shared" si="0"/>
        <v>-8.3000000000000007</v>
      </c>
      <c r="F21" s="39">
        <f>VLOOKUP($A21,'Ub5 and Ub6 values'!$B$3:$F$7000,2,FALSE)</f>
        <v>8</v>
      </c>
      <c r="G21" s="39">
        <f>VLOOKUP($A21,'Ub5 and Ub6 values'!$B$3:$F$7000,3,FALSE)</f>
        <v>10</v>
      </c>
    </row>
    <row r="22" spans="1:7">
      <c r="A22" t="s">
        <v>5940</v>
      </c>
      <c r="D22">
        <v>8.2200000000000006</v>
      </c>
      <c r="E22" s="30">
        <f t="shared" si="0"/>
        <v>-8.2200000000000006</v>
      </c>
      <c r="F22" s="39">
        <f>VLOOKUP($A22,'Ub5 and Ub6 values'!$B$3:$F$7000,2,FALSE)</f>
        <v>8</v>
      </c>
      <c r="G22" s="39">
        <f>VLOOKUP($A22,'Ub5 and Ub6 values'!$B$3:$F$7000,3,FALSE)</f>
        <v>10</v>
      </c>
    </row>
    <row r="23" spans="1:7">
      <c r="A23" t="s">
        <v>5941</v>
      </c>
      <c r="D23">
        <v>4.96</v>
      </c>
      <c r="E23" s="30">
        <f t="shared" si="0"/>
        <v>-4.96</v>
      </c>
      <c r="F23" s="39">
        <f>VLOOKUP($A23,'Ub5 and Ub6 values'!$B$3:$F$7000,2,FALSE)</f>
        <v>8</v>
      </c>
      <c r="G23" s="39">
        <f>VLOOKUP($A23,'Ub5 and Ub6 values'!$B$3:$F$7000,3,FALSE)</f>
        <v>10</v>
      </c>
    </row>
    <row r="24" spans="1:7">
      <c r="A24" t="s">
        <v>5942</v>
      </c>
      <c r="D24">
        <v>3.83</v>
      </c>
      <c r="E24" s="30">
        <f t="shared" si="0"/>
        <v>-3.83</v>
      </c>
      <c r="F24" s="39">
        <f>VLOOKUP($A24,'Ub5 and Ub6 values'!$B$3:$F$7000,2,FALSE)</f>
        <v>8</v>
      </c>
      <c r="G24" s="39">
        <f>VLOOKUP($A24,'Ub5 and Ub6 values'!$B$3:$F$7000,3,FALSE)</f>
        <v>10</v>
      </c>
    </row>
    <row r="25" spans="1:7">
      <c r="A25" t="s">
        <v>5943</v>
      </c>
      <c r="D25">
        <v>3.71</v>
      </c>
      <c r="E25" s="30">
        <f t="shared" si="0"/>
        <v>-3.71</v>
      </c>
      <c r="F25" s="39">
        <f>VLOOKUP($A25,'Ub5 and Ub6 values'!$B$3:$F$7000,2,FALSE)</f>
        <v>8</v>
      </c>
      <c r="G25" s="39">
        <f>VLOOKUP($A25,'Ub5 and Ub6 values'!$B$3:$F$7000,3,FALSE)</f>
        <v>10</v>
      </c>
    </row>
    <row r="26" spans="1:7">
      <c r="A26" t="s">
        <v>5944</v>
      </c>
      <c r="D26">
        <v>3.6</v>
      </c>
      <c r="E26" s="30">
        <f t="shared" si="0"/>
        <v>-3.6</v>
      </c>
      <c r="F26" s="39">
        <f>VLOOKUP($A26,'Ub5 and Ub6 values'!$B$3:$F$7000,2,FALSE)</f>
        <v>8</v>
      </c>
      <c r="G26" s="39">
        <f>VLOOKUP($A26,'Ub5 and Ub6 values'!$B$3:$F$7000,3,FALSE)</f>
        <v>10</v>
      </c>
    </row>
    <row r="27" spans="1:7">
      <c r="A27" t="s">
        <v>5945</v>
      </c>
      <c r="D27">
        <v>4.42</v>
      </c>
      <c r="E27" s="30">
        <f t="shared" si="0"/>
        <v>-4.42</v>
      </c>
      <c r="F27" s="39">
        <f>VLOOKUP($A27,'Ub5 and Ub6 values'!$B$3:$F$7000,2,FALSE)</f>
        <v>8</v>
      </c>
      <c r="G27" s="39">
        <f>VLOOKUP($A27,'Ub5 and Ub6 values'!$B$3:$F$7000,3,FALSE)</f>
        <v>10</v>
      </c>
    </row>
    <row r="28" spans="1:7">
      <c r="A28" t="s">
        <v>5946</v>
      </c>
      <c r="D28">
        <v>4.3600000000000003</v>
      </c>
      <c r="E28" s="30">
        <f t="shared" si="0"/>
        <v>-4.3600000000000003</v>
      </c>
      <c r="F28" s="39">
        <f>VLOOKUP($A28,'Ub5 and Ub6 values'!$B$3:$F$7000,2,FALSE)</f>
        <v>8</v>
      </c>
      <c r="G28" s="39">
        <f>VLOOKUP($A28,'Ub5 and Ub6 values'!$B$3:$F$7000,3,FALSE)</f>
        <v>10</v>
      </c>
    </row>
    <row r="29" spans="1:7">
      <c r="A29" t="s">
        <v>5947</v>
      </c>
      <c r="D29">
        <v>4.32</v>
      </c>
      <c r="E29" s="30">
        <f t="shared" si="0"/>
        <v>-4.32</v>
      </c>
      <c r="F29" s="39">
        <f>VLOOKUP($A29,'Ub5 and Ub6 values'!$B$3:$F$7000,2,FALSE)</f>
        <v>8</v>
      </c>
      <c r="G29" s="39">
        <f>VLOOKUP($A29,'Ub5 and Ub6 values'!$B$3:$F$7000,3,FALSE)</f>
        <v>10</v>
      </c>
    </row>
    <row r="30" spans="1:7">
      <c r="A30" t="s">
        <v>5948</v>
      </c>
      <c r="D30">
        <v>7.59</v>
      </c>
      <c r="E30" s="30">
        <f t="shared" si="0"/>
        <v>-7.59</v>
      </c>
      <c r="F30" s="39">
        <f>VLOOKUP($A30,'Ub5 and Ub6 values'!$B$3:$F$7000,2,FALSE)</f>
        <v>7</v>
      </c>
      <c r="G30" s="39">
        <f>VLOOKUP($A30,'Ub5 and Ub6 values'!$B$3:$F$7000,3,FALSE)</f>
        <v>9</v>
      </c>
    </row>
    <row r="31" spans="1:7">
      <c r="A31" t="s">
        <v>5949</v>
      </c>
      <c r="D31">
        <v>7.29</v>
      </c>
      <c r="E31" s="30">
        <f t="shared" si="0"/>
        <v>-7.29</v>
      </c>
      <c r="F31" s="39">
        <f>VLOOKUP($A31,'Ub5 and Ub6 values'!$B$3:$F$7000,2,FALSE)</f>
        <v>7</v>
      </c>
      <c r="G31" s="39">
        <f>VLOOKUP($A31,'Ub5 and Ub6 values'!$B$3:$F$7000,3,FALSE)</f>
        <v>9</v>
      </c>
    </row>
    <row r="32" spans="1:7">
      <c r="A32" t="s">
        <v>5950</v>
      </c>
      <c r="D32">
        <v>7.75</v>
      </c>
      <c r="E32" s="30">
        <f t="shared" si="0"/>
        <v>-7.75</v>
      </c>
      <c r="F32" s="39">
        <f>VLOOKUP($A32,'Ub5 and Ub6 values'!$B$3:$F$7000,2,FALSE)</f>
        <v>8</v>
      </c>
      <c r="G32" s="39">
        <f>VLOOKUP($A32,'Ub5 and Ub6 values'!$B$3:$F$7000,3,FALSE)</f>
        <v>9</v>
      </c>
    </row>
    <row r="33" spans="1:7">
      <c r="A33" t="s">
        <v>5951</v>
      </c>
      <c r="D33">
        <v>6.85</v>
      </c>
      <c r="E33" s="30">
        <f t="shared" si="0"/>
        <v>-6.85</v>
      </c>
      <c r="F33" s="39">
        <f>VLOOKUP($A33,'Ub5 and Ub6 values'!$B$3:$F$7000,2,FALSE)</f>
        <v>7</v>
      </c>
      <c r="G33" s="39">
        <f>VLOOKUP($A33,'Ub5 and Ub6 values'!$B$3:$F$7000,3,FALSE)</f>
        <v>9</v>
      </c>
    </row>
    <row r="34" spans="1:7">
      <c r="A34" t="s">
        <v>5952</v>
      </c>
      <c r="D34">
        <v>8.0500000000000007</v>
      </c>
      <c r="E34" s="30">
        <f t="shared" si="0"/>
        <v>-8.0500000000000007</v>
      </c>
      <c r="F34" s="39">
        <f>VLOOKUP($A34,'Ub5 and Ub6 values'!$B$3:$F$7000,2,FALSE)</f>
        <v>8</v>
      </c>
      <c r="G34" s="39">
        <f>VLOOKUP($A34,'Ub5 and Ub6 values'!$B$3:$F$7000,3,FALSE)</f>
        <v>9</v>
      </c>
    </row>
    <row r="35" spans="1:7">
      <c r="A35" t="s">
        <v>5953</v>
      </c>
      <c r="D35">
        <v>6.06</v>
      </c>
      <c r="E35" s="30">
        <f t="shared" ref="E35:E66" si="1">0-D35</f>
        <v>-6.06</v>
      </c>
      <c r="F35" s="39">
        <f>VLOOKUP($A35,'Ub5 and Ub6 values'!$B$3:$F$7000,2,FALSE)</f>
        <v>7</v>
      </c>
      <c r="G35" s="39">
        <f>VLOOKUP($A35,'Ub5 and Ub6 values'!$B$3:$F$7000,3,FALSE)</f>
        <v>9</v>
      </c>
    </row>
    <row r="36" spans="1:7">
      <c r="A36" t="s">
        <v>5954</v>
      </c>
      <c r="D36">
        <v>6.12</v>
      </c>
      <c r="E36" s="30">
        <f t="shared" si="1"/>
        <v>-6.12</v>
      </c>
      <c r="F36" s="39">
        <f>VLOOKUP($A36,'Ub5 and Ub6 values'!$B$3:$F$7000,2,FALSE)</f>
        <v>7</v>
      </c>
      <c r="G36" s="39">
        <f>VLOOKUP($A36,'Ub5 and Ub6 values'!$B$3:$F$7000,3,FALSE)</f>
        <v>9</v>
      </c>
    </row>
    <row r="37" spans="1:7">
      <c r="A37" t="s">
        <v>5955</v>
      </c>
      <c r="D37">
        <v>6.77</v>
      </c>
      <c r="E37" s="30">
        <f t="shared" si="1"/>
        <v>-6.77</v>
      </c>
      <c r="F37" s="39">
        <f>VLOOKUP($A37,'Ub5 and Ub6 values'!$B$3:$F$7000,2,FALSE)</f>
        <v>8</v>
      </c>
      <c r="G37" s="39">
        <f>VLOOKUP($A37,'Ub5 and Ub6 values'!$B$3:$F$7000,3,FALSE)</f>
        <v>9</v>
      </c>
    </row>
    <row r="38" spans="1:7">
      <c r="A38" t="s">
        <v>5956</v>
      </c>
      <c r="D38">
        <v>4.0999999999999996</v>
      </c>
      <c r="E38" s="30">
        <f t="shared" si="1"/>
        <v>-4.0999999999999996</v>
      </c>
      <c r="F38" s="39">
        <f>VLOOKUP($A38,'Ub5 and Ub6 values'!$B$3:$F$7000,2,FALSE)</f>
        <v>8</v>
      </c>
      <c r="G38" s="39">
        <f>VLOOKUP($A38,'Ub5 and Ub6 values'!$B$3:$F$7000,3,FALSE)</f>
        <v>9</v>
      </c>
    </row>
    <row r="39" spans="1:7">
      <c r="A39" t="s">
        <v>5957</v>
      </c>
      <c r="D39">
        <v>7.57</v>
      </c>
      <c r="E39" s="30">
        <f t="shared" si="1"/>
        <v>-7.57</v>
      </c>
      <c r="F39" s="39">
        <f>VLOOKUP($A39,'Ub5 and Ub6 values'!$B$3:$F$7000,2,FALSE)</f>
        <v>8</v>
      </c>
      <c r="G39" s="39">
        <f>VLOOKUP($A39,'Ub5 and Ub6 values'!$B$3:$F$7000,3,FALSE)</f>
        <v>9</v>
      </c>
    </row>
    <row r="40" spans="1:7">
      <c r="A40" t="s">
        <v>5958</v>
      </c>
      <c r="D40">
        <v>7.92</v>
      </c>
      <c r="E40" s="30">
        <f t="shared" si="1"/>
        <v>-7.92</v>
      </c>
      <c r="F40" s="39">
        <f>VLOOKUP($A40,'Ub5 and Ub6 values'!$B$3:$F$7000,2,FALSE)</f>
        <v>8</v>
      </c>
      <c r="G40" s="39">
        <f>VLOOKUP($A40,'Ub5 and Ub6 values'!$B$3:$F$7000,3,FALSE)</f>
        <v>9</v>
      </c>
    </row>
    <row r="41" spans="1:7">
      <c r="A41" t="s">
        <v>5959</v>
      </c>
      <c r="D41">
        <v>8.3000000000000007</v>
      </c>
      <c r="E41" s="30">
        <f t="shared" si="1"/>
        <v>-8.3000000000000007</v>
      </c>
      <c r="F41" s="39">
        <f>VLOOKUP($A41,'Ub5 and Ub6 values'!$B$3:$F$7000,2,FALSE)</f>
        <v>8</v>
      </c>
      <c r="G41" s="39">
        <f>VLOOKUP($A41,'Ub5 and Ub6 values'!$B$3:$F$7000,3,FALSE)</f>
        <v>9</v>
      </c>
    </row>
    <row r="42" spans="1:7">
      <c r="A42" t="s">
        <v>5960</v>
      </c>
      <c r="D42">
        <v>6.54</v>
      </c>
      <c r="E42" s="30">
        <f t="shared" si="1"/>
        <v>-6.54</v>
      </c>
      <c r="F42" s="39">
        <f>VLOOKUP($A42,'Ub5 and Ub6 values'!$B$3:$F$7000,2,FALSE)</f>
        <v>8</v>
      </c>
      <c r="G42" s="39">
        <f>VLOOKUP($A42,'Ub5 and Ub6 values'!$B$3:$F$7000,3,FALSE)</f>
        <v>9</v>
      </c>
    </row>
    <row r="43" spans="1:7">
      <c r="A43" t="s">
        <v>5961</v>
      </c>
      <c r="D43">
        <v>8.4</v>
      </c>
      <c r="E43" s="30">
        <f t="shared" si="1"/>
        <v>-8.4</v>
      </c>
      <c r="F43" s="39">
        <f>VLOOKUP($A43,'Ub5 and Ub6 values'!$B$3:$F$7000,2,FALSE)</f>
        <v>8</v>
      </c>
      <c r="G43" s="39">
        <f>VLOOKUP($A43,'Ub5 and Ub6 values'!$B$3:$F$7000,3,FALSE)</f>
        <v>9</v>
      </c>
    </row>
    <row r="44" spans="1:7">
      <c r="A44" t="s">
        <v>5962</v>
      </c>
      <c r="D44">
        <v>6</v>
      </c>
      <c r="E44" s="30">
        <f t="shared" si="1"/>
        <v>-6</v>
      </c>
      <c r="F44" s="39">
        <f>VLOOKUP($A44,'Ub5 and Ub6 values'!$B$3:$F$7000,2,FALSE)</f>
        <v>8</v>
      </c>
      <c r="G44" s="39">
        <f>VLOOKUP($A44,'Ub5 and Ub6 values'!$B$3:$F$7000,3,FALSE)</f>
        <v>9</v>
      </c>
    </row>
    <row r="45" spans="1:7">
      <c r="A45" t="s">
        <v>5963</v>
      </c>
      <c r="D45">
        <v>6.43</v>
      </c>
      <c r="E45" s="30">
        <f t="shared" si="1"/>
        <v>-6.43</v>
      </c>
      <c r="F45" s="39">
        <f>VLOOKUP($A45,'Ub5 and Ub6 values'!$B$3:$F$7000,2,FALSE)</f>
        <v>8</v>
      </c>
      <c r="G45" s="39">
        <f>VLOOKUP($A45,'Ub5 and Ub6 values'!$B$3:$F$7000,3,FALSE)</f>
        <v>9</v>
      </c>
    </row>
    <row r="46" spans="1:7">
      <c r="A46" t="s">
        <v>5964</v>
      </c>
      <c r="D46">
        <v>6.31</v>
      </c>
      <c r="E46" s="30">
        <f t="shared" si="1"/>
        <v>-6.31</v>
      </c>
      <c r="F46" s="39">
        <f>VLOOKUP($A46,'Ub5 and Ub6 values'!$B$3:$F$7000,2,FALSE)</f>
        <v>8</v>
      </c>
      <c r="G46" s="39">
        <f>VLOOKUP($A46,'Ub5 and Ub6 values'!$B$3:$F$7000,3,FALSE)</f>
        <v>9</v>
      </c>
    </row>
    <row r="47" spans="1:7">
      <c r="A47" t="s">
        <v>5965</v>
      </c>
      <c r="D47">
        <v>7.77</v>
      </c>
      <c r="E47" s="30">
        <f t="shared" si="1"/>
        <v>-7.77</v>
      </c>
      <c r="F47" s="39">
        <f>VLOOKUP($A47,'Ub5 and Ub6 values'!$B$3:$F$7000,2,FALSE)</f>
        <v>8</v>
      </c>
      <c r="G47" s="39">
        <f>VLOOKUP($A47,'Ub5 and Ub6 values'!$B$3:$F$7000,3,FALSE)</f>
        <v>9</v>
      </c>
    </row>
    <row r="48" spans="1:7">
      <c r="A48" t="s">
        <v>5966</v>
      </c>
      <c r="D48">
        <v>4.68</v>
      </c>
      <c r="E48" s="30">
        <f t="shared" si="1"/>
        <v>-4.68</v>
      </c>
      <c r="F48" s="39">
        <f>VLOOKUP($A48,'Ub5 and Ub6 values'!$B$3:$F$7000,2,FALSE)</f>
        <v>8</v>
      </c>
      <c r="G48" s="39">
        <f>VLOOKUP($A48,'Ub5 and Ub6 values'!$B$3:$F$7000,3,FALSE)</f>
        <v>9</v>
      </c>
    </row>
    <row r="49" spans="1:7">
      <c r="A49" t="s">
        <v>5967</v>
      </c>
      <c r="D49">
        <v>8.4</v>
      </c>
      <c r="E49" s="30">
        <f t="shared" si="1"/>
        <v>-8.4</v>
      </c>
      <c r="F49" s="39">
        <f>VLOOKUP($A49,'Ub5 and Ub6 values'!$B$3:$F$7000,2,FALSE)</f>
        <v>8</v>
      </c>
      <c r="G49" s="39">
        <f>VLOOKUP($A49,'Ub5 and Ub6 values'!$B$3:$F$7000,3,FALSE)</f>
        <v>9</v>
      </c>
    </row>
    <row r="50" spans="1:7">
      <c r="A50" t="s">
        <v>5968</v>
      </c>
      <c r="D50">
        <v>8.2200000000000006</v>
      </c>
      <c r="E50" s="30">
        <f t="shared" si="1"/>
        <v>-8.2200000000000006</v>
      </c>
      <c r="F50" s="39">
        <f>VLOOKUP($A50,'Ub5 and Ub6 values'!$B$3:$F$7000,2,FALSE)</f>
        <v>8</v>
      </c>
      <c r="G50" s="39">
        <f>VLOOKUP($A50,'Ub5 and Ub6 values'!$B$3:$F$7000,3,FALSE)</f>
        <v>9</v>
      </c>
    </row>
    <row r="51" spans="1:7">
      <c r="A51" t="s">
        <v>5969</v>
      </c>
      <c r="D51">
        <v>5.65</v>
      </c>
      <c r="E51" s="30">
        <f t="shared" si="1"/>
        <v>-5.65</v>
      </c>
      <c r="F51" s="39">
        <f>VLOOKUP($A51,'Ub5 and Ub6 values'!$B$3:$F$7000,2,FALSE)</f>
        <v>8</v>
      </c>
      <c r="G51" s="39">
        <f>VLOOKUP($A51,'Ub5 and Ub6 values'!$B$3:$F$7000,3,FALSE)</f>
        <v>9</v>
      </c>
    </row>
    <row r="52" spans="1:7">
      <c r="A52" t="s">
        <v>5970</v>
      </c>
      <c r="D52">
        <v>6.3</v>
      </c>
      <c r="E52" s="30">
        <f t="shared" si="1"/>
        <v>-6.3</v>
      </c>
      <c r="F52" s="39">
        <f>VLOOKUP($A52,'Ub5 and Ub6 values'!$B$3:$F$7000,2,FALSE)</f>
        <v>9</v>
      </c>
      <c r="G52" s="39">
        <f>VLOOKUP($A52,'Ub5 and Ub6 values'!$B$3:$F$7000,3,FALSE)</f>
        <v>10</v>
      </c>
    </row>
    <row r="53" spans="1:7">
      <c r="A53" t="s">
        <v>5971</v>
      </c>
      <c r="D53">
        <v>6.3</v>
      </c>
      <c r="E53" s="30">
        <f t="shared" si="1"/>
        <v>-6.3</v>
      </c>
      <c r="F53" s="39">
        <f>VLOOKUP($A53,'Ub5 and Ub6 values'!$B$3:$F$7000,2,FALSE)</f>
        <v>10</v>
      </c>
      <c r="G53" s="39">
        <f>VLOOKUP($A53,'Ub5 and Ub6 values'!$B$3:$F$7000,3,FALSE)</f>
        <v>10</v>
      </c>
    </row>
    <row r="54" spans="1:7">
      <c r="A54" t="s">
        <v>5972</v>
      </c>
      <c r="D54">
        <v>6</v>
      </c>
      <c r="E54" s="30">
        <f t="shared" si="1"/>
        <v>-6</v>
      </c>
      <c r="F54" s="39">
        <f>VLOOKUP($A54,'Ub5 and Ub6 values'!$B$3:$F$7000,2,FALSE)</f>
        <v>8</v>
      </c>
      <c r="G54" s="39">
        <f>VLOOKUP($A54,'Ub5 and Ub6 values'!$B$3:$F$7000,3,FALSE)</f>
        <v>10</v>
      </c>
    </row>
    <row r="55" spans="1:7">
      <c r="A55" t="s">
        <v>5973</v>
      </c>
      <c r="D55">
        <v>5.33</v>
      </c>
      <c r="E55" s="30">
        <f t="shared" si="1"/>
        <v>-5.33</v>
      </c>
      <c r="F55" s="39">
        <f>VLOOKUP($A55,'Ub5 and Ub6 values'!$B$3:$F$7000,2,FALSE)</f>
        <v>8</v>
      </c>
      <c r="G55" s="39">
        <f>VLOOKUP($A55,'Ub5 and Ub6 values'!$B$3:$F$7000,3,FALSE)</f>
        <v>10</v>
      </c>
    </row>
    <row r="56" spans="1:7">
      <c r="A56" t="s">
        <v>5974</v>
      </c>
      <c r="D56">
        <v>5.85</v>
      </c>
      <c r="E56" s="30">
        <f t="shared" si="1"/>
        <v>-5.85</v>
      </c>
      <c r="F56" s="39">
        <f>VLOOKUP($A56,'Ub5 and Ub6 values'!$B$3:$F$7000,2,FALSE)</f>
        <v>8</v>
      </c>
      <c r="G56" s="39">
        <f>VLOOKUP($A56,'Ub5 and Ub6 values'!$B$3:$F$7000,3,FALSE)</f>
        <v>10</v>
      </c>
    </row>
    <row r="57" spans="1:7">
      <c r="A57" t="s">
        <v>5975</v>
      </c>
      <c r="D57">
        <v>6.16</v>
      </c>
      <c r="E57" s="30">
        <f t="shared" si="1"/>
        <v>-6.16</v>
      </c>
      <c r="F57" s="39">
        <f>VLOOKUP($A57,'Ub5 and Ub6 values'!$B$3:$F$7000,2,FALSE)</f>
        <v>8</v>
      </c>
      <c r="G57" s="39">
        <f>VLOOKUP($A57,'Ub5 and Ub6 values'!$B$3:$F$7000,3,FALSE)</f>
        <v>10</v>
      </c>
    </row>
    <row r="58" spans="1:7">
      <c r="A58" t="s">
        <v>5976</v>
      </c>
      <c r="D58">
        <v>6.85</v>
      </c>
      <c r="E58" s="30">
        <f t="shared" si="1"/>
        <v>-6.85</v>
      </c>
      <c r="F58" s="39">
        <f>VLOOKUP($A58,'Ub5 and Ub6 values'!$B$3:$F$7000,2,FALSE)</f>
        <v>8</v>
      </c>
      <c r="G58" s="39">
        <f>VLOOKUP($A58,'Ub5 and Ub6 values'!$B$3:$F$7000,3,FALSE)</f>
        <v>10</v>
      </c>
    </row>
    <row r="59" spans="1:7">
      <c r="A59" t="s">
        <v>5977</v>
      </c>
      <c r="D59">
        <v>8</v>
      </c>
      <c r="E59" s="30">
        <f t="shared" si="1"/>
        <v>-8</v>
      </c>
      <c r="F59" s="39">
        <f>VLOOKUP($A59,'Ub5 and Ub6 values'!$B$3:$F$7000,2,FALSE)</f>
        <v>7</v>
      </c>
      <c r="G59" s="39">
        <f>VLOOKUP($A59,'Ub5 and Ub6 values'!$B$3:$F$7000,3,FALSE)</f>
        <v>9</v>
      </c>
    </row>
    <row r="60" spans="1:7">
      <c r="A60" t="s">
        <v>5978</v>
      </c>
      <c r="D60">
        <v>7.7</v>
      </c>
      <c r="E60" s="30">
        <f t="shared" si="1"/>
        <v>-7.7</v>
      </c>
      <c r="F60" s="39">
        <f>VLOOKUP($A60,'Ub5 and Ub6 values'!$B$3:$F$7000,2,FALSE)</f>
        <v>7</v>
      </c>
      <c r="G60" s="39">
        <f>VLOOKUP($A60,'Ub5 and Ub6 values'!$B$3:$F$7000,3,FALSE)</f>
        <v>9</v>
      </c>
    </row>
    <row r="61" spans="1:7">
      <c r="A61" t="s">
        <v>5979</v>
      </c>
      <c r="D61">
        <v>7.82</v>
      </c>
      <c r="E61" s="30">
        <f t="shared" si="1"/>
        <v>-7.82</v>
      </c>
      <c r="F61" s="39">
        <f>VLOOKUP($A61,'Ub5 and Ub6 values'!$B$3:$F$7000,2,FALSE)</f>
        <v>7</v>
      </c>
      <c r="G61" s="39">
        <f>VLOOKUP($A61,'Ub5 and Ub6 values'!$B$3:$F$7000,3,FALSE)</f>
        <v>9</v>
      </c>
    </row>
    <row r="62" spans="1:7">
      <c r="A62" t="s">
        <v>5980</v>
      </c>
      <c r="D62">
        <v>8.52</v>
      </c>
      <c r="E62" s="30">
        <f t="shared" si="1"/>
        <v>-8.52</v>
      </c>
      <c r="F62" s="39">
        <f>VLOOKUP($A62,'Ub5 and Ub6 values'!$B$3:$F$7000,2,FALSE)</f>
        <v>8</v>
      </c>
      <c r="G62" s="39">
        <f>VLOOKUP($A62,'Ub5 and Ub6 values'!$B$3:$F$7000,3,FALSE)</f>
        <v>9</v>
      </c>
    </row>
    <row r="63" spans="1:7">
      <c r="A63" t="s">
        <v>5981</v>
      </c>
      <c r="D63">
        <v>7.66</v>
      </c>
      <c r="E63" s="30">
        <f t="shared" si="1"/>
        <v>-7.66</v>
      </c>
      <c r="F63" s="39">
        <f>VLOOKUP($A63,'Ub5 and Ub6 values'!$B$3:$F$7000,2,FALSE)</f>
        <v>7</v>
      </c>
      <c r="G63" s="39">
        <f>VLOOKUP($A63,'Ub5 and Ub6 values'!$B$3:$F$7000,3,FALSE)</f>
        <v>9</v>
      </c>
    </row>
    <row r="64" spans="1:7">
      <c r="A64" t="s">
        <v>5982</v>
      </c>
      <c r="D64">
        <v>7.44</v>
      </c>
      <c r="E64" s="30">
        <f t="shared" si="1"/>
        <v>-7.44</v>
      </c>
      <c r="F64" s="39">
        <f>VLOOKUP($A64,'Ub5 and Ub6 values'!$B$3:$F$7000,2,FALSE)</f>
        <v>7</v>
      </c>
      <c r="G64" s="39">
        <f>VLOOKUP($A64,'Ub5 and Ub6 values'!$B$3:$F$7000,3,FALSE)</f>
        <v>9</v>
      </c>
    </row>
    <row r="65" spans="1:7">
      <c r="A65" t="s">
        <v>5983</v>
      </c>
      <c r="D65">
        <v>6.59</v>
      </c>
      <c r="E65" s="30">
        <f t="shared" si="1"/>
        <v>-6.59</v>
      </c>
      <c r="F65" s="39">
        <f>VLOOKUP($A65,'Ub5 and Ub6 values'!$B$3:$F$7000,2,FALSE)</f>
        <v>7</v>
      </c>
      <c r="G65" s="39">
        <f>VLOOKUP($A65,'Ub5 and Ub6 values'!$B$3:$F$7000,3,FALSE)</f>
        <v>9</v>
      </c>
    </row>
    <row r="66" spans="1:7">
      <c r="A66" t="s">
        <v>5984</v>
      </c>
      <c r="D66">
        <v>5.22</v>
      </c>
      <c r="E66" s="30">
        <f t="shared" si="1"/>
        <v>-5.22</v>
      </c>
      <c r="F66" s="39">
        <f>VLOOKUP($A66,'Ub5 and Ub6 values'!$B$3:$F$7000,2,FALSE)</f>
        <v>8</v>
      </c>
      <c r="G66" s="39">
        <f>VLOOKUP($A66,'Ub5 and Ub6 values'!$B$3:$F$7000,3,FALSE)</f>
        <v>9</v>
      </c>
    </row>
    <row r="67" spans="1:7">
      <c r="A67" t="s">
        <v>5985</v>
      </c>
      <c r="D67">
        <v>6.02</v>
      </c>
      <c r="E67" s="30">
        <f t="shared" ref="E67:E98" si="2">0-D67</f>
        <v>-6.02</v>
      </c>
      <c r="F67" s="39">
        <f>VLOOKUP($A67,'Ub5 and Ub6 values'!$B$3:$F$7000,2,FALSE)</f>
        <v>8</v>
      </c>
      <c r="G67" s="39">
        <f>VLOOKUP($A67,'Ub5 and Ub6 values'!$B$3:$F$7000,3,FALSE)</f>
        <v>9</v>
      </c>
    </row>
    <row r="68" spans="1:7">
      <c r="A68" t="s">
        <v>5986</v>
      </c>
      <c r="D68">
        <v>6.66</v>
      </c>
      <c r="E68" s="30">
        <f t="shared" si="2"/>
        <v>-6.66</v>
      </c>
      <c r="F68" s="39">
        <f>VLOOKUP($A68,'Ub5 and Ub6 values'!$B$3:$F$7000,2,FALSE)</f>
        <v>8</v>
      </c>
      <c r="G68" s="39">
        <f>VLOOKUP($A68,'Ub5 and Ub6 values'!$B$3:$F$7000,3,FALSE)</f>
        <v>9</v>
      </c>
    </row>
    <row r="69" spans="1:7">
      <c r="A69" t="s">
        <v>5987</v>
      </c>
      <c r="D69">
        <v>6.6</v>
      </c>
      <c r="E69" s="30">
        <f t="shared" si="2"/>
        <v>-6.6</v>
      </c>
      <c r="F69" s="39">
        <f>VLOOKUP($A69,'Ub5 and Ub6 values'!$B$3:$F$7000,2,FALSE)</f>
        <v>8</v>
      </c>
      <c r="G69" s="39">
        <f>VLOOKUP($A69,'Ub5 and Ub6 values'!$B$3:$F$7000,3,FALSE)</f>
        <v>9</v>
      </c>
    </row>
    <row r="70" spans="1:7">
      <c r="A70" t="s">
        <v>5988</v>
      </c>
      <c r="D70">
        <v>6.26</v>
      </c>
      <c r="E70" s="30">
        <f t="shared" si="2"/>
        <v>-6.26</v>
      </c>
      <c r="F70" s="39">
        <f>VLOOKUP($A70,'Ub5 and Ub6 values'!$B$3:$F$7000,2,FALSE)</f>
        <v>8</v>
      </c>
      <c r="G70" s="39">
        <f>VLOOKUP($A70,'Ub5 and Ub6 values'!$B$3:$F$7000,3,FALSE)</f>
        <v>9</v>
      </c>
    </row>
    <row r="71" spans="1:7">
      <c r="A71" t="s">
        <v>5989</v>
      </c>
      <c r="D71">
        <v>7.52</v>
      </c>
      <c r="E71" s="30">
        <f t="shared" si="2"/>
        <v>-7.52</v>
      </c>
      <c r="F71" s="39">
        <f>VLOOKUP($A71,'Ub5 and Ub6 values'!$B$3:$F$7000,2,FALSE)</f>
        <v>8</v>
      </c>
      <c r="G71" s="39">
        <f>VLOOKUP($A71,'Ub5 and Ub6 values'!$B$3:$F$7000,3,FALSE)</f>
        <v>9</v>
      </c>
    </row>
    <row r="72" spans="1:7">
      <c r="A72" t="s">
        <v>5990</v>
      </c>
      <c r="D72">
        <v>5.35</v>
      </c>
      <c r="E72" s="30">
        <f t="shared" si="2"/>
        <v>-5.35</v>
      </c>
      <c r="F72" s="39">
        <f>VLOOKUP($A72,'Ub5 and Ub6 values'!$B$3:$F$7000,2,FALSE)</f>
        <v>8</v>
      </c>
      <c r="G72" s="39">
        <f>VLOOKUP($A72,'Ub5 and Ub6 values'!$B$3:$F$7000,3,FALSE)</f>
        <v>9</v>
      </c>
    </row>
    <row r="73" spans="1:7">
      <c r="A73" t="s">
        <v>5991</v>
      </c>
      <c r="D73">
        <v>6</v>
      </c>
      <c r="E73" s="30">
        <f t="shared" si="2"/>
        <v>-6</v>
      </c>
      <c r="F73" s="39">
        <f>VLOOKUP($A73,'Ub5 and Ub6 values'!$B$3:$F$7000,2,FALSE)</f>
        <v>8</v>
      </c>
      <c r="G73" s="39">
        <f>VLOOKUP($A73,'Ub5 and Ub6 values'!$B$3:$F$7000,3,FALSE)</f>
        <v>9</v>
      </c>
    </row>
    <row r="74" spans="1:7">
      <c r="A74" t="s">
        <v>5992</v>
      </c>
      <c r="D74">
        <v>5.4</v>
      </c>
      <c r="E74" s="30">
        <f t="shared" si="2"/>
        <v>-5.4</v>
      </c>
      <c r="F74" s="39">
        <f>VLOOKUP($A74,'Ub5 and Ub6 values'!$B$3:$F$7000,2,FALSE)</f>
        <v>8</v>
      </c>
      <c r="G74" s="39">
        <f>VLOOKUP($A74,'Ub5 and Ub6 values'!$B$3:$F$7000,3,FALSE)</f>
        <v>9</v>
      </c>
    </row>
    <row r="75" spans="1:7">
      <c r="A75" t="s">
        <v>5993</v>
      </c>
      <c r="D75">
        <v>5.46</v>
      </c>
      <c r="E75" s="30">
        <f t="shared" si="2"/>
        <v>-5.46</v>
      </c>
      <c r="F75" s="39">
        <f>VLOOKUP($A75,'Ub5 and Ub6 values'!$B$3:$F$7000,2,FALSE)</f>
        <v>8</v>
      </c>
      <c r="G75" s="39">
        <f>VLOOKUP($A75,'Ub5 and Ub6 values'!$B$3:$F$7000,3,FALSE)</f>
        <v>9</v>
      </c>
    </row>
    <row r="76" spans="1:7">
      <c r="A76" t="s">
        <v>5994</v>
      </c>
      <c r="D76">
        <v>5.4</v>
      </c>
      <c r="E76" s="30">
        <f t="shared" si="2"/>
        <v>-5.4</v>
      </c>
      <c r="F76" s="39">
        <f>VLOOKUP($A76,'Ub5 and Ub6 values'!$B$3:$F$7000,2,FALSE)</f>
        <v>8</v>
      </c>
      <c r="G76" s="39">
        <f>VLOOKUP($A76,'Ub5 and Ub6 values'!$B$3:$F$7000,3,FALSE)</f>
        <v>11</v>
      </c>
    </row>
    <row r="77" spans="1:7">
      <c r="A77" t="s">
        <v>5995</v>
      </c>
      <c r="D77">
        <v>7.16</v>
      </c>
      <c r="E77" s="30">
        <f t="shared" si="2"/>
        <v>-7.16</v>
      </c>
      <c r="F77" s="39">
        <f>VLOOKUP($A77,'Ub5 and Ub6 values'!$B$3:$F$7000,2,FALSE)</f>
        <v>8</v>
      </c>
      <c r="G77" s="39">
        <f>VLOOKUP($A77,'Ub5 and Ub6 values'!$B$3:$F$7000,3,FALSE)</f>
        <v>10</v>
      </c>
    </row>
    <row r="78" spans="1:7">
      <c r="A78" t="s">
        <v>5996</v>
      </c>
      <c r="B78" s="14"/>
      <c r="D78" s="14">
        <v>7.57</v>
      </c>
      <c r="E78" s="30">
        <f t="shared" si="2"/>
        <v>-7.57</v>
      </c>
      <c r="F78" s="39">
        <f>VLOOKUP($A78,'Ub5 and Ub6 values'!$B$3:$F$7000,2,FALSE)</f>
        <v>8</v>
      </c>
      <c r="G78" s="39">
        <f>VLOOKUP($A78,'Ub5 and Ub6 values'!$B$3:$F$7000,3,FALSE)</f>
        <v>8</v>
      </c>
    </row>
    <row r="79" spans="1:7">
      <c r="A79" t="s">
        <v>5997</v>
      </c>
      <c r="D79">
        <v>7.37</v>
      </c>
      <c r="E79" s="30">
        <f t="shared" si="2"/>
        <v>-7.37</v>
      </c>
      <c r="F79" s="39">
        <f>VLOOKUP($A79,'Ub5 and Ub6 values'!$B$3:$F$7000,2,FALSE)</f>
        <v>8</v>
      </c>
      <c r="G79" s="39">
        <f>VLOOKUP($A79,'Ub5 and Ub6 values'!$B$3:$F$7000,3,FALSE)</f>
        <v>8</v>
      </c>
    </row>
    <row r="80" spans="1:7">
      <c r="A80" t="s">
        <v>5998</v>
      </c>
      <c r="B80" s="14"/>
      <c r="D80" s="14">
        <v>7.89</v>
      </c>
      <c r="E80" s="30">
        <f t="shared" si="2"/>
        <v>-7.89</v>
      </c>
      <c r="F80" s="39">
        <f>VLOOKUP($A80,'Ub5 and Ub6 values'!$B$3:$F$7000,2,FALSE)</f>
        <v>8</v>
      </c>
      <c r="G80" s="39">
        <f>VLOOKUP($A80,'Ub5 and Ub6 values'!$B$3:$F$7000,3,FALSE)</f>
        <v>8</v>
      </c>
    </row>
    <row r="81" spans="1:7">
      <c r="A81" t="s">
        <v>7999</v>
      </c>
      <c r="D81">
        <v>6.85</v>
      </c>
      <c r="E81" s="30">
        <f t="shared" si="2"/>
        <v>-6.85</v>
      </c>
      <c r="F81" s="39">
        <f>VLOOKUP($A81,'Ub5 and Ub6 values'!$B$3:$F$7000,2,FALSE)</f>
        <v>8</v>
      </c>
      <c r="G81" s="39">
        <f>VLOOKUP($A81,'Ub5 and Ub6 values'!$B$3:$F$7000,3,FALSE)</f>
        <v>8</v>
      </c>
    </row>
    <row r="82" spans="1:7">
      <c r="A82" t="s">
        <v>8000</v>
      </c>
      <c r="B82" s="14"/>
      <c r="D82" s="14">
        <v>4.96</v>
      </c>
      <c r="E82" s="30">
        <f t="shared" si="2"/>
        <v>-4.96</v>
      </c>
      <c r="F82" s="39">
        <f>VLOOKUP($A82,'Ub5 and Ub6 values'!$B$3:$F$7000,2,FALSE)</f>
        <v>8</v>
      </c>
      <c r="G82" s="39">
        <f>VLOOKUP($A82,'Ub5 and Ub6 values'!$B$3:$F$7000,3,FALSE)</f>
        <v>8</v>
      </c>
    </row>
    <row r="83" spans="1:7">
      <c r="A83" t="s">
        <v>8001</v>
      </c>
      <c r="D83">
        <v>6.09</v>
      </c>
      <c r="E83" s="30">
        <f t="shared" si="2"/>
        <v>-6.09</v>
      </c>
      <c r="F83" s="39">
        <f>VLOOKUP($A83,'Ub5 and Ub6 values'!$B$3:$F$7000,2,FALSE)</f>
        <v>7</v>
      </c>
      <c r="G83" s="39">
        <f>VLOOKUP($A83,'Ub5 and Ub6 values'!$B$3:$F$7000,3,FALSE)</f>
        <v>9</v>
      </c>
    </row>
    <row r="84" spans="1:7">
      <c r="A84" t="s">
        <v>8002</v>
      </c>
      <c r="B84" s="14"/>
      <c r="D84" s="14">
        <v>6</v>
      </c>
      <c r="E84" s="30">
        <f t="shared" si="2"/>
        <v>-6</v>
      </c>
      <c r="F84" s="39">
        <f>VLOOKUP($A84,'Ub5 and Ub6 values'!$B$3:$F$7000,2,FALSE)</f>
        <v>7</v>
      </c>
      <c r="G84" s="39">
        <f>VLOOKUP($A84,'Ub5 and Ub6 values'!$B$3:$F$7000,3,FALSE)</f>
        <v>9</v>
      </c>
    </row>
    <row r="85" spans="1:7">
      <c r="A85" t="s">
        <v>8003</v>
      </c>
      <c r="D85">
        <v>6.28</v>
      </c>
      <c r="E85" s="30">
        <f t="shared" si="2"/>
        <v>-6.28</v>
      </c>
      <c r="F85" s="39">
        <f>VLOOKUP($A85,'Ub5 and Ub6 values'!$B$3:$F$7000,2,FALSE)</f>
        <v>7</v>
      </c>
      <c r="G85" s="39">
        <f>VLOOKUP($A85,'Ub5 and Ub6 values'!$B$3:$F$7000,3,FALSE)</f>
        <v>9</v>
      </c>
    </row>
    <row r="86" spans="1:7">
      <c r="A86" t="s">
        <v>8004</v>
      </c>
      <c r="B86" s="14"/>
      <c r="D86" s="14">
        <v>6.44</v>
      </c>
      <c r="E86" s="30">
        <f t="shared" si="2"/>
        <v>-6.44</v>
      </c>
      <c r="F86" s="39">
        <f>VLOOKUP($A86,'Ub5 and Ub6 values'!$B$3:$F$7000,2,FALSE)</f>
        <v>7</v>
      </c>
      <c r="G86" s="39">
        <f>VLOOKUP($A86,'Ub5 and Ub6 values'!$B$3:$F$7000,3,FALSE)</f>
        <v>9</v>
      </c>
    </row>
    <row r="87" spans="1:7">
      <c r="A87" t="s">
        <v>8005</v>
      </c>
      <c r="D87">
        <v>6.4</v>
      </c>
      <c r="E87" s="30">
        <f t="shared" si="2"/>
        <v>-6.4</v>
      </c>
      <c r="F87" s="39">
        <f>VLOOKUP($A87,'Ub5 and Ub6 values'!$B$3:$F$7000,2,FALSE)</f>
        <v>8</v>
      </c>
      <c r="G87" s="39">
        <f>VLOOKUP($A87,'Ub5 and Ub6 values'!$B$3:$F$7000,3,FALSE)</f>
        <v>10</v>
      </c>
    </row>
    <row r="88" spans="1:7">
      <c r="A88" t="s">
        <v>8006</v>
      </c>
      <c r="B88" s="14"/>
      <c r="D88" s="14">
        <v>7.4</v>
      </c>
      <c r="E88" s="30">
        <f t="shared" si="2"/>
        <v>-7.4</v>
      </c>
      <c r="F88" s="39">
        <f>VLOOKUP($A88,'Ub5 and Ub6 values'!$B$3:$F$7000,2,FALSE)</f>
        <v>8</v>
      </c>
      <c r="G88" s="39">
        <f>VLOOKUP($A88,'Ub5 and Ub6 values'!$B$3:$F$7000,3,FALSE)</f>
        <v>10</v>
      </c>
    </row>
    <row r="89" spans="1:7">
      <c r="A89" t="s">
        <v>8007</v>
      </c>
      <c r="D89">
        <v>6.52</v>
      </c>
      <c r="E89" s="30">
        <f t="shared" si="2"/>
        <v>-6.52</v>
      </c>
      <c r="F89" s="39">
        <f>VLOOKUP($A89,'Ub5 and Ub6 values'!$B$3:$F$7000,2,FALSE)</f>
        <v>8</v>
      </c>
      <c r="G89" s="39">
        <f>VLOOKUP($A89,'Ub5 and Ub6 values'!$B$3:$F$7000,3,FALSE)</f>
        <v>10</v>
      </c>
    </row>
    <row r="90" spans="1:7">
      <c r="A90" t="s">
        <v>8008</v>
      </c>
      <c r="B90" s="14"/>
      <c r="D90" s="14">
        <v>7.22</v>
      </c>
      <c r="E90" s="30">
        <f t="shared" si="2"/>
        <v>-7.22</v>
      </c>
      <c r="F90" s="39">
        <f>VLOOKUP($A90,'Ub5 and Ub6 values'!$B$3:$F$7000,2,FALSE)</f>
        <v>8</v>
      </c>
      <c r="G90" s="39">
        <f>VLOOKUP($A90,'Ub5 and Ub6 values'!$B$3:$F$7000,3,FALSE)</f>
        <v>10</v>
      </c>
    </row>
    <row r="91" spans="1:7">
      <c r="A91" t="s">
        <v>8009</v>
      </c>
      <c r="D91">
        <v>7.4</v>
      </c>
      <c r="E91" s="30">
        <f t="shared" si="2"/>
        <v>-7.4</v>
      </c>
      <c r="F91" s="39">
        <f>VLOOKUP($A91,'Ub5 and Ub6 values'!$B$3:$F$7000,2,FALSE)</f>
        <v>8</v>
      </c>
      <c r="G91" s="39">
        <f>VLOOKUP($A91,'Ub5 and Ub6 values'!$B$3:$F$7000,3,FALSE)</f>
        <v>10</v>
      </c>
    </row>
    <row r="92" spans="1:7">
      <c r="A92" t="s">
        <v>8010</v>
      </c>
      <c r="B92" s="14"/>
      <c r="D92" s="14">
        <v>7.3</v>
      </c>
      <c r="E92" s="30">
        <f t="shared" si="2"/>
        <v>-7.3</v>
      </c>
      <c r="F92" s="39">
        <f>VLOOKUP($A92,'Ub5 and Ub6 values'!$B$3:$F$7000,2,FALSE)</f>
        <v>8</v>
      </c>
      <c r="G92" s="39">
        <f>VLOOKUP($A92,'Ub5 and Ub6 values'!$B$3:$F$7000,3,FALSE)</f>
        <v>10</v>
      </c>
    </row>
    <row r="93" spans="1:7">
      <c r="A93" t="s">
        <v>8011</v>
      </c>
      <c r="D93">
        <v>7.13</v>
      </c>
      <c r="E93" s="30">
        <f t="shared" si="2"/>
        <v>-7.13</v>
      </c>
      <c r="F93" s="39">
        <f>VLOOKUP($A93,'Ub5 and Ub6 values'!$B$3:$F$7000,2,FALSE)</f>
        <v>8</v>
      </c>
      <c r="G93" s="39">
        <f>VLOOKUP($A93,'Ub5 and Ub6 values'!$B$3:$F$7000,3,FALSE)</f>
        <v>10</v>
      </c>
    </row>
    <row r="94" spans="1:7">
      <c r="A94" t="s">
        <v>8012</v>
      </c>
      <c r="B94" s="14"/>
      <c r="D94" s="14">
        <v>7.3</v>
      </c>
      <c r="E94" s="30">
        <f t="shared" si="2"/>
        <v>-7.3</v>
      </c>
      <c r="F94" s="39">
        <f>VLOOKUP($A94,'Ub5 and Ub6 values'!$B$3:$F$7000,2,FALSE)</f>
        <v>8</v>
      </c>
      <c r="G94" s="39">
        <f>VLOOKUP($A94,'Ub5 and Ub6 values'!$B$3:$F$7000,3,FALSE)</f>
        <v>10</v>
      </c>
    </row>
    <row r="95" spans="1:7">
      <c r="A95" t="s">
        <v>8013</v>
      </c>
      <c r="D95">
        <v>3.6</v>
      </c>
      <c r="E95" s="30">
        <f t="shared" si="2"/>
        <v>-3.6</v>
      </c>
      <c r="F95" s="39">
        <f>VLOOKUP($A95,'Ub5 and Ub6 values'!$B$3:$F$7000,2,FALSE)</f>
        <v>7</v>
      </c>
      <c r="G95" s="39">
        <f>VLOOKUP($A95,'Ub5 and Ub6 values'!$B$3:$F$7000,3,FALSE)</f>
        <v>8</v>
      </c>
    </row>
    <row r="96" spans="1:7">
      <c r="A96" t="s">
        <v>8014</v>
      </c>
      <c r="B96" s="14"/>
      <c r="D96" s="14">
        <v>3</v>
      </c>
      <c r="E96" s="30">
        <f t="shared" si="2"/>
        <v>-3</v>
      </c>
      <c r="F96" s="39">
        <f>VLOOKUP($A96,'Ub5 and Ub6 values'!$B$3:$F$7000,2,FALSE)</f>
        <v>8</v>
      </c>
      <c r="G96" s="39">
        <f>VLOOKUP($A96,'Ub5 and Ub6 values'!$B$3:$F$7000,3,FALSE)</f>
        <v>8</v>
      </c>
    </row>
    <row r="97" spans="1:7">
      <c r="A97" t="s">
        <v>8015</v>
      </c>
      <c r="D97">
        <v>3.59</v>
      </c>
      <c r="E97" s="30">
        <f t="shared" si="2"/>
        <v>-3.59</v>
      </c>
      <c r="F97" s="39">
        <f>VLOOKUP($A97,'Ub5 and Ub6 values'!$B$3:$F$7000,2,FALSE)</f>
        <v>9</v>
      </c>
      <c r="G97" s="39">
        <f>VLOOKUP($A97,'Ub5 and Ub6 values'!$B$3:$F$7000,3,FALSE)</f>
        <v>10</v>
      </c>
    </row>
    <row r="98" spans="1:7">
      <c r="A98" t="s">
        <v>8016</v>
      </c>
      <c r="B98" s="14"/>
      <c r="D98" s="14">
        <v>3.44</v>
      </c>
      <c r="E98" s="30">
        <f t="shared" si="2"/>
        <v>-3.44</v>
      </c>
      <c r="F98" s="39">
        <f>VLOOKUP($A98,'Ub5 and Ub6 values'!$B$3:$F$7000,2,FALSE)</f>
        <v>7</v>
      </c>
      <c r="G98" s="39">
        <f>VLOOKUP($A98,'Ub5 and Ub6 values'!$B$3:$F$7000,3,FALSE)</f>
        <v>8</v>
      </c>
    </row>
    <row r="99" spans="1:7">
      <c r="A99" t="s">
        <v>8017</v>
      </c>
      <c r="D99">
        <v>3.29</v>
      </c>
      <c r="E99" s="30">
        <f t="shared" ref="E99:E109" si="3">0-D99</f>
        <v>-3.29</v>
      </c>
      <c r="F99" s="39">
        <f>VLOOKUP($A99,'Ub5 and Ub6 values'!$B$3:$F$7000,2,FALSE)</f>
        <v>7</v>
      </c>
      <c r="G99" s="39">
        <f>VLOOKUP($A99,'Ub5 and Ub6 values'!$B$3:$F$7000,3,FALSE)</f>
        <v>8</v>
      </c>
    </row>
    <row r="100" spans="1:7">
      <c r="A100" t="s">
        <v>8018</v>
      </c>
      <c r="B100" s="14"/>
      <c r="D100" s="14">
        <v>4.47</v>
      </c>
      <c r="E100" s="30">
        <f t="shared" si="3"/>
        <v>-4.47</v>
      </c>
      <c r="F100" s="39">
        <f>VLOOKUP($A100,'Ub5 and Ub6 values'!$B$3:$F$7000,2,FALSE)</f>
        <v>7</v>
      </c>
      <c r="G100" s="39">
        <f>VLOOKUP($A100,'Ub5 and Ub6 values'!$B$3:$F$7000,3,FALSE)</f>
        <v>9</v>
      </c>
    </row>
    <row r="101" spans="1:7">
      <c r="A101" t="s">
        <v>8019</v>
      </c>
      <c r="D101">
        <v>5.7</v>
      </c>
      <c r="E101" s="30">
        <f t="shared" si="3"/>
        <v>-5.7</v>
      </c>
      <c r="F101" s="39">
        <f>VLOOKUP($A101,'Ub5 and Ub6 values'!$B$3:$F$7000,2,FALSE)</f>
        <v>7</v>
      </c>
      <c r="G101" s="39">
        <f>VLOOKUP($A101,'Ub5 and Ub6 values'!$B$3:$F$7000,3,FALSE)</f>
        <v>9</v>
      </c>
    </row>
    <row r="102" spans="1:7">
      <c r="A102" t="s">
        <v>8020</v>
      </c>
      <c r="B102" s="14"/>
      <c r="D102" s="14">
        <v>4.4000000000000004</v>
      </c>
      <c r="E102" s="30">
        <f t="shared" si="3"/>
        <v>-4.4000000000000004</v>
      </c>
      <c r="F102" s="39">
        <f>VLOOKUP($A102,'Ub5 and Ub6 values'!$B$3:$F$7000,2,FALSE)</f>
        <v>7</v>
      </c>
      <c r="G102" s="39">
        <f>VLOOKUP($A102,'Ub5 and Ub6 values'!$B$3:$F$7000,3,FALSE)</f>
        <v>9</v>
      </c>
    </row>
    <row r="103" spans="1:7">
      <c r="A103" t="s">
        <v>8021</v>
      </c>
      <c r="D103">
        <v>4</v>
      </c>
      <c r="E103" s="30">
        <f t="shared" si="3"/>
        <v>-4</v>
      </c>
      <c r="F103" s="39">
        <f>VLOOKUP($A103,'Ub5 and Ub6 values'!$B$3:$F$7000,2,FALSE)</f>
        <v>7</v>
      </c>
      <c r="G103" s="39">
        <f>VLOOKUP($A103,'Ub5 and Ub6 values'!$B$3:$F$7000,3,FALSE)</f>
        <v>9</v>
      </c>
    </row>
    <row r="104" spans="1:7">
      <c r="A104" t="s">
        <v>8022</v>
      </c>
      <c r="B104" s="14"/>
      <c r="D104" s="14">
        <v>3</v>
      </c>
      <c r="E104" s="30">
        <f t="shared" si="3"/>
        <v>-3</v>
      </c>
      <c r="F104" s="39">
        <f>VLOOKUP($A104,'Ub5 and Ub6 values'!$B$3:$F$7000,2,FALSE)</f>
        <v>7</v>
      </c>
      <c r="G104" s="39">
        <f>VLOOKUP($A104,'Ub5 and Ub6 values'!$B$3:$F$7000,3,FALSE)</f>
        <v>9</v>
      </c>
    </row>
    <row r="105" spans="1:7">
      <c r="A105" t="s">
        <v>8023</v>
      </c>
      <c r="D105">
        <v>4.96</v>
      </c>
      <c r="E105" s="30">
        <f t="shared" si="3"/>
        <v>-4.96</v>
      </c>
      <c r="F105" s="39">
        <f>VLOOKUP($A105,'Ub5 and Ub6 values'!$B$3:$F$7000,2,FALSE)</f>
        <v>7</v>
      </c>
      <c r="G105" s="39">
        <f>VLOOKUP($A105,'Ub5 and Ub6 values'!$B$3:$F$7000,3,FALSE)</f>
        <v>8</v>
      </c>
    </row>
    <row r="106" spans="1:7">
      <c r="A106" t="s">
        <v>8024</v>
      </c>
      <c r="B106" s="14"/>
      <c r="D106" s="14">
        <v>4.5999999999999996</v>
      </c>
      <c r="E106" s="30">
        <f t="shared" si="3"/>
        <v>-4.5999999999999996</v>
      </c>
      <c r="F106" s="39">
        <f>VLOOKUP($A106,'Ub5 and Ub6 values'!$B$3:$F$7000,2,FALSE)</f>
        <v>7</v>
      </c>
      <c r="G106" s="39">
        <f>VLOOKUP($A106,'Ub5 and Ub6 values'!$B$3:$F$7000,3,FALSE)</f>
        <v>8</v>
      </c>
    </row>
    <row r="107" spans="1:7">
      <c r="A107" t="s">
        <v>8025</v>
      </c>
      <c r="D107">
        <v>4.7</v>
      </c>
      <c r="E107" s="30">
        <f t="shared" si="3"/>
        <v>-4.7</v>
      </c>
      <c r="F107" s="39">
        <f>VLOOKUP($A107,'Ub5 and Ub6 values'!$B$3:$F$7000,2,FALSE)</f>
        <v>7</v>
      </c>
      <c r="G107" s="39">
        <f>VLOOKUP($A107,'Ub5 and Ub6 values'!$B$3:$F$7000,3,FALSE)</f>
        <v>8</v>
      </c>
    </row>
    <row r="108" spans="1:7">
      <c r="A108" t="s">
        <v>8026</v>
      </c>
      <c r="B108" s="14"/>
      <c r="D108" s="14">
        <v>5.3</v>
      </c>
      <c r="E108" s="30">
        <f t="shared" si="3"/>
        <v>-5.3</v>
      </c>
      <c r="F108" s="39">
        <f>VLOOKUP($A108,'Ub5 and Ub6 values'!$B$3:$F$7000,2,FALSE)</f>
        <v>7</v>
      </c>
      <c r="G108" s="39">
        <f>VLOOKUP($A108,'Ub5 and Ub6 values'!$B$3:$F$7000,3,FALSE)</f>
        <v>8</v>
      </c>
    </row>
    <row r="109" spans="1:7">
      <c r="A109" t="s">
        <v>8027</v>
      </c>
      <c r="D109">
        <v>4.4000000000000004</v>
      </c>
      <c r="E109" s="30">
        <f t="shared" si="3"/>
        <v>-4.4000000000000004</v>
      </c>
      <c r="F109" s="39">
        <f>VLOOKUP($A109,'Ub5 and Ub6 values'!$B$3:$F$7000,2,FALSE)</f>
        <v>7</v>
      </c>
      <c r="G109" s="39">
        <f>VLOOKUP($A109,'Ub5 and Ub6 values'!$B$3:$F$7000,3,FALSE)</f>
        <v>8</v>
      </c>
    </row>
  </sheetData>
  <phoneticPr fontId="0" type="noConversion"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2:AC109"/>
  <sheetViews>
    <sheetView workbookViewId="0">
      <selection activeCell="F1" sqref="F1:G1048576"/>
    </sheetView>
  </sheetViews>
  <sheetFormatPr defaultRowHeight="12.75"/>
  <cols>
    <col min="1" max="1" width="29.7109375" customWidth="1"/>
    <col min="5" max="5" width="9.140625" style="30"/>
    <col min="6" max="7" width="9.140625" style="39"/>
  </cols>
  <sheetData>
    <row r="2" spans="1:29">
      <c r="A2" s="13"/>
      <c r="B2" s="13"/>
    </row>
    <row r="3" spans="1:29">
      <c r="A3" t="s">
        <v>8124</v>
      </c>
      <c r="B3" t="s">
        <v>8105</v>
      </c>
      <c r="E3" s="35" t="s">
        <v>14854</v>
      </c>
      <c r="F3" s="40" t="s">
        <v>7937</v>
      </c>
      <c r="G3" s="40" t="s">
        <v>7938</v>
      </c>
      <c r="I3" s="4"/>
      <c r="L3" t="s">
        <v>14838</v>
      </c>
      <c r="R3" t="s">
        <v>14839</v>
      </c>
      <c r="X3" t="s">
        <v>14840</v>
      </c>
    </row>
    <row r="4" spans="1:29">
      <c r="A4" t="s">
        <v>8106</v>
      </c>
      <c r="B4">
        <v>0.72</v>
      </c>
      <c r="C4">
        <v>0.72</v>
      </c>
      <c r="E4" s="30">
        <f>LOG(B4)-9</f>
        <v>-9.142667503568731</v>
      </c>
      <c r="F4" s="39">
        <f>VLOOKUP($A4,'Ub5 and Ub6 values'!$B$3:$F$7000,2,FALSE)</f>
        <v>6</v>
      </c>
      <c r="G4" s="39">
        <f>VLOOKUP($A4,'Ub5 and Ub6 values'!$B$3:$F$7000,3,FALSE)</f>
        <v>11</v>
      </c>
      <c r="L4" s="26" t="s">
        <v>14841</v>
      </c>
      <c r="M4" s="26" t="s">
        <v>14842</v>
      </c>
      <c r="N4" s="26" t="s">
        <v>14843</v>
      </c>
      <c r="O4" s="26" t="s">
        <v>14844</v>
      </c>
      <c r="P4" s="26" t="s">
        <v>14845</v>
      </c>
      <c r="Q4" s="26" t="s">
        <v>14846</v>
      </c>
      <c r="R4" s="26" t="s">
        <v>14841</v>
      </c>
      <c r="S4" s="26" t="s">
        <v>14842</v>
      </c>
      <c r="T4" s="26" t="s">
        <v>14843</v>
      </c>
      <c r="U4" s="26" t="s">
        <v>14844</v>
      </c>
      <c r="V4" s="26" t="s">
        <v>14845</v>
      </c>
      <c r="W4" s="26" t="s">
        <v>14846</v>
      </c>
      <c r="X4" s="26" t="s">
        <v>14841</v>
      </c>
      <c r="Y4" s="26" t="s">
        <v>14842</v>
      </c>
      <c r="Z4" s="26" t="s">
        <v>14843</v>
      </c>
      <c r="AA4" s="26" t="s">
        <v>14844</v>
      </c>
      <c r="AB4" s="26" t="s">
        <v>14845</v>
      </c>
      <c r="AC4" s="26" t="s">
        <v>14846</v>
      </c>
    </row>
    <row r="5" spans="1:29">
      <c r="A5" t="s">
        <v>10092</v>
      </c>
      <c r="B5">
        <v>0.1</v>
      </c>
      <c r="C5">
        <v>0.1</v>
      </c>
      <c r="E5" s="30">
        <f t="shared" ref="E5:E64" si="0">LOG(B5)-9</f>
        <v>-10</v>
      </c>
      <c r="F5" s="39">
        <f>VLOOKUP($A5,'Ub5 and Ub6 values'!$B$3:$F$7000,2,FALSE)</f>
        <v>7</v>
      </c>
      <c r="G5" s="39">
        <f>VLOOKUP($A5,'Ub5 and Ub6 values'!$B$3:$F$7000,3,FALSE)</f>
        <v>11</v>
      </c>
      <c r="L5">
        <f>AVERAGE(E4:E3744)</f>
        <v>-7.9879516789214469</v>
      </c>
      <c r="M5">
        <f>MEDIAN(E4:E3744)</f>
        <v>-8.1307682802690238</v>
      </c>
      <c r="N5">
        <f>STDEV(E4:E3744)</f>
        <v>1.2655042046015355</v>
      </c>
      <c r="O5">
        <f>SKEW(E4:E3744)</f>
        <v>0.84417887906572464</v>
      </c>
      <c r="P5">
        <f>MAX(E4:E3744)</f>
        <v>-4.0457574905606748</v>
      </c>
      <c r="Q5">
        <f>MIN(E4:E3744)</f>
        <v>-10.585026652029182</v>
      </c>
      <c r="R5">
        <f>AVERAGE(F4:F5442)</f>
        <v>6.918032786885246</v>
      </c>
      <c r="S5">
        <f>MEDIAN(F4:F544)</f>
        <v>7</v>
      </c>
      <c r="T5">
        <f>STDEV(F4:F544)</f>
        <v>0.75927777014768094</v>
      </c>
      <c r="U5">
        <f>SKEW(F4:F544)</f>
        <v>0.61172743376960637</v>
      </c>
      <c r="V5">
        <f>MAX(F4:F544)</f>
        <v>9</v>
      </c>
      <c r="W5">
        <f>MIN(F4:F544)</f>
        <v>6</v>
      </c>
      <c r="X5">
        <f>AVERAGE(G4:G5408)</f>
        <v>10.245901639344263</v>
      </c>
      <c r="Y5">
        <f>MEDIAN(G4:G5408)</f>
        <v>10</v>
      </c>
      <c r="Z5">
        <f>STDEV(G4:G5408)</f>
        <v>1.2603668474551104</v>
      </c>
      <c r="AA5">
        <f>SKEW(G4:G5408)</f>
        <v>-0.22565646556371896</v>
      </c>
      <c r="AB5">
        <f>MAX(G4:G5408)</f>
        <v>12</v>
      </c>
      <c r="AC5">
        <f>MIN(G4:G5408)</f>
        <v>7</v>
      </c>
    </row>
    <row r="6" spans="1:29">
      <c r="A6" t="s">
        <v>8107</v>
      </c>
      <c r="B6">
        <v>160</v>
      </c>
      <c r="C6">
        <v>160</v>
      </c>
      <c r="E6" s="30">
        <f t="shared" si="0"/>
        <v>-6.795880017344075</v>
      </c>
      <c r="F6" s="39">
        <f>VLOOKUP($A6,'Ub5 and Ub6 values'!$B$3:$F$7000,2,FALSE)</f>
        <v>6</v>
      </c>
      <c r="G6" s="39">
        <f>VLOOKUP($A6,'Ub5 and Ub6 values'!$B$3:$F$7000,3,FALSE)</f>
        <v>12</v>
      </c>
    </row>
    <row r="7" spans="1:29">
      <c r="A7" t="s">
        <v>9519</v>
      </c>
      <c r="B7">
        <v>29.7</v>
      </c>
      <c r="C7">
        <v>29.7</v>
      </c>
      <c r="E7" s="30">
        <f t="shared" si="0"/>
        <v>-7.5272435506827877</v>
      </c>
      <c r="F7" s="39">
        <f>VLOOKUP($A7,'Ub5 and Ub6 values'!$B$3:$F$7000,2,FALSE)</f>
        <v>8</v>
      </c>
      <c r="G7" s="39">
        <f>VLOOKUP($A7,'Ub5 and Ub6 values'!$B$3:$F$7000,3,FALSE)</f>
        <v>10</v>
      </c>
    </row>
    <row r="8" spans="1:29">
      <c r="A8" t="s">
        <v>10095</v>
      </c>
      <c r="B8">
        <v>26.6</v>
      </c>
      <c r="C8">
        <v>26.6</v>
      </c>
      <c r="E8" s="30">
        <f t="shared" si="0"/>
        <v>-7.575118363368933</v>
      </c>
      <c r="F8" s="39">
        <f>VLOOKUP($A8,'Ub5 and Ub6 values'!$B$3:$F$7000,2,FALSE)</f>
        <v>8</v>
      </c>
      <c r="G8" s="39">
        <f>VLOOKUP($A8,'Ub5 and Ub6 values'!$B$3:$F$7000,3,FALSE)</f>
        <v>9</v>
      </c>
    </row>
    <row r="9" spans="1:29">
      <c r="A9" t="s">
        <v>8091</v>
      </c>
      <c r="B9">
        <v>1.1000000000000001</v>
      </c>
      <c r="C9">
        <v>1.1000000000000001</v>
      </c>
      <c r="E9" s="30">
        <f t="shared" si="0"/>
        <v>-8.9586073148417746</v>
      </c>
      <c r="F9" s="39">
        <f>VLOOKUP($A9,'Ub5 and Ub6 values'!$B$3:$F$7000,2,FALSE)</f>
        <v>8</v>
      </c>
      <c r="G9" s="39">
        <f>VLOOKUP($A9,'Ub5 and Ub6 values'!$B$3:$F$7000,3,FALSE)</f>
        <v>9</v>
      </c>
    </row>
    <row r="10" spans="1:29">
      <c r="A10" t="s">
        <v>8108</v>
      </c>
      <c r="B10">
        <v>3.4</v>
      </c>
      <c r="C10">
        <v>3.4</v>
      </c>
      <c r="E10" s="30">
        <f t="shared" si="0"/>
        <v>-8.4685210829577446</v>
      </c>
      <c r="F10" s="39">
        <f>VLOOKUP($A10,'Ub5 and Ub6 values'!$B$3:$F$7000,2,FALSE)</f>
        <v>6</v>
      </c>
      <c r="G10" s="39">
        <f>VLOOKUP($A10,'Ub5 and Ub6 values'!$B$3:$F$7000,3,FALSE)</f>
        <v>9</v>
      </c>
    </row>
    <row r="11" spans="1:29">
      <c r="A11" t="s">
        <v>8092</v>
      </c>
      <c r="B11">
        <v>9.6999999999999993</v>
      </c>
      <c r="C11">
        <v>9.6999999999999993</v>
      </c>
      <c r="E11" s="30">
        <f t="shared" si="0"/>
        <v>-8.0132282657337548</v>
      </c>
      <c r="F11" s="39">
        <f>VLOOKUP($A11,'Ub5 and Ub6 values'!$B$3:$F$7000,2,FALSE)</f>
        <v>7</v>
      </c>
      <c r="G11" s="39">
        <f>VLOOKUP($A11,'Ub5 and Ub6 values'!$B$3:$F$7000,3,FALSE)</f>
        <v>9</v>
      </c>
    </row>
    <row r="12" spans="1:29">
      <c r="A12" t="s">
        <v>7101</v>
      </c>
      <c r="B12">
        <v>47.2</v>
      </c>
      <c r="C12">
        <v>47.2</v>
      </c>
      <c r="E12" s="30">
        <f t="shared" si="0"/>
        <v>-7.3260580013659125</v>
      </c>
      <c r="F12" s="39">
        <f>VLOOKUP($A12,'Ub5 and Ub6 values'!$B$3:$F$7000,2,FALSE)</f>
        <v>7</v>
      </c>
      <c r="G12" s="39">
        <f>VLOOKUP($A12,'Ub5 and Ub6 values'!$B$3:$F$7000,3,FALSE)</f>
        <v>12</v>
      </c>
    </row>
    <row r="13" spans="1:29">
      <c r="A13" t="s">
        <v>8093</v>
      </c>
      <c r="B13">
        <v>2</v>
      </c>
      <c r="C13">
        <v>2</v>
      </c>
      <c r="E13" s="30">
        <f t="shared" si="0"/>
        <v>-8.6989700043360187</v>
      </c>
      <c r="F13" s="39">
        <f>VLOOKUP($A13,'Ub5 and Ub6 values'!$B$3:$F$7000,2,FALSE)</f>
        <v>6</v>
      </c>
      <c r="G13" s="39">
        <f>VLOOKUP($A13,'Ub5 and Ub6 values'!$B$3:$F$7000,3,FALSE)</f>
        <v>9</v>
      </c>
    </row>
    <row r="14" spans="1:29">
      <c r="A14" t="s">
        <v>5169</v>
      </c>
      <c r="B14">
        <v>6</v>
      </c>
      <c r="C14">
        <v>6</v>
      </c>
      <c r="E14" s="30">
        <f t="shared" si="0"/>
        <v>-8.2218487496163561</v>
      </c>
      <c r="F14" s="39">
        <f>VLOOKUP($A14,'Ub5 and Ub6 values'!$B$3:$F$7000,2,FALSE)</f>
        <v>6</v>
      </c>
      <c r="G14" s="39">
        <f>VLOOKUP($A14,'Ub5 and Ub6 values'!$B$3:$F$7000,3,FALSE)</f>
        <v>11</v>
      </c>
    </row>
    <row r="15" spans="1:29">
      <c r="A15" t="s">
        <v>8109</v>
      </c>
      <c r="B15">
        <v>26000</v>
      </c>
      <c r="C15">
        <v>26000</v>
      </c>
      <c r="E15" s="30">
        <f t="shared" si="0"/>
        <v>-4.5850266520291818</v>
      </c>
      <c r="F15" s="39">
        <f>VLOOKUP($A15,'Ub5 and Ub6 values'!$B$3:$F$7000,2,FALSE)</f>
        <v>6</v>
      </c>
      <c r="G15" s="39">
        <f>VLOOKUP($A15,'Ub5 and Ub6 values'!$B$3:$F$7000,3,FALSE)</f>
        <v>7</v>
      </c>
    </row>
    <row r="16" spans="1:29">
      <c r="A16" t="s">
        <v>8094</v>
      </c>
      <c r="B16">
        <v>0.26</v>
      </c>
      <c r="C16">
        <v>0.26</v>
      </c>
      <c r="E16" s="30">
        <f t="shared" si="0"/>
        <v>-9.5850266520291818</v>
      </c>
      <c r="F16" s="39">
        <f>VLOOKUP($A16,'Ub5 and Ub6 values'!$B$3:$F$7000,2,FALSE)</f>
        <v>7</v>
      </c>
      <c r="G16" s="39">
        <f>VLOOKUP($A16,'Ub5 and Ub6 values'!$B$3:$F$7000,3,FALSE)</f>
        <v>9</v>
      </c>
    </row>
    <row r="17" spans="1:7">
      <c r="A17" t="s">
        <v>9385</v>
      </c>
      <c r="B17">
        <v>1.2</v>
      </c>
      <c r="C17">
        <v>1.2</v>
      </c>
      <c r="E17" s="30">
        <f t="shared" si="0"/>
        <v>-8.9208187539523749</v>
      </c>
      <c r="F17" s="39">
        <f>VLOOKUP($A17,'Ub5 and Ub6 values'!$B$3:$F$7000,2,FALSE)</f>
        <v>6</v>
      </c>
      <c r="G17" s="39">
        <f>VLOOKUP($A17,'Ub5 and Ub6 values'!$B$3:$F$7000,3,FALSE)</f>
        <v>12</v>
      </c>
    </row>
    <row r="18" spans="1:7">
      <c r="A18" t="s">
        <v>8095</v>
      </c>
      <c r="B18">
        <v>2.6</v>
      </c>
      <c r="C18">
        <v>2.6</v>
      </c>
      <c r="E18" s="30">
        <f t="shared" si="0"/>
        <v>-8.5850266520291818</v>
      </c>
      <c r="F18" s="39">
        <f>VLOOKUP($A18,'Ub5 and Ub6 values'!$B$3:$F$7000,2,FALSE)</f>
        <v>7</v>
      </c>
      <c r="G18" s="39">
        <f>VLOOKUP($A18,'Ub5 and Ub6 values'!$B$3:$F$7000,3,FALSE)</f>
        <v>9</v>
      </c>
    </row>
    <row r="19" spans="1:7">
      <c r="A19" t="s">
        <v>8110</v>
      </c>
      <c r="B19">
        <v>230</v>
      </c>
      <c r="C19">
        <v>230</v>
      </c>
      <c r="E19" s="30">
        <f t="shared" si="0"/>
        <v>-6.6382721639824069</v>
      </c>
      <c r="F19" s="39">
        <f>VLOOKUP($A19,'Ub5 and Ub6 values'!$B$3:$F$7000,2,FALSE)</f>
        <v>6</v>
      </c>
      <c r="G19" s="39">
        <f>VLOOKUP($A19,'Ub5 and Ub6 values'!$B$3:$F$7000,3,FALSE)</f>
        <v>12</v>
      </c>
    </row>
    <row r="20" spans="1:7">
      <c r="A20" t="s">
        <v>8111</v>
      </c>
      <c r="B20">
        <v>0.9</v>
      </c>
      <c r="C20">
        <v>0.9</v>
      </c>
      <c r="E20" s="30">
        <f t="shared" si="0"/>
        <v>-9.0457574905606748</v>
      </c>
      <c r="F20" s="39">
        <f>VLOOKUP($A20,'Ub5 and Ub6 values'!$B$3:$F$7000,2,FALSE)</f>
        <v>7</v>
      </c>
      <c r="G20" s="39">
        <f>VLOOKUP($A20,'Ub5 and Ub6 values'!$B$3:$F$7000,3,FALSE)</f>
        <v>11</v>
      </c>
    </row>
    <row r="21" spans="1:7">
      <c r="A21" t="s">
        <v>8112</v>
      </c>
      <c r="B21">
        <v>0.46</v>
      </c>
      <c r="C21">
        <v>0.46</v>
      </c>
      <c r="E21" s="30">
        <f t="shared" si="0"/>
        <v>-9.3372421683184257</v>
      </c>
      <c r="F21" s="39">
        <f>VLOOKUP($A21,'Ub5 and Ub6 values'!$B$3:$F$7000,2,FALSE)</f>
        <v>7</v>
      </c>
      <c r="G21" s="39">
        <f>VLOOKUP($A21,'Ub5 and Ub6 values'!$B$3:$F$7000,3,FALSE)</f>
        <v>10</v>
      </c>
    </row>
    <row r="22" spans="1:7">
      <c r="A22" t="s">
        <v>9415</v>
      </c>
      <c r="B22">
        <v>2.5</v>
      </c>
      <c r="C22">
        <v>2.5</v>
      </c>
      <c r="E22" s="30">
        <f t="shared" si="0"/>
        <v>-8.6020599913279625</v>
      </c>
      <c r="F22" s="39">
        <f>VLOOKUP($A22,'Ub5 and Ub6 values'!$B$3:$F$7000,2,FALSE)</f>
        <v>7</v>
      </c>
      <c r="G22" s="39">
        <f>VLOOKUP($A22,'Ub5 and Ub6 values'!$B$3:$F$7000,3,FALSE)</f>
        <v>9</v>
      </c>
    </row>
    <row r="23" spans="1:7">
      <c r="A23" t="s">
        <v>8113</v>
      </c>
      <c r="B23">
        <v>0.84</v>
      </c>
      <c r="C23">
        <v>0.84</v>
      </c>
      <c r="E23" s="30">
        <f t="shared" si="0"/>
        <v>-9.075720713938118</v>
      </c>
      <c r="F23" s="39">
        <f>VLOOKUP($A23,'Ub5 and Ub6 values'!$B$3:$F$7000,2,FALSE)</f>
        <v>7</v>
      </c>
      <c r="G23" s="39">
        <f>VLOOKUP($A23,'Ub5 and Ub6 values'!$B$3:$F$7000,3,FALSE)</f>
        <v>9</v>
      </c>
    </row>
    <row r="24" spans="1:7">
      <c r="A24" t="s">
        <v>8114</v>
      </c>
      <c r="B24">
        <v>2.5999999999999999E-2</v>
      </c>
      <c r="C24">
        <v>2.5999999999999999E-2</v>
      </c>
      <c r="E24" s="30">
        <f t="shared" si="0"/>
        <v>-10.585026652029182</v>
      </c>
      <c r="F24" s="39">
        <f>VLOOKUP($A24,'Ub5 and Ub6 values'!$B$3:$F$7000,2,FALSE)</f>
        <v>7</v>
      </c>
      <c r="G24" s="39">
        <f>VLOOKUP($A24,'Ub5 and Ub6 values'!$B$3:$F$7000,3,FALSE)</f>
        <v>8</v>
      </c>
    </row>
    <row r="25" spans="1:7">
      <c r="A25" t="s">
        <v>9443</v>
      </c>
      <c r="B25">
        <v>51.7</v>
      </c>
      <c r="C25">
        <v>51.7</v>
      </c>
      <c r="E25" s="30">
        <f t="shared" si="0"/>
        <v>-7.2865094569060576</v>
      </c>
      <c r="F25" s="39">
        <f>VLOOKUP($A25,'Ub5 and Ub6 values'!$B$3:$F$7000,2,FALSE)</f>
        <v>7</v>
      </c>
      <c r="G25" s="39">
        <f>VLOOKUP($A25,'Ub5 and Ub6 values'!$B$3:$F$7000,3,FALSE)</f>
        <v>9</v>
      </c>
    </row>
    <row r="26" spans="1:7">
      <c r="A26" t="s">
        <v>9456</v>
      </c>
      <c r="B26">
        <v>0.4</v>
      </c>
      <c r="C26">
        <v>0.4</v>
      </c>
      <c r="E26" s="30">
        <f t="shared" si="0"/>
        <v>-9.3979400086720375</v>
      </c>
      <c r="F26" s="39">
        <f>VLOOKUP($A26,'Ub5 and Ub6 values'!$B$3:$F$7000,2,FALSE)</f>
        <v>7</v>
      </c>
      <c r="G26" s="39">
        <f>VLOOKUP($A26,'Ub5 and Ub6 values'!$B$3:$F$7000,3,FALSE)</f>
        <v>9</v>
      </c>
    </row>
    <row r="27" spans="1:7">
      <c r="A27" t="s">
        <v>9465</v>
      </c>
      <c r="B27">
        <v>4000</v>
      </c>
      <c r="C27">
        <v>4000</v>
      </c>
      <c r="E27" s="30">
        <f t="shared" si="0"/>
        <v>-5.3979400086720375</v>
      </c>
      <c r="F27" s="39">
        <f>VLOOKUP($A27,'Ub5 and Ub6 values'!$B$3:$F$7000,2,FALSE)</f>
        <v>7</v>
      </c>
      <c r="G27" s="39">
        <f>VLOOKUP($A27,'Ub5 and Ub6 values'!$B$3:$F$7000,3,FALSE)</f>
        <v>10</v>
      </c>
    </row>
    <row r="28" spans="1:7">
      <c r="A28" t="s">
        <v>8096</v>
      </c>
      <c r="B28">
        <v>10</v>
      </c>
      <c r="C28">
        <v>10</v>
      </c>
      <c r="E28" s="30">
        <f t="shared" si="0"/>
        <v>-8</v>
      </c>
      <c r="F28" s="39">
        <f>VLOOKUP($A28,'Ub5 and Ub6 values'!$B$3:$F$7000,2,FALSE)</f>
        <v>7</v>
      </c>
      <c r="G28" s="39">
        <f>VLOOKUP($A28,'Ub5 and Ub6 values'!$B$3:$F$7000,3,FALSE)</f>
        <v>9</v>
      </c>
    </row>
    <row r="29" spans="1:7">
      <c r="A29" t="s">
        <v>8115</v>
      </c>
      <c r="B29">
        <v>21</v>
      </c>
      <c r="C29">
        <v>21</v>
      </c>
      <c r="E29" s="30">
        <f t="shared" si="0"/>
        <v>-7.6777807052660805</v>
      </c>
      <c r="F29" s="39">
        <f>VLOOKUP($A29,'Ub5 and Ub6 values'!$B$3:$F$7000,2,FALSE)</f>
        <v>7</v>
      </c>
      <c r="G29" s="39">
        <f>VLOOKUP($A29,'Ub5 and Ub6 values'!$B$3:$F$7000,3,FALSE)</f>
        <v>11</v>
      </c>
    </row>
    <row r="30" spans="1:7">
      <c r="A30" t="s">
        <v>6700</v>
      </c>
      <c r="B30">
        <v>1800</v>
      </c>
      <c r="C30">
        <v>1800</v>
      </c>
      <c r="E30" s="30">
        <f t="shared" si="0"/>
        <v>-5.7447274948966935</v>
      </c>
      <c r="F30" s="39">
        <f>VLOOKUP($A30,'Ub5 and Ub6 values'!$B$3:$F$7000,2,FALSE)</f>
        <v>6</v>
      </c>
      <c r="G30" s="39">
        <f>VLOOKUP($A30,'Ub5 and Ub6 values'!$B$3:$F$7000,3,FALSE)</f>
        <v>9</v>
      </c>
    </row>
    <row r="31" spans="1:7">
      <c r="A31" t="s">
        <v>8116</v>
      </c>
      <c r="B31">
        <v>1.8</v>
      </c>
      <c r="C31">
        <v>1.8</v>
      </c>
      <c r="E31" s="30">
        <f t="shared" si="0"/>
        <v>-8.7447274948966935</v>
      </c>
      <c r="F31" s="39">
        <f>VLOOKUP($A31,'Ub5 and Ub6 values'!$B$3:$F$7000,2,FALSE)</f>
        <v>7</v>
      </c>
      <c r="G31" s="39">
        <f>VLOOKUP($A31,'Ub5 and Ub6 values'!$B$3:$F$7000,3,FALSE)</f>
        <v>12</v>
      </c>
    </row>
    <row r="32" spans="1:7">
      <c r="A32" t="s">
        <v>8097</v>
      </c>
      <c r="B32">
        <v>10</v>
      </c>
      <c r="C32">
        <v>10</v>
      </c>
      <c r="E32" s="30">
        <f t="shared" si="0"/>
        <v>-8</v>
      </c>
      <c r="F32" s="39">
        <f>VLOOKUP($A32,'Ub5 and Ub6 values'!$B$3:$F$7000,2,FALSE)</f>
        <v>7</v>
      </c>
      <c r="G32" s="39">
        <f>VLOOKUP($A32,'Ub5 and Ub6 values'!$B$3:$F$7000,3,FALSE)</f>
        <v>12</v>
      </c>
    </row>
    <row r="33" spans="1:7">
      <c r="A33" t="s">
        <v>6706</v>
      </c>
      <c r="B33">
        <v>27</v>
      </c>
      <c r="C33">
        <v>27</v>
      </c>
      <c r="E33" s="30">
        <f t="shared" si="0"/>
        <v>-7.5686362358410122</v>
      </c>
      <c r="F33" s="39">
        <f>VLOOKUP($A33,'Ub5 and Ub6 values'!$B$3:$F$7000,2,FALSE)</f>
        <v>6</v>
      </c>
      <c r="G33" s="39">
        <f>VLOOKUP($A33,'Ub5 and Ub6 values'!$B$3:$F$7000,3,FALSE)</f>
        <v>12</v>
      </c>
    </row>
    <row r="34" spans="1:7">
      <c r="A34" t="s">
        <v>6014</v>
      </c>
      <c r="B34">
        <v>0.42</v>
      </c>
      <c r="C34">
        <v>0.42</v>
      </c>
      <c r="E34" s="30">
        <f t="shared" si="0"/>
        <v>-9.3767507096020992</v>
      </c>
      <c r="F34" s="39">
        <f>VLOOKUP($A34,'Ub5 and Ub6 values'!$B$3:$F$7000,2,FALSE)</f>
        <v>8</v>
      </c>
      <c r="G34" s="39">
        <f>VLOOKUP($A34,'Ub5 and Ub6 values'!$B$3:$F$7000,3,FALSE)</f>
        <v>10</v>
      </c>
    </row>
    <row r="35" spans="1:7">
      <c r="A35" t="s">
        <v>6015</v>
      </c>
      <c r="B35">
        <v>0.14000000000000001</v>
      </c>
      <c r="C35">
        <v>0.14000000000000001</v>
      </c>
      <c r="E35" s="30">
        <f t="shared" si="0"/>
        <v>-9.8538719643217618</v>
      </c>
      <c r="F35" s="39">
        <f>VLOOKUP($A35,'Ub5 and Ub6 values'!$B$3:$F$7000,2,FALSE)</f>
        <v>7</v>
      </c>
      <c r="G35" s="39">
        <f>VLOOKUP($A35,'Ub5 and Ub6 values'!$B$3:$F$7000,3,FALSE)</f>
        <v>10</v>
      </c>
    </row>
    <row r="36" spans="1:7">
      <c r="A36" t="s">
        <v>8098</v>
      </c>
      <c r="B36">
        <v>138</v>
      </c>
      <c r="C36">
        <v>138</v>
      </c>
      <c r="E36" s="30">
        <f t="shared" si="0"/>
        <v>-6.8601209135987631</v>
      </c>
      <c r="F36" s="39">
        <f>VLOOKUP($A36,'Ub5 and Ub6 values'!$B$3:$F$7000,2,FALSE)</f>
        <v>8</v>
      </c>
      <c r="G36" s="39">
        <f>VLOOKUP($A36,'Ub5 and Ub6 values'!$B$3:$F$7000,3,FALSE)</f>
        <v>11</v>
      </c>
    </row>
    <row r="37" spans="1:7">
      <c r="A37" t="s">
        <v>6016</v>
      </c>
      <c r="B37">
        <v>7</v>
      </c>
      <c r="C37">
        <v>7</v>
      </c>
      <c r="E37" s="30">
        <f t="shared" si="0"/>
        <v>-8.1549019599857431</v>
      </c>
      <c r="F37" s="39">
        <f>VLOOKUP($A37,'Ub5 and Ub6 values'!$B$3:$F$7000,2,FALSE)</f>
        <v>7</v>
      </c>
      <c r="G37" s="39">
        <f>VLOOKUP($A37,'Ub5 and Ub6 values'!$B$3:$F$7000,3,FALSE)</f>
        <v>12</v>
      </c>
    </row>
    <row r="38" spans="1:7">
      <c r="A38" t="s">
        <v>8099</v>
      </c>
      <c r="B38">
        <v>140</v>
      </c>
      <c r="C38">
        <v>140</v>
      </c>
      <c r="E38" s="30">
        <f t="shared" si="0"/>
        <v>-6.8538719643217618</v>
      </c>
      <c r="F38" s="39">
        <f>VLOOKUP($A38,'Ub5 and Ub6 values'!$B$3:$F$7000,2,FALSE)</f>
        <v>7</v>
      </c>
      <c r="G38" s="39">
        <f>VLOOKUP($A38,'Ub5 and Ub6 values'!$B$3:$F$7000,3,FALSE)</f>
        <v>12</v>
      </c>
    </row>
    <row r="39" spans="1:7">
      <c r="A39" t="s">
        <v>8100</v>
      </c>
      <c r="B39">
        <v>4.4000000000000004</v>
      </c>
      <c r="C39">
        <v>4.4000000000000004</v>
      </c>
      <c r="E39" s="30">
        <f t="shared" si="0"/>
        <v>-8.3565473235138121</v>
      </c>
      <c r="F39" s="39">
        <f>VLOOKUP($A39,'Ub5 and Ub6 values'!$B$3:$F$7000,2,FALSE)</f>
        <v>6</v>
      </c>
      <c r="G39" s="39">
        <f>VLOOKUP($A39,'Ub5 and Ub6 values'!$B$3:$F$7000,3,FALSE)</f>
        <v>11</v>
      </c>
    </row>
    <row r="40" spans="1:7">
      <c r="A40" t="s">
        <v>6017</v>
      </c>
      <c r="B40">
        <v>2.8</v>
      </c>
      <c r="C40">
        <v>2.8</v>
      </c>
      <c r="E40" s="30">
        <f t="shared" si="0"/>
        <v>-8.5528419686577806</v>
      </c>
      <c r="F40" s="39">
        <f>VLOOKUP($A40,'Ub5 and Ub6 values'!$B$3:$F$7000,2,FALSE)</f>
        <v>7</v>
      </c>
      <c r="G40" s="39">
        <f>VLOOKUP($A40,'Ub5 and Ub6 values'!$B$3:$F$7000,3,FALSE)</f>
        <v>10</v>
      </c>
    </row>
    <row r="41" spans="1:7">
      <c r="A41" t="s">
        <v>8101</v>
      </c>
      <c r="B41">
        <v>22</v>
      </c>
      <c r="C41">
        <v>22</v>
      </c>
      <c r="E41" s="30">
        <f t="shared" si="0"/>
        <v>-7.6575773191777934</v>
      </c>
      <c r="F41" s="39">
        <f>VLOOKUP($A41,'Ub5 and Ub6 values'!$B$3:$F$7000,2,FALSE)</f>
        <v>8</v>
      </c>
      <c r="G41" s="39">
        <f>VLOOKUP($A41,'Ub5 and Ub6 values'!$B$3:$F$7000,3,FALSE)</f>
        <v>10</v>
      </c>
    </row>
    <row r="42" spans="1:7">
      <c r="A42" t="s">
        <v>6018</v>
      </c>
      <c r="B42">
        <v>2130</v>
      </c>
      <c r="C42">
        <v>2130</v>
      </c>
      <c r="E42" s="30">
        <f t="shared" si="0"/>
        <v>-5.6716203965612628</v>
      </c>
      <c r="F42" s="39">
        <f>VLOOKUP($A42,'Ub5 and Ub6 values'!$B$3:$F$7000,2,FALSE)</f>
        <v>7</v>
      </c>
      <c r="G42" s="39">
        <f>VLOOKUP($A42,'Ub5 and Ub6 values'!$B$3:$F$7000,3,FALSE)</f>
        <v>9</v>
      </c>
    </row>
    <row r="43" spans="1:7">
      <c r="A43" t="s">
        <v>8102</v>
      </c>
      <c r="B43">
        <v>0.2</v>
      </c>
      <c r="C43">
        <v>0.2</v>
      </c>
      <c r="E43" s="30">
        <f t="shared" si="0"/>
        <v>-9.6989700043360187</v>
      </c>
      <c r="F43" s="39">
        <f>VLOOKUP($A43,'Ub5 and Ub6 values'!$B$3:$F$7000,2,FALSE)</f>
        <v>8</v>
      </c>
      <c r="G43" s="39">
        <f>VLOOKUP($A43,'Ub5 and Ub6 values'!$B$3:$F$7000,3,FALSE)</f>
        <v>9</v>
      </c>
    </row>
    <row r="44" spans="1:7">
      <c r="A44" t="s">
        <v>6019</v>
      </c>
      <c r="B44">
        <v>1.3</v>
      </c>
      <c r="C44">
        <v>1.3</v>
      </c>
      <c r="E44" s="30">
        <f t="shared" si="0"/>
        <v>-8.8860566476931631</v>
      </c>
      <c r="F44" s="39">
        <f>VLOOKUP($A44,'Ub5 and Ub6 values'!$B$3:$F$7000,2,FALSE)</f>
        <v>7</v>
      </c>
      <c r="G44" s="39">
        <f>VLOOKUP($A44,'Ub5 and Ub6 values'!$B$3:$F$7000,3,FALSE)</f>
        <v>11</v>
      </c>
    </row>
    <row r="45" spans="1:7">
      <c r="A45" t="s">
        <v>632</v>
      </c>
      <c r="B45">
        <v>2</v>
      </c>
      <c r="C45">
        <v>2</v>
      </c>
      <c r="E45" s="30">
        <f t="shared" si="0"/>
        <v>-8.6989700043360187</v>
      </c>
      <c r="F45" s="39">
        <f>VLOOKUP($A45,'Ub5 and Ub6 values'!$B$3:$F$7000,2,FALSE)</f>
        <v>7</v>
      </c>
      <c r="G45" s="39">
        <f>VLOOKUP($A45,'Ub5 and Ub6 values'!$B$3:$F$7000,3,FALSE)</f>
        <v>11</v>
      </c>
    </row>
    <row r="46" spans="1:7">
      <c r="A46" t="s">
        <v>6020</v>
      </c>
      <c r="B46">
        <v>8</v>
      </c>
      <c r="C46">
        <v>8</v>
      </c>
      <c r="E46" s="30">
        <f t="shared" si="0"/>
        <v>-8.0969100130080562</v>
      </c>
      <c r="F46" s="39">
        <f>VLOOKUP($A46,'Ub5 and Ub6 values'!$B$3:$F$7000,2,FALSE)</f>
        <v>7</v>
      </c>
      <c r="G46" s="39">
        <f>VLOOKUP($A46,'Ub5 and Ub6 values'!$B$3:$F$7000,3,FALSE)</f>
        <v>11</v>
      </c>
    </row>
    <row r="47" spans="1:7">
      <c r="A47" t="s">
        <v>700</v>
      </c>
      <c r="B47">
        <v>692</v>
      </c>
      <c r="C47">
        <v>692</v>
      </c>
      <c r="E47" s="30">
        <f t="shared" si="0"/>
        <v>-6.1598939055432425</v>
      </c>
      <c r="F47" s="39">
        <f>VLOOKUP($A47,'Ub5 and Ub6 values'!$B$3:$F$7000,2,FALSE)</f>
        <v>9</v>
      </c>
      <c r="G47" s="39">
        <f>VLOOKUP($A47,'Ub5 and Ub6 values'!$B$3:$F$7000,3,FALSE)</f>
        <v>9</v>
      </c>
    </row>
    <row r="48" spans="1:7">
      <c r="A48" t="s">
        <v>8103</v>
      </c>
      <c r="B48">
        <v>2.15</v>
      </c>
      <c r="C48">
        <v>2.15</v>
      </c>
      <c r="E48" s="30">
        <f t="shared" si="0"/>
        <v>-8.6675615400843942</v>
      </c>
      <c r="F48" s="39">
        <f>VLOOKUP($A48,'Ub5 and Ub6 values'!$B$3:$F$7000,2,FALSE)</f>
        <v>6</v>
      </c>
      <c r="G48" s="39">
        <f>VLOOKUP($A48,'Ub5 and Ub6 values'!$B$3:$F$7000,3,FALSE)</f>
        <v>11</v>
      </c>
    </row>
    <row r="49" spans="1:7">
      <c r="A49" t="s">
        <v>6021</v>
      </c>
      <c r="B49">
        <v>66</v>
      </c>
      <c r="C49">
        <v>66</v>
      </c>
      <c r="E49" s="30">
        <f t="shared" si="0"/>
        <v>-7.1804560644581308</v>
      </c>
      <c r="F49" s="39">
        <f>VLOOKUP($A49,'Ub5 and Ub6 values'!$B$3:$F$7000,2,FALSE)</f>
        <v>7</v>
      </c>
      <c r="G49" s="39">
        <f>VLOOKUP($A49,'Ub5 and Ub6 values'!$B$3:$F$7000,3,FALSE)</f>
        <v>9</v>
      </c>
    </row>
    <row r="50" spans="1:7">
      <c r="A50" t="s">
        <v>6022</v>
      </c>
      <c r="B50">
        <v>1.3</v>
      </c>
      <c r="C50">
        <v>1.3</v>
      </c>
      <c r="E50" s="30">
        <f t="shared" si="0"/>
        <v>-8.8860566476931631</v>
      </c>
      <c r="F50" s="39">
        <f>VLOOKUP($A50,'Ub5 and Ub6 values'!$B$3:$F$7000,2,FALSE)</f>
        <v>6</v>
      </c>
      <c r="G50" s="39">
        <f>VLOOKUP($A50,'Ub5 and Ub6 values'!$B$3:$F$7000,3,FALSE)</f>
        <v>11</v>
      </c>
    </row>
    <row r="51" spans="1:7">
      <c r="A51" t="s">
        <v>8104</v>
      </c>
      <c r="B51">
        <v>1.7</v>
      </c>
      <c r="C51">
        <v>1.7</v>
      </c>
      <c r="E51" s="30">
        <f t="shared" si="0"/>
        <v>-8.7695510786217259</v>
      </c>
      <c r="F51" s="39">
        <f>VLOOKUP($A51,'Ub5 and Ub6 values'!$B$3:$F$7000,2,FALSE)</f>
        <v>7</v>
      </c>
      <c r="G51" s="39">
        <f>VLOOKUP($A51,'Ub5 and Ub6 values'!$B$3:$F$7000,3,FALSE)</f>
        <v>11</v>
      </c>
    </row>
    <row r="52" spans="1:7">
      <c r="A52" t="s">
        <v>5079</v>
      </c>
      <c r="B52">
        <v>11</v>
      </c>
      <c r="C52">
        <v>11</v>
      </c>
      <c r="E52" s="30">
        <f t="shared" si="0"/>
        <v>-7.9586073148417746</v>
      </c>
      <c r="F52" s="39">
        <f>VLOOKUP($A52,'Ub5 and Ub6 values'!$B$3:$F$7000,2,FALSE)</f>
        <v>6</v>
      </c>
      <c r="G52" s="39">
        <f>VLOOKUP($A52,'Ub5 and Ub6 values'!$B$3:$F$7000,3,FALSE)</f>
        <v>12</v>
      </c>
    </row>
    <row r="53" spans="1:7">
      <c r="A53" t="s">
        <v>8117</v>
      </c>
      <c r="B53">
        <v>90000</v>
      </c>
      <c r="C53">
        <v>90000</v>
      </c>
      <c r="E53" s="30">
        <f t="shared" si="0"/>
        <v>-4.0457574905606748</v>
      </c>
      <c r="F53" s="39">
        <f>VLOOKUP($A53,'Ub5 and Ub6 values'!$B$3:$F$7000,2,FALSE)</f>
        <v>6</v>
      </c>
      <c r="G53" s="39">
        <f>VLOOKUP($A53,'Ub5 and Ub6 values'!$B$3:$F$7000,3,FALSE)</f>
        <v>11</v>
      </c>
    </row>
    <row r="54" spans="1:7">
      <c r="A54" t="s">
        <v>5091</v>
      </c>
      <c r="B54">
        <v>15</v>
      </c>
      <c r="C54">
        <v>15</v>
      </c>
      <c r="E54" s="30">
        <f t="shared" si="0"/>
        <v>-7.8239087409443187</v>
      </c>
      <c r="F54" s="39">
        <f>VLOOKUP($A54,'Ub5 and Ub6 values'!$B$3:$F$7000,2,FALSE)</f>
        <v>8</v>
      </c>
      <c r="G54" s="39">
        <f>VLOOKUP($A54,'Ub5 and Ub6 values'!$B$3:$F$7000,3,FALSE)</f>
        <v>8</v>
      </c>
    </row>
    <row r="55" spans="1:7">
      <c r="A55" t="s">
        <v>5106</v>
      </c>
      <c r="B55">
        <v>130</v>
      </c>
      <c r="C55">
        <v>130</v>
      </c>
      <c r="E55" s="30">
        <f t="shared" si="0"/>
        <v>-6.8860566476931631</v>
      </c>
      <c r="F55" s="39">
        <f>VLOOKUP($A55,'Ub5 and Ub6 values'!$B$3:$F$7000,2,FALSE)</f>
        <v>7</v>
      </c>
      <c r="G55" s="39">
        <f>VLOOKUP($A55,'Ub5 and Ub6 values'!$B$3:$F$7000,3,FALSE)</f>
        <v>11</v>
      </c>
    </row>
    <row r="56" spans="1:7">
      <c r="A56" t="s">
        <v>8118</v>
      </c>
      <c r="B56">
        <v>32.5</v>
      </c>
      <c r="C56">
        <v>32.5</v>
      </c>
      <c r="E56" s="30">
        <f t="shared" si="0"/>
        <v>-7.4881166390211256</v>
      </c>
      <c r="F56" s="39">
        <f>VLOOKUP($A56,'Ub5 and Ub6 values'!$B$3:$F$7000,2,FALSE)</f>
        <v>8</v>
      </c>
      <c r="G56" s="39">
        <f>VLOOKUP($A56,'Ub5 and Ub6 values'!$B$3:$F$7000,3,FALSE)</f>
        <v>9</v>
      </c>
    </row>
    <row r="57" spans="1:7">
      <c r="A57" t="s">
        <v>5132</v>
      </c>
      <c r="B57">
        <v>40</v>
      </c>
      <c r="C57">
        <v>40</v>
      </c>
      <c r="E57" s="30">
        <f t="shared" si="0"/>
        <v>-7.3979400086720375</v>
      </c>
      <c r="F57" s="39">
        <f>VLOOKUP($A57,'Ub5 and Ub6 values'!$B$3:$F$7000,2,FALSE)</f>
        <v>7</v>
      </c>
      <c r="G57" s="39">
        <f>VLOOKUP($A57,'Ub5 and Ub6 values'!$B$3:$F$7000,3,FALSE)</f>
        <v>9</v>
      </c>
    </row>
    <row r="58" spans="1:7">
      <c r="A58" t="s">
        <v>5142</v>
      </c>
      <c r="B58">
        <v>19</v>
      </c>
      <c r="C58">
        <v>19</v>
      </c>
      <c r="E58" s="30">
        <f t="shared" si="0"/>
        <v>-7.7212463990471711</v>
      </c>
      <c r="F58" s="39">
        <f>VLOOKUP($A58,'Ub5 and Ub6 values'!$B$3:$F$7000,2,FALSE)</f>
        <v>6</v>
      </c>
      <c r="G58" s="39">
        <f>VLOOKUP($A58,'Ub5 and Ub6 values'!$B$3:$F$7000,3,FALSE)</f>
        <v>11</v>
      </c>
    </row>
    <row r="59" spans="1:7">
      <c r="A59" t="s">
        <v>8119</v>
      </c>
      <c r="B59">
        <v>4</v>
      </c>
      <c r="C59">
        <v>4</v>
      </c>
      <c r="E59" s="30">
        <f t="shared" si="0"/>
        <v>-8.3979400086720375</v>
      </c>
      <c r="F59" s="39">
        <f>VLOOKUP($A59,'Ub5 and Ub6 values'!$B$3:$F$7000,2,FALSE)</f>
        <v>9</v>
      </c>
      <c r="G59" s="39">
        <f>VLOOKUP($A59,'Ub5 and Ub6 values'!$B$3:$F$7000,3,FALSE)</f>
        <v>10</v>
      </c>
    </row>
    <row r="60" spans="1:7">
      <c r="A60" t="s">
        <v>8120</v>
      </c>
      <c r="B60">
        <v>63</v>
      </c>
      <c r="C60">
        <v>63</v>
      </c>
      <c r="E60" s="30">
        <f t="shared" si="0"/>
        <v>-7.2006594505464179</v>
      </c>
      <c r="F60" s="39">
        <f>VLOOKUP($A60,'Ub5 and Ub6 values'!$B$3:$F$7000,2,FALSE)</f>
        <v>7</v>
      </c>
      <c r="G60" s="39">
        <f>VLOOKUP($A60,'Ub5 and Ub6 values'!$B$3:$F$7000,3,FALSE)</f>
        <v>11</v>
      </c>
    </row>
    <row r="61" spans="1:7">
      <c r="A61" t="s">
        <v>8121</v>
      </c>
      <c r="B61">
        <v>7.4</v>
      </c>
      <c r="C61">
        <v>7.4</v>
      </c>
      <c r="E61" s="30">
        <f t="shared" si="0"/>
        <v>-8.1307682802690238</v>
      </c>
      <c r="F61" s="39">
        <f>VLOOKUP($A61,'Ub5 and Ub6 values'!$B$3:$F$7000,2,FALSE)</f>
        <v>7</v>
      </c>
      <c r="G61" s="39">
        <f>VLOOKUP($A61,'Ub5 and Ub6 values'!$B$3:$F$7000,3,FALSE)</f>
        <v>11</v>
      </c>
    </row>
    <row r="62" spans="1:7">
      <c r="A62" t="s">
        <v>8122</v>
      </c>
      <c r="B62">
        <v>2.2000000000000002</v>
      </c>
      <c r="C62">
        <v>2.2000000000000002</v>
      </c>
      <c r="E62" s="30">
        <f t="shared" si="0"/>
        <v>-8.6575773191777934</v>
      </c>
      <c r="F62" s="39">
        <f>VLOOKUP($A62,'Ub5 and Ub6 values'!$B$3:$F$7000,2,FALSE)</f>
        <v>6</v>
      </c>
      <c r="G62" s="39">
        <f>VLOOKUP($A62,'Ub5 and Ub6 values'!$B$3:$F$7000,3,FALSE)</f>
        <v>10</v>
      </c>
    </row>
    <row r="63" spans="1:7">
      <c r="A63" t="s">
        <v>8123</v>
      </c>
      <c r="B63">
        <v>5</v>
      </c>
      <c r="C63">
        <v>5</v>
      </c>
      <c r="E63" s="30">
        <f t="shared" si="0"/>
        <v>-8.3010299956639813</v>
      </c>
      <c r="F63" s="39">
        <f>VLOOKUP($A63,'Ub5 and Ub6 values'!$B$3:$F$7000,2,FALSE)</f>
        <v>7</v>
      </c>
      <c r="G63" s="39">
        <f>VLOOKUP($A63,'Ub5 and Ub6 values'!$B$3:$F$7000,3,FALSE)</f>
        <v>12</v>
      </c>
    </row>
    <row r="64" spans="1:7">
      <c r="A64" t="s">
        <v>5164</v>
      </c>
      <c r="B64">
        <v>43</v>
      </c>
      <c r="C64">
        <v>43</v>
      </c>
      <c r="E64" s="30">
        <f t="shared" si="0"/>
        <v>-7.3665315444204138</v>
      </c>
      <c r="F64" s="39">
        <f>VLOOKUP($A64,'Ub5 and Ub6 values'!$B$3:$F$7000,2,FALSE)</f>
        <v>6</v>
      </c>
      <c r="G64" s="39">
        <f>VLOOKUP($A64,'Ub5 and Ub6 values'!$B$3:$F$7000,3,FALSE)</f>
        <v>11</v>
      </c>
    </row>
    <row r="79" spans="2:3">
      <c r="B79" s="14"/>
      <c r="C79" s="14"/>
    </row>
    <row r="81" spans="2:3">
      <c r="B81" s="14"/>
      <c r="C81" s="14"/>
    </row>
    <row r="83" spans="2:3">
      <c r="B83" s="14"/>
      <c r="C83" s="14"/>
    </row>
    <row r="85" spans="2:3">
      <c r="B85" s="14"/>
      <c r="C85" s="14"/>
    </row>
    <row r="87" spans="2:3">
      <c r="B87" s="14"/>
      <c r="C87" s="14"/>
    </row>
    <row r="89" spans="2:3">
      <c r="B89" s="14"/>
      <c r="C89" s="14"/>
    </row>
    <row r="91" spans="2:3">
      <c r="B91" s="14"/>
      <c r="C91" s="14"/>
    </row>
    <row r="93" spans="2:3">
      <c r="B93" s="14"/>
      <c r="C93" s="14"/>
    </row>
    <row r="95" spans="2:3">
      <c r="B95" s="14"/>
      <c r="C95" s="14"/>
    </row>
    <row r="97" spans="2:3">
      <c r="B97" s="14"/>
      <c r="C97" s="14"/>
    </row>
    <row r="99" spans="2:3">
      <c r="B99" s="14"/>
      <c r="C99" s="14"/>
    </row>
    <row r="101" spans="2:3">
      <c r="B101" s="14"/>
      <c r="C101" s="14"/>
    </row>
    <row r="103" spans="2:3">
      <c r="B103" s="14"/>
      <c r="C103" s="14"/>
    </row>
    <row r="105" spans="2:3">
      <c r="B105" s="14"/>
      <c r="C105" s="14"/>
    </row>
    <row r="107" spans="2:3">
      <c r="B107" s="14"/>
      <c r="C107" s="14"/>
    </row>
    <row r="109" spans="2:3">
      <c r="B109" s="14"/>
      <c r="C109" s="14"/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188"/>
  <sheetViews>
    <sheetView workbookViewId="0">
      <selection activeCell="E1" sqref="E1:F1048576"/>
    </sheetView>
  </sheetViews>
  <sheetFormatPr defaultRowHeight="12.75"/>
  <cols>
    <col min="1" max="1" width="43.140625" customWidth="1"/>
    <col min="4" max="4" width="9.140625" style="30"/>
    <col min="5" max="6" width="9.140625" style="39"/>
  </cols>
  <sheetData>
    <row r="2" spans="1:29">
      <c r="B2" t="s">
        <v>1718</v>
      </c>
      <c r="D2" s="30" t="s">
        <v>1720</v>
      </c>
      <c r="E2" s="39" t="s">
        <v>7937</v>
      </c>
      <c r="F2" s="39" t="s">
        <v>7938</v>
      </c>
      <c r="K2" t="s">
        <v>14838</v>
      </c>
      <c r="Q2" t="s">
        <v>14839</v>
      </c>
      <c r="W2" t="s">
        <v>14840</v>
      </c>
    </row>
    <row r="3" spans="1:29">
      <c r="A3" t="s">
        <v>1500</v>
      </c>
      <c r="B3">
        <v>1.3179470056085483E-11</v>
      </c>
      <c r="D3" s="30">
        <f>LOG(B3)</f>
        <v>-10.880102052287146</v>
      </c>
      <c r="E3" s="39">
        <f>VLOOKUP($A3,'Ub5 and Ub6 values'!$A$3:$F$7000,3,FALSE)</f>
        <v>6</v>
      </c>
      <c r="F3" s="39">
        <f>VLOOKUP($A3,'Ub5 and Ub6 values'!$A$3:$F$7000,4,FALSE)</f>
        <v>9</v>
      </c>
      <c r="K3" s="26" t="s">
        <v>14841</v>
      </c>
      <c r="L3" s="26" t="s">
        <v>14842</v>
      </c>
      <c r="M3" s="26" t="s">
        <v>14843</v>
      </c>
      <c r="N3" s="26" t="s">
        <v>14844</v>
      </c>
      <c r="O3" s="26" t="s">
        <v>14845</v>
      </c>
      <c r="P3" s="26" t="s">
        <v>14846</v>
      </c>
      <c r="Q3" s="26" t="s">
        <v>14841</v>
      </c>
      <c r="R3" s="26" t="s">
        <v>14842</v>
      </c>
      <c r="S3" s="26" t="s">
        <v>14843</v>
      </c>
      <c r="T3" s="26" t="s">
        <v>14844</v>
      </c>
      <c r="U3" s="26" t="s">
        <v>14845</v>
      </c>
      <c r="V3" s="26" t="s">
        <v>14846</v>
      </c>
      <c r="W3" s="26" t="s">
        <v>14841</v>
      </c>
      <c r="X3" s="26" t="s">
        <v>14842</v>
      </c>
      <c r="Y3" s="26" t="s">
        <v>14843</v>
      </c>
      <c r="Z3" s="26" t="s">
        <v>14844</v>
      </c>
      <c r="AA3" s="26" t="s">
        <v>14845</v>
      </c>
      <c r="AB3" s="26" t="s">
        <v>14846</v>
      </c>
      <c r="AC3" s="26" t="s">
        <v>14846</v>
      </c>
    </row>
    <row r="4" spans="1:29">
      <c r="A4" t="s">
        <v>1626</v>
      </c>
      <c r="B4">
        <v>2.6339087436222366E-10</v>
      </c>
      <c r="D4" s="30">
        <f t="shared" ref="D4:D67" si="0">LOG(B4)</f>
        <v>-9.579399276005919</v>
      </c>
      <c r="E4" s="39">
        <f>VLOOKUP($A4,'Ub5 and Ub6 values'!$A$3:$F$7000,3,FALSE)</f>
        <v>6</v>
      </c>
      <c r="F4" s="39">
        <f>VLOOKUP($A4,'Ub5 and Ub6 values'!$A$3:$F$7000,4,FALSE)</f>
        <v>8</v>
      </c>
      <c r="K4">
        <f>AVERAGE(D3:D3743)</f>
        <v>-5.7285778806590688</v>
      </c>
      <c r="L4">
        <f>MEDIAN(D3:D3743)</f>
        <v>-5.775646850041662</v>
      </c>
      <c r="M4">
        <f>STDEV(D3:D3743)</f>
        <v>1.7681683019287038</v>
      </c>
      <c r="N4">
        <f>SKEW(D3:D3743)</f>
        <v>0.76339326268779462</v>
      </c>
      <c r="O4">
        <f>MAX(D3:D3743)</f>
        <v>-0.22696411757954041</v>
      </c>
      <c r="P4">
        <f>MIN(D3:D3743)</f>
        <v>-10.880102052287146</v>
      </c>
      <c r="Q4">
        <f>AVERAGE(E3:E5441)</f>
        <v>7.5801104972375688</v>
      </c>
      <c r="R4">
        <f>MEDIAN(E3:E543)</f>
        <v>7</v>
      </c>
      <c r="S4">
        <f>STDEV(E3:E543)</f>
        <v>1.9437769616423128</v>
      </c>
      <c r="T4">
        <f>SKEW(E3:E543)</f>
        <v>1.0774059406659729E-2</v>
      </c>
      <c r="U4">
        <f>MAX(E3:E543)</f>
        <v>11</v>
      </c>
      <c r="V4">
        <f>MIN(E3:E543)</f>
        <v>2</v>
      </c>
      <c r="W4">
        <f>AVERAGE(F3:F5407)</f>
        <v>8.94475138121547</v>
      </c>
      <c r="X4">
        <f>MEDIAN(F3:F5407)</f>
        <v>9</v>
      </c>
      <c r="Y4">
        <f>STDEV(F3:F5407)</f>
        <v>1.9227403964887579</v>
      </c>
      <c r="Z4">
        <f>SKEW(F3:F5407)</f>
        <v>-0.75526784775395361</v>
      </c>
      <c r="AA4">
        <f>MAX(F3:F5407)</f>
        <v>12</v>
      </c>
      <c r="AB4">
        <f>MIN(F3:F5407)</f>
        <v>2</v>
      </c>
      <c r="AC4">
        <f>MIN(G3:G5407)</f>
        <v>0</v>
      </c>
    </row>
    <row r="5" spans="1:29">
      <c r="A5" t="s">
        <v>1567</v>
      </c>
      <c r="B5">
        <v>6.8587758990235787E-10</v>
      </c>
      <c r="D5" s="30">
        <f t="shared" si="0"/>
        <v>-9.1637533868787084</v>
      </c>
      <c r="E5" s="39">
        <f>VLOOKUP($A5,'Ub5 and Ub6 values'!$A$3:$F$7000,3,FALSE)</f>
        <v>7</v>
      </c>
      <c r="F5" s="39">
        <f>VLOOKUP($A5,'Ub5 and Ub6 values'!$A$3:$F$7000,4,FALSE)</f>
        <v>9</v>
      </c>
    </row>
    <row r="6" spans="1:29">
      <c r="A6" t="s">
        <v>1623</v>
      </c>
      <c r="B6">
        <v>6.9495331521096802E-10</v>
      </c>
      <c r="D6" s="30">
        <f t="shared" si="0"/>
        <v>-9.1580443689742808</v>
      </c>
      <c r="E6" s="39">
        <f>VLOOKUP($A6,'Ub5 and Ub6 values'!$A$3:$F$7000,3,FALSE)</f>
        <v>6</v>
      </c>
      <c r="F6" s="39">
        <f>VLOOKUP($A6,'Ub5 and Ub6 values'!$A$3:$F$7000,4,FALSE)</f>
        <v>8</v>
      </c>
    </row>
    <row r="7" spans="1:29">
      <c r="A7" t="s">
        <v>1556</v>
      </c>
      <c r="B7">
        <v>1.9232940151059702E-9</v>
      </c>
      <c r="D7" s="30">
        <f t="shared" si="0"/>
        <v>-8.7159543198292972</v>
      </c>
      <c r="E7" s="39">
        <f>VLOOKUP($A7,'Ub5 and Ub6 values'!$A$3:$F$7000,3,FALSE)</f>
        <v>8</v>
      </c>
      <c r="F7" s="39">
        <f>VLOOKUP($A7,'Ub5 and Ub6 values'!$A$3:$F$7000,4,FALSE)</f>
        <v>11</v>
      </c>
    </row>
    <row r="8" spans="1:29">
      <c r="A8" t="s">
        <v>1554</v>
      </c>
      <c r="B8">
        <v>2.5950728021134116E-9</v>
      </c>
      <c r="D8" s="30">
        <f t="shared" si="0"/>
        <v>-8.5858504539570948</v>
      </c>
      <c r="E8" s="39">
        <f>VLOOKUP($A8,'Ub5 and Ub6 values'!$A$3:$F$7000,3,FALSE)</f>
        <v>8</v>
      </c>
      <c r="F8" s="39">
        <f>VLOOKUP($A8,'Ub5 and Ub6 values'!$A$3:$F$7000,4,FALSE)</f>
        <v>11</v>
      </c>
    </row>
    <row r="9" spans="1:29">
      <c r="A9" t="s">
        <v>1542</v>
      </c>
      <c r="B9">
        <v>2.6778028260270887E-9</v>
      </c>
      <c r="D9" s="30">
        <f t="shared" si="0"/>
        <v>-8.5722214044416258</v>
      </c>
      <c r="E9" s="39">
        <f>VLOOKUP($A9,'Ub5 and Ub6 values'!$A$3:$F$7000,3,FALSE)</f>
        <v>8</v>
      </c>
      <c r="F9" s="39">
        <f>VLOOKUP($A9,'Ub5 and Ub6 values'!$A$3:$F$7000,4,FALSE)</f>
        <v>11</v>
      </c>
    </row>
    <row r="10" spans="1:29">
      <c r="A10" t="s">
        <v>1642</v>
      </c>
      <c r="B10">
        <v>4.3711120779363452E-9</v>
      </c>
      <c r="D10" s="30">
        <f t="shared" si="0"/>
        <v>-8.3594080577964913</v>
      </c>
      <c r="E10" s="39">
        <f>VLOOKUP($A10,'Ub5 and Ub6 values'!$A$3:$F$7000,3,FALSE)</f>
        <v>8</v>
      </c>
      <c r="F10" s="39">
        <f>VLOOKUP($A10,'Ub5 and Ub6 values'!$A$3:$F$7000,4,FALSE)</f>
        <v>11</v>
      </c>
    </row>
    <row r="11" spans="1:29">
      <c r="A11" t="s">
        <v>1604</v>
      </c>
      <c r="B11">
        <v>4.8822267417692632E-9</v>
      </c>
      <c r="D11" s="30">
        <f t="shared" si="0"/>
        <v>-8.3113820548220421</v>
      </c>
      <c r="E11" s="39">
        <f>VLOOKUP($A11,'Ub5 and Ub6 values'!$A$3:$F$7000,3,FALSE)</f>
        <v>9</v>
      </c>
      <c r="F11" s="39">
        <f>VLOOKUP($A11,'Ub5 and Ub6 values'!$A$3:$F$7000,4,FALSE)</f>
        <v>9</v>
      </c>
    </row>
    <row r="12" spans="1:29">
      <c r="A12" t="s">
        <v>1709</v>
      </c>
      <c r="B12">
        <v>5.4916093055349054E-9</v>
      </c>
      <c r="D12" s="30">
        <f t="shared" si="0"/>
        <v>-8.2603003677364253</v>
      </c>
      <c r="E12" s="39">
        <f>VLOOKUP($A12,'Ub5 and Ub6 values'!$A$3:$F$7000,3,FALSE)</f>
        <v>10</v>
      </c>
      <c r="F12" s="39">
        <f>VLOOKUP($A12,'Ub5 and Ub6 values'!$A$3:$F$7000,4,FALSE)</f>
        <v>11</v>
      </c>
    </row>
    <row r="13" spans="1:29">
      <c r="A13" t="s">
        <v>1496</v>
      </c>
      <c r="B13">
        <v>6.4125414842106792E-9</v>
      </c>
      <c r="D13" s="30">
        <f t="shared" si="0"/>
        <v>-8.1929698123198147</v>
      </c>
      <c r="E13" s="39">
        <f>VLOOKUP($A13,'Ub5 and Ub6 values'!$A$3:$F$7000,3,FALSE)</f>
        <v>8</v>
      </c>
      <c r="F13" s="39">
        <f>VLOOKUP($A13,'Ub5 and Ub6 values'!$A$3:$F$7000,4,FALSE)</f>
        <v>11</v>
      </c>
    </row>
    <row r="14" spans="1:29">
      <c r="A14" t="s">
        <v>1611</v>
      </c>
      <c r="B14">
        <v>6.744398047779165E-9</v>
      </c>
      <c r="D14" s="30">
        <f t="shared" si="0"/>
        <v>-8.1710568059911708</v>
      </c>
      <c r="E14" s="39">
        <f>VLOOKUP($A14,'Ub5 and Ub6 values'!$A$3:$F$7000,3,FALSE)</f>
        <v>6</v>
      </c>
      <c r="F14" s="39">
        <f>VLOOKUP($A14,'Ub5 and Ub6 values'!$A$3:$F$7000,4,FALSE)</f>
        <v>9</v>
      </c>
    </row>
    <row r="15" spans="1:29">
      <c r="A15" t="s">
        <v>1518</v>
      </c>
      <c r="B15">
        <v>7.0769916167421506E-9</v>
      </c>
      <c r="D15" s="30">
        <f t="shared" si="0"/>
        <v>-8.1501513188506944</v>
      </c>
      <c r="E15" s="39">
        <f>VLOOKUP($A15,'Ub5 and Ub6 values'!$A$3:$F$7000,3,FALSE)</f>
        <v>8</v>
      </c>
      <c r="F15" s="39">
        <f>VLOOKUP($A15,'Ub5 and Ub6 values'!$A$3:$F$7000,4,FALSE)</f>
        <v>11</v>
      </c>
    </row>
    <row r="16" spans="1:29">
      <c r="A16" t="s">
        <v>1503</v>
      </c>
      <c r="B16">
        <v>8.4991904229622278E-9</v>
      </c>
      <c r="D16" s="30">
        <f t="shared" si="0"/>
        <v>-8.0706224403545264</v>
      </c>
      <c r="E16" s="39">
        <f>VLOOKUP($A16,'Ub5 and Ub6 values'!$A$3:$F$7000,3,FALSE)</f>
        <v>10</v>
      </c>
      <c r="F16" s="39">
        <f>VLOOKUP($A16,'Ub5 and Ub6 values'!$A$3:$F$7000,4,FALSE)</f>
        <v>10</v>
      </c>
    </row>
    <row r="17" spans="1:6">
      <c r="A17" t="s">
        <v>6355</v>
      </c>
      <c r="B17">
        <v>1.1450375219119951E-8</v>
      </c>
      <c r="D17" s="30">
        <f t="shared" si="0"/>
        <v>-7.9411802816277337</v>
      </c>
      <c r="E17" s="39">
        <f>VLOOKUP($A17,'Ub5 and Ub6 values'!$A$3:$F$7000,3,FALSE)</f>
        <v>7</v>
      </c>
      <c r="F17" s="39">
        <f>VLOOKUP($A17,'Ub5 and Ub6 values'!$A$3:$F$7000,4,FALSE)</f>
        <v>8</v>
      </c>
    </row>
    <row r="18" spans="1:6">
      <c r="A18" t="s">
        <v>1585</v>
      </c>
      <c r="B18">
        <v>1.1790239679378128E-8</v>
      </c>
      <c r="D18" s="30">
        <f t="shared" si="0"/>
        <v>-7.9284773662048833</v>
      </c>
      <c r="E18" s="39">
        <f>VLOOKUP($A18,'Ub5 and Ub6 values'!$A$3:$F$7000,3,FALSE)</f>
        <v>10</v>
      </c>
      <c r="F18" s="39">
        <f>VLOOKUP($A18,'Ub5 and Ub6 values'!$A$3:$F$7000,4,FALSE)</f>
        <v>10</v>
      </c>
    </row>
    <row r="19" spans="1:6">
      <c r="A19" t="s">
        <v>1576</v>
      </c>
      <c r="B19">
        <v>1.8563277337238496E-8</v>
      </c>
      <c r="D19" s="30">
        <f t="shared" si="0"/>
        <v>-7.731345346876501</v>
      </c>
      <c r="E19" s="39">
        <f>VLOOKUP($A19,'Ub5 and Ub6 values'!$A$3:$F$7000,3,FALSE)</f>
        <v>8</v>
      </c>
      <c r="F19" s="39">
        <f>VLOOKUP($A19,'Ub5 and Ub6 values'!$A$3:$F$7000,4,FALSE)</f>
        <v>11</v>
      </c>
    </row>
    <row r="20" spans="1:6">
      <c r="A20" t="s">
        <v>1522</v>
      </c>
      <c r="B20">
        <v>1.9644235899565281E-8</v>
      </c>
      <c r="D20" s="30">
        <f t="shared" si="0"/>
        <v>-7.7067648592449567</v>
      </c>
      <c r="E20" s="39">
        <f>VLOOKUP($A20,'Ub5 and Ub6 values'!$A$3:$F$7000,3,FALSE)</f>
        <v>11</v>
      </c>
      <c r="F20" s="39">
        <f>VLOOKUP($A20,'Ub5 and Ub6 values'!$A$3:$F$7000,4,FALSE)</f>
        <v>12</v>
      </c>
    </row>
    <row r="21" spans="1:6">
      <c r="A21" t="s">
        <v>1583</v>
      </c>
      <c r="B21">
        <v>2.2379906701416012E-8</v>
      </c>
      <c r="D21" s="30">
        <f t="shared" si="0"/>
        <v>-7.6501417283145789</v>
      </c>
      <c r="E21" s="39">
        <f>VLOOKUP($A21,'Ub5 and Ub6 values'!$A$3:$F$7000,3,FALSE)</f>
        <v>8</v>
      </c>
      <c r="F21" s="39">
        <f>VLOOKUP($A21,'Ub5 and Ub6 values'!$A$3:$F$7000,4,FALSE)</f>
        <v>8</v>
      </c>
    </row>
    <row r="22" spans="1:6">
      <c r="A22" t="s">
        <v>1636</v>
      </c>
      <c r="B22">
        <v>2.3187553528690939E-8</v>
      </c>
      <c r="D22" s="30">
        <f t="shared" si="0"/>
        <v>-7.6347450704667219</v>
      </c>
      <c r="E22" s="39">
        <f>VLOOKUP($A22,'Ub5 and Ub6 values'!$A$3:$F$7000,3,FALSE)</f>
        <v>11</v>
      </c>
      <c r="F22" s="39">
        <f>VLOOKUP($A22,'Ub5 and Ub6 values'!$A$3:$F$7000,4,FALSE)</f>
        <v>11</v>
      </c>
    </row>
    <row r="23" spans="1:6">
      <c r="A23" t="s">
        <v>1509</v>
      </c>
      <c r="B23">
        <v>2.5914541007127551E-8</v>
      </c>
      <c r="D23" s="30">
        <f t="shared" si="0"/>
        <v>-7.5864564788883913</v>
      </c>
      <c r="E23" s="39">
        <f>VLOOKUP($A23,'Ub5 and Ub6 values'!$A$3:$F$7000,3,FALSE)</f>
        <v>6</v>
      </c>
      <c r="F23" s="39">
        <f>VLOOKUP($A23,'Ub5 and Ub6 values'!$A$3:$F$7000,4,FALSE)</f>
        <v>10</v>
      </c>
    </row>
    <row r="24" spans="1:6">
      <c r="A24" t="s">
        <v>1647</v>
      </c>
      <c r="B24">
        <v>2.816535343205997E-8</v>
      </c>
      <c r="D24" s="30">
        <f t="shared" si="0"/>
        <v>-7.5502847946636624</v>
      </c>
      <c r="E24" s="39">
        <f>VLOOKUP($A24,'Ub5 and Ub6 values'!$A$3:$F$7000,3,FALSE)</f>
        <v>7</v>
      </c>
      <c r="F24" s="39">
        <f>VLOOKUP($A24,'Ub5 and Ub6 values'!$A$3:$F$7000,4,FALSE)</f>
        <v>9</v>
      </c>
    </row>
    <row r="25" spans="1:6">
      <c r="A25" t="s">
        <v>1625</v>
      </c>
      <c r="B25">
        <v>2.9004821747369118E-8</v>
      </c>
      <c r="D25" s="30">
        <f t="shared" si="0"/>
        <v>-7.5375297991973103</v>
      </c>
      <c r="E25" s="39">
        <f>VLOOKUP($A25,'Ub5 and Ub6 values'!$A$3:$F$7000,3,FALSE)</f>
        <v>8</v>
      </c>
      <c r="F25" s="39">
        <f>VLOOKUP($A25,'Ub5 and Ub6 values'!$A$3:$F$7000,4,FALSE)</f>
        <v>12</v>
      </c>
    </row>
    <row r="26" spans="1:6">
      <c r="A26" t="s">
        <v>1498</v>
      </c>
      <c r="B26">
        <v>2.93867757780365E-8</v>
      </c>
      <c r="D26" s="30">
        <f t="shared" si="0"/>
        <v>-7.5318480606990947</v>
      </c>
      <c r="E26" s="39">
        <f>VLOOKUP($A26,'Ub5 and Ub6 values'!$A$3:$F$7000,3,FALSE)</f>
        <v>9</v>
      </c>
      <c r="F26" s="39">
        <f>VLOOKUP($A26,'Ub5 and Ub6 values'!$A$3:$F$7000,4,FALSE)</f>
        <v>9</v>
      </c>
    </row>
    <row r="27" spans="1:6">
      <c r="A27" t="s">
        <v>1591</v>
      </c>
      <c r="B27">
        <v>3.118779799101976E-8</v>
      </c>
      <c r="D27" s="30">
        <f t="shared" si="0"/>
        <v>-7.5060152874457691</v>
      </c>
      <c r="E27" s="39">
        <f>VLOOKUP($A27,'Ub5 and Ub6 values'!$A$3:$F$7000,3,FALSE)</f>
        <v>7</v>
      </c>
      <c r="F27" s="39">
        <f>VLOOKUP($A27,'Ub5 and Ub6 values'!$A$3:$F$7000,4,FALSE)</f>
        <v>8</v>
      </c>
    </row>
    <row r="28" spans="1:6">
      <c r="A28" t="s">
        <v>1595</v>
      </c>
      <c r="B28">
        <v>3.1853913704562387E-8</v>
      </c>
      <c r="D28" s="30">
        <f t="shared" si="0"/>
        <v>-7.4968372008207869</v>
      </c>
      <c r="E28" s="39">
        <f>VLOOKUP($A28,'Ub5 and Ub6 values'!$A$3:$F$7000,3,FALSE)</f>
        <v>9</v>
      </c>
      <c r="F28" s="39">
        <f>VLOOKUP($A28,'Ub5 and Ub6 values'!$A$3:$F$7000,4,FALSE)</f>
        <v>11</v>
      </c>
    </row>
    <row r="29" spans="1:6">
      <c r="A29" t="s">
        <v>1549</v>
      </c>
      <c r="B29">
        <v>4.2641754135564831E-8</v>
      </c>
      <c r="D29" s="30">
        <f t="shared" si="0"/>
        <v>-7.3701649382280383</v>
      </c>
      <c r="E29" s="39">
        <f>VLOOKUP($A29,'Ub5 and Ub6 values'!$A$3:$F$7000,3,FALSE)</f>
        <v>9</v>
      </c>
      <c r="F29" s="39">
        <f>VLOOKUP($A29,'Ub5 and Ub6 values'!$A$3:$F$7000,4,FALSE)</f>
        <v>10</v>
      </c>
    </row>
    <row r="30" spans="1:6">
      <c r="A30" t="s">
        <v>1619</v>
      </c>
      <c r="B30">
        <v>4.4656387379196541E-8</v>
      </c>
      <c r="D30" s="30">
        <f t="shared" si="0"/>
        <v>-7.3501164134800012</v>
      </c>
      <c r="E30" s="39">
        <f>VLOOKUP($A30,'Ub5 and Ub6 values'!$A$3:$F$7000,3,FALSE)</f>
        <v>9</v>
      </c>
      <c r="F30" s="39">
        <f>VLOOKUP($A30,'Ub5 and Ub6 values'!$A$3:$F$7000,4,FALSE)</f>
        <v>9</v>
      </c>
    </row>
    <row r="31" spans="1:6">
      <c r="A31" t="s">
        <v>1586</v>
      </c>
      <c r="B31">
        <v>4.5380679918418364E-8</v>
      </c>
      <c r="D31" s="30">
        <f t="shared" si="0"/>
        <v>-7.3431290015624722</v>
      </c>
      <c r="E31" s="39">
        <f>VLOOKUP($A31,'Ub5 and Ub6 values'!$A$3:$F$7000,3,FALSE)</f>
        <v>10</v>
      </c>
      <c r="F31" s="39">
        <f>VLOOKUP($A31,'Ub5 and Ub6 values'!$A$3:$F$7000,4,FALSE)</f>
        <v>10</v>
      </c>
    </row>
    <row r="32" spans="1:6">
      <c r="A32" t="s">
        <v>1513</v>
      </c>
      <c r="B32">
        <v>4.7212383762423613E-8</v>
      </c>
      <c r="D32" s="30">
        <f t="shared" si="0"/>
        <v>-7.3259440714024411</v>
      </c>
      <c r="E32" s="39">
        <f>VLOOKUP($A32,'Ub5 and Ub6 values'!$A$3:$F$7000,3,FALSE)</f>
        <v>6</v>
      </c>
      <c r="F32" s="39">
        <f>VLOOKUP($A32,'Ub5 and Ub6 values'!$A$3:$F$7000,4,FALSE)</f>
        <v>6</v>
      </c>
    </row>
    <row r="33" spans="1:6">
      <c r="A33" t="s">
        <v>1612</v>
      </c>
      <c r="B33">
        <v>4.9927604972789449E-8</v>
      </c>
      <c r="D33" s="30">
        <f t="shared" si="0"/>
        <v>-7.3016592665515212</v>
      </c>
      <c r="E33" s="39">
        <f>VLOOKUP($A33,'Ub5 and Ub6 values'!$A$3:$F$7000,3,FALSE)</f>
        <v>11</v>
      </c>
      <c r="F33" s="39">
        <f>VLOOKUP($A33,'Ub5 and Ub6 values'!$A$3:$F$7000,4,FALSE)</f>
        <v>11</v>
      </c>
    </row>
    <row r="34" spans="1:6">
      <c r="A34" t="s">
        <v>1577</v>
      </c>
      <c r="B34">
        <v>5.0858284930202149E-8</v>
      </c>
      <c r="D34" s="30">
        <f t="shared" si="0"/>
        <v>-7.2936382894200067</v>
      </c>
      <c r="E34" s="39">
        <f>VLOOKUP($A34,'Ub5 and Ub6 values'!$A$3:$F$7000,3,FALSE)</f>
        <v>8</v>
      </c>
      <c r="F34" s="39">
        <f>VLOOKUP($A34,'Ub5 and Ub6 values'!$A$3:$F$7000,4,FALSE)</f>
        <v>11</v>
      </c>
    </row>
    <row r="35" spans="1:6">
      <c r="A35" t="s">
        <v>1519</v>
      </c>
      <c r="B35">
        <v>5.3196216179639348E-8</v>
      </c>
      <c r="D35" s="30">
        <f t="shared" si="0"/>
        <v>-7.2741192577565501</v>
      </c>
      <c r="E35" s="39">
        <f>VLOOKUP($A35,'Ub5 and Ub6 values'!$A$3:$F$7000,3,FALSE)</f>
        <v>8</v>
      </c>
      <c r="F35" s="39">
        <f>VLOOKUP($A35,'Ub5 and Ub6 values'!$A$3:$F$7000,4,FALSE)</f>
        <v>11</v>
      </c>
    </row>
    <row r="36" spans="1:6">
      <c r="A36" t="s">
        <v>1569</v>
      </c>
      <c r="B36">
        <v>5.5295832187262911E-8</v>
      </c>
      <c r="D36" s="30">
        <f t="shared" si="0"/>
        <v>-7.2573076015395399</v>
      </c>
      <c r="E36" s="39">
        <f>VLOOKUP($A36,'Ub5 and Ub6 values'!$A$3:$F$7000,3,FALSE)</f>
        <v>7</v>
      </c>
      <c r="F36" s="39">
        <f>VLOOKUP($A36,'Ub5 and Ub6 values'!$A$3:$F$7000,4,FALSE)</f>
        <v>9</v>
      </c>
    </row>
    <row r="37" spans="1:6">
      <c r="A37" t="s">
        <v>1584</v>
      </c>
      <c r="B37">
        <v>6.1272942281300989E-8</v>
      </c>
      <c r="D37" s="30">
        <f t="shared" si="0"/>
        <v>-7.2127312646680002</v>
      </c>
      <c r="E37" s="39">
        <f>VLOOKUP($A37,'Ub5 and Ub6 values'!$A$3:$F$7000,3,FALSE)</f>
        <v>8</v>
      </c>
      <c r="F37" s="39">
        <f>VLOOKUP($A37,'Ub5 and Ub6 values'!$A$3:$F$7000,4,FALSE)</f>
        <v>10</v>
      </c>
    </row>
    <row r="38" spans="1:6">
      <c r="A38" t="s">
        <v>1574</v>
      </c>
      <c r="B38">
        <v>7.713253359697288E-8</v>
      </c>
      <c r="D38" s="30">
        <f t="shared" si="0"/>
        <v>-7.1127624029935888</v>
      </c>
      <c r="E38" s="39">
        <f>VLOOKUP($A38,'Ub5 and Ub6 values'!$A$3:$F$7000,3,FALSE)</f>
        <v>7</v>
      </c>
      <c r="F38" s="39">
        <f>VLOOKUP($A38,'Ub5 and Ub6 values'!$A$3:$F$7000,4,FALSE)</f>
        <v>7</v>
      </c>
    </row>
    <row r="39" spans="1:6">
      <c r="A39" t="s">
        <v>1629</v>
      </c>
      <c r="B39">
        <v>8.1567206254299194E-8</v>
      </c>
      <c r="D39" s="30">
        <f t="shared" si="0"/>
        <v>-7.088484412390887</v>
      </c>
      <c r="E39" s="39">
        <f>VLOOKUP($A39,'Ub5 and Ub6 values'!$A$3:$F$7000,3,FALSE)</f>
        <v>8</v>
      </c>
      <c r="F39" s="39">
        <f>VLOOKUP($A39,'Ub5 and Ub6 values'!$A$3:$F$7000,4,FALSE)</f>
        <v>8</v>
      </c>
    </row>
    <row r="40" spans="1:6">
      <c r="A40" t="s">
        <v>1543</v>
      </c>
      <c r="B40">
        <v>9.8398202892958065E-8</v>
      </c>
      <c r="D40" s="30">
        <f t="shared" si="0"/>
        <v>-7.0070128332840937</v>
      </c>
      <c r="E40" s="39">
        <f>VLOOKUP($A40,'Ub5 and Ub6 values'!$A$3:$F$7000,3,FALSE)</f>
        <v>7</v>
      </c>
      <c r="F40" s="39">
        <f>VLOOKUP($A40,'Ub5 and Ub6 values'!$A$3:$F$7000,4,FALSE)</f>
        <v>9</v>
      </c>
    </row>
    <row r="41" spans="1:6">
      <c r="A41" t="s">
        <v>1530</v>
      </c>
      <c r="B41">
        <v>9.9614709923096677E-8</v>
      </c>
      <c r="D41" s="30">
        <f t="shared" si="0"/>
        <v>-7.0016765253642292</v>
      </c>
      <c r="E41" s="39">
        <f>VLOOKUP($A41,'Ub5 and Ub6 values'!$A$3:$F$7000,3,FALSE)</f>
        <v>7</v>
      </c>
      <c r="F41" s="39">
        <f>VLOOKUP($A41,'Ub5 and Ub6 values'!$A$3:$F$7000,4,FALSE)</f>
        <v>8</v>
      </c>
    </row>
    <row r="42" spans="1:6">
      <c r="A42" t="s">
        <v>1534</v>
      </c>
      <c r="B42">
        <v>9.9789185366993691E-8</v>
      </c>
      <c r="D42" s="30">
        <f t="shared" si="0"/>
        <v>-7.000916522740015</v>
      </c>
      <c r="E42" s="39">
        <f>VLOOKUP($A42,'Ub5 and Ub6 values'!$A$3:$F$7000,3,FALSE)</f>
        <v>8</v>
      </c>
      <c r="F42" s="39">
        <f>VLOOKUP($A42,'Ub5 and Ub6 values'!$A$3:$F$7000,4,FALSE)</f>
        <v>11</v>
      </c>
    </row>
    <row r="43" spans="1:6">
      <c r="A43" t="s">
        <v>1613</v>
      </c>
      <c r="B43">
        <v>1.0195521251067344E-7</v>
      </c>
      <c r="D43" s="30">
        <f t="shared" si="0"/>
        <v>-6.9915905657980204</v>
      </c>
      <c r="E43" s="39">
        <f>VLOOKUP($A43,'Ub5 and Ub6 values'!$A$3:$F$7000,3,FALSE)</f>
        <v>11</v>
      </c>
      <c r="F43" s="39">
        <f>VLOOKUP($A43,'Ub5 and Ub6 values'!$A$3:$F$7000,4,FALSE)</f>
        <v>11</v>
      </c>
    </row>
    <row r="44" spans="1:6">
      <c r="A44" t="s">
        <v>1537</v>
      </c>
      <c r="B44">
        <v>1.0790880833616244E-7</v>
      </c>
      <c r="D44" s="30">
        <f t="shared" si="0"/>
        <v>-6.9669431034574387</v>
      </c>
      <c r="E44" s="39">
        <f>VLOOKUP($A44,'Ub5 and Ub6 values'!$A$3:$F$7000,3,FALSE)</f>
        <v>6</v>
      </c>
      <c r="F44" s="39">
        <f>VLOOKUP($A44,'Ub5 and Ub6 values'!$A$3:$F$7000,4,FALSE)</f>
        <v>8</v>
      </c>
    </row>
    <row r="45" spans="1:6">
      <c r="A45" t="s">
        <v>1573</v>
      </c>
      <c r="B45">
        <v>1.1572795513963629E-7</v>
      </c>
      <c r="D45" s="30">
        <f t="shared" si="0"/>
        <v>-6.9365617205952601</v>
      </c>
      <c r="E45" s="39">
        <f>VLOOKUP($A45,'Ub5 and Ub6 values'!$A$3:$F$7000,3,FALSE)</f>
        <v>6</v>
      </c>
      <c r="F45" s="39">
        <f>VLOOKUP($A45,'Ub5 and Ub6 values'!$A$3:$F$7000,4,FALSE)</f>
        <v>9</v>
      </c>
    </row>
    <row r="46" spans="1:6">
      <c r="A46" t="s">
        <v>1610</v>
      </c>
      <c r="B46">
        <v>1.2255196443590049E-7</v>
      </c>
      <c r="D46" s="30">
        <f t="shared" si="0"/>
        <v>-6.9116797228710309</v>
      </c>
      <c r="E46" s="39">
        <f>VLOOKUP($A46,'Ub5 and Ub6 values'!$A$3:$F$7000,3,FALSE)</f>
        <v>6</v>
      </c>
      <c r="F46" s="39">
        <f>VLOOKUP($A46,'Ub5 and Ub6 values'!$A$3:$F$7000,4,FALSE)</f>
        <v>10</v>
      </c>
    </row>
    <row r="47" spans="1:6">
      <c r="A47" t="s">
        <v>1550</v>
      </c>
      <c r="B47">
        <v>1.5114012222635972E-7</v>
      </c>
      <c r="D47" s="30">
        <f t="shared" si="0"/>
        <v>-6.8206202309060417</v>
      </c>
      <c r="E47" s="39">
        <f>VLOOKUP($A47,'Ub5 and Ub6 values'!$A$3:$F$7000,3,FALSE)</f>
        <v>11</v>
      </c>
      <c r="F47" s="39">
        <f>VLOOKUP($A47,'Ub5 and Ub6 values'!$A$3:$F$7000,4,FALSE)</f>
        <v>11</v>
      </c>
    </row>
    <row r="48" spans="1:6">
      <c r="A48" t="s">
        <v>1510</v>
      </c>
      <c r="B48">
        <v>1.5262327026960363E-7</v>
      </c>
      <c r="D48" s="30">
        <f t="shared" si="0"/>
        <v>-6.8163792450232981</v>
      </c>
      <c r="E48" s="39">
        <f>VLOOKUP($A48,'Ub5 and Ub6 values'!$A$3:$F$7000,3,FALSE)</f>
        <v>7</v>
      </c>
      <c r="F48" s="39">
        <f>VLOOKUP($A48,'Ub5 and Ub6 values'!$A$3:$F$7000,4,FALSE)</f>
        <v>9</v>
      </c>
    </row>
    <row r="49" spans="1:6">
      <c r="A49" t="s">
        <v>1615</v>
      </c>
      <c r="B49">
        <v>1.6544758530525558E-7</v>
      </c>
      <c r="D49" s="30">
        <f t="shared" si="0"/>
        <v>-6.781339566952334</v>
      </c>
      <c r="E49" s="39">
        <f>VLOOKUP($A49,'Ub5 and Ub6 values'!$A$3:$F$7000,3,FALSE)</f>
        <v>9</v>
      </c>
      <c r="F49" s="39">
        <f>VLOOKUP($A49,'Ub5 and Ub6 values'!$A$3:$F$7000,4,FALSE)</f>
        <v>9</v>
      </c>
    </row>
    <row r="50" spans="1:6">
      <c r="A50" t="s">
        <v>1524</v>
      </c>
      <c r="B50">
        <v>1.8429965494726206E-7</v>
      </c>
      <c r="D50" s="30">
        <f t="shared" si="0"/>
        <v>-6.7344754778826097</v>
      </c>
      <c r="E50" s="39">
        <f>VLOOKUP($A50,'Ub5 and Ub6 values'!$A$3:$F$7000,3,FALSE)</f>
        <v>9</v>
      </c>
      <c r="F50" s="39">
        <f>VLOOKUP($A50,'Ub5 and Ub6 values'!$A$3:$F$7000,4,FALSE)</f>
        <v>11</v>
      </c>
    </row>
    <row r="51" spans="1:6">
      <c r="A51" t="s">
        <v>1635</v>
      </c>
      <c r="B51">
        <v>2.0707198022633649E-7</v>
      </c>
      <c r="D51" s="30">
        <f t="shared" si="0"/>
        <v>-6.6838786633294198</v>
      </c>
      <c r="E51" s="39">
        <f>VLOOKUP($A51,'Ub5 and Ub6 values'!$A$3:$F$7000,3,FALSE)</f>
        <v>10</v>
      </c>
      <c r="F51" s="39">
        <f>VLOOKUP($A51,'Ub5 and Ub6 values'!$A$3:$F$7000,4,FALSE)</f>
        <v>10</v>
      </c>
    </row>
    <row r="52" spans="1:6">
      <c r="A52" t="s">
        <v>1529</v>
      </c>
      <c r="B52">
        <v>2.1653462116752467E-7</v>
      </c>
      <c r="D52" s="30">
        <f t="shared" si="0"/>
        <v>-6.6644726555233982</v>
      </c>
      <c r="E52" s="39">
        <f>VLOOKUP($A52,'Ub5 and Ub6 values'!$A$3:$F$7000,3,FALSE)</f>
        <v>7</v>
      </c>
      <c r="F52" s="39">
        <f>VLOOKUP($A52,'Ub5 and Ub6 values'!$A$3:$F$7000,4,FALSE)</f>
        <v>8</v>
      </c>
    </row>
    <row r="53" spans="1:6">
      <c r="A53" t="s">
        <v>1514</v>
      </c>
      <c r="B53">
        <v>2.1916946350588906E-7</v>
      </c>
      <c r="D53" s="30">
        <f t="shared" si="0"/>
        <v>-6.6592199554555513</v>
      </c>
      <c r="E53" s="39">
        <f>VLOOKUP($A53,'Ub5 and Ub6 values'!$A$3:$F$7000,3,FALSE)</f>
        <v>5</v>
      </c>
      <c r="F53" s="39">
        <f>VLOOKUP($A53,'Ub5 and Ub6 values'!$A$3:$F$7000,4,FALSE)</f>
        <v>6</v>
      </c>
    </row>
    <row r="54" spans="1:6">
      <c r="A54" t="s">
        <v>1640</v>
      </c>
      <c r="B54">
        <v>2.3308013061810518E-7</v>
      </c>
      <c r="D54" s="30">
        <f t="shared" si="0"/>
        <v>-6.6324947472031921</v>
      </c>
      <c r="E54" s="39">
        <f>VLOOKUP($A54,'Ub5 and Ub6 values'!$A$3:$F$7000,3,FALSE)</f>
        <v>8</v>
      </c>
      <c r="F54" s="39">
        <f>VLOOKUP($A54,'Ub5 and Ub6 values'!$A$3:$F$7000,4,FALSE)</f>
        <v>8</v>
      </c>
    </row>
    <row r="55" spans="1:6">
      <c r="A55" t="s">
        <v>1533</v>
      </c>
      <c r="B55">
        <v>2.6318815817575447E-7</v>
      </c>
      <c r="D55" s="30">
        <f t="shared" si="0"/>
        <v>-6.5797336551592283</v>
      </c>
      <c r="E55" s="39">
        <f>VLOOKUP($A55,'Ub5 and Ub6 values'!$A$3:$F$7000,3,FALSE)</f>
        <v>11</v>
      </c>
      <c r="F55" s="39">
        <f>VLOOKUP($A55,'Ub5 and Ub6 values'!$A$3:$F$7000,4,FALSE)</f>
        <v>12</v>
      </c>
    </row>
    <row r="56" spans="1:6">
      <c r="A56" t="s">
        <v>9651</v>
      </c>
      <c r="B56">
        <v>2.7124756804346583E-7</v>
      </c>
      <c r="D56" s="30">
        <f t="shared" si="0"/>
        <v>-6.5666341469315714</v>
      </c>
      <c r="E56" s="39">
        <f>VLOOKUP($A56,'Ub5 and Ub6 values'!$A$3:$F$7000,3,FALSE)</f>
        <v>6</v>
      </c>
      <c r="F56" s="39">
        <f>VLOOKUP($A56,'Ub5 and Ub6 values'!$A$3:$F$7000,4,FALSE)</f>
        <v>9</v>
      </c>
    </row>
    <row r="57" spans="1:6">
      <c r="A57" t="s">
        <v>1643</v>
      </c>
      <c r="B57">
        <v>2.7161163647766008E-7</v>
      </c>
      <c r="D57" s="30">
        <f t="shared" si="0"/>
        <v>-6.5660516278017722</v>
      </c>
      <c r="E57" s="39">
        <f>VLOOKUP($A57,'Ub5 and Ub6 values'!$A$3:$F$7000,3,FALSE)</f>
        <v>7</v>
      </c>
      <c r="F57" s="39">
        <f>VLOOKUP($A57,'Ub5 and Ub6 values'!$A$3:$F$7000,4,FALSE)</f>
        <v>9</v>
      </c>
    </row>
    <row r="58" spans="1:6">
      <c r="A58" t="s">
        <v>1645</v>
      </c>
      <c r="B58">
        <v>2.7408681515747166E-7</v>
      </c>
      <c r="D58" s="30">
        <f t="shared" si="0"/>
        <v>-6.5621118555297411</v>
      </c>
      <c r="E58" s="39">
        <f>VLOOKUP($A58,'Ub5 and Ub6 values'!$A$3:$F$7000,3,FALSE)</f>
        <v>8</v>
      </c>
      <c r="F58" s="39">
        <f>VLOOKUP($A58,'Ub5 and Ub6 values'!$A$3:$F$7000,4,FALSE)</f>
        <v>8</v>
      </c>
    </row>
    <row r="59" spans="1:6">
      <c r="A59" t="s">
        <v>1601</v>
      </c>
      <c r="B59">
        <v>3.1198814445051085E-7</v>
      </c>
      <c r="D59" s="30">
        <f t="shared" si="0"/>
        <v>-6.5058619088583169</v>
      </c>
      <c r="E59" s="39">
        <f>VLOOKUP($A59,'Ub5 and Ub6 values'!$A$3:$F$7000,3,FALSE)</f>
        <v>9</v>
      </c>
      <c r="F59" s="39">
        <f>VLOOKUP($A59,'Ub5 and Ub6 values'!$A$3:$F$7000,4,FALSE)</f>
        <v>9</v>
      </c>
    </row>
    <row r="60" spans="1:6">
      <c r="A60" t="s">
        <v>1507</v>
      </c>
      <c r="B60">
        <v>3.3824910263983712E-7</v>
      </c>
      <c r="D60" s="30">
        <f t="shared" si="0"/>
        <v>-6.4707633468931895</v>
      </c>
      <c r="E60" s="39">
        <f>VLOOKUP($A60,'Ub5 and Ub6 values'!$A$3:$F$7000,3,FALSE)</f>
        <v>6</v>
      </c>
      <c r="F60" s="39">
        <f>VLOOKUP($A60,'Ub5 and Ub6 values'!$A$3:$F$7000,4,FALSE)</f>
        <v>9</v>
      </c>
    </row>
    <row r="61" spans="1:6">
      <c r="A61" t="s">
        <v>1704</v>
      </c>
      <c r="B61">
        <v>3.6461369406996846E-7</v>
      </c>
      <c r="D61" s="30">
        <f t="shared" si="0"/>
        <v>-6.4381670242511522</v>
      </c>
      <c r="E61" s="39">
        <f>VLOOKUP($A61,'Ub5 and Ub6 values'!$A$3:$F$7000,3,FALSE)</f>
        <v>11</v>
      </c>
      <c r="F61" s="39">
        <f>VLOOKUP($A61,'Ub5 and Ub6 values'!$A$3:$F$7000,4,FALSE)</f>
        <v>12</v>
      </c>
    </row>
    <row r="62" spans="1:6">
      <c r="A62" t="s">
        <v>1521</v>
      </c>
      <c r="B62">
        <v>3.9744469103916798E-7</v>
      </c>
      <c r="D62" s="30">
        <f t="shared" si="0"/>
        <v>-6.4007232998320802</v>
      </c>
      <c r="E62" s="39">
        <f>VLOOKUP($A62,'Ub5 and Ub6 values'!$A$3:$F$7000,3,FALSE)</f>
        <v>7</v>
      </c>
      <c r="F62" s="39">
        <f>VLOOKUP($A62,'Ub5 and Ub6 values'!$A$3:$F$7000,4,FALSE)</f>
        <v>7</v>
      </c>
    </row>
    <row r="63" spans="1:6">
      <c r="A63" t="s">
        <v>1646</v>
      </c>
      <c r="B63">
        <v>3.986824402666315E-7</v>
      </c>
      <c r="D63" s="30">
        <f t="shared" si="0"/>
        <v>-6.399372892161149</v>
      </c>
      <c r="E63" s="39">
        <f>VLOOKUP($A63,'Ub5 and Ub6 values'!$A$3:$F$7000,3,FALSE)</f>
        <v>9</v>
      </c>
      <c r="F63" s="39">
        <f>VLOOKUP($A63,'Ub5 and Ub6 values'!$A$3:$F$7000,4,FALSE)</f>
        <v>9</v>
      </c>
    </row>
    <row r="64" spans="1:6">
      <c r="A64" t="s">
        <v>1504</v>
      </c>
      <c r="B64">
        <v>4.0920685103203479E-7</v>
      </c>
      <c r="D64" s="30">
        <f t="shared" si="0"/>
        <v>-6.3880571038442842</v>
      </c>
      <c r="E64" s="39">
        <f>VLOOKUP($A64,'Ub5 and Ub6 values'!$A$3:$F$7000,3,FALSE)</f>
        <v>8</v>
      </c>
      <c r="F64" s="39">
        <f>VLOOKUP($A64,'Ub5 and Ub6 values'!$A$3:$F$7000,4,FALSE)</f>
        <v>8</v>
      </c>
    </row>
    <row r="65" spans="1:6">
      <c r="A65" t="s">
        <v>1499</v>
      </c>
      <c r="B65">
        <v>4.8272042357446857E-7</v>
      </c>
      <c r="D65" s="30">
        <f t="shared" si="0"/>
        <v>-6.3163043260869403</v>
      </c>
      <c r="E65" s="39">
        <f>VLOOKUP($A65,'Ub5 and Ub6 values'!$A$3:$F$7000,3,FALSE)</f>
        <v>8</v>
      </c>
      <c r="F65" s="39">
        <f>VLOOKUP($A65,'Ub5 and Ub6 values'!$A$3:$F$7000,4,FALSE)</f>
        <v>8</v>
      </c>
    </row>
    <row r="66" spans="1:6">
      <c r="A66" t="s">
        <v>1562</v>
      </c>
      <c r="B66">
        <v>5.2062022692017121E-7</v>
      </c>
      <c r="D66" s="30">
        <f t="shared" si="0"/>
        <v>-6.2834789628707144</v>
      </c>
      <c r="E66" s="39">
        <f>VLOOKUP($A66,'Ub5 and Ub6 values'!$A$3:$F$7000,3,FALSE)</f>
        <v>8</v>
      </c>
      <c r="F66" s="39">
        <f>VLOOKUP($A66,'Ub5 and Ub6 values'!$A$3:$F$7000,4,FALSE)</f>
        <v>9</v>
      </c>
    </row>
    <row r="67" spans="1:6">
      <c r="A67" t="s">
        <v>1617</v>
      </c>
      <c r="B67">
        <v>5.3704709602325969E-7</v>
      </c>
      <c r="D67" s="30">
        <f t="shared" si="0"/>
        <v>-6.2699876274360786</v>
      </c>
      <c r="E67" s="39">
        <f>VLOOKUP($A67,'Ub5 and Ub6 values'!$A$3:$F$7000,3,FALSE)</f>
        <v>9</v>
      </c>
      <c r="F67" s="39">
        <f>VLOOKUP($A67,'Ub5 and Ub6 values'!$A$3:$F$7000,4,FALSE)</f>
        <v>9</v>
      </c>
    </row>
    <row r="68" spans="1:6">
      <c r="A68" t="s">
        <v>6061</v>
      </c>
      <c r="B68">
        <v>6.4752580390328551E-7</v>
      </c>
      <c r="D68" s="30">
        <f t="shared" ref="D68:D131" si="1">LOG(B68)</f>
        <v>-6.1887429202667628</v>
      </c>
      <c r="E68" s="39">
        <f>VLOOKUP($A68,'Ub5 and Ub6 values'!$A$3:$F$7000,3,FALSE)</f>
        <v>9</v>
      </c>
      <c r="F68" s="39">
        <f>VLOOKUP($A68,'Ub5 and Ub6 values'!$A$3:$F$7000,4,FALSE)</f>
        <v>9</v>
      </c>
    </row>
    <row r="69" spans="1:6">
      <c r="A69" t="s">
        <v>1539</v>
      </c>
      <c r="B69">
        <v>6.9610132843684405E-7</v>
      </c>
      <c r="D69" s="30">
        <f t="shared" si="1"/>
        <v>-6.1573275374326606</v>
      </c>
      <c r="E69" s="39">
        <f>VLOOKUP($A69,'Ub5 and Ub6 values'!$A$3:$F$7000,3,FALSE)</f>
        <v>7</v>
      </c>
      <c r="F69" s="39">
        <f>VLOOKUP($A69,'Ub5 and Ub6 values'!$A$3:$F$7000,4,FALSE)</f>
        <v>8</v>
      </c>
    </row>
    <row r="70" spans="1:6">
      <c r="A70" t="s">
        <v>2176</v>
      </c>
      <c r="B70">
        <v>7.0582588495411079E-7</v>
      </c>
      <c r="D70" s="30">
        <f t="shared" si="1"/>
        <v>-6.1513024186785188</v>
      </c>
      <c r="E70" s="39">
        <f>VLOOKUP($A70,'Ub5 and Ub6 values'!$A$3:$F$7000,3,FALSE)</f>
        <v>9</v>
      </c>
      <c r="F70" s="39">
        <f>VLOOKUP($A70,'Ub5 and Ub6 values'!$A$3:$F$7000,4,FALSE)</f>
        <v>9</v>
      </c>
    </row>
    <row r="71" spans="1:6">
      <c r="A71" t="s">
        <v>1648</v>
      </c>
      <c r="B71">
        <v>7.2447906074394678E-7</v>
      </c>
      <c r="D71" s="30">
        <f t="shared" si="1"/>
        <v>-6.139974162207678</v>
      </c>
      <c r="E71" s="39">
        <f>VLOOKUP($A71,'Ub5 and Ub6 values'!$A$3:$F$7000,3,FALSE)</f>
        <v>9</v>
      </c>
      <c r="F71" s="39">
        <f>VLOOKUP($A71,'Ub5 and Ub6 values'!$A$3:$F$7000,4,FALSE)</f>
        <v>9</v>
      </c>
    </row>
    <row r="72" spans="1:6">
      <c r="A72" t="s">
        <v>2220</v>
      </c>
      <c r="B72">
        <v>7.5083690462504034E-7</v>
      </c>
      <c r="D72" s="30">
        <f t="shared" si="1"/>
        <v>-6.1244543893789816</v>
      </c>
      <c r="E72" s="39">
        <f>VLOOKUP($A72,'Ub5 and Ub6 values'!$A$3:$F$7000,3,FALSE)</f>
        <v>8</v>
      </c>
      <c r="F72" s="39">
        <f>VLOOKUP($A72,'Ub5 and Ub6 values'!$A$3:$F$7000,4,FALSE)</f>
        <v>8</v>
      </c>
    </row>
    <row r="73" spans="1:6">
      <c r="A73" t="s">
        <v>1501</v>
      </c>
      <c r="B73">
        <v>8.6006420857130425E-7</v>
      </c>
      <c r="D73" s="30">
        <f t="shared" si="1"/>
        <v>-6.0654691250502912</v>
      </c>
      <c r="E73" s="39">
        <f>VLOOKUP($A73,'Ub5 and Ub6 values'!$A$3:$F$7000,3,FALSE)</f>
        <v>8</v>
      </c>
      <c r="F73" s="39">
        <f>VLOOKUP($A73,'Ub5 and Ub6 values'!$A$3:$F$7000,4,FALSE)</f>
        <v>9</v>
      </c>
    </row>
    <row r="74" spans="1:6">
      <c r="A74" t="s">
        <v>1638</v>
      </c>
      <c r="B74">
        <v>8.8123946678033391E-7</v>
      </c>
      <c r="D74" s="30">
        <f t="shared" si="1"/>
        <v>-6.0549060609753154</v>
      </c>
      <c r="E74" s="39">
        <f>VLOOKUP($A74,'Ub5 and Ub6 values'!$A$3:$F$7000,3,FALSE)</f>
        <v>8</v>
      </c>
      <c r="F74" s="39">
        <f>VLOOKUP($A74,'Ub5 and Ub6 values'!$A$3:$F$7000,4,FALSE)</f>
        <v>8</v>
      </c>
    </row>
    <row r="75" spans="1:6">
      <c r="A75" t="s">
        <v>1566</v>
      </c>
      <c r="B75">
        <v>9.0899945388175106E-7</v>
      </c>
      <c r="D75" s="30">
        <f t="shared" si="1"/>
        <v>-6.0414363776979592</v>
      </c>
      <c r="E75" s="39">
        <f>VLOOKUP($A75,'Ub5 and Ub6 values'!$A$3:$F$7000,3,FALSE)</f>
        <v>11</v>
      </c>
      <c r="F75" s="39">
        <f>VLOOKUP($A75,'Ub5 and Ub6 values'!$A$3:$F$7000,4,FALSE)</f>
        <v>11</v>
      </c>
    </row>
    <row r="76" spans="1:6">
      <c r="A76" t="s">
        <v>1716</v>
      </c>
      <c r="B76">
        <v>9.3611279620896648E-7</v>
      </c>
      <c r="D76" s="30">
        <f t="shared" si="1"/>
        <v>-6.028671818121186</v>
      </c>
      <c r="E76" s="39">
        <f>VLOOKUP($A76,'Ub5 and Ub6 values'!$A$3:$F$7000,3,FALSE)</f>
        <v>7</v>
      </c>
      <c r="F76" s="39">
        <f>VLOOKUP($A76,'Ub5 and Ub6 values'!$A$3:$F$7000,4,FALSE)</f>
        <v>11</v>
      </c>
    </row>
    <row r="77" spans="1:6">
      <c r="A77" t="s">
        <v>1580</v>
      </c>
      <c r="B77">
        <v>9.5873306110427632E-7</v>
      </c>
      <c r="D77" s="30">
        <f t="shared" si="1"/>
        <v>-6.0183022960900852</v>
      </c>
      <c r="E77" s="39">
        <f>VLOOKUP($A77,'Ub5 and Ub6 values'!$A$3:$F$7000,3,FALSE)</f>
        <v>7</v>
      </c>
      <c r="F77" s="39">
        <f>VLOOKUP($A77,'Ub5 and Ub6 values'!$A$3:$F$7000,4,FALSE)</f>
        <v>7</v>
      </c>
    </row>
    <row r="78" spans="1:6">
      <c r="A78" t="s">
        <v>1679</v>
      </c>
      <c r="B78">
        <v>9.6365123563468688E-7</v>
      </c>
      <c r="D78" s="30">
        <f t="shared" si="1"/>
        <v>-6.0160801173890555</v>
      </c>
      <c r="E78" s="39">
        <f>VLOOKUP($A78,'Ub5 and Ub6 values'!$A$3:$F$7000,3,FALSE)</f>
        <v>7</v>
      </c>
      <c r="F78" s="39">
        <f>VLOOKUP($A78,'Ub5 and Ub6 values'!$A$3:$F$7000,4,FALSE)</f>
        <v>9</v>
      </c>
    </row>
    <row r="79" spans="1:6">
      <c r="A79" t="s">
        <v>565</v>
      </c>
      <c r="B79">
        <v>9.6489272288246532E-7</v>
      </c>
      <c r="D79" s="30">
        <f t="shared" si="1"/>
        <v>-6.0155209689878371</v>
      </c>
      <c r="E79" s="39">
        <f>VLOOKUP($A79,'Ub5 and Ub6 values'!$A$3:$F$7000,3,FALSE)</f>
        <v>8</v>
      </c>
      <c r="F79" s="39">
        <f>VLOOKUP($A79,'Ub5 and Ub6 values'!$A$3:$F$7000,4,FALSE)</f>
        <v>8</v>
      </c>
    </row>
    <row r="80" spans="1:6">
      <c r="A80" t="s">
        <v>1607</v>
      </c>
      <c r="B80">
        <v>9.6544129886426201E-7</v>
      </c>
      <c r="D80" s="30">
        <f t="shared" si="1"/>
        <v>-6.0152741272231181</v>
      </c>
      <c r="E80" s="39">
        <f>VLOOKUP($A80,'Ub5 and Ub6 values'!$A$3:$F$7000,3,FALSE)</f>
        <v>6</v>
      </c>
      <c r="F80" s="39">
        <f>VLOOKUP($A80,'Ub5 and Ub6 values'!$A$3:$F$7000,4,FALSE)</f>
        <v>9</v>
      </c>
    </row>
    <row r="81" spans="1:6">
      <c r="A81" t="s">
        <v>1547</v>
      </c>
      <c r="B81">
        <v>1.0074435204375031E-6</v>
      </c>
      <c r="D81" s="30">
        <f t="shared" si="1"/>
        <v>-5.9967792920353782</v>
      </c>
      <c r="E81" s="39">
        <f>VLOOKUP($A81,'Ub5 and Ub6 values'!$A$3:$F$7000,3,FALSE)</f>
        <v>8</v>
      </c>
      <c r="F81" s="39">
        <f>VLOOKUP($A81,'Ub5 and Ub6 values'!$A$3:$F$7000,4,FALSE)</f>
        <v>11</v>
      </c>
    </row>
    <row r="82" spans="1:6">
      <c r="A82" t="s">
        <v>1633</v>
      </c>
      <c r="B82">
        <v>1.0341559720917582E-6</v>
      </c>
      <c r="D82" s="30">
        <f t="shared" si="1"/>
        <v>-5.9854139557194523</v>
      </c>
      <c r="E82" s="39">
        <f>VLOOKUP($A82,'Ub5 and Ub6 values'!$A$3:$F$7000,3,FALSE)</f>
        <v>7</v>
      </c>
      <c r="F82" s="39">
        <f>VLOOKUP($A82,'Ub5 and Ub6 values'!$A$3:$F$7000,4,FALSE)</f>
        <v>8</v>
      </c>
    </row>
    <row r="83" spans="1:6">
      <c r="A83" t="s">
        <v>1568</v>
      </c>
      <c r="B83">
        <v>1.0722030364461182E-6</v>
      </c>
      <c r="D83" s="30">
        <f t="shared" si="1"/>
        <v>-5.9697229672003163</v>
      </c>
      <c r="E83" s="39">
        <f>VLOOKUP($A83,'Ub5 and Ub6 values'!$A$3:$F$7000,3,FALSE)</f>
        <v>6</v>
      </c>
      <c r="F83" s="39">
        <f>VLOOKUP($A83,'Ub5 and Ub6 values'!$A$3:$F$7000,4,FALSE)</f>
        <v>9</v>
      </c>
    </row>
    <row r="84" spans="1:6">
      <c r="A84" t="s">
        <v>1598</v>
      </c>
      <c r="B84">
        <v>1.0987580616968135E-6</v>
      </c>
      <c r="D84" s="30">
        <f t="shared" si="1"/>
        <v>-5.9590979254448184</v>
      </c>
      <c r="E84" s="39">
        <f>VLOOKUP($A84,'Ub5 and Ub6 values'!$A$3:$F$7000,3,FALSE)</f>
        <v>7</v>
      </c>
      <c r="F84" s="39">
        <f>VLOOKUP($A84,'Ub5 and Ub6 values'!$A$3:$F$7000,4,FALSE)</f>
        <v>10</v>
      </c>
    </row>
    <row r="85" spans="1:6">
      <c r="A85" t="s">
        <v>1717</v>
      </c>
      <c r="B85">
        <v>1.1339847029325253E-6</v>
      </c>
      <c r="D85" s="30">
        <f t="shared" si="1"/>
        <v>-5.9453928038882644</v>
      </c>
      <c r="E85" s="39">
        <f>VLOOKUP($A85,'Ub5 and Ub6 values'!$A$3:$F$7000,3,FALSE)</f>
        <v>9</v>
      </c>
      <c r="F85" s="39">
        <f>VLOOKUP($A85,'Ub5 and Ub6 values'!$A$3:$F$7000,4,FALSE)</f>
        <v>9</v>
      </c>
    </row>
    <row r="86" spans="1:6">
      <c r="A86" t="s">
        <v>1588</v>
      </c>
      <c r="B86">
        <v>1.2724246347327539E-6</v>
      </c>
      <c r="D86" s="30">
        <f t="shared" si="1"/>
        <v>-5.8953679313401137</v>
      </c>
      <c r="E86" s="39">
        <f>VLOOKUP($A86,'Ub5 and Ub6 values'!$A$3:$F$7000,3,FALSE)</f>
        <v>8</v>
      </c>
      <c r="F86" s="39">
        <f>VLOOKUP($A86,'Ub5 and Ub6 values'!$A$3:$F$7000,4,FALSE)</f>
        <v>8</v>
      </c>
    </row>
    <row r="87" spans="1:6">
      <c r="A87" t="s">
        <v>1713</v>
      </c>
      <c r="B87">
        <v>1.2948952975379232E-6</v>
      </c>
      <c r="D87" s="30">
        <f t="shared" si="1"/>
        <v>-5.8877653462853115</v>
      </c>
      <c r="E87" s="39">
        <f>VLOOKUP($A87,'Ub5 and Ub6 values'!$A$3:$F$7000,3,FALSE)</f>
        <v>6</v>
      </c>
      <c r="F87" s="39">
        <f>VLOOKUP($A87,'Ub5 and Ub6 values'!$A$3:$F$7000,4,FALSE)</f>
        <v>7</v>
      </c>
    </row>
    <row r="88" spans="1:6">
      <c r="A88" t="s">
        <v>1557</v>
      </c>
      <c r="B88">
        <v>1.3004712907957844E-6</v>
      </c>
      <c r="D88" s="30">
        <f t="shared" si="1"/>
        <v>-5.885899230847266</v>
      </c>
      <c r="E88" s="39">
        <f>VLOOKUP($A88,'Ub5 and Ub6 values'!$A$3:$F$7000,3,FALSE)</f>
        <v>11</v>
      </c>
      <c r="F88" s="39">
        <f>VLOOKUP($A88,'Ub5 and Ub6 values'!$A$3:$F$7000,4,FALSE)</f>
        <v>11</v>
      </c>
    </row>
    <row r="89" spans="1:6">
      <c r="A89" t="s">
        <v>1520</v>
      </c>
      <c r="B89">
        <v>1.3048922446015507E-6</v>
      </c>
      <c r="D89" s="30">
        <f t="shared" si="1"/>
        <v>-5.8844253500169748</v>
      </c>
      <c r="E89" s="39">
        <f>VLOOKUP($A89,'Ub5 and Ub6 values'!$A$3:$F$7000,3,FALSE)</f>
        <v>10</v>
      </c>
      <c r="F89" s="39">
        <f>VLOOKUP($A89,'Ub5 and Ub6 values'!$A$3:$F$7000,4,FALSE)</f>
        <v>10</v>
      </c>
    </row>
    <row r="90" spans="1:6">
      <c r="A90" t="s">
        <v>1703</v>
      </c>
      <c r="B90">
        <v>1.4050112641661937E-6</v>
      </c>
      <c r="D90" s="30">
        <f t="shared" si="1"/>
        <v>-5.8523201939470786</v>
      </c>
      <c r="E90" s="39">
        <f>VLOOKUP($A90,'Ub5 and Ub6 values'!$A$3:$F$7000,3,FALSE)</f>
        <v>7</v>
      </c>
      <c r="F90" s="39">
        <f>VLOOKUP($A90,'Ub5 and Ub6 values'!$A$3:$F$7000,4,FALSE)</f>
        <v>9</v>
      </c>
    </row>
    <row r="91" spans="1:6">
      <c r="A91" t="s">
        <v>1555</v>
      </c>
      <c r="B91">
        <v>1.6437296548167727E-6</v>
      </c>
      <c r="D91" s="30">
        <f t="shared" si="1"/>
        <v>-5.7841696095915607</v>
      </c>
      <c r="E91" s="39">
        <f>VLOOKUP($A91,'Ub5 and Ub6 values'!$A$3:$F$7000,3,FALSE)</f>
        <v>5</v>
      </c>
      <c r="F91" s="39">
        <f>VLOOKUP($A91,'Ub5 and Ub6 values'!$A$3:$F$7000,4,FALSE)</f>
        <v>6</v>
      </c>
    </row>
    <row r="92" spans="1:6">
      <c r="A92" t="s">
        <v>1708</v>
      </c>
      <c r="B92">
        <v>1.6441405778006951E-6</v>
      </c>
      <c r="D92" s="30">
        <f t="shared" si="1"/>
        <v>-5.7840610520313724</v>
      </c>
      <c r="E92" s="39">
        <f>VLOOKUP($A92,'Ub5 and Ub6 values'!$A$3:$F$7000,3,FALSE)</f>
        <v>7</v>
      </c>
      <c r="F92" s="39">
        <f>VLOOKUP($A92,'Ub5 and Ub6 values'!$A$3:$F$7000,4,FALSE)</f>
        <v>9</v>
      </c>
    </row>
    <row r="93" spans="1:6">
      <c r="A93" t="s">
        <v>1558</v>
      </c>
      <c r="B93">
        <v>1.676305422848043E-6</v>
      </c>
      <c r="D93" s="30">
        <f t="shared" si="1"/>
        <v>-5.775646850041662</v>
      </c>
      <c r="E93" s="39">
        <f>VLOOKUP($A93,'Ub5 and Ub6 values'!$A$3:$F$7000,3,FALSE)</f>
        <v>9</v>
      </c>
      <c r="F93" s="39">
        <f>VLOOKUP($A93,'Ub5 and Ub6 values'!$A$3:$F$7000,4,FALSE)</f>
        <v>9</v>
      </c>
    </row>
    <row r="94" spans="1:6">
      <c r="A94" t="s">
        <v>1516</v>
      </c>
      <c r="B94">
        <v>1.7003205388958492E-6</v>
      </c>
      <c r="D94" s="30">
        <f t="shared" si="1"/>
        <v>-5.7694691991209419</v>
      </c>
      <c r="E94" s="39">
        <f>VLOOKUP($A94,'Ub5 and Ub6 values'!$A$3:$F$7000,3,FALSE)</f>
        <v>9</v>
      </c>
      <c r="F94" s="39">
        <f>VLOOKUP($A94,'Ub5 and Ub6 values'!$A$3:$F$7000,4,FALSE)</f>
        <v>9</v>
      </c>
    </row>
    <row r="95" spans="1:6">
      <c r="A95" t="s">
        <v>1624</v>
      </c>
      <c r="B95">
        <v>1.7104911021792308E-6</v>
      </c>
      <c r="D95" s="30">
        <f t="shared" si="1"/>
        <v>-5.7668791806338513</v>
      </c>
      <c r="E95" s="39">
        <f>VLOOKUP($A95,'Ub5 and Ub6 values'!$A$3:$F$7000,3,FALSE)</f>
        <v>10</v>
      </c>
      <c r="F95" s="39">
        <f>VLOOKUP($A95,'Ub5 and Ub6 values'!$A$3:$F$7000,4,FALSE)</f>
        <v>10</v>
      </c>
    </row>
    <row r="96" spans="1:6">
      <c r="A96" t="s">
        <v>1505</v>
      </c>
      <c r="B96">
        <v>1.7206966202029189E-6</v>
      </c>
      <c r="D96" s="30">
        <f t="shared" si="1"/>
        <v>-5.7642956943361359</v>
      </c>
      <c r="E96" s="39">
        <f>VLOOKUP($A96,'Ub5 and Ub6 values'!$A$3:$F$7000,3,FALSE)</f>
        <v>11</v>
      </c>
      <c r="F96" s="39">
        <f>VLOOKUP($A96,'Ub5 and Ub6 values'!$A$3:$F$7000,4,FALSE)</f>
        <v>11</v>
      </c>
    </row>
    <row r="97" spans="1:6">
      <c r="A97" t="s">
        <v>1672</v>
      </c>
      <c r="B97">
        <v>1.8896503781061721E-6</v>
      </c>
      <c r="D97" s="30">
        <f t="shared" si="1"/>
        <v>-5.7236185412791052</v>
      </c>
      <c r="E97" s="39">
        <f>VLOOKUP($A97,'Ub5 and Ub6 values'!$A$3:$F$7000,3,FALSE)</f>
        <v>8</v>
      </c>
      <c r="F97" s="39">
        <f>VLOOKUP($A97,'Ub5 and Ub6 values'!$A$3:$F$7000,4,FALSE)</f>
        <v>9</v>
      </c>
    </row>
    <row r="98" spans="1:6">
      <c r="A98" t="s">
        <v>1532</v>
      </c>
      <c r="B98">
        <v>1.8920917690365537E-6</v>
      </c>
      <c r="D98" s="30">
        <f t="shared" si="1"/>
        <v>-5.7230578035475119</v>
      </c>
      <c r="E98" s="39">
        <f>VLOOKUP($A98,'Ub5 and Ub6 values'!$A$3:$F$7000,3,FALSE)</f>
        <v>10</v>
      </c>
      <c r="F98" s="39">
        <f>VLOOKUP($A98,'Ub5 and Ub6 values'!$A$3:$F$7000,4,FALSE)</f>
        <v>12</v>
      </c>
    </row>
    <row r="99" spans="1:6">
      <c r="A99" t="s">
        <v>1702</v>
      </c>
      <c r="B99">
        <v>1.9573383273905894E-6</v>
      </c>
      <c r="D99" s="30">
        <f t="shared" si="1"/>
        <v>-5.7083340997281633</v>
      </c>
      <c r="E99" s="39">
        <f>VLOOKUP($A99,'Ub5 and Ub6 values'!$A$3:$F$7000,3,FALSE)</f>
        <v>7</v>
      </c>
      <c r="F99" s="39">
        <f>VLOOKUP($A99,'Ub5 and Ub6 values'!$A$3:$F$7000,4,FALSE)</f>
        <v>10</v>
      </c>
    </row>
    <row r="100" spans="1:6">
      <c r="A100" t="s">
        <v>1531</v>
      </c>
      <c r="B100">
        <v>1.9935713460601041E-6</v>
      </c>
      <c r="D100" s="30">
        <f t="shared" si="1"/>
        <v>-5.70036821716449</v>
      </c>
      <c r="E100" s="39">
        <f>VLOOKUP($A100,'Ub5 and Ub6 values'!$A$3:$F$7000,3,FALSE)</f>
        <v>6</v>
      </c>
      <c r="F100" s="39">
        <f>VLOOKUP($A100,'Ub5 and Ub6 values'!$A$3:$F$7000,4,FALSE)</f>
        <v>6</v>
      </c>
    </row>
    <row r="101" spans="1:6">
      <c r="A101" t="s">
        <v>1589</v>
      </c>
      <c r="B101">
        <v>2.1902174196623421E-6</v>
      </c>
      <c r="D101" s="30">
        <f t="shared" si="1"/>
        <v>-5.6595127712453683</v>
      </c>
      <c r="E101" s="39">
        <f>VLOOKUP($A101,'Ub5 and Ub6 values'!$A$3:$F$7000,3,FALSE)</f>
        <v>6</v>
      </c>
      <c r="F101" s="39">
        <f>VLOOKUP($A101,'Ub5 and Ub6 values'!$A$3:$F$7000,4,FALSE)</f>
        <v>7</v>
      </c>
    </row>
    <row r="102" spans="1:6">
      <c r="A102" t="s">
        <v>1593</v>
      </c>
      <c r="B102">
        <v>2.1968657174502049E-6</v>
      </c>
      <c r="D102" s="30">
        <f t="shared" si="1"/>
        <v>-5.658196488346988</v>
      </c>
      <c r="E102" s="39">
        <f>VLOOKUP($A102,'Ub5 and Ub6 values'!$A$3:$F$7000,3,FALSE)</f>
        <v>9</v>
      </c>
      <c r="F102" s="39">
        <f>VLOOKUP($A102,'Ub5 and Ub6 values'!$A$3:$F$7000,4,FALSE)</f>
        <v>9</v>
      </c>
    </row>
    <row r="103" spans="1:6">
      <c r="A103" t="s">
        <v>1523</v>
      </c>
      <c r="B103">
        <v>2.3307420884331237E-6</v>
      </c>
      <c r="D103" s="30">
        <f t="shared" si="1"/>
        <v>-5.6325057812916812</v>
      </c>
      <c r="E103" s="39">
        <f>VLOOKUP($A103,'Ub5 and Ub6 values'!$A$3:$F$7000,3,FALSE)</f>
        <v>11</v>
      </c>
      <c r="F103" s="39">
        <f>VLOOKUP($A103,'Ub5 and Ub6 values'!$A$3:$F$7000,4,FALSE)</f>
        <v>12</v>
      </c>
    </row>
    <row r="104" spans="1:6">
      <c r="A104" t="s">
        <v>1563</v>
      </c>
      <c r="B104">
        <v>2.4388891330812956E-6</v>
      </c>
      <c r="D104" s="30">
        <f t="shared" si="1"/>
        <v>-5.6128079413776915</v>
      </c>
      <c r="E104" s="39">
        <f>VLOOKUP($A104,'Ub5 and Ub6 values'!$A$3:$F$7000,3,FALSE)</f>
        <v>11</v>
      </c>
      <c r="F104" s="39">
        <f>VLOOKUP($A104,'Ub5 and Ub6 values'!$A$3:$F$7000,4,FALSE)</f>
        <v>11</v>
      </c>
    </row>
    <row r="105" spans="1:6">
      <c r="A105" t="s">
        <v>1714</v>
      </c>
      <c r="B105">
        <v>2.455141769929557E-6</v>
      </c>
      <c r="D105" s="30">
        <f t="shared" si="1"/>
        <v>-5.6099234248768894</v>
      </c>
      <c r="E105" s="39">
        <f>VLOOKUP($A105,'Ub5 and Ub6 values'!$A$3:$F$7000,3,FALSE)</f>
        <v>7</v>
      </c>
      <c r="F105" s="39">
        <f>VLOOKUP($A105,'Ub5 and Ub6 values'!$A$3:$F$7000,4,FALSE)</f>
        <v>8</v>
      </c>
    </row>
    <row r="106" spans="1:6">
      <c r="A106" t="s">
        <v>1548</v>
      </c>
      <c r="B106">
        <v>2.5035827289652034E-6</v>
      </c>
      <c r="D106" s="30">
        <f t="shared" si="1"/>
        <v>-5.6014380531009191</v>
      </c>
      <c r="E106" s="39">
        <f>VLOOKUP($A106,'Ub5 and Ub6 values'!$A$3:$F$7000,3,FALSE)</f>
        <v>7</v>
      </c>
      <c r="F106" s="39">
        <f>VLOOKUP($A106,'Ub5 and Ub6 values'!$A$3:$F$7000,4,FALSE)</f>
        <v>9</v>
      </c>
    </row>
    <row r="107" spans="1:6">
      <c r="A107" t="s">
        <v>1582</v>
      </c>
      <c r="B107">
        <v>2.5874252169426676E-6</v>
      </c>
      <c r="D107" s="30">
        <f t="shared" si="1"/>
        <v>-5.5871321935498974</v>
      </c>
      <c r="E107" s="39">
        <f>VLOOKUP($A107,'Ub5 and Ub6 values'!$A$3:$F$7000,3,FALSE)</f>
        <v>10</v>
      </c>
      <c r="F107" s="39">
        <f>VLOOKUP($A107,'Ub5 and Ub6 values'!$A$3:$F$7000,4,FALSE)</f>
        <v>10</v>
      </c>
    </row>
    <row r="108" spans="1:6">
      <c r="A108" t="s">
        <v>1609</v>
      </c>
      <c r="B108">
        <v>2.6154077764243777E-6</v>
      </c>
      <c r="D108" s="30">
        <f t="shared" si="1"/>
        <v>-5.5824605893035839</v>
      </c>
      <c r="E108" s="39">
        <f>VLOOKUP($A108,'Ub5 and Ub6 values'!$A$3:$F$7000,3,FALSE)</f>
        <v>11</v>
      </c>
      <c r="F108" s="39">
        <f>VLOOKUP($A108,'Ub5 and Ub6 values'!$A$3:$F$7000,4,FALSE)</f>
        <v>12</v>
      </c>
    </row>
    <row r="109" spans="1:6">
      <c r="A109" t="s">
        <v>1637</v>
      </c>
      <c r="B109">
        <v>2.7179727105596058E-6</v>
      </c>
      <c r="D109" s="30">
        <f t="shared" si="1"/>
        <v>-5.5657549080571211</v>
      </c>
      <c r="E109" s="39">
        <f>VLOOKUP($A109,'Ub5 and Ub6 values'!$A$3:$F$7000,3,FALSE)</f>
        <v>11</v>
      </c>
      <c r="F109" s="39">
        <f>VLOOKUP($A109,'Ub5 and Ub6 values'!$A$3:$F$7000,4,FALSE)</f>
        <v>12</v>
      </c>
    </row>
    <row r="110" spans="1:6">
      <c r="A110" t="s">
        <v>1614</v>
      </c>
      <c r="B110">
        <v>2.8218416707104967E-6</v>
      </c>
      <c r="D110" s="30">
        <f t="shared" si="1"/>
        <v>-5.5494673575078837</v>
      </c>
      <c r="E110" s="39">
        <f>VLOOKUP($A110,'Ub5 and Ub6 values'!$A$3:$F$7000,3,FALSE)</f>
        <v>9</v>
      </c>
      <c r="F110" s="39">
        <f>VLOOKUP($A110,'Ub5 and Ub6 values'!$A$3:$F$7000,4,FALSE)</f>
        <v>9</v>
      </c>
    </row>
    <row r="111" spans="1:6">
      <c r="A111" t="s">
        <v>1495</v>
      </c>
      <c r="B111">
        <v>2.943290260032336E-6</v>
      </c>
      <c r="D111" s="30">
        <f t="shared" si="1"/>
        <v>-5.5311669067368232</v>
      </c>
      <c r="E111" s="39">
        <f>VLOOKUP($A111,'Ub5 and Ub6 values'!$A$3:$F$7000,3,FALSE)</f>
        <v>8</v>
      </c>
      <c r="F111" s="39">
        <f>VLOOKUP($A111,'Ub5 and Ub6 values'!$A$3:$F$7000,4,FALSE)</f>
        <v>8</v>
      </c>
    </row>
    <row r="112" spans="1:6">
      <c r="A112" t="s">
        <v>1575</v>
      </c>
      <c r="B112">
        <v>3.1524829195015382E-6</v>
      </c>
      <c r="D112" s="30">
        <f t="shared" si="1"/>
        <v>-5.5013472578036753</v>
      </c>
      <c r="E112" s="39">
        <f>VLOOKUP($A112,'Ub5 and Ub6 values'!$A$3:$F$7000,3,FALSE)</f>
        <v>6</v>
      </c>
      <c r="F112" s="39">
        <f>VLOOKUP($A112,'Ub5 and Ub6 values'!$A$3:$F$7000,4,FALSE)</f>
        <v>7</v>
      </c>
    </row>
    <row r="113" spans="1:6">
      <c r="A113" t="s">
        <v>1587</v>
      </c>
      <c r="B113">
        <v>3.2954990805890442E-6</v>
      </c>
      <c r="D113" s="30">
        <f t="shared" si="1"/>
        <v>-5.4820788051875651</v>
      </c>
      <c r="E113" s="39">
        <f>VLOOKUP($A113,'Ub5 and Ub6 values'!$A$3:$F$7000,3,FALSE)</f>
        <v>9</v>
      </c>
      <c r="F113" s="39">
        <f>VLOOKUP($A113,'Ub5 and Ub6 values'!$A$3:$F$7000,4,FALSE)</f>
        <v>9</v>
      </c>
    </row>
    <row r="114" spans="1:6">
      <c r="A114" t="s">
        <v>1639</v>
      </c>
      <c r="B114">
        <v>3.3702957412044266E-6</v>
      </c>
      <c r="D114" s="30">
        <f t="shared" si="1"/>
        <v>-5.4723319884052843</v>
      </c>
      <c r="E114" s="39">
        <f>VLOOKUP($A114,'Ub5 and Ub6 values'!$A$3:$F$7000,3,FALSE)</f>
        <v>7</v>
      </c>
      <c r="F114" s="39">
        <f>VLOOKUP($A114,'Ub5 and Ub6 values'!$A$3:$F$7000,4,FALSE)</f>
        <v>9</v>
      </c>
    </row>
    <row r="115" spans="1:6">
      <c r="A115" t="s">
        <v>1506</v>
      </c>
      <c r="B115">
        <v>3.4622608140273658E-6</v>
      </c>
      <c r="D115" s="30">
        <f t="shared" si="1"/>
        <v>-5.4606402195841284</v>
      </c>
      <c r="E115" s="39">
        <f>VLOOKUP($A115,'Ub5 and Ub6 values'!$A$3:$F$7000,3,FALSE)</f>
        <v>7</v>
      </c>
      <c r="F115" s="39">
        <f>VLOOKUP($A115,'Ub5 and Ub6 values'!$A$3:$F$7000,4,FALSE)</f>
        <v>10</v>
      </c>
    </row>
    <row r="116" spans="1:6">
      <c r="A116" t="s">
        <v>1697</v>
      </c>
      <c r="B116">
        <v>3.8165337117073121E-6</v>
      </c>
      <c r="D116" s="30">
        <f t="shared" si="1"/>
        <v>-5.4183308971121233</v>
      </c>
      <c r="E116" s="39">
        <f>VLOOKUP($A116,'Ub5 and Ub6 values'!$A$3:$F$7000,3,FALSE)</f>
        <v>6</v>
      </c>
      <c r="F116" s="39">
        <f>VLOOKUP($A116,'Ub5 and Ub6 values'!$A$3:$F$7000,4,FALSE)</f>
        <v>10</v>
      </c>
    </row>
    <row r="117" spans="1:6">
      <c r="A117" t="s">
        <v>1515</v>
      </c>
      <c r="B117">
        <v>3.837567048090947E-6</v>
      </c>
      <c r="D117" s="30">
        <f t="shared" si="1"/>
        <v>-5.4159440236681</v>
      </c>
      <c r="E117" s="39">
        <f>VLOOKUP($A117,'Ub5 and Ub6 values'!$A$3:$F$7000,3,FALSE)</f>
        <v>8</v>
      </c>
      <c r="F117" s="39">
        <f>VLOOKUP($A117,'Ub5 and Ub6 values'!$A$3:$F$7000,4,FALSE)</f>
        <v>10</v>
      </c>
    </row>
    <row r="118" spans="1:6">
      <c r="A118" t="s">
        <v>1536</v>
      </c>
      <c r="B118">
        <v>3.9663251883851365E-6</v>
      </c>
      <c r="D118" s="30">
        <f t="shared" si="1"/>
        <v>-5.4016116820289382</v>
      </c>
      <c r="E118" s="39">
        <f>VLOOKUP($A118,'Ub5 and Ub6 values'!$A$3:$F$7000,3,FALSE)</f>
        <v>11</v>
      </c>
      <c r="F118" s="39">
        <f>VLOOKUP($A118,'Ub5 and Ub6 values'!$A$3:$F$7000,4,FALSE)</f>
        <v>12</v>
      </c>
    </row>
    <row r="119" spans="1:6">
      <c r="A119" t="s">
        <v>1695</v>
      </c>
      <c r="B119">
        <v>4.2087885654105638E-6</v>
      </c>
      <c r="D119" s="30">
        <f t="shared" si="1"/>
        <v>-5.3758428911162959</v>
      </c>
      <c r="E119" s="39">
        <f>VLOOKUP($A119,'Ub5 and Ub6 values'!$A$3:$F$7000,3,FALSE)</f>
        <v>6</v>
      </c>
      <c r="F119" s="39">
        <f>VLOOKUP($A119,'Ub5 and Ub6 values'!$A$3:$F$7000,4,FALSE)</f>
        <v>10</v>
      </c>
    </row>
    <row r="120" spans="1:6">
      <c r="A120" t="s">
        <v>1700</v>
      </c>
      <c r="B120">
        <v>4.2923586817553299E-6</v>
      </c>
      <c r="D120" s="30">
        <f t="shared" si="1"/>
        <v>-5.3673039943019676</v>
      </c>
      <c r="E120" s="39">
        <f>VLOOKUP($A120,'Ub5 and Ub6 values'!$A$3:$F$7000,3,FALSE)</f>
        <v>6</v>
      </c>
      <c r="F120" s="39">
        <f>VLOOKUP($A120,'Ub5 and Ub6 values'!$A$3:$F$7000,4,FALSE)</f>
        <v>9</v>
      </c>
    </row>
    <row r="121" spans="1:6">
      <c r="A121" t="s">
        <v>1493</v>
      </c>
      <c r="B121">
        <v>4.5440603451213839E-6</v>
      </c>
      <c r="D121" s="30">
        <f t="shared" si="1"/>
        <v>-5.3425559098280218</v>
      </c>
      <c r="E121" s="39">
        <f>VLOOKUP($A121,'Ub5 and Ub6 values'!$A$3:$F$7000,3,FALSE)</f>
        <v>6</v>
      </c>
      <c r="F121" s="39">
        <f>VLOOKUP($A121,'Ub5 and Ub6 values'!$A$3:$F$7000,4,FALSE)</f>
        <v>8</v>
      </c>
    </row>
    <row r="122" spans="1:6">
      <c r="A122" t="s">
        <v>1696</v>
      </c>
      <c r="B122">
        <v>4.6805545381077178E-6</v>
      </c>
      <c r="D122" s="30">
        <f t="shared" si="1"/>
        <v>-5.3297026899658233</v>
      </c>
      <c r="E122" s="39">
        <f>VLOOKUP($A122,'Ub5 and Ub6 values'!$A$3:$F$7000,3,FALSE)</f>
        <v>6</v>
      </c>
      <c r="F122" s="39">
        <f>VLOOKUP($A122,'Ub5 and Ub6 values'!$A$3:$F$7000,4,FALSE)</f>
        <v>10</v>
      </c>
    </row>
    <row r="123" spans="1:6">
      <c r="A123" t="s">
        <v>1494</v>
      </c>
      <c r="B123">
        <v>5.1896617489679048E-6</v>
      </c>
      <c r="D123" s="30">
        <f t="shared" si="1"/>
        <v>-5.284860947612807</v>
      </c>
      <c r="E123" s="39">
        <f>VLOOKUP($A123,'Ub5 and Ub6 values'!$A$3:$F$7000,3,FALSE)</f>
        <v>6</v>
      </c>
      <c r="F123" s="39">
        <f>VLOOKUP($A123,'Ub5 and Ub6 values'!$A$3:$F$7000,4,FALSE)</f>
        <v>9</v>
      </c>
    </row>
    <row r="124" spans="1:6">
      <c r="A124" t="s">
        <v>549</v>
      </c>
      <c r="B124">
        <v>5.3171806009132612E-6</v>
      </c>
      <c r="D124" s="30">
        <f t="shared" si="1"/>
        <v>-5.2743185883884705</v>
      </c>
      <c r="E124" s="39">
        <f>VLOOKUP($A124,'Ub5 and Ub6 values'!$A$3:$F$7000,3,FALSE)</f>
        <v>6</v>
      </c>
      <c r="F124" s="39">
        <f>VLOOKUP($A124,'Ub5 and Ub6 values'!$A$3:$F$7000,4,FALSE)</f>
        <v>9</v>
      </c>
    </row>
    <row r="125" spans="1:6">
      <c r="A125" t="s">
        <v>5560</v>
      </c>
      <c r="B125">
        <v>5.3185438417910492E-6</v>
      </c>
      <c r="D125" s="30">
        <f t="shared" si="1"/>
        <v>-5.2742072564341385</v>
      </c>
      <c r="E125" s="39">
        <f>VLOOKUP($A125,'Ub5 and Ub6 values'!$A$3:$F$7000,3,FALSE)</f>
        <v>7</v>
      </c>
      <c r="F125" s="39">
        <f>VLOOKUP($A125,'Ub5 and Ub6 values'!$A$3:$F$7000,4,FALSE)</f>
        <v>10</v>
      </c>
    </row>
    <row r="126" spans="1:6">
      <c r="A126" t="s">
        <v>1694</v>
      </c>
      <c r="B126">
        <v>5.3691390478154054E-6</v>
      </c>
      <c r="D126" s="30">
        <f t="shared" si="1"/>
        <v>-5.2700953487063478</v>
      </c>
      <c r="E126" s="39">
        <f>VLOOKUP($A126,'Ub5 and Ub6 values'!$A$3:$F$7000,3,FALSE)</f>
        <v>6</v>
      </c>
      <c r="F126" s="39">
        <f>VLOOKUP($A126,'Ub5 and Ub6 values'!$A$3:$F$7000,4,FALSE)</f>
        <v>9</v>
      </c>
    </row>
    <row r="127" spans="1:6">
      <c r="A127" t="s">
        <v>1693</v>
      </c>
      <c r="B127">
        <v>5.9863147402932583E-6</v>
      </c>
      <c r="D127" s="30">
        <f t="shared" si="1"/>
        <v>-5.2228404531524957</v>
      </c>
      <c r="E127" s="39">
        <f>VLOOKUP($A127,'Ub5 and Ub6 values'!$A$3:$F$7000,3,FALSE)</f>
        <v>5</v>
      </c>
      <c r="F127" s="39">
        <f>VLOOKUP($A127,'Ub5 and Ub6 values'!$A$3:$F$7000,4,FALSE)</f>
        <v>7</v>
      </c>
    </row>
    <row r="128" spans="1:6">
      <c r="A128" t="s">
        <v>1552</v>
      </c>
      <c r="B128">
        <v>6.6070465445110123E-6</v>
      </c>
      <c r="D128" s="30">
        <f t="shared" si="1"/>
        <v>-5.1799926337164139</v>
      </c>
      <c r="E128" s="39">
        <f>VLOOKUP($A128,'Ub5 and Ub6 values'!$A$3:$F$7000,3,FALSE)</f>
        <v>11</v>
      </c>
      <c r="F128" s="39">
        <f>VLOOKUP($A128,'Ub5 and Ub6 values'!$A$3:$F$7000,4,FALSE)</f>
        <v>12</v>
      </c>
    </row>
    <row r="129" spans="1:6">
      <c r="A129" t="s">
        <v>1628</v>
      </c>
      <c r="B129">
        <v>7.4535591092579468E-6</v>
      </c>
      <c r="D129" s="30">
        <f t="shared" si="1"/>
        <v>-5.1276363000822274</v>
      </c>
      <c r="E129" s="39">
        <f>VLOOKUP($A129,'Ub5 and Ub6 values'!$A$3:$F$7000,3,FALSE)</f>
        <v>7</v>
      </c>
      <c r="F129" s="39">
        <f>VLOOKUP($A129,'Ub5 and Ub6 values'!$A$3:$F$7000,4,FALSE)</f>
        <v>10</v>
      </c>
    </row>
    <row r="130" spans="1:6">
      <c r="A130" t="s">
        <v>1630</v>
      </c>
      <c r="B130">
        <v>7.7578099650749863E-6</v>
      </c>
      <c r="D130" s="30">
        <f t="shared" si="1"/>
        <v>-5.1102608630615789</v>
      </c>
      <c r="E130" s="39">
        <f>VLOOKUP($A130,'Ub5 and Ub6 values'!$A$3:$F$7000,3,FALSE)</f>
        <v>8</v>
      </c>
      <c r="F130" s="39">
        <f>VLOOKUP($A130,'Ub5 and Ub6 values'!$A$3:$F$7000,4,FALSE)</f>
        <v>9</v>
      </c>
    </row>
    <row r="131" spans="1:6">
      <c r="A131" t="s">
        <v>1606</v>
      </c>
      <c r="B131">
        <v>8.1206843815579728E-6</v>
      </c>
      <c r="D131" s="30">
        <f t="shared" si="1"/>
        <v>-5.0904073684670328</v>
      </c>
      <c r="E131" s="39">
        <f>VLOOKUP($A131,'Ub5 and Ub6 values'!$A$3:$F$7000,3,FALSE)</f>
        <v>9</v>
      </c>
      <c r="F131" s="39">
        <f>VLOOKUP($A131,'Ub5 and Ub6 values'!$A$3:$F$7000,4,FALSE)</f>
        <v>11</v>
      </c>
    </row>
    <row r="132" spans="1:6">
      <c r="A132" t="s">
        <v>1599</v>
      </c>
      <c r="B132">
        <v>8.8545144132315858E-6</v>
      </c>
      <c r="D132" s="30">
        <f t="shared" ref="D132:D183" si="2">LOG(B132)</f>
        <v>-5.0528352507851997</v>
      </c>
      <c r="E132" s="39">
        <f>VLOOKUP($A132,'Ub5 and Ub6 values'!$A$3:$F$7000,3,FALSE)</f>
        <v>9</v>
      </c>
      <c r="F132" s="39">
        <f>VLOOKUP($A132,'Ub5 and Ub6 values'!$A$3:$F$7000,4,FALSE)</f>
        <v>10</v>
      </c>
    </row>
    <row r="133" spans="1:6">
      <c r="A133" t="s">
        <v>1592</v>
      </c>
      <c r="B133">
        <v>9.367376502563337E-6</v>
      </c>
      <c r="D133" s="30">
        <f t="shared" si="2"/>
        <v>-5.0283820238395895</v>
      </c>
      <c r="E133" s="39">
        <f>VLOOKUP($A133,'Ub5 and Ub6 values'!$A$3:$F$7000,3,FALSE)</f>
        <v>10</v>
      </c>
      <c r="F133" s="39">
        <f>VLOOKUP($A133,'Ub5 and Ub6 values'!$A$3:$F$7000,4,FALSE)</f>
        <v>10</v>
      </c>
    </row>
    <row r="134" spans="1:6">
      <c r="A134" t="s">
        <v>1512</v>
      </c>
      <c r="B134">
        <v>9.4676659884726332E-6</v>
      </c>
      <c r="D134" s="30">
        <f t="shared" si="2"/>
        <v>-5.0237570720274904</v>
      </c>
      <c r="E134" s="39">
        <f>VLOOKUP($A134,'Ub5 and Ub6 values'!$A$3:$F$7000,3,FALSE)</f>
        <v>7</v>
      </c>
      <c r="F134" s="39">
        <f>VLOOKUP($A134,'Ub5 and Ub6 values'!$A$3:$F$7000,4,FALSE)</f>
        <v>10</v>
      </c>
    </row>
    <row r="135" spans="1:6">
      <c r="A135" t="s">
        <v>1581</v>
      </c>
      <c r="B135">
        <v>1.0500626297049845E-5</v>
      </c>
      <c r="D135" s="30">
        <f t="shared" si="2"/>
        <v>-4.9787847971928105</v>
      </c>
      <c r="E135" s="39">
        <f>VLOOKUP($A135,'Ub5 and Ub6 values'!$A$3:$F$7000,3,FALSE)</f>
        <v>9</v>
      </c>
      <c r="F135" s="39">
        <f>VLOOKUP($A135,'Ub5 and Ub6 values'!$A$3:$F$7000,4,FALSE)</f>
        <v>9</v>
      </c>
    </row>
    <row r="136" spans="1:6">
      <c r="A136" t="s">
        <v>1564</v>
      </c>
      <c r="B136">
        <v>1.2280620667034191E-5</v>
      </c>
      <c r="D136" s="30">
        <f t="shared" si="2"/>
        <v>-4.9107796832391264</v>
      </c>
      <c r="E136" s="39">
        <f>VLOOKUP($A136,'Ub5 and Ub6 values'!$A$3:$F$7000,3,FALSE)</f>
        <v>7</v>
      </c>
      <c r="F136" s="39">
        <f>VLOOKUP($A136,'Ub5 and Ub6 values'!$A$3:$F$7000,4,FALSE)</f>
        <v>9</v>
      </c>
    </row>
    <row r="137" spans="1:6">
      <c r="A137" t="s">
        <v>1570</v>
      </c>
      <c r="B137">
        <v>1.2492571123418401E-5</v>
      </c>
      <c r="D137" s="30">
        <f t="shared" si="2"/>
        <v>-4.9033481693282237</v>
      </c>
      <c r="E137" s="39">
        <f>VLOOKUP($A137,'Ub5 and Ub6 values'!$A$3:$F$7000,3,FALSE)</f>
        <v>7</v>
      </c>
      <c r="F137" s="39">
        <f>VLOOKUP($A137,'Ub5 and Ub6 values'!$A$3:$F$7000,4,FALSE)</f>
        <v>9</v>
      </c>
    </row>
    <row r="138" spans="1:6">
      <c r="A138" t="s">
        <v>1572</v>
      </c>
      <c r="B138">
        <v>1.2647435636194933E-5</v>
      </c>
      <c r="D138" s="30">
        <f t="shared" si="2"/>
        <v>-4.8979975220729042</v>
      </c>
      <c r="E138" s="39">
        <f>VLOOKUP($A138,'Ub5 and Ub6 values'!$A$3:$F$7000,3,FALSE)</f>
        <v>7</v>
      </c>
      <c r="F138" s="39">
        <f>VLOOKUP($A138,'Ub5 and Ub6 values'!$A$3:$F$7000,4,FALSE)</f>
        <v>10</v>
      </c>
    </row>
    <row r="139" spans="1:6">
      <c r="A139" t="s">
        <v>1618</v>
      </c>
      <c r="B139">
        <v>1.27102207983609E-5</v>
      </c>
      <c r="D139" s="30">
        <f t="shared" si="2"/>
        <v>-4.8958469049395523</v>
      </c>
      <c r="E139" s="39">
        <f>VLOOKUP($A139,'Ub5 and Ub6 values'!$A$3:$F$7000,3,FALSE)</f>
        <v>7</v>
      </c>
      <c r="F139" s="39">
        <f>VLOOKUP($A139,'Ub5 and Ub6 values'!$A$3:$F$7000,4,FALSE)</f>
        <v>9</v>
      </c>
    </row>
    <row r="140" spans="1:6">
      <c r="A140" t="s">
        <v>1497</v>
      </c>
      <c r="B140">
        <v>1.3935701692932621E-5</v>
      </c>
      <c r="D140" s="30">
        <f t="shared" si="2"/>
        <v>-4.8558711587270453</v>
      </c>
      <c r="E140" s="39">
        <f>VLOOKUP($A140,'Ub5 and Ub6 values'!$A$3:$F$7000,3,FALSE)</f>
        <v>11</v>
      </c>
      <c r="F140" s="39">
        <f>VLOOKUP($A140,'Ub5 and Ub6 values'!$A$3:$F$7000,4,FALSE)</f>
        <v>12</v>
      </c>
    </row>
    <row r="141" spans="1:6">
      <c r="A141" t="s">
        <v>1608</v>
      </c>
      <c r="B141">
        <v>1.3999126610045382E-5</v>
      </c>
      <c r="D141" s="30">
        <f t="shared" si="2"/>
        <v>-4.8538990586267552</v>
      </c>
      <c r="E141" s="39">
        <f>VLOOKUP($A141,'Ub5 and Ub6 values'!$A$3:$F$7000,3,FALSE)</f>
        <v>6</v>
      </c>
      <c r="F141" s="39">
        <f>VLOOKUP($A141,'Ub5 and Ub6 values'!$A$3:$F$7000,4,FALSE)</f>
        <v>11</v>
      </c>
    </row>
    <row r="142" spans="1:6">
      <c r="A142" t="s">
        <v>1553</v>
      </c>
      <c r="B142">
        <v>1.426487622806641E-5</v>
      </c>
      <c r="D142" s="30">
        <f t="shared" si="2"/>
        <v>-4.8457319922298963</v>
      </c>
      <c r="E142" s="39">
        <f>VLOOKUP($A142,'Ub5 and Ub6 values'!$A$3:$F$7000,3,FALSE)</f>
        <v>6</v>
      </c>
      <c r="F142" s="39">
        <f>VLOOKUP($A142,'Ub5 and Ub6 values'!$A$3:$F$7000,4,FALSE)</f>
        <v>9</v>
      </c>
    </row>
    <row r="143" spans="1:6">
      <c r="A143" t="s">
        <v>1596</v>
      </c>
      <c r="B143">
        <v>1.4778423519656338E-5</v>
      </c>
      <c r="D143" s="30">
        <f t="shared" si="2"/>
        <v>-4.8303718915995475</v>
      </c>
      <c r="E143" s="39">
        <f>VLOOKUP($A143,'Ub5 and Ub6 values'!$A$3:$F$7000,3,FALSE)</f>
        <v>9</v>
      </c>
      <c r="F143" s="39">
        <f>VLOOKUP($A143,'Ub5 and Ub6 values'!$A$3:$F$7000,4,FALSE)</f>
        <v>9</v>
      </c>
    </row>
    <row r="144" spans="1:6">
      <c r="A144" t="s">
        <v>1605</v>
      </c>
      <c r="B144">
        <v>1.6368694700355743E-5</v>
      </c>
      <c r="D144" s="30">
        <f t="shared" si="2"/>
        <v>-4.7859859514393017</v>
      </c>
      <c r="E144" s="39">
        <f>VLOOKUP($A144,'Ub5 and Ub6 values'!$A$3:$F$7000,3,FALSE)</f>
        <v>9</v>
      </c>
      <c r="F144" s="39">
        <f>VLOOKUP($A144,'Ub5 and Ub6 values'!$A$3:$F$7000,4,FALSE)</f>
        <v>9</v>
      </c>
    </row>
    <row r="145" spans="1:6">
      <c r="A145" t="s">
        <v>1710</v>
      </c>
      <c r="B145">
        <v>1.7990354835924077E-5</v>
      </c>
      <c r="D145" s="30">
        <f t="shared" si="2"/>
        <v>-4.7449602706864633</v>
      </c>
      <c r="E145" s="39">
        <f>VLOOKUP($A145,'Ub5 and Ub6 values'!$A$3:$F$7000,3,FALSE)</f>
        <v>4</v>
      </c>
      <c r="F145" s="39">
        <f>VLOOKUP($A145,'Ub5 and Ub6 values'!$A$3:$F$7000,4,FALSE)</f>
        <v>6</v>
      </c>
    </row>
    <row r="146" spans="1:6">
      <c r="A146" t="s">
        <v>1649</v>
      </c>
      <c r="B146">
        <v>2.051195397926006E-5</v>
      </c>
      <c r="D146" s="30">
        <f t="shared" si="2"/>
        <v>-4.6879929665458233</v>
      </c>
      <c r="E146" s="39">
        <f>VLOOKUP($A146,'Ub5 and Ub6 values'!$A$3:$F$7000,3,FALSE)</f>
        <v>7</v>
      </c>
      <c r="F146" s="39">
        <f>VLOOKUP($A146,'Ub5 and Ub6 values'!$A$3:$F$7000,4,FALSE)</f>
        <v>10</v>
      </c>
    </row>
    <row r="147" spans="1:6">
      <c r="A147" t="s">
        <v>1616</v>
      </c>
      <c r="B147">
        <v>2.0821632218360623E-5</v>
      </c>
      <c r="D147" s="30">
        <f t="shared" si="2"/>
        <v>-4.6814852289252675</v>
      </c>
      <c r="E147" s="39">
        <f>VLOOKUP($A147,'Ub5 and Ub6 values'!$A$3:$F$7000,3,FALSE)</f>
        <v>9</v>
      </c>
      <c r="F147" s="39">
        <f>VLOOKUP($A147,'Ub5 and Ub6 values'!$A$3:$F$7000,4,FALSE)</f>
        <v>10</v>
      </c>
    </row>
    <row r="148" spans="1:6">
      <c r="A148" t="s">
        <v>1560</v>
      </c>
      <c r="B148">
        <v>2.2966129969087589E-5</v>
      </c>
      <c r="D148" s="30">
        <f t="shared" si="2"/>
        <v>-4.6389121817606798</v>
      </c>
      <c r="E148" s="39">
        <f>VLOOKUP($A148,'Ub5 and Ub6 values'!$A$3:$F$7000,3,FALSE)</f>
        <v>6</v>
      </c>
      <c r="F148" s="39">
        <f>VLOOKUP($A148,'Ub5 and Ub6 values'!$A$3:$F$7000,4,FALSE)</f>
        <v>9</v>
      </c>
    </row>
    <row r="149" spans="1:6">
      <c r="A149" t="s">
        <v>1541</v>
      </c>
      <c r="B149">
        <v>2.3904876299643197E-5</v>
      </c>
      <c r="D149" s="30">
        <f t="shared" si="2"/>
        <v>-4.6215134993022797</v>
      </c>
      <c r="E149" s="39">
        <f>VLOOKUP($A149,'Ub5 and Ub6 values'!$A$3:$F$7000,3,FALSE)</f>
        <v>9</v>
      </c>
      <c r="F149" s="39">
        <f>VLOOKUP($A149,'Ub5 and Ub6 values'!$A$3:$F$7000,4,FALSE)</f>
        <v>10</v>
      </c>
    </row>
    <row r="150" spans="1:6">
      <c r="A150" t="s">
        <v>1544</v>
      </c>
      <c r="B150">
        <v>2.6232518228274216E-5</v>
      </c>
      <c r="D150" s="30">
        <f t="shared" si="2"/>
        <v>-4.5811600166857191</v>
      </c>
      <c r="E150" s="39">
        <f>VLOOKUP($A150,'Ub5 and Ub6 values'!$A$3:$F$7000,3,FALSE)</f>
        <v>11</v>
      </c>
      <c r="F150" s="39">
        <f>VLOOKUP($A150,'Ub5 and Ub6 values'!$A$3:$F$7000,4,FALSE)</f>
        <v>12</v>
      </c>
    </row>
    <row r="151" spans="1:6">
      <c r="A151" t="s">
        <v>1535</v>
      </c>
      <c r="B151">
        <v>2.8087738574858584E-5</v>
      </c>
      <c r="D151" s="30">
        <f t="shared" si="2"/>
        <v>-4.5514832256968178</v>
      </c>
      <c r="E151" s="39">
        <f>VLOOKUP($A151,'Ub5 and Ub6 values'!$A$3:$F$7000,3,FALSE)</f>
        <v>6</v>
      </c>
      <c r="F151" s="39">
        <f>VLOOKUP($A151,'Ub5 and Ub6 values'!$A$3:$F$7000,4,FALSE)</f>
        <v>7</v>
      </c>
    </row>
    <row r="152" spans="1:6">
      <c r="A152" t="s">
        <v>1526</v>
      </c>
      <c r="B152">
        <v>2.9913659208305096E-5</v>
      </c>
      <c r="D152" s="30">
        <f t="shared" si="2"/>
        <v>-4.5241304583570905</v>
      </c>
      <c r="E152" s="39">
        <f>VLOOKUP($A152,'Ub5 and Ub6 values'!$A$3:$F$7000,3,FALSE)</f>
        <v>11</v>
      </c>
      <c r="F152" s="39">
        <f>VLOOKUP($A152,'Ub5 and Ub6 values'!$A$3:$F$7000,4,FALSE)</f>
        <v>12</v>
      </c>
    </row>
    <row r="153" spans="1:6">
      <c r="A153" t="s">
        <v>9674</v>
      </c>
      <c r="B153">
        <v>3.0462016672161255E-5</v>
      </c>
      <c r="D153" s="30">
        <f t="shared" si="2"/>
        <v>-4.5162413485180464</v>
      </c>
      <c r="E153" s="39">
        <f>VLOOKUP($A153,'Ub5 and Ub6 values'!$A$3:$F$7000,3,FALSE)</f>
        <v>5</v>
      </c>
      <c r="F153" s="39">
        <f>VLOOKUP($A153,'Ub5 and Ub6 values'!$A$3:$F$7000,4,FALSE)</f>
        <v>6</v>
      </c>
    </row>
    <row r="154" spans="1:6">
      <c r="A154" t="s">
        <v>1673</v>
      </c>
      <c r="B154">
        <v>3.2159560624826898E-5</v>
      </c>
      <c r="D154" s="30">
        <f t="shared" si="2"/>
        <v>-4.4926898933662684</v>
      </c>
      <c r="E154" s="39">
        <f>VLOOKUP($A154,'Ub5 and Ub6 values'!$A$3:$F$7000,3,FALSE)</f>
        <v>5</v>
      </c>
      <c r="F154" s="39">
        <f>VLOOKUP($A154,'Ub5 and Ub6 values'!$A$3:$F$7000,4,FALSE)</f>
        <v>5</v>
      </c>
    </row>
    <row r="155" spans="1:6">
      <c r="A155" t="s">
        <v>1715</v>
      </c>
      <c r="B155">
        <v>3.3945060351848574E-5</v>
      </c>
      <c r="D155" s="30">
        <f t="shared" si="2"/>
        <v>-4.4692234148449002</v>
      </c>
      <c r="E155" s="39">
        <f>VLOOKUP($A155,'Ub5 and Ub6 values'!$A$3:$F$7000,3,FALSE)</f>
        <v>7</v>
      </c>
      <c r="F155" s="39">
        <f>VLOOKUP($A155,'Ub5 and Ub6 values'!$A$3:$F$7000,4,FALSE)</f>
        <v>8</v>
      </c>
    </row>
    <row r="156" spans="1:6">
      <c r="A156" t="s">
        <v>1631</v>
      </c>
      <c r="B156">
        <v>4.1482832415145345E-5</v>
      </c>
      <c r="D156" s="30">
        <f t="shared" si="2"/>
        <v>-4.3821315979852162</v>
      </c>
      <c r="E156" s="39">
        <f>VLOOKUP($A156,'Ub5 and Ub6 values'!$A$3:$F$7000,3,FALSE)</f>
        <v>7</v>
      </c>
      <c r="F156" s="39">
        <f>VLOOKUP($A156,'Ub5 and Ub6 values'!$A$3:$F$7000,4,FALSE)</f>
        <v>8</v>
      </c>
    </row>
    <row r="157" spans="1:6">
      <c r="A157" t="s">
        <v>1502</v>
      </c>
      <c r="B157">
        <v>4.7847941467501931E-5</v>
      </c>
      <c r="D157" s="30">
        <f t="shared" si="2"/>
        <v>-4.3201367418690744</v>
      </c>
      <c r="E157" s="39">
        <f>VLOOKUP($A157,'Ub5 and Ub6 values'!$A$3:$F$7000,3,FALSE)</f>
        <v>11</v>
      </c>
      <c r="F157" s="39">
        <f>VLOOKUP($A157,'Ub5 and Ub6 values'!$A$3:$F$7000,4,FALSE)</f>
        <v>12</v>
      </c>
    </row>
    <row r="158" spans="1:6">
      <c r="A158" t="s">
        <v>1559</v>
      </c>
      <c r="B158">
        <v>4.8892241499734583E-5</v>
      </c>
      <c r="D158" s="30">
        <f t="shared" si="2"/>
        <v>-4.3107600517390106</v>
      </c>
      <c r="E158" s="39">
        <f>VLOOKUP($A158,'Ub5 and Ub6 values'!$A$3:$F$7000,3,FALSE)</f>
        <v>5</v>
      </c>
      <c r="F158" s="39">
        <f>VLOOKUP($A158,'Ub5 and Ub6 values'!$A$3:$F$7000,4,FALSE)</f>
        <v>7</v>
      </c>
    </row>
    <row r="159" spans="1:6">
      <c r="A159" t="s">
        <v>1644</v>
      </c>
      <c r="B159">
        <v>5.3791431091232001E-5</v>
      </c>
      <c r="D159" s="30">
        <f t="shared" si="2"/>
        <v>-4.2692869014002977</v>
      </c>
      <c r="E159" s="39">
        <f>VLOOKUP($A159,'Ub5 and Ub6 values'!$A$3:$F$7000,3,FALSE)</f>
        <v>7</v>
      </c>
      <c r="F159" s="39">
        <f>VLOOKUP($A159,'Ub5 and Ub6 values'!$A$3:$F$7000,4,FALSE)</f>
        <v>8</v>
      </c>
    </row>
    <row r="160" spans="1:6">
      <c r="A160" t="s">
        <v>1622</v>
      </c>
      <c r="B160">
        <v>5.5447212194698396E-5</v>
      </c>
      <c r="D160" s="30">
        <f t="shared" si="2"/>
        <v>-4.2561202846617183</v>
      </c>
      <c r="E160" s="39">
        <f>VLOOKUP($A160,'Ub5 and Ub6 values'!$A$3:$F$7000,3,FALSE)</f>
        <v>6</v>
      </c>
      <c r="F160" s="39">
        <f>VLOOKUP($A160,'Ub5 and Ub6 values'!$A$3:$F$7000,4,FALSE)</f>
        <v>7</v>
      </c>
    </row>
    <row r="161" spans="1:6">
      <c r="A161" t="s">
        <v>1701</v>
      </c>
      <c r="B161">
        <v>6.3761631158793918E-5</v>
      </c>
      <c r="D161" s="30">
        <f t="shared" si="2"/>
        <v>-4.1954405812888265</v>
      </c>
      <c r="E161" s="39">
        <f>VLOOKUP($A161,'Ub5 and Ub6 values'!$A$3:$F$7000,3,FALSE)</f>
        <v>5</v>
      </c>
      <c r="F161" s="39">
        <f>VLOOKUP($A161,'Ub5 and Ub6 values'!$A$3:$F$7000,4,FALSE)</f>
        <v>7</v>
      </c>
    </row>
    <row r="162" spans="1:6">
      <c r="A162" t="s">
        <v>1602</v>
      </c>
      <c r="B162">
        <v>6.476940426902024E-5</v>
      </c>
      <c r="D162" s="30">
        <f t="shared" si="2"/>
        <v>-4.1886300974476818</v>
      </c>
      <c r="E162" s="39">
        <f>VLOOKUP($A162,'Ub5 and Ub6 values'!$A$3:$F$7000,3,FALSE)</f>
        <v>7</v>
      </c>
      <c r="F162" s="39">
        <f>VLOOKUP($A162,'Ub5 and Ub6 values'!$A$3:$F$7000,4,FALSE)</f>
        <v>9</v>
      </c>
    </row>
    <row r="163" spans="1:6">
      <c r="A163" t="s">
        <v>1705</v>
      </c>
      <c r="B163">
        <v>1.1147454950981058E-4</v>
      </c>
      <c r="D163" s="30">
        <f t="shared" si="2"/>
        <v>-3.9528242740427082</v>
      </c>
      <c r="E163" s="39">
        <f>VLOOKUP($A163,'Ub5 and Ub6 values'!$A$3:$F$7000,3,FALSE)</f>
        <v>7</v>
      </c>
      <c r="F163" s="39">
        <f>VLOOKUP($A163,'Ub5 and Ub6 values'!$A$3:$F$7000,4,FALSE)</f>
        <v>7</v>
      </c>
    </row>
    <row r="164" spans="1:6">
      <c r="A164" t="s">
        <v>1508</v>
      </c>
      <c r="B164">
        <v>1.17779839778451E-4</v>
      </c>
      <c r="D164" s="30">
        <f t="shared" si="2"/>
        <v>-3.9289290408075028</v>
      </c>
      <c r="E164" s="39">
        <f>VLOOKUP($A164,'Ub5 and Ub6 values'!$A$3:$F$7000,3,FALSE)</f>
        <v>4</v>
      </c>
      <c r="F164" s="39">
        <f>VLOOKUP($A164,'Ub5 and Ub6 values'!$A$3:$F$7000,4,FALSE)</f>
        <v>6</v>
      </c>
    </row>
    <row r="165" spans="1:6">
      <c r="A165" t="s">
        <v>1594</v>
      </c>
      <c r="B165">
        <v>1.7639815134737392E-4</v>
      </c>
      <c r="D165" s="30">
        <f t="shared" si="2"/>
        <v>-3.7535059705865201</v>
      </c>
      <c r="E165" s="39">
        <f>VLOOKUP($A165,'Ub5 and Ub6 values'!$A$3:$F$7000,3,FALSE)</f>
        <v>8</v>
      </c>
      <c r="F165" s="39">
        <f>VLOOKUP($A165,'Ub5 and Ub6 values'!$A$3:$F$7000,4,FALSE)</f>
        <v>8</v>
      </c>
    </row>
    <row r="166" spans="1:6">
      <c r="A166" t="s">
        <v>1687</v>
      </c>
      <c r="B166">
        <v>1.9312272815733472E-4</v>
      </c>
      <c r="D166" s="30">
        <f t="shared" si="2"/>
        <v>-3.7141666121218946</v>
      </c>
      <c r="E166" s="39">
        <f>VLOOKUP($A166,'Ub5 and Ub6 values'!$A$3:$F$7000,3,FALSE)</f>
        <v>6</v>
      </c>
      <c r="F166" s="39">
        <f>VLOOKUP($A166,'Ub5 and Ub6 values'!$A$3:$F$7000,4,FALSE)</f>
        <v>9</v>
      </c>
    </row>
    <row r="167" spans="1:6">
      <c r="A167" t="s">
        <v>1621</v>
      </c>
      <c r="B167">
        <v>2.120349710393709E-4</v>
      </c>
      <c r="D167" s="30">
        <f t="shared" si="2"/>
        <v>-3.6735925047462663</v>
      </c>
      <c r="E167" s="39">
        <f>VLOOKUP($A167,'Ub5 and Ub6 values'!$A$3:$F$7000,3,FALSE)</f>
        <v>7</v>
      </c>
      <c r="F167" s="39">
        <f>VLOOKUP($A167,'Ub5 and Ub6 values'!$A$3:$F$7000,4,FALSE)</f>
        <v>11</v>
      </c>
    </row>
    <row r="168" spans="1:6">
      <c r="A168" t="s">
        <v>1641</v>
      </c>
      <c r="B168">
        <v>2.6047765959086343E-4</v>
      </c>
      <c r="D168" s="30">
        <f t="shared" si="2"/>
        <v>-3.5842295189382352</v>
      </c>
      <c r="E168" s="39">
        <f>VLOOKUP($A168,'Ub5 and Ub6 values'!$A$3:$F$7000,3,FALSE)</f>
        <v>4</v>
      </c>
      <c r="F168" s="39">
        <f>VLOOKUP($A168,'Ub5 and Ub6 values'!$A$3:$F$7000,4,FALSE)</f>
        <v>6</v>
      </c>
    </row>
    <row r="169" spans="1:6">
      <c r="A169" t="s">
        <v>1551</v>
      </c>
      <c r="B169">
        <v>3.2426250754871423E-4</v>
      </c>
      <c r="D169" s="30">
        <f t="shared" si="2"/>
        <v>-3.4891032631864394</v>
      </c>
      <c r="E169" s="39">
        <f>VLOOKUP($A169,'Ub5 and Ub6 values'!$A$3:$F$7000,3,FALSE)</f>
        <v>7</v>
      </c>
      <c r="F169" s="39">
        <f>VLOOKUP($A169,'Ub5 and Ub6 values'!$A$3:$F$7000,4,FALSE)</f>
        <v>9</v>
      </c>
    </row>
    <row r="170" spans="1:6">
      <c r="A170" t="s">
        <v>7921</v>
      </c>
      <c r="B170">
        <v>4.8770018328116724E-4</v>
      </c>
      <c r="D170" s="30">
        <f t="shared" si="2"/>
        <v>-3.3118470811974747</v>
      </c>
      <c r="E170" s="39">
        <f>VLOOKUP($A170,'Ub5 and Ub6 values'!$A$3:$F$7000,3,FALSE)</f>
        <v>7</v>
      </c>
      <c r="F170" s="39">
        <f>VLOOKUP($A170,'Ub5 and Ub6 values'!$A$3:$F$7000,4,FALSE)</f>
        <v>8</v>
      </c>
    </row>
    <row r="171" spans="1:6">
      <c r="A171" t="s">
        <v>1675</v>
      </c>
      <c r="B171">
        <v>5.15250409287049E-4</v>
      </c>
      <c r="D171" s="30">
        <f t="shared" si="2"/>
        <v>-3.2879816545685725</v>
      </c>
      <c r="E171" s="39">
        <f>VLOOKUP($A171,'Ub5 and Ub6 values'!$A$3:$F$7000,3,FALSE)</f>
        <v>6</v>
      </c>
      <c r="F171" s="39">
        <f>VLOOKUP($A171,'Ub5 and Ub6 values'!$A$3:$F$7000,4,FALSE)</f>
        <v>7</v>
      </c>
    </row>
    <row r="172" spans="1:6">
      <c r="A172" t="s">
        <v>1698</v>
      </c>
      <c r="B172">
        <v>5.8253213463179147E-4</v>
      </c>
      <c r="D172" s="30">
        <f t="shared" si="2"/>
        <v>-3.2346801123477311</v>
      </c>
      <c r="E172" s="39">
        <f>VLOOKUP($A172,'Ub5 and Ub6 values'!$A$3:$F$7000,3,FALSE)</f>
        <v>8</v>
      </c>
      <c r="F172" s="39">
        <f>VLOOKUP($A172,'Ub5 and Ub6 values'!$A$3:$F$7000,4,FALSE)</f>
        <v>8</v>
      </c>
    </row>
    <row r="173" spans="1:6">
      <c r="A173" t="s">
        <v>1491</v>
      </c>
      <c r="B173">
        <v>7.329403167747108E-4</v>
      </c>
      <c r="D173" s="30">
        <f t="shared" si="2"/>
        <v>-3.1349313884567049</v>
      </c>
      <c r="E173" s="39">
        <f>VLOOKUP($A173,'Ub5 and Ub6 values'!$A$3:$F$7000,3,FALSE)</f>
        <v>6</v>
      </c>
      <c r="F173" s="39">
        <f>VLOOKUP($A173,'Ub5 and Ub6 values'!$A$3:$F$7000,4,FALSE)</f>
        <v>7</v>
      </c>
    </row>
    <row r="174" spans="1:6">
      <c r="A174" t="s">
        <v>1691</v>
      </c>
      <c r="B174">
        <v>2.2736652170450926E-3</v>
      </c>
      <c r="D174" s="30">
        <f t="shared" si="2"/>
        <v>-2.6432734820817196</v>
      </c>
      <c r="E174" s="39">
        <f>VLOOKUP($A174,'Ub5 and Ub6 values'!$A$3:$F$7000,3,FALSE)</f>
        <v>4</v>
      </c>
      <c r="F174" s="39">
        <f>VLOOKUP($A174,'Ub5 and Ub6 values'!$A$3:$F$7000,4,FALSE)</f>
        <v>4</v>
      </c>
    </row>
    <row r="175" spans="1:6">
      <c r="A175" t="s">
        <v>4124</v>
      </c>
      <c r="B175">
        <v>2.4311151304092721E-3</v>
      </c>
      <c r="D175" s="30">
        <f t="shared" si="2"/>
        <v>-2.6141944737697909</v>
      </c>
      <c r="E175" s="39">
        <f>VLOOKUP($A175,'Ub5 and Ub6 values'!$A$3:$F$7000,3,FALSE)</f>
        <v>4</v>
      </c>
      <c r="F175" s="39">
        <f>VLOOKUP($A175,'Ub5 and Ub6 values'!$A$3:$F$7000,4,FALSE)</f>
        <v>4</v>
      </c>
    </row>
    <row r="176" spans="1:6">
      <c r="A176" t="s">
        <v>1699</v>
      </c>
      <c r="B176">
        <v>9.5387087343235449E-2</v>
      </c>
      <c r="D176" s="30">
        <f t="shared" si="2"/>
        <v>-1.0205104122470157</v>
      </c>
      <c r="E176" s="39">
        <f>VLOOKUP($A176,'Ub5 and Ub6 values'!$A$3:$F$7000,3,FALSE)</f>
        <v>4</v>
      </c>
      <c r="F176" s="39">
        <f>VLOOKUP($A176,'Ub5 and Ub6 values'!$A$3:$F$7000,4,FALSE)</f>
        <v>4</v>
      </c>
    </row>
    <row r="177" spans="1:6">
      <c r="A177" t="s">
        <v>6420</v>
      </c>
      <c r="B177">
        <v>0.15077271013946475</v>
      </c>
      <c r="D177" s="30">
        <f t="shared" si="2"/>
        <v>-0.8216772586543668</v>
      </c>
      <c r="E177" s="39">
        <f>VLOOKUP($A177,'Ub5 and Ub6 values'!$A$3:$F$7000,3,FALSE)</f>
        <v>4</v>
      </c>
      <c r="F177" s="39">
        <f>VLOOKUP($A177,'Ub5 and Ub6 values'!$A$3:$F$7000,4,FALSE)</f>
        <v>7</v>
      </c>
    </row>
    <row r="178" spans="1:6">
      <c r="A178" t="s">
        <v>1706</v>
      </c>
      <c r="B178">
        <v>0.16417265600438233</v>
      </c>
      <c r="D178" s="30">
        <f t="shared" si="2"/>
        <v>-0.78469917568985526</v>
      </c>
      <c r="E178" s="39">
        <f>VLOOKUP($A178,'Ub5 and Ub6 values'!$A$3:$F$7000,3,FALSE)</f>
        <v>5</v>
      </c>
      <c r="F178" s="39">
        <f>VLOOKUP($A178,'Ub5 and Ub6 values'!$A$3:$F$7000,4,FALSE)</f>
        <v>5</v>
      </c>
    </row>
    <row r="179" spans="1:6">
      <c r="A179" t="s">
        <v>1707</v>
      </c>
      <c r="B179">
        <v>0.28218909274036003</v>
      </c>
      <c r="D179" s="30">
        <f t="shared" si="2"/>
        <v>-0.54945977674120472</v>
      </c>
      <c r="E179" s="39">
        <f>VLOOKUP($A179,'Ub5 and Ub6 values'!$A$3:$F$7000,3,FALSE)</f>
        <v>3</v>
      </c>
      <c r="F179" s="39">
        <f>VLOOKUP($A179,'Ub5 and Ub6 values'!$A$3:$F$7000,4,FALSE)</f>
        <v>3</v>
      </c>
    </row>
    <row r="180" spans="1:6">
      <c r="A180" t="s">
        <v>8235</v>
      </c>
      <c r="B180">
        <v>0.44795412949713953</v>
      </c>
      <c r="D180" s="30">
        <f t="shared" si="2"/>
        <v>-0.34876645548000446</v>
      </c>
      <c r="E180" s="39">
        <f>VLOOKUP($A180,'Ub5 and Ub6 values'!$A$3:$F$7000,3,FALSE)</f>
        <v>4</v>
      </c>
      <c r="F180" s="39">
        <f>VLOOKUP($A180,'Ub5 and Ub6 values'!$A$3:$F$7000,4,FALSE)</f>
        <v>4</v>
      </c>
    </row>
    <row r="181" spans="1:6">
      <c r="A181" t="s">
        <v>1692</v>
      </c>
      <c r="B181">
        <v>0.57822899497755553</v>
      </c>
      <c r="D181" s="30">
        <f t="shared" si="2"/>
        <v>-0.23790013465942611</v>
      </c>
      <c r="E181" s="39">
        <f>VLOOKUP($A181,'Ub5 and Ub6 values'!$A$3:$F$7000,3,FALSE)</f>
        <v>4</v>
      </c>
      <c r="F181" s="39">
        <f>VLOOKUP($A181,'Ub5 and Ub6 values'!$A$3:$F$7000,4,FALSE)</f>
        <v>5</v>
      </c>
    </row>
    <row r="182" spans="1:6">
      <c r="A182" t="s">
        <v>1711</v>
      </c>
      <c r="B182">
        <v>0.58635856347364024</v>
      </c>
      <c r="D182" s="30">
        <f t="shared" si="2"/>
        <v>-0.2318367278119946</v>
      </c>
      <c r="E182" s="39">
        <f>VLOOKUP($A182,'Ub5 and Ub6 values'!$A$3:$F$7000,3,FALSE)</f>
        <v>4</v>
      </c>
      <c r="F182" s="39">
        <f>VLOOKUP($A182,'Ub5 and Ub6 values'!$A$3:$F$7000,4,FALSE)</f>
        <v>5</v>
      </c>
    </row>
    <row r="183" spans="1:6">
      <c r="A183" t="s">
        <v>1712</v>
      </c>
      <c r="B183">
        <v>0.59297431547357116</v>
      </c>
      <c r="D183" s="30">
        <f t="shared" si="2"/>
        <v>-0.22696411757954041</v>
      </c>
      <c r="E183" s="39">
        <f>VLOOKUP($A183,'Ub5 and Ub6 values'!$A$3:$F$7000,3,FALSE)</f>
        <v>2</v>
      </c>
      <c r="F183" s="39">
        <f>VLOOKUP($A183,'Ub5 and Ub6 values'!$A$3:$F$7000,4,FALSE)</f>
        <v>2</v>
      </c>
    </row>
    <row r="184" spans="1:6">
      <c r="B184" t="s">
        <v>1489</v>
      </c>
    </row>
    <row r="185" spans="1:6">
      <c r="B185" t="s">
        <v>1489</v>
      </c>
    </row>
    <row r="186" spans="1:6">
      <c r="B186" t="s">
        <v>1489</v>
      </c>
    </row>
    <row r="187" spans="1:6">
      <c r="B187" t="s">
        <v>1489</v>
      </c>
    </row>
    <row r="188" spans="1:6">
      <c r="B188" t="s">
        <v>1489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AD57"/>
  <sheetViews>
    <sheetView workbookViewId="0">
      <selection activeCell="G1" sqref="F1:G1048576"/>
    </sheetView>
  </sheetViews>
  <sheetFormatPr defaultRowHeight="12.75"/>
  <cols>
    <col min="1" max="1" width="23.7109375" customWidth="1"/>
    <col min="5" max="5" width="9.140625" style="30"/>
    <col min="6" max="7" width="9.140625" style="39"/>
  </cols>
  <sheetData>
    <row r="2" spans="1:30">
      <c r="A2" t="s">
        <v>3341</v>
      </c>
      <c r="F2" s="39" t="s">
        <v>7937</v>
      </c>
      <c r="G2" s="39" t="s">
        <v>7938</v>
      </c>
      <c r="L2" t="s">
        <v>14838</v>
      </c>
      <c r="R2" t="s">
        <v>14839</v>
      </c>
      <c r="X2" t="s">
        <v>14840</v>
      </c>
    </row>
    <row r="3" spans="1:30">
      <c r="A3" t="s">
        <v>1556</v>
      </c>
      <c r="B3">
        <v>1.0396183865437676E-8</v>
      </c>
      <c r="E3" s="30">
        <f t="shared" ref="E3:E34" si="0">LOG(B3)</f>
        <v>-7.983126048232311</v>
      </c>
      <c r="F3" s="39">
        <f>VLOOKUP($A3,'Ub5 and Ub6 values'!$A$3:$F$7000,3,FALSE)</f>
        <v>8</v>
      </c>
      <c r="G3" s="39">
        <f>VLOOKUP($A3,'Ub5 and Ub6 values'!$A$3:$F$7000,4,FALSE)</f>
        <v>11</v>
      </c>
      <c r="K3" s="26"/>
      <c r="L3" s="26" t="s">
        <v>14841</v>
      </c>
      <c r="M3" s="26" t="s">
        <v>14842</v>
      </c>
      <c r="N3" s="26" t="s">
        <v>14843</v>
      </c>
      <c r="O3" s="26" t="s">
        <v>14844</v>
      </c>
      <c r="P3" s="26" t="s">
        <v>14845</v>
      </c>
      <c r="Q3" s="26" t="s">
        <v>14846</v>
      </c>
      <c r="R3" s="26" t="s">
        <v>14841</v>
      </c>
      <c r="S3" s="26" t="s">
        <v>14842</v>
      </c>
      <c r="T3" s="26" t="s">
        <v>14843</v>
      </c>
      <c r="U3" s="26" t="s">
        <v>14844</v>
      </c>
      <c r="V3" s="26" t="s">
        <v>14845</v>
      </c>
      <c r="W3" s="26" t="s">
        <v>14846</v>
      </c>
      <c r="X3" s="26" t="s">
        <v>14841</v>
      </c>
      <c r="Y3" s="26" t="s">
        <v>14842</v>
      </c>
      <c r="Z3" s="26" t="s">
        <v>14843</v>
      </c>
      <c r="AA3" s="26" t="s">
        <v>14844</v>
      </c>
      <c r="AB3" s="26" t="s">
        <v>14845</v>
      </c>
      <c r="AC3" s="26" t="s">
        <v>14846</v>
      </c>
      <c r="AD3" s="26" t="s">
        <v>14846</v>
      </c>
    </row>
    <row r="4" spans="1:30">
      <c r="A4" t="s">
        <v>1542</v>
      </c>
      <c r="B4">
        <v>1.3389014130135442E-8</v>
      </c>
      <c r="E4" s="30">
        <f t="shared" si="0"/>
        <v>-7.8732514001056071</v>
      </c>
      <c r="F4" s="39">
        <f>VLOOKUP($A4,'Ub5 and Ub6 values'!$A$3:$F$7000,3,FALSE)</f>
        <v>8</v>
      </c>
      <c r="G4" s="39">
        <f>VLOOKUP($A4,'Ub5 and Ub6 values'!$A$3:$F$7000,4,FALSE)</f>
        <v>11</v>
      </c>
      <c r="L4">
        <f>AVERAGE(E3:E3743)</f>
        <v>-6.2544148063992449</v>
      </c>
      <c r="M4">
        <f>MEDIAN(E3:E3743)</f>
        <v>-6.8275567534230177</v>
      </c>
      <c r="N4">
        <f>STDEV(E3:E3743)</f>
        <v>1.2660805422938399</v>
      </c>
      <c r="O4">
        <f>SKEW(E3:E3743)</f>
        <v>0.74796051531659824</v>
      </c>
      <c r="P4">
        <f>MAX(E3:E3743)</f>
        <v>-3.2410805630955868</v>
      </c>
      <c r="Q4">
        <f>MIN(E3:E3743)</f>
        <v>-7.983126048232311</v>
      </c>
      <c r="R4">
        <f>AVERAGE(F3:F5441)</f>
        <v>8.5192307692307701</v>
      </c>
      <c r="S4">
        <f>MEDIAN(F3:F543)</f>
        <v>8</v>
      </c>
      <c r="T4">
        <f>STDEV(F3:F543)</f>
        <v>1.6976383205117578</v>
      </c>
      <c r="U4">
        <f>SKEW(F3:F543)</f>
        <v>0.15325721661801889</v>
      </c>
      <c r="V4">
        <f>MAX(F3:F543)</f>
        <v>11</v>
      </c>
      <c r="W4">
        <f>MIN(F3:F543)</f>
        <v>6</v>
      </c>
      <c r="X4">
        <f>AVERAGE(G3:G5407)</f>
        <v>9.7115384615384617</v>
      </c>
      <c r="Y4">
        <f>MEDIAN(G3:G5407)</f>
        <v>10</v>
      </c>
      <c r="Z4">
        <f>STDEV(G3:G5407)</f>
        <v>1.6006927233451584</v>
      </c>
      <c r="AA4">
        <f>SKEW(G3:G5407)</f>
        <v>-0.37126310192341705</v>
      </c>
      <c r="AB4">
        <f>MAX(G3:G5407)</f>
        <v>12</v>
      </c>
      <c r="AC4">
        <f>MIN(G3:G5407)</f>
        <v>6</v>
      </c>
      <c r="AD4">
        <f>MIN(H3:H5407)</f>
        <v>0</v>
      </c>
    </row>
    <row r="5" spans="1:30">
      <c r="A5" t="s">
        <v>1520</v>
      </c>
      <c r="B5">
        <v>1.4839951017037241E-8</v>
      </c>
      <c r="E5" s="30">
        <f t="shared" si="0"/>
        <v>-7.8285675325519746</v>
      </c>
      <c r="F5" s="39">
        <f>VLOOKUP($A5,'Ub5 and Ub6 values'!$A$3:$F$7000,3,FALSE)</f>
        <v>10</v>
      </c>
      <c r="G5" s="39">
        <f>VLOOKUP($A5,'Ub5 and Ub6 values'!$A$3:$F$7000,4,FALSE)</f>
        <v>10</v>
      </c>
    </row>
    <row r="6" spans="1:30">
      <c r="A6" t="s">
        <v>1524</v>
      </c>
      <c r="B6">
        <v>1.680079727419792E-8</v>
      </c>
      <c r="E6" s="30">
        <f t="shared" si="0"/>
        <v>-7.7746701085378884</v>
      </c>
      <c r="F6" s="39">
        <f>VLOOKUP($A6,'Ub5 and Ub6 values'!$A$3:$F$7000,3,FALSE)</f>
        <v>9</v>
      </c>
      <c r="G6" s="39">
        <f>VLOOKUP($A6,'Ub5 and Ub6 values'!$A$3:$F$7000,4,FALSE)</f>
        <v>11</v>
      </c>
    </row>
    <row r="7" spans="1:30">
      <c r="A7" t="s">
        <v>1584</v>
      </c>
      <c r="B7">
        <v>1.7020261744805828E-8</v>
      </c>
      <c r="E7" s="30">
        <f t="shared" si="0"/>
        <v>-7.769033765435287</v>
      </c>
      <c r="F7" s="39">
        <f>VLOOKUP($A7,'Ub5 and Ub6 values'!$A$3:$F$7000,3,FALSE)</f>
        <v>8</v>
      </c>
      <c r="G7" s="39">
        <f>VLOOKUP($A7,'Ub5 and Ub6 values'!$A$3:$F$7000,4,FALSE)</f>
        <v>10</v>
      </c>
    </row>
    <row r="8" spans="1:30">
      <c r="A8" t="s">
        <v>1576</v>
      </c>
      <c r="B8">
        <v>2.1215174099701139E-8</v>
      </c>
      <c r="E8" s="30">
        <f t="shared" si="0"/>
        <v>-7.6733533998988142</v>
      </c>
      <c r="F8" s="39">
        <f>VLOOKUP($A8,'Ub5 and Ub6 values'!$A$3:$F$7000,3,FALSE)</f>
        <v>8</v>
      </c>
      <c r="G8" s="39">
        <f>VLOOKUP($A8,'Ub5 and Ub6 values'!$A$3:$F$7000,4,FALSE)</f>
        <v>11</v>
      </c>
    </row>
    <row r="9" spans="1:30">
      <c r="A9" t="s">
        <v>1612</v>
      </c>
      <c r="B9">
        <v>3.4565264981161928E-8</v>
      </c>
      <c r="E9" s="30">
        <f t="shared" si="0"/>
        <v>-7.4613601094190329</v>
      </c>
      <c r="F9" s="39">
        <f>VLOOKUP($A9,'Ub5 and Ub6 values'!$A$3:$F$7000,3,FALSE)</f>
        <v>11</v>
      </c>
      <c r="G9" s="39">
        <f>VLOOKUP($A9,'Ub5 and Ub6 values'!$A$3:$F$7000,4,FALSE)</f>
        <v>11</v>
      </c>
    </row>
    <row r="10" spans="1:30">
      <c r="A10" t="s">
        <v>1646</v>
      </c>
      <c r="B10">
        <v>3.9868244026663143E-8</v>
      </c>
      <c r="E10" s="30">
        <f t="shared" si="0"/>
        <v>-7.399372892161149</v>
      </c>
      <c r="F10" s="39">
        <f>VLOOKUP($A10,'Ub5 and Ub6 values'!$A$3:$F$7000,3,FALSE)</f>
        <v>9</v>
      </c>
      <c r="G10" s="39">
        <f>VLOOKUP($A10,'Ub5 and Ub6 values'!$A$3:$F$7000,4,FALSE)</f>
        <v>9</v>
      </c>
    </row>
    <row r="11" spans="1:30">
      <c r="A11" t="s">
        <v>2659</v>
      </c>
      <c r="B11">
        <v>4.3711120779363451E-8</v>
      </c>
      <c r="E11" s="30">
        <f t="shared" si="0"/>
        <v>-7.3594080577964913</v>
      </c>
      <c r="F11" s="39">
        <f>VLOOKUP($A11,'Ub5 and Ub6 values'!$A$3:$F$7000,3,FALSE)</f>
        <v>8</v>
      </c>
      <c r="G11" s="39">
        <f>VLOOKUP($A11,'Ub5 and Ub6 values'!$A$3:$F$7000,4,FALSE)</f>
        <v>11</v>
      </c>
    </row>
    <row r="12" spans="1:30">
      <c r="A12" t="s">
        <v>6061</v>
      </c>
      <c r="B12">
        <v>5.5502211763138762E-8</v>
      </c>
      <c r="E12" s="30">
        <f t="shared" si="0"/>
        <v>-7.2556897098973758</v>
      </c>
      <c r="F12" s="39">
        <f>VLOOKUP($A12,'Ub5 and Ub6 values'!$A$3:$F$7000,3,FALSE)</f>
        <v>9</v>
      </c>
      <c r="G12" s="39">
        <f>VLOOKUP($A12,'Ub5 and Ub6 values'!$A$3:$F$7000,4,FALSE)</f>
        <v>9</v>
      </c>
    </row>
    <row r="13" spans="1:30">
      <c r="A13" t="s">
        <v>1554</v>
      </c>
      <c r="B13">
        <v>5.6619770227928969E-8</v>
      </c>
      <c r="E13" s="30">
        <f t="shared" si="0"/>
        <v>-7.2470318974037138</v>
      </c>
      <c r="F13" s="39">
        <f>VLOOKUP($A13,'Ub5 and Ub6 values'!$A$3:$F$7000,3,FALSE)</f>
        <v>8</v>
      </c>
      <c r="G13" s="39">
        <f>VLOOKUP($A13,'Ub5 and Ub6 values'!$A$3:$F$7000,4,FALSE)</f>
        <v>11</v>
      </c>
    </row>
    <row r="14" spans="1:30">
      <c r="A14" t="s">
        <v>1563</v>
      </c>
      <c r="B14">
        <v>5.8043117446600252E-8</v>
      </c>
      <c r="E14" s="30">
        <f t="shared" si="0"/>
        <v>-7.2362492700196679</v>
      </c>
      <c r="F14" s="39">
        <f>VLOOKUP($A14,'Ub5 and Ub6 values'!$A$3:$F$7000,3,FALSE)</f>
        <v>11</v>
      </c>
      <c r="G14" s="39">
        <f>VLOOKUP($A14,'Ub5 and Ub6 values'!$A$3:$F$7000,4,FALSE)</f>
        <v>11</v>
      </c>
    </row>
    <row r="15" spans="1:30">
      <c r="A15" t="s">
        <v>1557</v>
      </c>
      <c r="B15">
        <v>6.2422621958197648E-8</v>
      </c>
      <c r="E15" s="30">
        <f t="shared" si="0"/>
        <v>-7.2046579934716783</v>
      </c>
      <c r="F15" s="39">
        <f>VLOOKUP($A15,'Ub5 and Ub6 values'!$A$3:$F$7000,3,FALSE)</f>
        <v>11</v>
      </c>
      <c r="G15" s="39">
        <f>VLOOKUP($A15,'Ub5 and Ub6 values'!$A$3:$F$7000,4,FALSE)</f>
        <v>11</v>
      </c>
    </row>
    <row r="16" spans="1:30">
      <c r="A16" t="s">
        <v>1601</v>
      </c>
      <c r="B16">
        <v>6.3815756819422686E-8</v>
      </c>
      <c r="E16" s="30">
        <f t="shared" si="0"/>
        <v>-7.1950720759051796</v>
      </c>
      <c r="F16" s="39">
        <f>VLOOKUP($A16,'Ub5 and Ub6 values'!$A$3:$F$7000,3,FALSE)</f>
        <v>9</v>
      </c>
      <c r="G16" s="39">
        <f>VLOOKUP($A16,'Ub5 and Ub6 values'!$A$3:$F$7000,4,FALSE)</f>
        <v>9</v>
      </c>
    </row>
    <row r="17" spans="1:7">
      <c r="A17" t="s">
        <v>1503</v>
      </c>
      <c r="B17">
        <v>7.3268882956570918E-8</v>
      </c>
      <c r="E17" s="30">
        <f t="shared" si="0"/>
        <v>-7.1350804295814445</v>
      </c>
      <c r="F17" s="39">
        <f>VLOOKUP($A17,'Ub5 and Ub6 values'!$A$3:$F$7000,3,FALSE)</f>
        <v>10</v>
      </c>
      <c r="G17" s="39">
        <f>VLOOKUP($A17,'Ub5 and Ub6 values'!$A$3:$F$7000,4,FALSE)</f>
        <v>10</v>
      </c>
    </row>
    <row r="18" spans="1:7">
      <c r="A18" t="s">
        <v>1496</v>
      </c>
      <c r="B18">
        <v>7.3990863279353991E-8</v>
      </c>
      <c r="E18" s="30">
        <f t="shared" si="0"/>
        <v>-7.1308219055709694</v>
      </c>
      <c r="F18" s="39">
        <f>VLOOKUP($A18,'Ub5 and Ub6 values'!$A$3:$F$7000,3,FALSE)</f>
        <v>8</v>
      </c>
      <c r="G18" s="39">
        <f>VLOOKUP($A18,'Ub5 and Ub6 values'!$A$3:$F$7000,4,FALSE)</f>
        <v>11</v>
      </c>
    </row>
    <row r="19" spans="1:7">
      <c r="A19" t="s">
        <v>1591</v>
      </c>
      <c r="B19">
        <v>8.5057630884599349E-8</v>
      </c>
      <c r="E19" s="30">
        <f t="shared" si="0"/>
        <v>-7.0702867178843309</v>
      </c>
      <c r="F19" s="39">
        <f>VLOOKUP($A19,'Ub5 and Ub6 values'!$A$3:$F$7000,3,FALSE)</f>
        <v>7</v>
      </c>
      <c r="G19" s="39">
        <f>VLOOKUP($A19,'Ub5 and Ub6 values'!$A$3:$F$7000,4,FALSE)</f>
        <v>8</v>
      </c>
    </row>
    <row r="20" spans="1:7">
      <c r="A20" t="s">
        <v>1587</v>
      </c>
      <c r="B20">
        <v>8.7879975482374509E-8</v>
      </c>
      <c r="E20" s="30">
        <f t="shared" si="0"/>
        <v>-7.0561100729152839</v>
      </c>
      <c r="F20" s="39">
        <f>VLOOKUP($A20,'Ub5 and Ub6 values'!$A$3:$F$7000,3,FALSE)</f>
        <v>9</v>
      </c>
      <c r="G20" s="39">
        <f>VLOOKUP($A20,'Ub5 and Ub6 values'!$A$3:$F$7000,4,FALSE)</f>
        <v>9</v>
      </c>
    </row>
    <row r="21" spans="1:7">
      <c r="A21" t="s">
        <v>1609</v>
      </c>
      <c r="B21">
        <v>9.388643299984946E-8</v>
      </c>
      <c r="E21" s="30">
        <f t="shared" si="0"/>
        <v>-7.0273971606518444</v>
      </c>
      <c r="F21" s="39">
        <f>VLOOKUP($A21,'Ub5 and Ub6 values'!$A$3:$F$7000,3,FALSE)</f>
        <v>11</v>
      </c>
      <c r="G21" s="39">
        <f>VLOOKUP($A21,'Ub5 and Ub6 values'!$A$3:$F$7000,4,FALSE)</f>
        <v>12</v>
      </c>
    </row>
    <row r="22" spans="1:7">
      <c r="A22" t="s">
        <v>1585</v>
      </c>
      <c r="B22">
        <v>1.0064838750688646E-7</v>
      </c>
      <c r="E22" s="30">
        <f t="shared" si="0"/>
        <v>-6.9971931785743431</v>
      </c>
      <c r="F22" s="39">
        <f>VLOOKUP($A22,'Ub5 and Ub6 values'!$A$3:$F$7000,3,FALSE)</f>
        <v>10</v>
      </c>
      <c r="G22" s="39">
        <f>VLOOKUP($A22,'Ub5 and Ub6 values'!$A$3:$F$7000,4,FALSE)</f>
        <v>10</v>
      </c>
    </row>
    <row r="23" spans="1:7">
      <c r="A23" t="s">
        <v>1538</v>
      </c>
      <c r="B23">
        <v>1.1313497001923294E-7</v>
      </c>
      <c r="E23" s="30">
        <f t="shared" si="0"/>
        <v>-6.9464031338990546</v>
      </c>
      <c r="F23" s="39">
        <f>VLOOKUP($A23,'Ub5 and Ub6 values'!$A$3:$F$7000,3,FALSE)</f>
        <v>8</v>
      </c>
      <c r="G23" s="39">
        <f>VLOOKUP($A23,'Ub5 and Ub6 values'!$A$3:$F$7000,4,FALSE)</f>
        <v>8</v>
      </c>
    </row>
    <row r="24" spans="1:7">
      <c r="A24" t="s">
        <v>6355</v>
      </c>
      <c r="B24">
        <v>1.1450375219119952E-7</v>
      </c>
      <c r="E24" s="30">
        <f t="shared" si="0"/>
        <v>-6.9411802816277337</v>
      </c>
      <c r="F24" s="39">
        <f>VLOOKUP($A24,'Ub5 and Ub6 values'!$A$3:$F$7000,3,FALSE)</f>
        <v>7</v>
      </c>
      <c r="G24" s="39">
        <f>VLOOKUP($A24,'Ub5 and Ub6 values'!$A$3:$F$7000,4,FALSE)</f>
        <v>8</v>
      </c>
    </row>
    <row r="25" spans="1:7">
      <c r="A25" t="s">
        <v>1596</v>
      </c>
      <c r="B25">
        <v>1.2956426099424735E-7</v>
      </c>
      <c r="E25" s="30">
        <f t="shared" si="0"/>
        <v>-6.8875147777361159</v>
      </c>
      <c r="F25" s="39">
        <f>VLOOKUP($A25,'Ub5 and Ub6 values'!$A$3:$F$7000,3,FALSE)</f>
        <v>9</v>
      </c>
      <c r="G25" s="39">
        <f>VLOOKUP($A25,'Ub5 and Ub6 values'!$A$3:$F$7000,4,FALSE)</f>
        <v>9</v>
      </c>
    </row>
    <row r="26" spans="1:7">
      <c r="A26" t="s">
        <v>1522</v>
      </c>
      <c r="B26">
        <v>1.3833968943355833E-7</v>
      </c>
      <c r="E26" s="30">
        <f t="shared" si="0"/>
        <v>-6.8590532036280134</v>
      </c>
      <c r="F26" s="39">
        <f>VLOOKUP($A26,'Ub5 and Ub6 values'!$A$3:$F$7000,3,FALSE)</f>
        <v>11</v>
      </c>
      <c r="G26" s="39">
        <f>VLOOKUP($A26,'Ub5 and Ub6 values'!$A$3:$F$7000,4,FALSE)</f>
        <v>12</v>
      </c>
    </row>
    <row r="27" spans="1:7">
      <c r="A27" t="s">
        <v>1552</v>
      </c>
      <c r="B27">
        <v>1.4285506042185975E-7</v>
      </c>
      <c r="E27" s="30">
        <f t="shared" si="0"/>
        <v>-6.8451043707914652</v>
      </c>
      <c r="F27" s="39">
        <f>VLOOKUP($A27,'Ub5 and Ub6 values'!$A$3:$F$7000,3,FALSE)</f>
        <v>11</v>
      </c>
      <c r="G27" s="39">
        <f>VLOOKUP($A27,'Ub5 and Ub6 values'!$A$3:$F$7000,4,FALSE)</f>
        <v>12</v>
      </c>
    </row>
    <row r="28" spans="1:7">
      <c r="A28" t="s">
        <v>1515</v>
      </c>
      <c r="B28">
        <v>1.4759873261888256E-7</v>
      </c>
      <c r="E28" s="30">
        <f t="shared" si="0"/>
        <v>-6.8309173716389182</v>
      </c>
      <c r="F28" s="39">
        <f>VLOOKUP($A28,'Ub5 and Ub6 values'!$A$3:$F$7000,3,FALSE)</f>
        <v>8</v>
      </c>
      <c r="G28" s="39">
        <f>VLOOKUP($A28,'Ub5 and Ub6 values'!$A$3:$F$7000,4,FALSE)</f>
        <v>10</v>
      </c>
    </row>
    <row r="29" spans="1:7">
      <c r="A29" t="s">
        <v>1595</v>
      </c>
      <c r="B29">
        <v>1.4990077037441119E-7</v>
      </c>
      <c r="E29" s="30">
        <f t="shared" si="0"/>
        <v>-6.8241961352071172</v>
      </c>
      <c r="F29" s="39">
        <f>VLOOKUP($A29,'Ub5 and Ub6 values'!$A$3:$F$7000,3,FALSE)</f>
        <v>9</v>
      </c>
      <c r="G29" s="39">
        <f>VLOOKUP($A29,'Ub5 and Ub6 values'!$A$3:$F$7000,4,FALSE)</f>
        <v>11</v>
      </c>
    </row>
    <row r="30" spans="1:7">
      <c r="A30" t="s">
        <v>1622</v>
      </c>
      <c r="B30">
        <v>1.6904637864237318E-7</v>
      </c>
      <c r="E30" s="30">
        <f t="shared" si="0"/>
        <v>-6.7719941283733966</v>
      </c>
      <c r="F30" s="39">
        <f>VLOOKUP($A30,'Ub5 and Ub6 values'!$A$3:$F$7000,3,FALSE)</f>
        <v>6</v>
      </c>
      <c r="G30" s="39">
        <f>VLOOKUP($A30,'Ub5 and Ub6 values'!$A$3:$F$7000,4,FALSE)</f>
        <v>7</v>
      </c>
    </row>
    <row r="31" spans="1:7">
      <c r="A31" t="s">
        <v>1518</v>
      </c>
      <c r="B31">
        <v>4.1485812925729853E-7</v>
      </c>
      <c r="E31" s="30">
        <f t="shared" si="0"/>
        <v>-6.3821003953713777</v>
      </c>
      <c r="F31" s="39">
        <f>VLOOKUP($A31,'Ub5 and Ub6 values'!$A$3:$F$7000,3,FALSE)</f>
        <v>8</v>
      </c>
      <c r="G31" s="39">
        <f>VLOOKUP($A31,'Ub5 and Ub6 values'!$A$3:$F$7000,4,FALSE)</f>
        <v>11</v>
      </c>
    </row>
    <row r="32" spans="1:7">
      <c r="A32" t="s">
        <v>1616</v>
      </c>
      <c r="B32">
        <v>4.2711040447919227E-7</v>
      </c>
      <c r="E32" s="30">
        <f t="shared" si="0"/>
        <v>-6.3694598489598233</v>
      </c>
      <c r="F32" s="39">
        <f>VLOOKUP($A32,'Ub5 and Ub6 values'!$A$3:$F$7000,3,FALSE)</f>
        <v>9</v>
      </c>
      <c r="G32" s="39">
        <f>VLOOKUP($A32,'Ub5 and Ub6 values'!$A$3:$F$7000,4,FALSE)</f>
        <v>10</v>
      </c>
    </row>
    <row r="33" spans="1:7">
      <c r="A33" t="s">
        <v>1566</v>
      </c>
      <c r="B33">
        <v>4.5306257365410592E-7</v>
      </c>
      <c r="E33" s="30">
        <f t="shared" si="0"/>
        <v>-6.3438418123006954</v>
      </c>
      <c r="F33" s="39">
        <f>VLOOKUP($A33,'Ub5 and Ub6 values'!$A$3:$F$7000,3,FALSE)</f>
        <v>11</v>
      </c>
      <c r="G33" s="39">
        <f>VLOOKUP($A33,'Ub5 and Ub6 values'!$A$3:$F$7000,4,FALSE)</f>
        <v>11</v>
      </c>
    </row>
    <row r="34" spans="1:7">
      <c r="A34" t="s">
        <v>1533</v>
      </c>
      <c r="B34">
        <v>4.532684946360215E-7</v>
      </c>
      <c r="E34" s="30">
        <f t="shared" si="0"/>
        <v>-6.3436444664282616</v>
      </c>
      <c r="F34" s="39">
        <f>VLOOKUP($A34,'Ub5 and Ub6 values'!$A$3:$F$7000,3,FALSE)</f>
        <v>11</v>
      </c>
      <c r="G34" s="39">
        <f>VLOOKUP($A34,'Ub5 and Ub6 values'!$A$3:$F$7000,4,FALSE)</f>
        <v>12</v>
      </c>
    </row>
    <row r="35" spans="1:7">
      <c r="A35" t="s">
        <v>1513</v>
      </c>
      <c r="B35">
        <v>1.100094378930259E-6</v>
      </c>
      <c r="E35" s="30">
        <f t="shared" ref="E35:E54" si="1">LOG(B35)</f>
        <v>-5.9585700543960076</v>
      </c>
      <c r="F35" s="39">
        <f>VLOOKUP($A35,'Ub5 and Ub6 values'!$A$3:$F$7000,3,FALSE)</f>
        <v>6</v>
      </c>
      <c r="G35" s="39">
        <f>VLOOKUP($A35,'Ub5 and Ub6 values'!$A$3:$F$7000,4,FALSE)</f>
        <v>6</v>
      </c>
    </row>
    <row r="36" spans="1:7">
      <c r="A36" t="s">
        <v>1645</v>
      </c>
      <c r="B36">
        <v>1.2181636229220962E-6</v>
      </c>
      <c r="E36" s="30">
        <f t="shared" si="1"/>
        <v>-5.9142943736411038</v>
      </c>
      <c r="F36" s="39">
        <f>VLOOKUP($A36,'Ub5 and Ub6 values'!$A$3:$F$7000,3,FALSE)</f>
        <v>8</v>
      </c>
      <c r="G36" s="39">
        <f>VLOOKUP($A36,'Ub5 and Ub6 values'!$A$3:$F$7000,4,FALSE)</f>
        <v>8</v>
      </c>
    </row>
    <row r="37" spans="1:7">
      <c r="A37" t="s">
        <v>1536</v>
      </c>
      <c r="B37">
        <v>1.7769136843965412E-6</v>
      </c>
      <c r="E37" s="30">
        <f t="shared" si="1"/>
        <v>-5.7503336680307937</v>
      </c>
      <c r="F37" s="39">
        <f>VLOOKUP($A37,'Ub5 and Ub6 values'!$A$3:$F$7000,3,FALSE)</f>
        <v>11</v>
      </c>
      <c r="G37" s="39">
        <f>VLOOKUP($A37,'Ub5 and Ub6 values'!$A$3:$F$7000,4,FALSE)</f>
        <v>12</v>
      </c>
    </row>
    <row r="38" spans="1:7">
      <c r="A38" t="s">
        <v>1544</v>
      </c>
      <c r="B38">
        <v>2.1578361768419112E-6</v>
      </c>
      <c r="E38" s="30">
        <f t="shared" si="1"/>
        <v>-5.6659815300860368</v>
      </c>
      <c r="F38" s="39">
        <f>VLOOKUP($A38,'Ub5 and Ub6 values'!$A$3:$F$7000,3,FALSE)</f>
        <v>11</v>
      </c>
      <c r="G38" s="39">
        <f>VLOOKUP($A38,'Ub5 and Ub6 values'!$A$3:$F$7000,4,FALSE)</f>
        <v>12</v>
      </c>
    </row>
    <row r="39" spans="1:7">
      <c r="A39" t="s">
        <v>1635</v>
      </c>
      <c r="B39">
        <v>3.0385562315821117E-6</v>
      </c>
      <c r="E39" s="30">
        <f t="shared" si="1"/>
        <v>-5.5173327221799688</v>
      </c>
      <c r="F39" s="39">
        <f>VLOOKUP($A39,'Ub5 and Ub6 values'!$A$3:$F$7000,3,FALSE)</f>
        <v>10</v>
      </c>
      <c r="G39" s="39">
        <f>VLOOKUP($A39,'Ub5 and Ub6 values'!$A$3:$F$7000,4,FALSE)</f>
        <v>10</v>
      </c>
    </row>
    <row r="40" spans="1:7">
      <c r="A40" t="s">
        <v>1690</v>
      </c>
      <c r="B40">
        <v>4.5968922410520808E-6</v>
      </c>
      <c r="E40" s="30">
        <f t="shared" si="1"/>
        <v>-5.3375356767293463</v>
      </c>
      <c r="F40" s="39">
        <f>VLOOKUP($A40,'Ub5 and Ub6 values'!$A$3:$F$7000,3,FALSE)</f>
        <v>7</v>
      </c>
      <c r="G40" s="39">
        <f>VLOOKUP($A40,'Ub5 and Ub6 values'!$A$3:$F$7000,4,FALSE)</f>
        <v>8</v>
      </c>
    </row>
    <row r="41" spans="1:7">
      <c r="A41" t="s">
        <v>1672</v>
      </c>
      <c r="B41">
        <v>4.8765171047901217E-6</v>
      </c>
      <c r="E41" s="30">
        <f t="shared" si="1"/>
        <v>-5.3118902481214336</v>
      </c>
      <c r="F41" s="39">
        <f>VLOOKUP($A41,'Ub5 and Ub6 values'!$A$3:$F$7000,3,FALSE)</f>
        <v>8</v>
      </c>
      <c r="G41" s="39">
        <f>VLOOKUP($A41,'Ub5 and Ub6 values'!$A$3:$F$7000,4,FALSE)</f>
        <v>9</v>
      </c>
    </row>
    <row r="42" spans="1:7">
      <c r="A42" t="s">
        <v>1679</v>
      </c>
      <c r="B42">
        <v>6.5188171822346468E-6</v>
      </c>
      <c r="E42" s="30">
        <f t="shared" si="1"/>
        <v>-5.1858311984137178</v>
      </c>
      <c r="F42" s="39">
        <f>VLOOKUP($A42,'Ub5 and Ub6 values'!$A$3:$F$7000,3,FALSE)</f>
        <v>7</v>
      </c>
      <c r="G42" s="39">
        <f>VLOOKUP($A42,'Ub5 and Ub6 values'!$A$3:$F$7000,4,FALSE)</f>
        <v>9</v>
      </c>
    </row>
    <row r="43" spans="1:7">
      <c r="A43" t="s">
        <v>1541</v>
      </c>
      <c r="B43">
        <v>8.4320551321492764E-6</v>
      </c>
      <c r="E43" s="30">
        <f t="shared" si="1"/>
        <v>-5.0740665625312049</v>
      </c>
      <c r="F43" s="39">
        <f>VLOOKUP($A43,'Ub5 and Ub6 values'!$A$3:$F$7000,3,FALSE)</f>
        <v>9</v>
      </c>
      <c r="G43" s="39">
        <f>VLOOKUP($A43,'Ub5 and Ub6 values'!$A$3:$F$7000,4,FALSE)</f>
        <v>10</v>
      </c>
    </row>
    <row r="44" spans="1:7">
      <c r="A44" t="s">
        <v>1529</v>
      </c>
      <c r="B44">
        <v>9.2800551928939149E-6</v>
      </c>
      <c r="E44" s="30">
        <f t="shared" si="1"/>
        <v>-5.0324494408179925</v>
      </c>
      <c r="F44" s="39">
        <f>VLOOKUP($A44,'Ub5 and Ub6 values'!$A$3:$F$7000,3,FALSE)</f>
        <v>7</v>
      </c>
      <c r="G44" s="39">
        <f>VLOOKUP($A44,'Ub5 and Ub6 values'!$A$3:$F$7000,4,FALSE)</f>
        <v>8</v>
      </c>
    </row>
    <row r="45" spans="1:7">
      <c r="A45" t="s">
        <v>1633</v>
      </c>
      <c r="B45">
        <v>9.3511885782893848E-6</v>
      </c>
      <c r="E45" s="30">
        <f t="shared" si="1"/>
        <v>-5.0291331848295391</v>
      </c>
      <c r="F45" s="39">
        <f>VLOOKUP($A45,'Ub5 and Ub6 values'!$A$3:$F$7000,3,FALSE)</f>
        <v>7</v>
      </c>
      <c r="G45" s="39">
        <f>VLOOKUP($A45,'Ub5 and Ub6 values'!$A$3:$F$7000,4,FALSE)</f>
        <v>8</v>
      </c>
    </row>
    <row r="46" spans="1:7">
      <c r="A46" t="s">
        <v>1531</v>
      </c>
      <c r="B46">
        <v>1.1478138053073326E-5</v>
      </c>
      <c r="E46" s="30">
        <f t="shared" si="1"/>
        <v>-4.9401285560895491</v>
      </c>
      <c r="F46" s="39">
        <f>VLOOKUP($A46,'Ub5 and Ub6 values'!$A$3:$F$7000,3,FALSE)</f>
        <v>6</v>
      </c>
      <c r="G46" s="39">
        <f>VLOOKUP($A46,'Ub5 and Ub6 values'!$A$3:$F$7000,4,FALSE)</f>
        <v>6</v>
      </c>
    </row>
    <row r="47" spans="1:7">
      <c r="A47" t="s">
        <v>1553</v>
      </c>
      <c r="B47">
        <v>1.467244412029688E-5</v>
      </c>
      <c r="E47" s="30">
        <f t="shared" si="1"/>
        <v>-4.8334975358128842</v>
      </c>
      <c r="F47" s="39">
        <f>VLOOKUP($A47,'Ub5 and Ub6 values'!$A$3:$F$7000,3,FALSE)</f>
        <v>6</v>
      </c>
      <c r="G47" s="39">
        <f>VLOOKUP($A47,'Ub5 and Ub6 values'!$A$3:$F$7000,4,FALSE)</f>
        <v>9</v>
      </c>
    </row>
    <row r="48" spans="1:7">
      <c r="A48" t="s">
        <v>1540</v>
      </c>
      <c r="B48">
        <v>2.321281563356141E-5</v>
      </c>
      <c r="E48" s="30">
        <f t="shared" si="1"/>
        <v>-4.6342721779432967</v>
      </c>
      <c r="F48" s="39">
        <f>VLOOKUP($A48,'Ub5 and Ub6 values'!$A$3:$F$7000,3,FALSE)</f>
        <v>7</v>
      </c>
      <c r="G48" s="39">
        <f>VLOOKUP($A48,'Ub5 and Ub6 values'!$A$3:$F$7000,4,FALSE)</f>
        <v>9</v>
      </c>
    </row>
    <row r="49" spans="1:7">
      <c r="A49" t="s">
        <v>1647</v>
      </c>
      <c r="B49">
        <v>3.661495946167796E-5</v>
      </c>
      <c r="E49" s="30">
        <f t="shared" si="1"/>
        <v>-4.4363414423568264</v>
      </c>
      <c r="F49" s="39">
        <f>VLOOKUP($A49,'Ub5 and Ub6 values'!$A$3:$F$7000,3,FALSE)</f>
        <v>7</v>
      </c>
      <c r="G49" s="39">
        <f>VLOOKUP($A49,'Ub5 and Ub6 values'!$A$3:$F$7000,4,FALSE)</f>
        <v>9</v>
      </c>
    </row>
    <row r="50" spans="1:7">
      <c r="A50" t="s">
        <v>1634</v>
      </c>
      <c r="B50">
        <v>4.0821856236054261E-5</v>
      </c>
      <c r="E50" s="30">
        <f t="shared" si="1"/>
        <v>-4.3891072510960223</v>
      </c>
      <c r="F50" s="39">
        <f>VLOOKUP($A50,'Ub5 and Ub6 values'!$A$3:$F$7000,3,FALSE)</f>
        <v>11</v>
      </c>
      <c r="G50" s="39">
        <f>VLOOKUP($A50,'Ub5 and Ub6 values'!$A$3:$F$7000,4,FALSE)</f>
        <v>12</v>
      </c>
    </row>
    <row r="51" spans="1:7">
      <c r="A51" t="s">
        <v>1535</v>
      </c>
      <c r="B51">
        <v>1.2208521548040532E-4</v>
      </c>
      <c r="E51" s="30">
        <f t="shared" si="1"/>
        <v>-3.9133369259326232</v>
      </c>
      <c r="F51" s="39">
        <f>VLOOKUP($A51,'Ub5 and Ub6 values'!$A$3:$F$7000,3,FALSE)</f>
        <v>6</v>
      </c>
      <c r="G51" s="39">
        <f>VLOOKUP($A51,'Ub5 and Ub6 values'!$A$3:$F$7000,4,FALSE)</f>
        <v>7</v>
      </c>
    </row>
    <row r="52" spans="1:7">
      <c r="A52" t="s">
        <v>1561</v>
      </c>
      <c r="B52">
        <v>2.5621985251088482E-4</v>
      </c>
      <c r="E52" s="30">
        <f t="shared" si="1"/>
        <v>-3.5913872231397299</v>
      </c>
      <c r="F52" s="39">
        <f>VLOOKUP($A52,'Ub5 and Ub6 values'!$A$3:$F$7000,3,FALSE)</f>
        <v>6</v>
      </c>
      <c r="G52" s="39">
        <f>VLOOKUP($A52,'Ub5 and Ub6 values'!$A$3:$F$7000,4,FALSE)</f>
        <v>8</v>
      </c>
    </row>
    <row r="53" spans="1:7">
      <c r="A53" t="s">
        <v>1560</v>
      </c>
      <c r="B53">
        <v>3.5493109952226273E-4</v>
      </c>
      <c r="E53" s="30">
        <f t="shared" si="1"/>
        <v>-3.4498559455406315</v>
      </c>
      <c r="F53" s="39">
        <f>VLOOKUP($A53,'Ub5 and Ub6 values'!$A$3:$F$7000,3,FALSE)</f>
        <v>6</v>
      </c>
      <c r="G53" s="39">
        <f>VLOOKUP($A53,'Ub5 and Ub6 values'!$A$3:$F$7000,4,FALSE)</f>
        <v>9</v>
      </c>
    </row>
    <row r="54" spans="1:7">
      <c r="A54" t="s">
        <v>1618</v>
      </c>
      <c r="B54">
        <v>5.740099715388794E-4</v>
      </c>
      <c r="E54" s="30">
        <f t="shared" si="1"/>
        <v>-3.2410805630955868</v>
      </c>
      <c r="F54" s="39">
        <f>VLOOKUP($A54,'Ub5 and Ub6 values'!$A$3:$F$7000,3,FALSE)</f>
        <v>7</v>
      </c>
      <c r="G54" s="39">
        <f>VLOOKUP($A54,'Ub5 and Ub6 values'!$A$3:$F$7000,4,FALSE)</f>
        <v>9</v>
      </c>
    </row>
    <row r="55" spans="1:7">
      <c r="B55" t="s">
        <v>1489</v>
      </c>
    </row>
    <row r="56" spans="1:7">
      <c r="B56" t="s">
        <v>1489</v>
      </c>
    </row>
    <row r="57" spans="1:7">
      <c r="B57" t="s">
        <v>1489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AC57"/>
  <sheetViews>
    <sheetView topLeftCell="A2" workbookViewId="0">
      <selection activeCell="E2" sqref="E1:F1048576"/>
    </sheetView>
  </sheetViews>
  <sheetFormatPr defaultRowHeight="12.75"/>
  <cols>
    <col min="1" max="1" width="23.7109375" customWidth="1"/>
    <col min="4" max="4" width="9.140625" style="30"/>
    <col min="5" max="6" width="9.140625" style="39"/>
  </cols>
  <sheetData>
    <row r="2" spans="1:29">
      <c r="A2" t="s">
        <v>3341</v>
      </c>
      <c r="E2" s="39" t="s">
        <v>7937</v>
      </c>
      <c r="F2" s="39" t="s">
        <v>7938</v>
      </c>
      <c r="K2" t="s">
        <v>14838</v>
      </c>
      <c r="Q2" t="s">
        <v>14839</v>
      </c>
      <c r="W2" t="s">
        <v>14840</v>
      </c>
    </row>
    <row r="3" spans="1:29">
      <c r="A3" t="s">
        <v>1646</v>
      </c>
      <c r="B3">
        <v>2.8477317161902252E-10</v>
      </c>
      <c r="D3" s="30">
        <f>LOG(B3)</f>
        <v>-9.5455009278393863</v>
      </c>
      <c r="E3" s="39">
        <f>VLOOKUP($A3,'Ub5 and Ub6 values'!$A$3:$F$7000,3,FALSE)</f>
        <v>9</v>
      </c>
      <c r="F3" s="39">
        <f>VLOOKUP($A3,'Ub5 and Ub6 values'!$A$3:$F$7000,4,FALSE)</f>
        <v>9</v>
      </c>
      <c r="K3" s="26" t="s">
        <v>14841</v>
      </c>
      <c r="L3" s="26" t="s">
        <v>14842</v>
      </c>
      <c r="M3" s="26" t="s">
        <v>14843</v>
      </c>
      <c r="N3" s="26" t="s">
        <v>14844</v>
      </c>
      <c r="O3" s="26" t="s">
        <v>14845</v>
      </c>
      <c r="P3" s="26" t="s">
        <v>14846</v>
      </c>
      <c r="Q3" s="26" t="s">
        <v>14841</v>
      </c>
      <c r="R3" s="26" t="s">
        <v>14842</v>
      </c>
      <c r="S3" s="26" t="s">
        <v>14843</v>
      </c>
      <c r="T3" s="26" t="s">
        <v>14844</v>
      </c>
      <c r="U3" s="26" t="s">
        <v>14845</v>
      </c>
      <c r="V3" s="26" t="s">
        <v>14846</v>
      </c>
      <c r="W3" s="26" t="s">
        <v>14841</v>
      </c>
      <c r="X3" s="26" t="s">
        <v>14842</v>
      </c>
      <c r="Y3" s="26" t="s">
        <v>14843</v>
      </c>
      <c r="Z3" s="26" t="s">
        <v>14844</v>
      </c>
      <c r="AA3" s="26" t="s">
        <v>14845</v>
      </c>
      <c r="AB3" s="26" t="s">
        <v>14846</v>
      </c>
      <c r="AC3" s="26" t="s">
        <v>14846</v>
      </c>
    </row>
    <row r="4" spans="1:29">
      <c r="A4" t="s">
        <v>1538</v>
      </c>
      <c r="B4">
        <v>4.5253988007693178E-10</v>
      </c>
      <c r="D4" s="30">
        <f t="shared" ref="D4:D54" si="0">LOG(B4)</f>
        <v>-9.344343142571093</v>
      </c>
      <c r="E4" s="39">
        <f>VLOOKUP($A4,'Ub5 and Ub6 values'!$A$3:$F$7000,3,FALSE)</f>
        <v>8</v>
      </c>
      <c r="F4" s="39">
        <f>VLOOKUP($A4,'Ub5 and Ub6 values'!$A$3:$F$7000,4,FALSE)</f>
        <v>8</v>
      </c>
      <c r="K4">
        <f>AVERAGE(D3:D3743)</f>
        <v>-7.0849150981107902</v>
      </c>
      <c r="L4">
        <f>MEDIAN(D3:D3743)</f>
        <v>-7.5772685880958131</v>
      </c>
      <c r="M4">
        <f>STDEV(D3:D3743)</f>
        <v>1.4369186143555259</v>
      </c>
      <c r="N4">
        <f>SKEW(D3:D3743)</f>
        <v>0.61018576774668265</v>
      </c>
      <c r="O4">
        <f>MAX(D3:D3743)</f>
        <v>-3.7059673613982378</v>
      </c>
      <c r="P4">
        <f>MIN(D3:D3743)</f>
        <v>-9.5455009278393863</v>
      </c>
      <c r="Q4">
        <f>AVERAGE(E3:E5441)</f>
        <v>8.4423076923076916</v>
      </c>
      <c r="R4">
        <f>MEDIAN(E3:E543)</f>
        <v>8</v>
      </c>
      <c r="S4">
        <f>STDEV(E3:E543)</f>
        <v>1.6734777869661359</v>
      </c>
      <c r="T4">
        <f>SKEW(E3:E543)</f>
        <v>0.22182137350887349</v>
      </c>
      <c r="U4">
        <f>MAX(E3:E543)</f>
        <v>11</v>
      </c>
      <c r="V4">
        <f>MIN(E3:E543)</f>
        <v>6</v>
      </c>
      <c r="W4">
        <f>AVERAGE(F3:F5407)</f>
        <v>9.6538461538461533</v>
      </c>
      <c r="X4">
        <f>MEDIAN(F3:F5407)</f>
        <v>10</v>
      </c>
      <c r="Y4">
        <f>STDEV(F3:F5407)</f>
        <v>1.5828073270903171</v>
      </c>
      <c r="Z4">
        <f>SKEW(F3:F5407)</f>
        <v>-0.29394726854262487</v>
      </c>
      <c r="AA4">
        <f>MAX(F3:F5407)</f>
        <v>12</v>
      </c>
      <c r="AB4">
        <f>MIN(F3:F5407)</f>
        <v>6</v>
      </c>
      <c r="AC4">
        <f>MIN(G3:G5407)</f>
        <v>0</v>
      </c>
    </row>
    <row r="5" spans="1:29">
      <c r="A5" t="s">
        <v>1556</v>
      </c>
      <c r="B5">
        <v>6.4976149158985474E-10</v>
      </c>
      <c r="D5" s="30">
        <f t="shared" si="0"/>
        <v>-9.187246030888236</v>
      </c>
      <c r="E5" s="39">
        <f>VLOOKUP($A5,'Ub5 and Ub6 values'!$A$3:$F$7000,3,FALSE)</f>
        <v>8</v>
      </c>
      <c r="F5" s="39">
        <f>VLOOKUP($A5,'Ub5 and Ub6 values'!$A$3:$F$7000,4,FALSE)</f>
        <v>11</v>
      </c>
    </row>
    <row r="6" spans="1:29">
      <c r="A6" t="s">
        <v>1542</v>
      </c>
      <c r="B6">
        <v>1.1157511775112868E-9</v>
      </c>
      <c r="D6" s="30">
        <f t="shared" si="0"/>
        <v>-8.9524326461532322</v>
      </c>
      <c r="E6" s="39">
        <f>VLOOKUP($A6,'Ub5 and Ub6 values'!$A$3:$F$7000,3,FALSE)</f>
        <v>8</v>
      </c>
      <c r="F6" s="39">
        <f>VLOOKUP($A6,'Ub5 and Ub6 values'!$A$3:$F$7000,4,FALSE)</f>
        <v>11</v>
      </c>
    </row>
    <row r="7" spans="1:29">
      <c r="A7" t="s">
        <v>1520</v>
      </c>
      <c r="B7">
        <v>1.791028571021736E-9</v>
      </c>
      <c r="D7" s="30">
        <f t="shared" si="0"/>
        <v>-8.7468974861006554</v>
      </c>
      <c r="E7" s="39">
        <f>VLOOKUP($A7,'Ub5 and Ub6 values'!$A$3:$F$7000,3,FALSE)</f>
        <v>10</v>
      </c>
      <c r="F7" s="39">
        <f>VLOOKUP($A7,'Ub5 and Ub6 values'!$A$3:$F$7000,4,FALSE)</f>
        <v>10</v>
      </c>
    </row>
    <row r="8" spans="1:29">
      <c r="A8" t="s">
        <v>1576</v>
      </c>
      <c r="B8">
        <v>2.9170864387089065E-9</v>
      </c>
      <c r="D8" s="30">
        <f t="shared" si="0"/>
        <v>-8.5350507017325334</v>
      </c>
      <c r="E8" s="39">
        <f>VLOOKUP($A8,'Ub5 and Ub6 values'!$A$3:$F$7000,3,FALSE)</f>
        <v>8</v>
      </c>
      <c r="F8" s="39">
        <f>VLOOKUP($A8,'Ub5 and Ub6 values'!$A$3:$F$7000,4,FALSE)</f>
        <v>11</v>
      </c>
    </row>
    <row r="9" spans="1:29">
      <c r="A9" t="s">
        <v>1496</v>
      </c>
      <c r="B9">
        <v>3.2062707421053396E-9</v>
      </c>
      <c r="D9" s="30">
        <f t="shared" si="0"/>
        <v>-8.4939998079837959</v>
      </c>
      <c r="E9" s="39">
        <f>VLOOKUP($A9,'Ub5 and Ub6 values'!$A$3:$F$7000,3,FALSE)</f>
        <v>8</v>
      </c>
      <c r="F9" s="39">
        <f>VLOOKUP($A9,'Ub5 and Ub6 values'!$A$3:$F$7000,4,FALSE)</f>
        <v>11</v>
      </c>
    </row>
    <row r="10" spans="1:29">
      <c r="A10" t="s">
        <v>1584</v>
      </c>
      <c r="B10">
        <v>3.4040523489611658E-9</v>
      </c>
      <c r="D10" s="30">
        <f t="shared" si="0"/>
        <v>-8.4680037697713058</v>
      </c>
      <c r="E10" s="39">
        <f>VLOOKUP($A10,'Ub5 and Ub6 values'!$A$3:$F$7000,3,FALSE)</f>
        <v>8</v>
      </c>
      <c r="F10" s="39">
        <f>VLOOKUP($A10,'Ub5 and Ub6 values'!$A$3:$F$7000,4,FALSE)</f>
        <v>10</v>
      </c>
    </row>
    <row r="11" spans="1:29">
      <c r="A11" t="s">
        <v>1591</v>
      </c>
      <c r="B11">
        <v>3.9693561079479691E-9</v>
      </c>
      <c r="D11" s="30">
        <f t="shared" si="0"/>
        <v>-8.4012799369257554</v>
      </c>
      <c r="E11" s="39">
        <f>VLOOKUP($A11,'Ub5 and Ub6 values'!$A$3:$F$7000,3,FALSE)</f>
        <v>7</v>
      </c>
      <c r="F11" s="39">
        <f>VLOOKUP($A11,'Ub5 and Ub6 values'!$A$3:$F$7000,4,FALSE)</f>
        <v>8</v>
      </c>
    </row>
    <row r="12" spans="1:29">
      <c r="A12" t="s">
        <v>1503</v>
      </c>
      <c r="B12">
        <v>4.3961329773942552E-9</v>
      </c>
      <c r="D12" s="30">
        <f t="shared" si="0"/>
        <v>-8.3569291791978007</v>
      </c>
      <c r="E12" s="39">
        <f>VLOOKUP($A12,'Ub5 and Ub6 values'!$A$3:$F$7000,3,FALSE)</f>
        <v>10</v>
      </c>
      <c r="F12" s="39">
        <f>VLOOKUP($A12,'Ub5 and Ub6 values'!$A$3:$F$7000,4,FALSE)</f>
        <v>10</v>
      </c>
    </row>
    <row r="13" spans="1:29">
      <c r="A13" t="s">
        <v>1554</v>
      </c>
      <c r="B13">
        <v>5.4260613135098593E-9</v>
      </c>
      <c r="D13" s="30">
        <f t="shared" si="0"/>
        <v>-8.2655153030977271</v>
      </c>
      <c r="E13" s="39">
        <f>VLOOKUP($A13,'Ub5 and Ub6 values'!$A$3:$F$7000,3,FALSE)</f>
        <v>8</v>
      </c>
      <c r="F13" s="39">
        <f>VLOOKUP($A13,'Ub5 and Ub6 values'!$A$3:$F$7000,4,FALSE)</f>
        <v>11</v>
      </c>
    </row>
    <row r="14" spans="1:29">
      <c r="A14" t="s">
        <v>1642</v>
      </c>
      <c r="B14">
        <v>5.5853098773631086E-9</v>
      </c>
      <c r="D14" s="30">
        <f t="shared" si="0"/>
        <v>-8.2529527268822047</v>
      </c>
      <c r="E14" s="39">
        <f>VLOOKUP($A14,'Ub5 and Ub6 values'!$A$3:$F$7000,3,FALSE)</f>
        <v>8</v>
      </c>
      <c r="F14" s="39">
        <f>VLOOKUP($A14,'Ub5 and Ub6 values'!$A$3:$F$7000,4,FALSE)</f>
        <v>11</v>
      </c>
    </row>
    <row r="15" spans="1:29">
      <c r="A15" t="s">
        <v>1557</v>
      </c>
      <c r="B15">
        <v>7.2826392284563917E-9</v>
      </c>
      <c r="D15" s="30">
        <f t="shared" si="0"/>
        <v>-8.1377112038410662</v>
      </c>
      <c r="E15" s="39">
        <f>VLOOKUP($A15,'Ub5 and Ub6 values'!$A$3:$F$7000,3,FALSE)</f>
        <v>11</v>
      </c>
      <c r="F15" s="39">
        <f>VLOOKUP($A15,'Ub5 and Ub6 values'!$A$3:$F$7000,4,FALSE)</f>
        <v>11</v>
      </c>
    </row>
    <row r="16" spans="1:29">
      <c r="A16" t="s">
        <v>1536</v>
      </c>
      <c r="B16">
        <v>1.3009546617903249E-8</v>
      </c>
      <c r="D16" s="30">
        <f t="shared" si="0"/>
        <v>-7.8857378383172589</v>
      </c>
      <c r="E16" s="39">
        <f>VLOOKUP($A16,'Ub5 and Ub6 values'!$A$3:$F$7000,3,FALSE)</f>
        <v>11</v>
      </c>
      <c r="F16" s="39">
        <f>VLOOKUP($A16,'Ub5 and Ub6 values'!$A$3:$F$7000,4,FALSE)</f>
        <v>12</v>
      </c>
    </row>
    <row r="17" spans="1:6">
      <c r="A17" t="s">
        <v>1595</v>
      </c>
      <c r="B17">
        <v>1.3383997354858143E-8</v>
      </c>
      <c r="D17" s="30">
        <f t="shared" si="0"/>
        <v>-7.8734141578772983</v>
      </c>
      <c r="E17" s="39">
        <f>VLOOKUP($A17,'Ub5 and Ub6 values'!$A$3:$F$7000,3,FALSE)</f>
        <v>9</v>
      </c>
      <c r="F17" s="39">
        <f>VLOOKUP($A17,'Ub5 and Ub6 values'!$A$3:$F$7000,4,FALSE)</f>
        <v>11</v>
      </c>
    </row>
    <row r="18" spans="1:6">
      <c r="A18" t="s">
        <v>1563</v>
      </c>
      <c r="B18">
        <v>1.3657204105082411E-8</v>
      </c>
      <c r="D18" s="30">
        <f t="shared" si="0"/>
        <v>-7.8646382000699795</v>
      </c>
      <c r="E18" s="39">
        <f>VLOOKUP($A18,'Ub5 and Ub6 values'!$A$3:$F$7000,3,FALSE)</f>
        <v>11</v>
      </c>
      <c r="F18" s="39">
        <f>VLOOKUP($A18,'Ub5 and Ub6 values'!$A$3:$F$7000,4,FALSE)</f>
        <v>11</v>
      </c>
    </row>
    <row r="19" spans="1:6">
      <c r="A19" t="s">
        <v>1566</v>
      </c>
      <c r="B19">
        <v>1.5682935241872896E-8</v>
      </c>
      <c r="D19" s="30">
        <f t="shared" si="0"/>
        <v>-7.8045726508321884</v>
      </c>
      <c r="E19" s="39">
        <f>VLOOKUP($A19,'Ub5 and Ub6 values'!$A$3:$F$7000,3,FALSE)</f>
        <v>11</v>
      </c>
      <c r="F19" s="39">
        <f>VLOOKUP($A19,'Ub5 and Ub6 values'!$A$3:$F$7000,4,FALSE)</f>
        <v>11</v>
      </c>
    </row>
    <row r="20" spans="1:6">
      <c r="A20" t="s">
        <v>1552</v>
      </c>
      <c r="B20">
        <v>1.7856882552732469E-8</v>
      </c>
      <c r="D20" s="30">
        <f t="shared" si="0"/>
        <v>-7.7481943577834089</v>
      </c>
      <c r="E20" s="39">
        <f>VLOOKUP($A20,'Ub5 and Ub6 values'!$A$3:$F$7000,3,FALSE)</f>
        <v>11</v>
      </c>
      <c r="F20" s="39">
        <f>VLOOKUP($A20,'Ub5 and Ub6 values'!$A$3:$F$7000,4,FALSE)</f>
        <v>12</v>
      </c>
    </row>
    <row r="21" spans="1:6">
      <c r="A21" t="s">
        <v>1593</v>
      </c>
      <c r="B21">
        <v>1.7921799273935883E-8</v>
      </c>
      <c r="D21" s="30">
        <f t="shared" si="0"/>
        <v>-7.746618391129525</v>
      </c>
      <c r="E21" s="39">
        <f>VLOOKUP($A21,'Ub5 and Ub6 values'!$A$3:$F$7000,3,FALSE)</f>
        <v>9</v>
      </c>
      <c r="F21" s="39">
        <f>VLOOKUP($A21,'Ub5 and Ub6 values'!$A$3:$F$7000,4,FALSE)</f>
        <v>9</v>
      </c>
    </row>
    <row r="22" spans="1:6">
      <c r="A22" t="s">
        <v>1609</v>
      </c>
      <c r="B22">
        <v>1.8106669221399538E-8</v>
      </c>
      <c r="D22" s="30">
        <f t="shared" si="0"/>
        <v>-7.7421614321710956</v>
      </c>
      <c r="E22" s="39">
        <f>VLOOKUP($A22,'Ub5 and Ub6 values'!$A$3:$F$7000,3,FALSE)</f>
        <v>11</v>
      </c>
      <c r="F22" s="39">
        <f>VLOOKUP($A22,'Ub5 and Ub6 values'!$A$3:$F$7000,4,FALSE)</f>
        <v>12</v>
      </c>
    </row>
    <row r="23" spans="1:6">
      <c r="A23" t="s">
        <v>1601</v>
      </c>
      <c r="B23">
        <v>1.8908372390940052E-8</v>
      </c>
      <c r="D23" s="30">
        <f t="shared" si="0"/>
        <v>-7.7233458530722228</v>
      </c>
      <c r="E23" s="39">
        <f>VLOOKUP($A23,'Ub5 and Ub6 values'!$A$3:$F$7000,3,FALSE)</f>
        <v>9</v>
      </c>
      <c r="F23" s="39">
        <f>VLOOKUP($A23,'Ub5 and Ub6 values'!$A$3:$F$7000,4,FALSE)</f>
        <v>9</v>
      </c>
    </row>
    <row r="24" spans="1:6">
      <c r="A24" t="s">
        <v>6355</v>
      </c>
      <c r="B24">
        <v>1.9549421105814556E-8</v>
      </c>
      <c r="D24" s="30">
        <f t="shared" si="0"/>
        <v>-7.7088660983332122</v>
      </c>
      <c r="E24" s="39">
        <f>VLOOKUP($A24,'Ub5 and Ub6 values'!$A$3:$F$7000,3,FALSE)</f>
        <v>7</v>
      </c>
      <c r="F24" s="39">
        <f>VLOOKUP($A24,'Ub5 and Ub6 values'!$A$3:$F$7000,4,FALSE)</f>
        <v>8</v>
      </c>
    </row>
    <row r="25" spans="1:6">
      <c r="A25" t="s">
        <v>6061</v>
      </c>
      <c r="B25">
        <v>2.281757594706816E-8</v>
      </c>
      <c r="D25" s="30">
        <f t="shared" si="0"/>
        <v>-7.641730495269706</v>
      </c>
      <c r="E25" s="39">
        <f>VLOOKUP($A25,'Ub5 and Ub6 values'!$A$3:$F$7000,3,FALSE)</f>
        <v>9</v>
      </c>
      <c r="F25" s="39">
        <f>VLOOKUP($A25,'Ub5 and Ub6 values'!$A$3:$F$7000,4,FALSE)</f>
        <v>9</v>
      </c>
    </row>
    <row r="26" spans="1:6">
      <c r="A26" t="s">
        <v>1515</v>
      </c>
      <c r="B26">
        <v>2.3615797219021209E-8</v>
      </c>
      <c r="D26" s="30">
        <f t="shared" si="0"/>
        <v>-7.6267973889829932</v>
      </c>
      <c r="E26" s="39">
        <f>VLOOKUP($A26,'Ub5 and Ub6 values'!$A$3:$F$7000,3,FALSE)</f>
        <v>8</v>
      </c>
      <c r="F26" s="39">
        <f>VLOOKUP($A26,'Ub5 and Ub6 values'!$A$3:$F$7000,4,FALSE)</f>
        <v>10</v>
      </c>
    </row>
    <row r="27" spans="1:6">
      <c r="A27" t="s">
        <v>1587</v>
      </c>
      <c r="B27">
        <v>2.3727593380241122E-8</v>
      </c>
      <c r="D27" s="30">
        <f t="shared" si="0"/>
        <v>-7.624746308756297</v>
      </c>
      <c r="E27" s="39">
        <f>VLOOKUP($A27,'Ub5 and Ub6 values'!$A$3:$F$7000,3,FALSE)</f>
        <v>9</v>
      </c>
      <c r="F27" s="39">
        <f>VLOOKUP($A27,'Ub5 and Ub6 values'!$A$3:$F$7000,4,FALSE)</f>
        <v>9</v>
      </c>
    </row>
    <row r="28" spans="1:6">
      <c r="A28" t="s">
        <v>1635</v>
      </c>
      <c r="B28">
        <v>2.5321301929850931E-8</v>
      </c>
      <c r="D28" s="30">
        <f t="shared" si="0"/>
        <v>-7.5965139682275939</v>
      </c>
      <c r="E28" s="39">
        <f>VLOOKUP($A28,'Ub5 and Ub6 values'!$A$3:$F$7000,3,FALSE)</f>
        <v>10</v>
      </c>
      <c r="F28" s="39">
        <f>VLOOKUP($A28,'Ub5 and Ub6 values'!$A$3:$F$7000,4,FALSE)</f>
        <v>10</v>
      </c>
    </row>
    <row r="29" spans="1:6">
      <c r="A29" t="s">
        <v>1522</v>
      </c>
      <c r="B29">
        <v>2.7667937886711666E-8</v>
      </c>
      <c r="D29" s="30">
        <f t="shared" si="0"/>
        <v>-7.5580232079640322</v>
      </c>
      <c r="E29" s="39">
        <f>VLOOKUP($A29,'Ub5 and Ub6 values'!$A$3:$F$7000,3,FALSE)</f>
        <v>11</v>
      </c>
      <c r="F29" s="39">
        <f>VLOOKUP($A29,'Ub5 and Ub6 values'!$A$3:$F$7000,4,FALSE)</f>
        <v>12</v>
      </c>
    </row>
    <row r="30" spans="1:6">
      <c r="A30" t="s">
        <v>1585</v>
      </c>
      <c r="B30">
        <v>2.8756682144824706E-8</v>
      </c>
      <c r="D30" s="30">
        <f t="shared" si="0"/>
        <v>-7.5412612229246188</v>
      </c>
      <c r="E30" s="39">
        <f>VLOOKUP($A30,'Ub5 and Ub6 values'!$A$3:$F$7000,3,FALSE)</f>
        <v>10</v>
      </c>
      <c r="F30" s="39">
        <f>VLOOKUP($A30,'Ub5 and Ub6 values'!$A$3:$F$7000,4,FALSE)</f>
        <v>10</v>
      </c>
    </row>
    <row r="31" spans="1:6">
      <c r="A31" t="s">
        <v>1518</v>
      </c>
      <c r="B31">
        <v>3.6605129052114576E-8</v>
      </c>
      <c r="D31" s="30">
        <f t="shared" si="0"/>
        <v>-7.4364580576939705</v>
      </c>
      <c r="E31" s="39">
        <f>VLOOKUP($A31,'Ub5 and Ub6 values'!$A$3:$F$7000,3,FALSE)</f>
        <v>8</v>
      </c>
      <c r="F31" s="39">
        <f>VLOOKUP($A31,'Ub5 and Ub6 values'!$A$3:$F$7000,4,FALSE)</f>
        <v>11</v>
      </c>
    </row>
    <row r="32" spans="1:6">
      <c r="A32" t="s">
        <v>1596</v>
      </c>
      <c r="B32">
        <v>4.0488831560702302E-8</v>
      </c>
      <c r="D32" s="30">
        <f t="shared" si="0"/>
        <v>-7.3926647560560221</v>
      </c>
      <c r="E32" s="39">
        <f>VLOOKUP($A32,'Ub5 and Ub6 values'!$A$3:$F$7000,3,FALSE)</f>
        <v>9</v>
      </c>
      <c r="F32" s="39">
        <f>VLOOKUP($A32,'Ub5 and Ub6 values'!$A$3:$F$7000,4,FALSE)</f>
        <v>9</v>
      </c>
    </row>
    <row r="33" spans="1:6">
      <c r="A33" t="s">
        <v>1533</v>
      </c>
      <c r="B33">
        <v>7.3107821715487349E-8</v>
      </c>
      <c r="D33" s="30">
        <f t="shared" si="0"/>
        <v>-7.1360361559265151</v>
      </c>
      <c r="E33" s="39">
        <f>VLOOKUP($A33,'Ub5 and Ub6 values'!$A$3:$F$7000,3,FALSE)</f>
        <v>11</v>
      </c>
      <c r="F33" s="39">
        <f>VLOOKUP($A33,'Ub5 and Ub6 values'!$A$3:$F$7000,4,FALSE)</f>
        <v>12</v>
      </c>
    </row>
    <row r="34" spans="1:6">
      <c r="A34" t="s">
        <v>1513</v>
      </c>
      <c r="B34">
        <v>9.1674531577521567E-8</v>
      </c>
      <c r="D34" s="30">
        <f t="shared" si="0"/>
        <v>-7.0377513004436327</v>
      </c>
      <c r="E34" s="39">
        <f>VLOOKUP($A34,'Ub5 and Ub6 values'!$A$3:$F$7000,3,FALSE)</f>
        <v>6</v>
      </c>
      <c r="F34" s="39">
        <f>VLOOKUP($A34,'Ub5 and Ub6 values'!$A$3:$F$7000,4,FALSE)</f>
        <v>6</v>
      </c>
    </row>
    <row r="35" spans="1:6">
      <c r="A35" t="s">
        <v>1622</v>
      </c>
      <c r="B35">
        <v>1.2171339262250867E-7</v>
      </c>
      <c r="D35" s="30">
        <f t="shared" si="0"/>
        <v>-6.9146616319421286</v>
      </c>
      <c r="E35" s="39">
        <f>VLOOKUP($A35,'Ub5 and Ub6 values'!$A$3:$F$7000,3,FALSE)</f>
        <v>6</v>
      </c>
      <c r="F35" s="39">
        <f>VLOOKUP($A35,'Ub5 and Ub6 values'!$A$3:$F$7000,4,FALSE)</f>
        <v>7</v>
      </c>
    </row>
    <row r="36" spans="1:6">
      <c r="A36" t="s">
        <v>1645</v>
      </c>
      <c r="B36">
        <v>1.3323664625710426E-7</v>
      </c>
      <c r="D36" s="30">
        <f t="shared" si="0"/>
        <v>-6.8753763076107344</v>
      </c>
      <c r="E36" s="39">
        <f>VLOOKUP($A36,'Ub5 and Ub6 values'!$A$3:$F$7000,3,FALSE)</f>
        <v>8</v>
      </c>
      <c r="F36" s="39">
        <f>VLOOKUP($A36,'Ub5 and Ub6 values'!$A$3:$F$7000,4,FALSE)</f>
        <v>8</v>
      </c>
    </row>
    <row r="37" spans="1:6">
      <c r="A37" t="s">
        <v>1544</v>
      </c>
      <c r="B37">
        <v>1.819352070670631E-7</v>
      </c>
      <c r="D37" s="30">
        <f t="shared" si="0"/>
        <v>-6.7400832506043864</v>
      </c>
      <c r="E37" s="39">
        <f>VLOOKUP($A37,'Ub5 and Ub6 values'!$A$3:$F$7000,3,FALSE)</f>
        <v>11</v>
      </c>
      <c r="F37" s="39">
        <f>VLOOKUP($A37,'Ub5 and Ub6 values'!$A$3:$F$7000,4,FALSE)</f>
        <v>12</v>
      </c>
    </row>
    <row r="38" spans="1:6">
      <c r="A38" t="s">
        <v>1616</v>
      </c>
      <c r="B38">
        <v>4.0041600419924279E-7</v>
      </c>
      <c r="D38" s="30">
        <f t="shared" si="0"/>
        <v>-6.397488572560067</v>
      </c>
      <c r="E38" s="39">
        <f>VLOOKUP($A38,'Ub5 and Ub6 values'!$A$3:$F$7000,3,FALSE)</f>
        <v>9</v>
      </c>
      <c r="F38" s="39">
        <f>VLOOKUP($A38,'Ub5 and Ub6 values'!$A$3:$F$7000,4,FALSE)</f>
        <v>10</v>
      </c>
    </row>
    <row r="39" spans="1:6">
      <c r="A39" t="s">
        <v>1679</v>
      </c>
      <c r="B39">
        <v>5.6685366802040406E-7</v>
      </c>
      <c r="D39" s="30">
        <f t="shared" si="0"/>
        <v>-6.2465290387673287</v>
      </c>
      <c r="E39" s="39">
        <f>VLOOKUP($A39,'Ub5 and Ub6 values'!$A$3:$F$7000,3,FALSE)</f>
        <v>7</v>
      </c>
      <c r="F39" s="39">
        <f>VLOOKUP($A39,'Ub5 and Ub6 values'!$A$3:$F$7000,4,FALSE)</f>
        <v>9</v>
      </c>
    </row>
    <row r="40" spans="1:6">
      <c r="A40" t="s">
        <v>1633</v>
      </c>
      <c r="B40">
        <v>6.1142386858045988E-7</v>
      </c>
      <c r="D40" s="30">
        <f t="shared" si="0"/>
        <v>-6.2136576114220832</v>
      </c>
      <c r="E40" s="39">
        <f>VLOOKUP($A40,'Ub5 and Ub6 values'!$A$3:$F$7000,3,FALSE)</f>
        <v>7</v>
      </c>
      <c r="F40" s="39">
        <f>VLOOKUP($A40,'Ub5 and Ub6 values'!$A$3:$F$7000,4,FALSE)</f>
        <v>8</v>
      </c>
    </row>
    <row r="41" spans="1:6">
      <c r="A41" t="s">
        <v>1672</v>
      </c>
      <c r="B41">
        <v>9.4482518905308603E-7</v>
      </c>
      <c r="D41" s="30">
        <f t="shared" si="0"/>
        <v>-6.0246485369430864</v>
      </c>
      <c r="E41" s="39">
        <f>VLOOKUP($A41,'Ub5 and Ub6 values'!$A$3:$F$7000,3,FALSE)</f>
        <v>8</v>
      </c>
      <c r="F41" s="39">
        <f>VLOOKUP($A41,'Ub5 and Ub6 values'!$A$3:$F$7000,4,FALSE)</f>
        <v>9</v>
      </c>
    </row>
    <row r="42" spans="1:6">
      <c r="A42" t="s">
        <v>1529</v>
      </c>
      <c r="B42">
        <v>1.1754736577665625E-6</v>
      </c>
      <c r="D42" s="30">
        <f t="shared" si="0"/>
        <v>-5.929787098920845</v>
      </c>
      <c r="E42" s="39">
        <f>VLOOKUP($A42,'Ub5 and Ub6 values'!$A$3:$F$7000,3,FALSE)</f>
        <v>7</v>
      </c>
      <c r="F42" s="39">
        <f>VLOOKUP($A42,'Ub5 and Ub6 values'!$A$3:$F$7000,4,FALSE)</f>
        <v>8</v>
      </c>
    </row>
    <row r="43" spans="1:6">
      <c r="A43" t="s">
        <v>1541</v>
      </c>
      <c r="B43">
        <v>1.4503134827296756E-6</v>
      </c>
      <c r="D43" s="30">
        <f t="shared" si="0"/>
        <v>-5.8385381156236562</v>
      </c>
      <c r="E43" s="39">
        <f>VLOOKUP($A43,'Ub5 and Ub6 values'!$A$3:$F$7000,3,FALSE)</f>
        <v>9</v>
      </c>
      <c r="F43" s="39">
        <f>VLOOKUP($A43,'Ub5 and Ub6 values'!$A$3:$F$7000,4,FALSE)</f>
        <v>10</v>
      </c>
    </row>
    <row r="44" spans="1:6">
      <c r="A44" t="s">
        <v>1540</v>
      </c>
      <c r="B44">
        <v>1.754456995559874E-6</v>
      </c>
      <c r="D44" s="30">
        <f t="shared" si="0"/>
        <v>-5.7558572725440085</v>
      </c>
      <c r="E44" s="39">
        <f>VLOOKUP($A44,'Ub5 and Ub6 values'!$A$3:$F$7000,3,FALSE)</f>
        <v>7</v>
      </c>
      <c r="F44" s="39">
        <f>VLOOKUP($A44,'Ub5 and Ub6 values'!$A$3:$F$7000,4,FALSE)</f>
        <v>9</v>
      </c>
    </row>
    <row r="45" spans="1:6">
      <c r="A45" t="s">
        <v>1598</v>
      </c>
      <c r="B45">
        <v>1.7789416236996028E-6</v>
      </c>
      <c r="D45" s="30">
        <f t="shared" si="0"/>
        <v>-5.7498383031364826</v>
      </c>
      <c r="E45" s="39">
        <f>VLOOKUP($A45,'Ub5 and Ub6 values'!$A$3:$F$7000,3,FALSE)</f>
        <v>7</v>
      </c>
      <c r="F45" s="39">
        <f>VLOOKUP($A45,'Ub5 and Ub6 values'!$A$3:$F$7000,4,FALSE)</f>
        <v>10</v>
      </c>
    </row>
    <row r="46" spans="1:6">
      <c r="A46" t="s">
        <v>1690</v>
      </c>
      <c r="B46">
        <v>4.5968922410520808E-6</v>
      </c>
      <c r="D46" s="30">
        <f t="shared" si="0"/>
        <v>-5.3375356767293463</v>
      </c>
      <c r="E46" s="39">
        <f>VLOOKUP($A46,'Ub5 and Ub6 values'!$A$3:$F$7000,3,FALSE)</f>
        <v>7</v>
      </c>
      <c r="F46" s="39">
        <f>VLOOKUP($A46,'Ub5 and Ub6 values'!$A$3:$F$7000,4,FALSE)</f>
        <v>8</v>
      </c>
    </row>
    <row r="47" spans="1:6">
      <c r="A47" t="s">
        <v>1553</v>
      </c>
      <c r="B47">
        <v>4.8908147067656268E-6</v>
      </c>
      <c r="D47" s="30">
        <f t="shared" si="0"/>
        <v>-5.3106187905325468</v>
      </c>
      <c r="E47" s="39">
        <f>VLOOKUP($A47,'Ub5 and Ub6 values'!$A$3:$F$7000,3,FALSE)</f>
        <v>6</v>
      </c>
      <c r="F47" s="39">
        <f>VLOOKUP($A47,'Ub5 and Ub6 values'!$A$3:$F$7000,4,FALSE)</f>
        <v>9</v>
      </c>
    </row>
    <row r="48" spans="1:6">
      <c r="A48" t="s">
        <v>1531</v>
      </c>
      <c r="B48">
        <v>6.3431815556457853E-6</v>
      </c>
      <c r="D48" s="30">
        <f t="shared" si="0"/>
        <v>-5.1976928579724397</v>
      </c>
      <c r="E48" s="39">
        <f>VLOOKUP($A48,'Ub5 and Ub6 values'!$A$3:$F$7000,3,FALSE)</f>
        <v>6</v>
      </c>
      <c r="F48" s="39">
        <f>VLOOKUP($A48,'Ub5 and Ub6 values'!$A$3:$F$7000,4,FALSE)</f>
        <v>6</v>
      </c>
    </row>
    <row r="49" spans="1:6">
      <c r="A49" t="s">
        <v>1647</v>
      </c>
      <c r="B49">
        <v>7.8862989609767906E-6</v>
      </c>
      <c r="D49" s="30">
        <f t="shared" si="0"/>
        <v>-5.1031267633214439</v>
      </c>
      <c r="E49" s="39">
        <f>VLOOKUP($A49,'Ub5 and Ub6 values'!$A$3:$F$7000,3,FALSE)</f>
        <v>7</v>
      </c>
      <c r="F49" s="39">
        <f>VLOOKUP($A49,'Ub5 and Ub6 values'!$A$3:$F$7000,4,FALSE)</f>
        <v>9</v>
      </c>
    </row>
    <row r="50" spans="1:6">
      <c r="A50" t="s">
        <v>1634</v>
      </c>
      <c r="B50">
        <v>9.2335151010122737E-6</v>
      </c>
      <c r="D50" s="30">
        <f t="shared" si="0"/>
        <v>-5.0346329362050755</v>
      </c>
      <c r="E50" s="39">
        <f>VLOOKUP($A50,'Ub5 and Ub6 values'!$A$3:$F$7000,3,FALSE)</f>
        <v>11</v>
      </c>
      <c r="F50" s="39">
        <f>VLOOKUP($A50,'Ub5 and Ub6 values'!$A$3:$F$7000,4,FALSE)</f>
        <v>12</v>
      </c>
    </row>
    <row r="51" spans="1:6">
      <c r="A51" t="s">
        <v>1535</v>
      </c>
      <c r="B51">
        <v>2.0347535913400886E-5</v>
      </c>
      <c r="D51" s="30">
        <f t="shared" si="0"/>
        <v>-4.691488176316267</v>
      </c>
      <c r="E51" s="39">
        <f>VLOOKUP($A51,'Ub5 and Ub6 values'!$A$3:$F$7000,3,FALSE)</f>
        <v>6</v>
      </c>
      <c r="F51" s="39">
        <f>VLOOKUP($A51,'Ub5 and Ub6 values'!$A$3:$F$7000,4,FALSE)</f>
        <v>7</v>
      </c>
    </row>
    <row r="52" spans="1:6">
      <c r="A52" t="s">
        <v>1561</v>
      </c>
      <c r="B52">
        <v>9.3170855458503559E-5</v>
      </c>
      <c r="D52" s="30">
        <f t="shared" si="0"/>
        <v>-4.0307199169699928</v>
      </c>
      <c r="E52" s="39">
        <f>VLOOKUP($A52,'Ub5 and Ub6 values'!$A$3:$F$7000,3,FALSE)</f>
        <v>6</v>
      </c>
      <c r="F52" s="39">
        <f>VLOOKUP($A52,'Ub5 and Ub6 values'!$A$3:$F$7000,4,FALSE)</f>
        <v>8</v>
      </c>
    </row>
    <row r="53" spans="1:6">
      <c r="A53" t="s">
        <v>1560</v>
      </c>
      <c r="B53">
        <v>1.1483064984543794E-4</v>
      </c>
      <c r="D53" s="30">
        <f t="shared" si="0"/>
        <v>-3.9399421774246615</v>
      </c>
      <c r="E53" s="39">
        <f>VLOOKUP($A53,'Ub5 and Ub6 values'!$A$3:$F$7000,3,FALSE)</f>
        <v>6</v>
      </c>
      <c r="F53" s="39">
        <f>VLOOKUP($A53,'Ub5 and Ub6 values'!$A$3:$F$7000,4,FALSE)</f>
        <v>9</v>
      </c>
    </row>
    <row r="54" spans="1:6">
      <c r="A54" t="s">
        <v>1618</v>
      </c>
      <c r="B54">
        <v>1.9680341881333005E-4</v>
      </c>
      <c r="D54" s="30">
        <f t="shared" si="0"/>
        <v>-3.7059673613982378</v>
      </c>
      <c r="E54" s="39">
        <f>VLOOKUP($A54,'Ub5 and Ub6 values'!$A$3:$F$7000,3,FALSE)</f>
        <v>7</v>
      </c>
      <c r="F54" s="39">
        <f>VLOOKUP($A54,'Ub5 and Ub6 values'!$A$3:$F$7000,4,FALSE)</f>
        <v>9</v>
      </c>
    </row>
    <row r="55" spans="1:6">
      <c r="B55" t="s">
        <v>1489</v>
      </c>
    </row>
    <row r="56" spans="1:6">
      <c r="B56" t="s">
        <v>1489</v>
      </c>
    </row>
    <row r="57" spans="1:6">
      <c r="B57" t="s">
        <v>1489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59"/>
  <sheetViews>
    <sheetView topLeftCell="A2" workbookViewId="0">
      <selection activeCell="E2" sqref="E1:F1048576"/>
    </sheetView>
  </sheetViews>
  <sheetFormatPr defaultRowHeight="12.75"/>
  <cols>
    <col min="1" max="1" width="24.28515625" customWidth="1"/>
    <col min="4" max="4" width="9.140625" style="30"/>
    <col min="5" max="6" width="9.140625" style="39"/>
  </cols>
  <sheetData>
    <row r="1" spans="1:29">
      <c r="A1" t="s">
        <v>3341</v>
      </c>
      <c r="B1" t="s">
        <v>1653</v>
      </c>
    </row>
    <row r="2" spans="1:29">
      <c r="A2" s="28" t="s">
        <v>1650</v>
      </c>
      <c r="B2" s="28" t="s">
        <v>1651</v>
      </c>
      <c r="C2" s="28"/>
      <c r="D2" s="31"/>
      <c r="E2" s="44" t="s">
        <v>7937</v>
      </c>
      <c r="F2" s="44" t="s">
        <v>7938</v>
      </c>
      <c r="K2" t="s">
        <v>14838</v>
      </c>
      <c r="Q2" t="s">
        <v>14839</v>
      </c>
      <c r="W2" t="s">
        <v>14840</v>
      </c>
    </row>
    <row r="3" spans="1:29">
      <c r="A3" t="s">
        <v>1500</v>
      </c>
      <c r="B3">
        <v>2.4476158675587326E-10</v>
      </c>
      <c r="D3" s="30">
        <f t="shared" ref="D3:D66" si="0">LOG(B3)</f>
        <v>-9.6112567399945661</v>
      </c>
      <c r="E3" s="39">
        <f>VLOOKUP($A3,'Ub5 and Ub6 values'!$A$3:$F$7000,3,FALSE)</f>
        <v>6</v>
      </c>
      <c r="F3" s="39">
        <f>VLOOKUP($A3,'Ub5 and Ub6 values'!$A$3:$F$7000,4,FALSE)</f>
        <v>9</v>
      </c>
      <c r="K3" s="26" t="s">
        <v>14841</v>
      </c>
      <c r="L3" s="26" t="s">
        <v>14842</v>
      </c>
      <c r="M3" s="26" t="s">
        <v>14843</v>
      </c>
      <c r="N3" s="26" t="s">
        <v>14844</v>
      </c>
      <c r="O3" s="26" t="s">
        <v>14845</v>
      </c>
      <c r="P3" s="26" t="s">
        <v>14846</v>
      </c>
      <c r="Q3" s="26" t="s">
        <v>14841</v>
      </c>
      <c r="R3" s="26" t="s">
        <v>14842</v>
      </c>
      <c r="S3" s="26" t="s">
        <v>14843</v>
      </c>
      <c r="T3" s="26" t="s">
        <v>14844</v>
      </c>
      <c r="U3" s="26" t="s">
        <v>14845</v>
      </c>
      <c r="V3" s="26" t="s">
        <v>14846</v>
      </c>
      <c r="W3" s="26" t="s">
        <v>14841</v>
      </c>
      <c r="X3" s="26" t="s">
        <v>14842</v>
      </c>
      <c r="Y3" s="26" t="s">
        <v>14843</v>
      </c>
      <c r="Z3" s="26" t="s">
        <v>14844</v>
      </c>
      <c r="AA3" s="26" t="s">
        <v>14845</v>
      </c>
      <c r="AB3" s="26" t="s">
        <v>14846</v>
      </c>
      <c r="AC3" s="26" t="s">
        <v>14846</v>
      </c>
    </row>
    <row r="4" spans="1:29">
      <c r="A4" t="s">
        <v>1626</v>
      </c>
      <c r="B4">
        <v>5.2678174872444733E-10</v>
      </c>
      <c r="D4" s="30">
        <f t="shared" si="0"/>
        <v>-9.2783692803419378</v>
      </c>
      <c r="E4" s="39">
        <f>VLOOKUP($A4,'Ub5 and Ub6 values'!$A$3:$F$7000,3,FALSE)</f>
        <v>6</v>
      </c>
      <c r="F4" s="39">
        <f>VLOOKUP($A4,'Ub5 and Ub6 values'!$A$3:$F$7000,4,FALSE)</f>
        <v>8</v>
      </c>
      <c r="K4">
        <f>AVERAGE(D3:D3743)</f>
        <v>-5.705471061943558</v>
      </c>
      <c r="L4">
        <f>MEDIAN(D3:D3743)</f>
        <v>-5.6342510054765729</v>
      </c>
      <c r="M4">
        <f>STDEV(D3:D3743)</f>
        <v>1.4138496566602079</v>
      </c>
      <c r="N4">
        <f>SKEW(D3:D3743)</f>
        <v>-0.20601236848667664</v>
      </c>
      <c r="O4">
        <f>MAX(D3:D3743)</f>
        <v>-2.3131644781058096</v>
      </c>
      <c r="P4">
        <f>MIN(D3:D3743)</f>
        <v>-9.6112567399945661</v>
      </c>
      <c r="Q4">
        <f>AVERAGE(E3:E5441)</f>
        <v>7.9235668789808917</v>
      </c>
      <c r="R4">
        <f>MEDIAN(E3:E543)</f>
        <v>8</v>
      </c>
      <c r="S4">
        <f>STDEV(E3:E543)</f>
        <v>1.8206134542140462</v>
      </c>
      <c r="T4">
        <f>SKEW(E3:E543)</f>
        <v>0.22448180904569809</v>
      </c>
      <c r="U4">
        <f>MAX(E3:E543)</f>
        <v>11</v>
      </c>
      <c r="V4">
        <f>MIN(E3:E543)</f>
        <v>4</v>
      </c>
      <c r="W4">
        <f>AVERAGE(F3:F5407)</f>
        <v>9.2993630573248414</v>
      </c>
      <c r="X4">
        <f>MEDIAN(F3:F5407)</f>
        <v>9</v>
      </c>
      <c r="Y4">
        <f>STDEV(F3:F5407)</f>
        <v>1.6543066103156885</v>
      </c>
      <c r="Z4">
        <f>SKEW(F3:F5407)</f>
        <v>-0.28200201414695464</v>
      </c>
      <c r="AA4">
        <f>MAX(F3:F5407)</f>
        <v>12</v>
      </c>
      <c r="AB4">
        <f>MIN(F3:F5407)</f>
        <v>4</v>
      </c>
      <c r="AC4">
        <f>MIN(G3:G5407)</f>
        <v>0</v>
      </c>
    </row>
    <row r="5" spans="1:29">
      <c r="A5" t="s">
        <v>1556</v>
      </c>
      <c r="B5">
        <v>8.5768516889860824E-10</v>
      </c>
      <c r="D5" s="30">
        <f t="shared" si="0"/>
        <v>-9.0666720996823855</v>
      </c>
      <c r="E5" s="39">
        <f>VLOOKUP($A5,'Ub5 and Ub6 values'!$A$3:$F$7000,3,FALSE)</f>
        <v>8</v>
      </c>
      <c r="F5" s="39">
        <f>VLOOKUP($A5,'Ub5 and Ub6 values'!$A$3:$F$7000,4,FALSE)</f>
        <v>11</v>
      </c>
    </row>
    <row r="6" spans="1:29">
      <c r="A6" t="s">
        <v>1567</v>
      </c>
      <c r="B6">
        <v>1.350321505120267E-9</v>
      </c>
      <c r="D6" s="30">
        <f t="shared" si="0"/>
        <v>-8.8695628157450326</v>
      </c>
      <c r="E6" s="39">
        <f>VLOOKUP($A6,'Ub5 and Ub6 values'!$A$3:$F$7000,3,FALSE)</f>
        <v>7</v>
      </c>
      <c r="F6" s="39">
        <f>VLOOKUP($A6,'Ub5 and Ub6 values'!$A$3:$F$7000,4,FALSE)</f>
        <v>9</v>
      </c>
    </row>
    <row r="7" spans="1:29">
      <c r="A7" t="s">
        <v>1636</v>
      </c>
      <c r="B7">
        <v>6.1019877707081424E-9</v>
      </c>
      <c r="D7" s="30">
        <f t="shared" si="0"/>
        <v>-8.2145286670835329</v>
      </c>
      <c r="E7" s="39">
        <f>VLOOKUP($A7,'Ub5 and Ub6 values'!$A$3:$F$7000,3,FALSE)</f>
        <v>11</v>
      </c>
      <c r="F7" s="39">
        <f>VLOOKUP($A7,'Ub5 and Ub6 values'!$A$3:$F$7000,4,FALSE)</f>
        <v>11</v>
      </c>
    </row>
    <row r="8" spans="1:29">
      <c r="A8" t="s">
        <v>1520</v>
      </c>
      <c r="B8">
        <v>7.1641142840869439E-9</v>
      </c>
      <c r="D8" s="30">
        <f t="shared" si="0"/>
        <v>-8.1448374947726929</v>
      </c>
      <c r="E8" s="39">
        <f>VLOOKUP($A8,'Ub5 and Ub6 values'!$A$3:$F$7000,3,FALSE)</f>
        <v>10</v>
      </c>
      <c r="F8" s="39">
        <f>VLOOKUP($A8,'Ub5 and Ub6 values'!$A$3:$F$7000,4,FALSE)</f>
        <v>10</v>
      </c>
    </row>
    <row r="9" spans="1:29">
      <c r="A9" t="s">
        <v>1554</v>
      </c>
      <c r="B9">
        <v>7.7852184063402335E-9</v>
      </c>
      <c r="D9" s="30">
        <f t="shared" si="0"/>
        <v>-8.1087291992374322</v>
      </c>
      <c r="E9" s="39">
        <f>VLOOKUP($A9,'Ub5 and Ub6 values'!$A$3:$F$7000,3,FALSE)</f>
        <v>8</v>
      </c>
      <c r="F9" s="39">
        <f>VLOOKUP($A9,'Ub5 and Ub6 values'!$A$3:$F$7000,4,FALSE)</f>
        <v>11</v>
      </c>
    </row>
    <row r="10" spans="1:29">
      <c r="A10" t="s">
        <v>1503</v>
      </c>
      <c r="B10">
        <v>1.0843794677572497E-8</v>
      </c>
      <c r="D10" s="30">
        <f t="shared" si="0"/>
        <v>-7.964818714186487</v>
      </c>
      <c r="E10" s="39">
        <f>VLOOKUP($A10,'Ub5 and Ub6 values'!$A$3:$F$7000,3,FALSE)</f>
        <v>10</v>
      </c>
      <c r="F10" s="39">
        <f>VLOOKUP($A10,'Ub5 and Ub6 values'!$A$3:$F$7000,4,FALSE)</f>
        <v>10</v>
      </c>
    </row>
    <row r="11" spans="1:29">
      <c r="A11" t="s">
        <v>1623</v>
      </c>
      <c r="B11">
        <v>1.2285781822479612E-8</v>
      </c>
      <c r="D11" s="30">
        <f t="shared" si="0"/>
        <v>-7.9105972013829309</v>
      </c>
      <c r="E11" s="39">
        <f>VLOOKUP($A11,'Ub5 and Ub6 values'!$A$3:$F$7000,3,FALSE)</f>
        <v>6</v>
      </c>
      <c r="F11" s="39">
        <f>VLOOKUP($A11,'Ub5 and Ub6 values'!$A$3:$F$7000,4,FALSE)</f>
        <v>8</v>
      </c>
    </row>
    <row r="12" spans="1:29">
      <c r="A12" t="s">
        <v>1611</v>
      </c>
      <c r="B12">
        <v>1.534931969494569E-8</v>
      </c>
      <c r="D12" s="30">
        <f t="shared" si="0"/>
        <v>-7.8139108683482581</v>
      </c>
      <c r="E12" s="39">
        <f>VLOOKUP($A12,'Ub5 and Ub6 values'!$A$3:$F$7000,3,FALSE)</f>
        <v>6</v>
      </c>
      <c r="F12" s="39">
        <f>VLOOKUP($A12,'Ub5 and Ub6 values'!$A$3:$F$7000,4,FALSE)</f>
        <v>9</v>
      </c>
    </row>
    <row r="13" spans="1:29">
      <c r="A13" t="s">
        <v>6355</v>
      </c>
      <c r="B13">
        <v>1.5360259440282865E-8</v>
      </c>
      <c r="D13" s="30">
        <f t="shared" si="0"/>
        <v>-7.8136014488532259</v>
      </c>
      <c r="E13" s="39">
        <f>VLOOKUP($A13,'Ub5 and Ub6 values'!$A$3:$F$7000,3,FALSE)</f>
        <v>7</v>
      </c>
      <c r="F13" s="39">
        <f>VLOOKUP($A13,'Ub5 and Ub6 values'!$A$3:$F$7000,4,FALSE)</f>
        <v>8</v>
      </c>
    </row>
    <row r="14" spans="1:29">
      <c r="A14" t="s">
        <v>1642</v>
      </c>
      <c r="B14">
        <v>1.5784571392547914E-8</v>
      </c>
      <c r="D14" s="30">
        <f t="shared" si="0"/>
        <v>-7.8017672062569412</v>
      </c>
      <c r="E14" s="39">
        <f>VLOOKUP($A14,'Ub5 and Ub6 values'!$A$3:$F$7000,3,FALSE)</f>
        <v>8</v>
      </c>
      <c r="F14" s="39">
        <f>VLOOKUP($A14,'Ub5 and Ub6 values'!$A$3:$F$7000,4,FALSE)</f>
        <v>11</v>
      </c>
    </row>
    <row r="15" spans="1:29">
      <c r="A15" t="s">
        <v>1577</v>
      </c>
      <c r="B15">
        <v>1.9071856848825802E-8</v>
      </c>
      <c r="D15" s="30">
        <f t="shared" si="0"/>
        <v>-7.7196070216922879</v>
      </c>
      <c r="E15" s="39">
        <f>VLOOKUP($A15,'Ub5 and Ub6 values'!$A$3:$F$7000,3,FALSE)</f>
        <v>8</v>
      </c>
      <c r="F15" s="39">
        <f>VLOOKUP($A15,'Ub5 and Ub6 values'!$A$3:$F$7000,4,FALSE)</f>
        <v>11</v>
      </c>
    </row>
    <row r="16" spans="1:29">
      <c r="A16" t="s">
        <v>1542</v>
      </c>
      <c r="B16">
        <v>2.2315023550225736E-8</v>
      </c>
      <c r="D16" s="30">
        <f t="shared" si="0"/>
        <v>-7.6514026504892509</v>
      </c>
      <c r="E16" s="39">
        <f>VLOOKUP($A16,'Ub5 and Ub6 values'!$A$3:$F$7000,3,FALSE)</f>
        <v>8</v>
      </c>
      <c r="F16" s="39">
        <f>VLOOKUP($A16,'Ub5 and Ub6 values'!$A$3:$F$7000,4,FALSE)</f>
        <v>11</v>
      </c>
    </row>
    <row r="17" spans="1:6">
      <c r="A17" t="s">
        <v>1496</v>
      </c>
      <c r="B17">
        <v>2.2937167616599737E-8</v>
      </c>
      <c r="D17" s="30">
        <f t="shared" si="0"/>
        <v>-7.6394602117366972</v>
      </c>
      <c r="E17" s="39">
        <f>VLOOKUP($A17,'Ub5 and Ub6 values'!$A$3:$F$7000,3,FALSE)</f>
        <v>8</v>
      </c>
      <c r="F17" s="39">
        <f>VLOOKUP($A17,'Ub5 and Ub6 values'!$A$3:$F$7000,4,FALSE)</f>
        <v>11</v>
      </c>
    </row>
    <row r="18" spans="1:6">
      <c r="A18" t="s">
        <v>1604</v>
      </c>
      <c r="B18">
        <v>2.4791566961451715E-8</v>
      </c>
      <c r="D18" s="30">
        <f t="shared" si="0"/>
        <v>-7.6056960225986563</v>
      </c>
      <c r="E18" s="39">
        <f>VLOOKUP($A18,'Ub5 and Ub6 values'!$A$3:$F$7000,3,FALSE)</f>
        <v>9</v>
      </c>
      <c r="F18" s="39">
        <f>VLOOKUP($A18,'Ub5 and Ub6 values'!$A$3:$F$7000,4,FALSE)</f>
        <v>9</v>
      </c>
    </row>
    <row r="19" spans="1:6">
      <c r="A19" t="s">
        <v>1612</v>
      </c>
      <c r="B19">
        <v>2.6884094985348168E-8</v>
      </c>
      <c r="D19" s="30">
        <f t="shared" si="0"/>
        <v>-7.5705045788441012</v>
      </c>
      <c r="E19" s="39">
        <f>VLOOKUP($A19,'Ub5 and Ub6 values'!$A$3:$F$7000,3,FALSE)</f>
        <v>11</v>
      </c>
      <c r="F19" s="39">
        <f>VLOOKUP($A19,'Ub5 and Ub6 values'!$A$3:$F$7000,4,FALSE)</f>
        <v>11</v>
      </c>
    </row>
    <row r="20" spans="1:6">
      <c r="A20" t="s">
        <v>1647</v>
      </c>
      <c r="B20">
        <v>2.816535343205997E-8</v>
      </c>
      <c r="D20" s="30">
        <f t="shared" si="0"/>
        <v>-7.5502847946636624</v>
      </c>
      <c r="E20" s="39">
        <f>VLOOKUP($A20,'Ub5 and Ub6 values'!$A$3:$F$7000,3,FALSE)</f>
        <v>7</v>
      </c>
      <c r="F20" s="39">
        <f>VLOOKUP($A20,'Ub5 and Ub6 values'!$A$3:$F$7000,4,FALSE)</f>
        <v>9</v>
      </c>
    </row>
    <row r="21" spans="1:6">
      <c r="A21" t="s">
        <v>1625</v>
      </c>
      <c r="B21">
        <v>2.9004821747369118E-8</v>
      </c>
      <c r="D21" s="30">
        <f t="shared" si="0"/>
        <v>-7.5375297991973103</v>
      </c>
      <c r="E21" s="39">
        <f>VLOOKUP($A21,'Ub5 and Ub6 values'!$A$3:$F$7000,3,FALSE)</f>
        <v>8</v>
      </c>
      <c r="F21" s="39">
        <f>VLOOKUP($A21,'Ub5 and Ub6 values'!$A$3:$F$7000,4,FALSE)</f>
        <v>12</v>
      </c>
    </row>
    <row r="22" spans="1:6">
      <c r="A22" t="s">
        <v>1549</v>
      </c>
      <c r="B22">
        <v>3.3504235392229511E-8</v>
      </c>
      <c r="D22" s="30">
        <f t="shared" si="0"/>
        <v>-7.4749002887480511</v>
      </c>
      <c r="E22" s="39">
        <f>VLOOKUP($A22,'Ub5 and Ub6 values'!$A$3:$F$7000,3,FALSE)</f>
        <v>9</v>
      </c>
      <c r="F22" s="39">
        <f>VLOOKUP($A22,'Ub5 and Ub6 values'!$A$3:$F$7000,4,FALSE)</f>
        <v>10</v>
      </c>
    </row>
    <row r="23" spans="1:6">
      <c r="A23" t="s">
        <v>1550</v>
      </c>
      <c r="B23">
        <v>3.5046984864083414E-8</v>
      </c>
      <c r="D23" s="30">
        <f t="shared" si="0"/>
        <v>-7.4553493389873724</v>
      </c>
      <c r="E23" s="39">
        <f>VLOOKUP($A23,'Ub5 and Ub6 values'!$A$3:$F$7000,3,FALSE)</f>
        <v>11</v>
      </c>
      <c r="F23" s="39">
        <f>VLOOKUP($A23,'Ub5 and Ub6 values'!$A$3:$F$7000,4,FALSE)</f>
        <v>11</v>
      </c>
    </row>
    <row r="24" spans="1:6">
      <c r="A24" t="s">
        <v>2165</v>
      </c>
      <c r="B24">
        <v>5.484099766742956E-8</v>
      </c>
      <c r="D24" s="30">
        <f t="shared" si="0"/>
        <v>-7.2608946531254448</v>
      </c>
      <c r="E24" s="39">
        <f>VLOOKUP($A24,'Ub5 and Ub6 values'!$A$3:$F$7000,3,FALSE)</f>
        <v>8</v>
      </c>
      <c r="F24" s="39">
        <f>VLOOKUP($A24,'Ub5 and Ub6 values'!$A$3:$F$7000,4,FALSE)</f>
        <v>11</v>
      </c>
    </row>
    <row r="25" spans="1:6">
      <c r="A25" t="s">
        <v>1543</v>
      </c>
      <c r="B25">
        <v>5.534898912728891E-8</v>
      </c>
      <c r="D25" s="30">
        <f t="shared" si="0"/>
        <v>-7.2568903065006936</v>
      </c>
      <c r="E25" s="39">
        <f>VLOOKUP($A25,'Ub5 and Ub6 values'!$A$3:$F$7000,3,FALSE)</f>
        <v>7</v>
      </c>
      <c r="F25" s="39">
        <f>VLOOKUP($A25,'Ub5 and Ub6 values'!$A$3:$F$7000,4,FALSE)</f>
        <v>9</v>
      </c>
    </row>
    <row r="26" spans="1:6">
      <c r="A26" t="s">
        <v>1498</v>
      </c>
      <c r="B26">
        <v>5.6324653574569952E-8</v>
      </c>
      <c r="D26" s="30">
        <f t="shared" si="0"/>
        <v>-7.2493014707291268</v>
      </c>
      <c r="E26" s="39">
        <f>VLOOKUP($A26,'Ub5 and Ub6 values'!$A$3:$F$7000,3,FALSE)</f>
        <v>9</v>
      </c>
      <c r="F26" s="39">
        <f>VLOOKUP($A26,'Ub5 and Ub6 values'!$A$3:$F$7000,4,FALSE)</f>
        <v>9</v>
      </c>
    </row>
    <row r="27" spans="1:6">
      <c r="A27" t="s">
        <v>1517</v>
      </c>
      <c r="B27">
        <v>7.4810719910090878E-8</v>
      </c>
      <c r="D27" s="30">
        <f t="shared" si="0"/>
        <v>-7.1260361659828124</v>
      </c>
      <c r="E27" s="39">
        <f>VLOOKUP($A27,'Ub5 and Ub6 values'!$A$3:$F$7000,3,FALSE)</f>
        <v>11</v>
      </c>
      <c r="F27" s="39">
        <f>VLOOKUP($A27,'Ub5 and Ub6 values'!$A$3:$F$7000,4,FALSE)</f>
        <v>11</v>
      </c>
    </row>
    <row r="28" spans="1:6">
      <c r="A28" t="s">
        <v>1513</v>
      </c>
      <c r="B28">
        <v>7.7923351840893353E-8</v>
      </c>
      <c r="D28" s="30">
        <f t="shared" si="0"/>
        <v>-7.1083323747293399</v>
      </c>
      <c r="E28" s="39">
        <f>VLOOKUP($A28,'Ub5 and Ub6 values'!$A$3:$F$7000,3,FALSE)</f>
        <v>6</v>
      </c>
      <c r="F28" s="39">
        <f>VLOOKUP($A28,'Ub5 and Ub6 values'!$A$3:$F$7000,4,FALSE)</f>
        <v>6</v>
      </c>
    </row>
    <row r="29" spans="1:6">
      <c r="A29" t="s">
        <v>1545</v>
      </c>
      <c r="B29">
        <v>7.8559110004191911E-8</v>
      </c>
      <c r="D29" s="30">
        <f t="shared" si="0"/>
        <v>-7.1048034453134923</v>
      </c>
      <c r="E29" s="39">
        <f>VLOOKUP($A29,'Ub5 and Ub6 values'!$A$3:$F$7000,3,FALSE)</f>
        <v>6</v>
      </c>
      <c r="F29" s="39">
        <f>VLOOKUP($A29,'Ub5 and Ub6 values'!$A$3:$F$7000,4,FALSE)</f>
        <v>9</v>
      </c>
    </row>
    <row r="30" spans="1:6">
      <c r="A30" t="s">
        <v>1576</v>
      </c>
      <c r="B30">
        <v>9.0164489923729821E-8</v>
      </c>
      <c r="D30" s="30">
        <f t="shared" si="0"/>
        <v>-7.0449644698485026</v>
      </c>
      <c r="E30" s="39">
        <f>VLOOKUP($A30,'Ub5 and Ub6 values'!$A$3:$F$7000,3,FALSE)</f>
        <v>8</v>
      </c>
      <c r="F30" s="39">
        <f>VLOOKUP($A30,'Ub5 and Ub6 values'!$A$3:$F$7000,4,FALSE)</f>
        <v>11</v>
      </c>
    </row>
    <row r="31" spans="1:6">
      <c r="A31" t="s">
        <v>1627</v>
      </c>
      <c r="B31">
        <v>9.4627145041231381E-8</v>
      </c>
      <c r="D31" s="30">
        <f t="shared" si="0"/>
        <v>-7.0239842626410232</v>
      </c>
      <c r="E31" s="39">
        <f>VLOOKUP($A31,'Ub5 and Ub6 values'!$A$3:$F$7000,3,FALSE)</f>
        <v>6</v>
      </c>
      <c r="F31" s="39">
        <f>VLOOKUP($A31,'Ub5 and Ub6 values'!$A$3:$F$7000,4,FALSE)</f>
        <v>8</v>
      </c>
    </row>
    <row r="32" spans="1:6">
      <c r="A32" t="s">
        <v>1586</v>
      </c>
      <c r="B32">
        <v>9.7244314110896513E-8</v>
      </c>
      <c r="D32" s="30">
        <f t="shared" si="0"/>
        <v>-7.0121357825210469</v>
      </c>
      <c r="E32" s="39">
        <f>VLOOKUP($A32,'Ub5 and Ub6 values'!$A$3:$F$7000,3,FALSE)</f>
        <v>10</v>
      </c>
      <c r="F32" s="39">
        <f>VLOOKUP($A32,'Ub5 and Ub6 values'!$A$3:$F$7000,4,FALSE)</f>
        <v>10</v>
      </c>
    </row>
    <row r="33" spans="1:6">
      <c r="A33" t="s">
        <v>1619</v>
      </c>
      <c r="B33">
        <v>1.0116940023575843E-7</v>
      </c>
      <c r="D33" s="30">
        <f t="shared" si="0"/>
        <v>-6.9949508246335874</v>
      </c>
      <c r="E33" s="39">
        <f>VLOOKUP($A33,'Ub5 and Ub6 values'!$A$3:$F$7000,3,FALSE)</f>
        <v>9</v>
      </c>
      <c r="F33" s="39">
        <f>VLOOKUP($A33,'Ub5 and Ub6 values'!$A$3:$F$7000,4,FALSE)</f>
        <v>9</v>
      </c>
    </row>
    <row r="34" spans="1:6">
      <c r="A34" t="s">
        <v>1595</v>
      </c>
      <c r="B34">
        <v>1.0439517936789352E-7</v>
      </c>
      <c r="D34" s="30">
        <f t="shared" si="0"/>
        <v>-6.9813195551868183</v>
      </c>
      <c r="E34" s="39">
        <f>VLOOKUP($A34,'Ub5 and Ub6 values'!$A$3:$F$7000,3,FALSE)</f>
        <v>9</v>
      </c>
      <c r="F34" s="39">
        <f>VLOOKUP($A34,'Ub5 and Ub6 values'!$A$3:$F$7000,4,FALSE)</f>
        <v>11</v>
      </c>
    </row>
    <row r="35" spans="1:6">
      <c r="A35" t="s">
        <v>1584</v>
      </c>
      <c r="B35">
        <v>1.1573777986467963E-7</v>
      </c>
      <c r="D35" s="30">
        <f t="shared" si="0"/>
        <v>-6.9365248527290504</v>
      </c>
      <c r="E35" s="39">
        <f>VLOOKUP($A35,'Ub5 and Ub6 values'!$A$3:$F$7000,3,FALSE)</f>
        <v>8</v>
      </c>
      <c r="F35" s="39">
        <f>VLOOKUP($A35,'Ub5 and Ub6 values'!$A$3:$F$7000,4,FALSE)</f>
        <v>10</v>
      </c>
    </row>
    <row r="36" spans="1:6">
      <c r="A36" t="s">
        <v>1510</v>
      </c>
      <c r="B36">
        <v>1.2820354702646705E-7</v>
      </c>
      <c r="D36" s="30">
        <f t="shared" si="0"/>
        <v>-6.8920999589614169</v>
      </c>
      <c r="E36" s="39">
        <f>VLOOKUP($A36,'Ub5 and Ub6 values'!$A$3:$F$7000,3,FALSE)</f>
        <v>7</v>
      </c>
      <c r="F36" s="39">
        <f>VLOOKUP($A36,'Ub5 and Ub6 values'!$A$3:$F$7000,4,FALSE)</f>
        <v>9</v>
      </c>
    </row>
    <row r="37" spans="1:6">
      <c r="A37" t="s">
        <v>1615</v>
      </c>
      <c r="B37">
        <v>1.3550945082144741E-7</v>
      </c>
      <c r="D37" s="30">
        <f t="shared" si="0"/>
        <v>-6.8680304147787048</v>
      </c>
      <c r="E37" s="39">
        <f>VLOOKUP($A37,'Ub5 and Ub6 values'!$A$3:$F$7000,3,FALSE)</f>
        <v>9</v>
      </c>
      <c r="F37" s="39">
        <f>VLOOKUP($A37,'Ub5 and Ub6 values'!$A$3:$F$7000,4,FALSE)</f>
        <v>9</v>
      </c>
    </row>
    <row r="38" spans="1:6">
      <c r="A38" t="s">
        <v>1591</v>
      </c>
      <c r="B38">
        <v>1.4176271814099891E-7</v>
      </c>
      <c r="D38" s="30">
        <f t="shared" si="0"/>
        <v>-6.8484379682679748</v>
      </c>
      <c r="E38" s="39">
        <f>VLOOKUP($A38,'Ub5 and Ub6 values'!$A$3:$F$7000,3,FALSE)</f>
        <v>7</v>
      </c>
      <c r="F38" s="39">
        <f>VLOOKUP($A38,'Ub5 and Ub6 values'!$A$3:$F$7000,4,FALSE)</f>
        <v>8</v>
      </c>
    </row>
    <row r="39" spans="1:6">
      <c r="A39" t="s">
        <v>1507</v>
      </c>
      <c r="B39">
        <v>1.7059519959226567E-7</v>
      </c>
      <c r="D39" s="30">
        <f t="shared" si="0"/>
        <v>-6.7680331936838636</v>
      </c>
      <c r="E39" s="39">
        <f>VLOOKUP($A39,'Ub5 and Ub6 values'!$A$3:$F$7000,3,FALSE)</f>
        <v>6</v>
      </c>
      <c r="F39" s="39">
        <f>VLOOKUP($A39,'Ub5 and Ub6 values'!$A$3:$F$7000,4,FALSE)</f>
        <v>9</v>
      </c>
    </row>
    <row r="40" spans="1:6">
      <c r="A40" t="s">
        <v>1529</v>
      </c>
      <c r="B40">
        <v>1.7322769693401974E-7</v>
      </c>
      <c r="D40" s="30">
        <f t="shared" si="0"/>
        <v>-6.7613826685314544</v>
      </c>
      <c r="E40" s="39">
        <f>VLOOKUP($A40,'Ub5 and Ub6 values'!$A$3:$F$7000,3,FALSE)</f>
        <v>7</v>
      </c>
      <c r="F40" s="39">
        <f>VLOOKUP($A40,'Ub5 and Ub6 values'!$A$3:$F$7000,4,FALSE)</f>
        <v>8</v>
      </c>
    </row>
    <row r="41" spans="1:6">
      <c r="A41" t="s">
        <v>1574</v>
      </c>
      <c r="B41">
        <v>1.7354820059318895E-7</v>
      </c>
      <c r="D41" s="30">
        <f t="shared" si="0"/>
        <v>-6.7605798848822261</v>
      </c>
      <c r="E41" s="39">
        <f>VLOOKUP($A41,'Ub5 and Ub6 values'!$A$3:$F$7000,3,FALSE)</f>
        <v>7</v>
      </c>
      <c r="F41" s="39">
        <f>VLOOKUP($A41,'Ub5 and Ub6 values'!$A$3:$F$7000,4,FALSE)</f>
        <v>7</v>
      </c>
    </row>
    <row r="42" spans="1:6">
      <c r="A42" t="s">
        <v>1585</v>
      </c>
      <c r="B42">
        <v>2.0129677501377292E-7</v>
      </c>
      <c r="D42" s="30">
        <f t="shared" si="0"/>
        <v>-6.6961631829103618</v>
      </c>
      <c r="E42" s="39">
        <f>VLOOKUP($A42,'Ub5 and Ub6 values'!$A$3:$F$7000,3,FALSE)</f>
        <v>10</v>
      </c>
      <c r="F42" s="39">
        <f>VLOOKUP($A42,'Ub5 and Ub6 values'!$A$3:$F$7000,4,FALSE)</f>
        <v>10</v>
      </c>
    </row>
    <row r="43" spans="1:6">
      <c r="A43" t="s">
        <v>1509</v>
      </c>
      <c r="B43">
        <v>2.1307511494749318E-7</v>
      </c>
      <c r="D43" s="30">
        <f t="shared" si="0"/>
        <v>-6.6714672685967402</v>
      </c>
      <c r="E43" s="39">
        <f>VLOOKUP($A43,'Ub5 and Ub6 values'!$A$3:$F$7000,3,FALSE)</f>
        <v>6</v>
      </c>
      <c r="F43" s="39">
        <f>VLOOKUP($A43,'Ub5 and Ub6 values'!$A$3:$F$7000,4,FALSE)</f>
        <v>10</v>
      </c>
    </row>
    <row r="44" spans="1:6">
      <c r="A44" t="s">
        <v>1609</v>
      </c>
      <c r="B44">
        <v>2.2130373492821655E-7</v>
      </c>
      <c r="D44" s="30">
        <f t="shared" si="0"/>
        <v>-6.6550112564521955</v>
      </c>
      <c r="E44" s="39">
        <f>VLOOKUP($A44,'Ub5 and Ub6 values'!$A$3:$F$7000,3,FALSE)</f>
        <v>11</v>
      </c>
      <c r="F44" s="39">
        <f>VLOOKUP($A44,'Ub5 and Ub6 values'!$A$3:$F$7000,4,FALSE)</f>
        <v>12</v>
      </c>
    </row>
    <row r="45" spans="1:6">
      <c r="A45" t="s">
        <v>1610</v>
      </c>
      <c r="B45">
        <v>2.3429052024510391E-7</v>
      </c>
      <c r="D45" s="30">
        <f t="shared" si="0"/>
        <v>-6.6302452832704306</v>
      </c>
      <c r="E45" s="39">
        <f>VLOOKUP($A45,'Ub5 and Ub6 values'!$A$3:$F$7000,3,FALSE)</f>
        <v>6</v>
      </c>
      <c r="F45" s="39">
        <f>VLOOKUP($A45,'Ub5 and Ub6 values'!$A$3:$F$7000,4,FALSE)</f>
        <v>10</v>
      </c>
    </row>
    <row r="46" spans="1:6">
      <c r="A46" t="s">
        <v>1613</v>
      </c>
      <c r="B46">
        <v>2.3789549585823805E-7</v>
      </c>
      <c r="D46" s="30">
        <f t="shared" si="0"/>
        <v>-6.6236137805034261</v>
      </c>
      <c r="E46" s="39">
        <f>VLOOKUP($A46,'Ub5 and Ub6 values'!$A$3:$F$7000,3,FALSE)</f>
        <v>11</v>
      </c>
      <c r="F46" s="39">
        <f>VLOOKUP($A46,'Ub5 and Ub6 values'!$A$3:$F$7000,4,FALSE)</f>
        <v>11</v>
      </c>
    </row>
    <row r="47" spans="1:6">
      <c r="A47" t="s">
        <v>1573</v>
      </c>
      <c r="B47">
        <v>2.8753945777001942E-7</v>
      </c>
      <c r="D47" s="30">
        <f t="shared" si="0"/>
        <v>-6.5413025505709941</v>
      </c>
      <c r="E47" s="39">
        <f>VLOOKUP($A47,'Ub5 and Ub6 values'!$A$3:$F$7000,3,FALSE)</f>
        <v>6</v>
      </c>
      <c r="F47" s="39">
        <f>VLOOKUP($A47,'Ub5 and Ub6 values'!$A$3:$F$7000,4,FALSE)</f>
        <v>9</v>
      </c>
    </row>
    <row r="48" spans="1:6">
      <c r="A48" t="s">
        <v>1537</v>
      </c>
      <c r="B48">
        <v>3.5235529252624466E-7</v>
      </c>
      <c r="D48" s="30">
        <f t="shared" si="0"/>
        <v>-6.4530192008300276</v>
      </c>
      <c r="E48" s="39">
        <f>VLOOKUP($A48,'Ub5 and Ub6 values'!$A$3:$F$7000,3,FALSE)</f>
        <v>6</v>
      </c>
      <c r="F48" s="39">
        <f>VLOOKUP($A48,'Ub5 and Ub6 values'!$A$3:$F$7000,4,FALSE)</f>
        <v>8</v>
      </c>
    </row>
    <row r="49" spans="1:6">
      <c r="A49" t="s">
        <v>1518</v>
      </c>
      <c r="B49">
        <v>3.5384958083710754E-7</v>
      </c>
      <c r="D49" s="30">
        <f t="shared" si="0"/>
        <v>-6.4511813145146766</v>
      </c>
      <c r="E49" s="39">
        <f>VLOOKUP($A49,'Ub5 and Ub6 values'!$A$3:$F$7000,3,FALSE)</f>
        <v>8</v>
      </c>
      <c r="F49" s="39">
        <f>VLOOKUP($A49,'Ub5 and Ub6 values'!$A$3:$F$7000,4,FALSE)</f>
        <v>11</v>
      </c>
    </row>
    <row r="50" spans="1:6">
      <c r="A50" t="s">
        <v>1640</v>
      </c>
      <c r="B50">
        <v>3.704309218752029E-7</v>
      </c>
      <c r="D50" s="30">
        <f t="shared" si="0"/>
        <v>-6.4312927675644795</v>
      </c>
      <c r="E50" s="39">
        <f>VLOOKUP($A50,'Ub5 and Ub6 values'!$A$3:$F$7000,3,FALSE)</f>
        <v>8</v>
      </c>
      <c r="F50" s="39">
        <f>VLOOKUP($A50,'Ub5 and Ub6 values'!$A$3:$F$7000,4,FALSE)</f>
        <v>8</v>
      </c>
    </row>
    <row r="51" spans="1:6">
      <c r="A51" t="s">
        <v>9651</v>
      </c>
      <c r="B51">
        <v>3.8293774312018707E-7</v>
      </c>
      <c r="D51" s="30">
        <f t="shared" si="0"/>
        <v>-6.4168718265982401</v>
      </c>
      <c r="E51" s="39">
        <f>VLOOKUP($A51,'Ub5 and Ub6 values'!$A$3:$F$7000,3,FALSE)</f>
        <v>6</v>
      </c>
      <c r="F51" s="39">
        <f>VLOOKUP($A51,'Ub5 and Ub6 values'!$A$3:$F$7000,4,FALSE)</f>
        <v>9</v>
      </c>
    </row>
    <row r="52" spans="1:6">
      <c r="A52" t="s">
        <v>1607</v>
      </c>
      <c r="B52">
        <v>4.0845593413488011E-7</v>
      </c>
      <c r="D52" s="30">
        <f t="shared" si="0"/>
        <v>-6.3888547900357109</v>
      </c>
      <c r="E52" s="39">
        <f>VLOOKUP($A52,'Ub5 and Ub6 values'!$A$3:$F$7000,3,FALSE)</f>
        <v>6</v>
      </c>
      <c r="F52" s="39">
        <f>VLOOKUP($A52,'Ub5 and Ub6 values'!$A$3:$F$7000,4,FALSE)</f>
        <v>9</v>
      </c>
    </row>
    <row r="53" spans="1:6">
      <c r="A53" t="s">
        <v>1648</v>
      </c>
      <c r="B53">
        <v>4.243377355785974E-7</v>
      </c>
      <c r="D53" s="30">
        <f t="shared" si="0"/>
        <v>-6.3722883455021995</v>
      </c>
      <c r="E53" s="39">
        <f>VLOOKUP($A53,'Ub5 and Ub6 values'!$A$3:$F$7000,3,FALSE)</f>
        <v>9</v>
      </c>
      <c r="F53" s="39">
        <f>VLOOKUP($A53,'Ub5 and Ub6 values'!$A$3:$F$7000,4,FALSE)</f>
        <v>9</v>
      </c>
    </row>
    <row r="54" spans="1:6">
      <c r="A54" t="s">
        <v>1514</v>
      </c>
      <c r="B54">
        <v>4.3414716131631024E-7</v>
      </c>
      <c r="D54" s="30">
        <f t="shared" si="0"/>
        <v>-6.3623630342789683</v>
      </c>
      <c r="E54" s="39">
        <f>VLOOKUP($A54,'Ub5 and Ub6 values'!$A$3:$F$7000,3,FALSE)</f>
        <v>5</v>
      </c>
      <c r="F54" s="39">
        <f>VLOOKUP($A54,'Ub5 and Ub6 values'!$A$3:$F$7000,4,FALSE)</f>
        <v>6</v>
      </c>
    </row>
    <row r="55" spans="1:6">
      <c r="A55" t="s">
        <v>1516</v>
      </c>
      <c r="B55">
        <v>4.564922233611929E-7</v>
      </c>
      <c r="D55" s="30">
        <f t="shared" si="0"/>
        <v>-6.3405666165526595</v>
      </c>
      <c r="E55" s="39">
        <f>VLOOKUP($A55,'Ub5 and Ub6 values'!$A$3:$F$7000,3,FALSE)</f>
        <v>9</v>
      </c>
      <c r="F55" s="39">
        <f>VLOOKUP($A55,'Ub5 and Ub6 values'!$A$3:$F$7000,4,FALSE)</f>
        <v>9</v>
      </c>
    </row>
    <row r="56" spans="1:6">
      <c r="A56" t="s">
        <v>1565</v>
      </c>
      <c r="B56">
        <v>4.6699572569189954E-7</v>
      </c>
      <c r="D56" s="30">
        <f t="shared" si="0"/>
        <v>-6.3306870944165796</v>
      </c>
      <c r="E56" s="39">
        <f>VLOOKUP($A56,'Ub5 and Ub6 values'!$A$3:$F$7000,3,FALSE)</f>
        <v>11</v>
      </c>
      <c r="F56" s="39">
        <f>VLOOKUP($A56,'Ub5 and Ub6 values'!$A$3:$F$7000,4,FALSE)</f>
        <v>12</v>
      </c>
    </row>
    <row r="57" spans="1:6">
      <c r="A57" t="s">
        <v>1519</v>
      </c>
      <c r="B57">
        <v>5.1361863897582812E-7</v>
      </c>
      <c r="D57" s="30">
        <f t="shared" si="0"/>
        <v>-6.2893592243132872</v>
      </c>
      <c r="E57" s="39">
        <f>VLOOKUP($A57,'Ub5 and Ub6 values'!$A$3:$F$7000,3,FALSE)</f>
        <v>8</v>
      </c>
      <c r="F57" s="39">
        <f>VLOOKUP($A57,'Ub5 and Ub6 values'!$A$3:$F$7000,4,FALSE)</f>
        <v>11</v>
      </c>
    </row>
    <row r="58" spans="1:6">
      <c r="A58" t="s">
        <v>1583</v>
      </c>
      <c r="B58">
        <v>5.3416192409983496E-7</v>
      </c>
      <c r="D58" s="30">
        <f t="shared" si="0"/>
        <v>-6.2723270724035318</v>
      </c>
      <c r="E58" s="39">
        <f>VLOOKUP($A58,'Ub5 and Ub6 values'!$A$3:$F$7000,3,FALSE)</f>
        <v>8</v>
      </c>
      <c r="F58" s="39">
        <f>VLOOKUP($A58,'Ub5 and Ub6 values'!$A$3:$F$7000,4,FALSE)</f>
        <v>8</v>
      </c>
    </row>
    <row r="59" spans="1:6">
      <c r="A59" t="s">
        <v>1495</v>
      </c>
      <c r="B59">
        <v>5.413551728273761E-7</v>
      </c>
      <c r="D59" s="30">
        <f t="shared" si="0"/>
        <v>-6.266517709037851</v>
      </c>
      <c r="E59" s="39">
        <f>VLOOKUP($A59,'Ub5 and Ub6 values'!$A$3:$F$7000,3,FALSE)</f>
        <v>8</v>
      </c>
      <c r="F59" s="39">
        <f>VLOOKUP($A59,'Ub5 and Ub6 values'!$A$3:$F$7000,4,FALSE)</f>
        <v>8</v>
      </c>
    </row>
    <row r="60" spans="1:6">
      <c r="A60" t="s">
        <v>1521</v>
      </c>
      <c r="B60">
        <v>5.4919630034503219E-7</v>
      </c>
      <c r="D60" s="30">
        <f t="shared" si="0"/>
        <v>-6.260272397045533</v>
      </c>
      <c r="E60" s="39">
        <f>VLOOKUP($A60,'Ub5 and Ub6 values'!$A$3:$F$7000,3,FALSE)</f>
        <v>7</v>
      </c>
      <c r="F60" s="39">
        <f>VLOOKUP($A60,'Ub5 and Ub6 values'!$A$3:$F$7000,4,FALSE)</f>
        <v>7</v>
      </c>
    </row>
    <row r="61" spans="1:6">
      <c r="A61" t="s">
        <v>1629</v>
      </c>
      <c r="B61">
        <v>5.7576851473622959E-7</v>
      </c>
      <c r="D61" s="30">
        <f t="shared" si="0"/>
        <v>-6.239752087721536</v>
      </c>
      <c r="E61" s="39">
        <f>VLOOKUP($A61,'Ub5 and Ub6 values'!$A$3:$F$7000,3,FALSE)</f>
        <v>8</v>
      </c>
      <c r="F61" s="39">
        <f>VLOOKUP($A61,'Ub5 and Ub6 values'!$A$3:$F$7000,4,FALSE)</f>
        <v>8</v>
      </c>
    </row>
    <row r="62" spans="1:6">
      <c r="A62" t="s">
        <v>1643</v>
      </c>
      <c r="B62">
        <v>6.2679608417921561E-7</v>
      </c>
      <c r="D62" s="30">
        <f t="shared" si="0"/>
        <v>-6.2028737253889465</v>
      </c>
      <c r="E62" s="39">
        <f>VLOOKUP($A62,'Ub5 and Ub6 values'!$A$3:$F$7000,3,FALSE)</f>
        <v>7</v>
      </c>
      <c r="F62" s="39">
        <f>VLOOKUP($A62,'Ub5 and Ub6 values'!$A$3:$F$7000,4,FALSE)</f>
        <v>9</v>
      </c>
    </row>
    <row r="63" spans="1:6">
      <c r="A63" t="s">
        <v>1532</v>
      </c>
      <c r="B63">
        <v>7.6411398364937741E-7</v>
      </c>
      <c r="D63" s="30">
        <f t="shared" si="0"/>
        <v>-6.1168418524483918</v>
      </c>
      <c r="E63" s="39">
        <f>VLOOKUP($A63,'Ub5 and Ub6 values'!$A$3:$F$7000,3,FALSE)</f>
        <v>10</v>
      </c>
      <c r="F63" s="39">
        <f>VLOOKUP($A63,'Ub5 and Ub6 values'!$A$3:$F$7000,4,FALSE)</f>
        <v>12</v>
      </c>
    </row>
    <row r="64" spans="1:6">
      <c r="A64" t="s">
        <v>1562</v>
      </c>
      <c r="B64">
        <v>9.420746963317384E-7</v>
      </c>
      <c r="D64" s="30">
        <f t="shared" si="0"/>
        <v>-6.0259146609878238</v>
      </c>
      <c r="E64" s="39">
        <f>VLOOKUP($A64,'Ub5 and Ub6 values'!$A$3:$F$7000,3,FALSE)</f>
        <v>8</v>
      </c>
      <c r="F64" s="39">
        <f>VLOOKUP($A64,'Ub5 and Ub6 values'!$A$3:$F$7000,4,FALSE)</f>
        <v>9</v>
      </c>
    </row>
    <row r="65" spans="1:6">
      <c r="A65" t="s">
        <v>1524</v>
      </c>
      <c r="B65">
        <v>9.927743843844226E-7</v>
      </c>
      <c r="D65" s="30">
        <f t="shared" si="0"/>
        <v>-6.0031494370532581</v>
      </c>
      <c r="E65" s="39">
        <f>VLOOKUP($A65,'Ub5 and Ub6 values'!$A$3:$F$7000,3,FALSE)</f>
        <v>9</v>
      </c>
      <c r="F65" s="39">
        <f>VLOOKUP($A65,'Ub5 and Ub6 values'!$A$3:$F$7000,4,FALSE)</f>
        <v>11</v>
      </c>
    </row>
    <row r="66" spans="1:6">
      <c r="A66" t="s">
        <v>565</v>
      </c>
      <c r="B66">
        <v>1.0200294499043205E-6</v>
      </c>
      <c r="D66" s="30">
        <f t="shared" si="0"/>
        <v>-5.9913872892711177</v>
      </c>
      <c r="E66" s="39">
        <f>VLOOKUP($A66,'Ub5 and Ub6 values'!$A$3:$F$7000,3,FALSE)</f>
        <v>8</v>
      </c>
      <c r="F66" s="39">
        <f>VLOOKUP($A66,'Ub5 and Ub6 values'!$A$3:$F$7000,4,FALSE)</f>
        <v>8</v>
      </c>
    </row>
    <row r="67" spans="1:6">
      <c r="A67" t="s">
        <v>1533</v>
      </c>
      <c r="B67">
        <v>1.0942844469270072E-6</v>
      </c>
      <c r="D67" s="30">
        <f t="shared" ref="D67:D130" si="1">LOG(B67)</f>
        <v>-5.9608697733647444</v>
      </c>
      <c r="E67" s="39">
        <f>VLOOKUP($A67,'Ub5 and Ub6 values'!$A$3:$F$7000,3,FALSE)</f>
        <v>11</v>
      </c>
      <c r="F67" s="39">
        <f>VLOOKUP($A67,'Ub5 and Ub6 values'!$A$3:$F$7000,4,FALSE)</f>
        <v>12</v>
      </c>
    </row>
    <row r="68" spans="1:6">
      <c r="A68" t="s">
        <v>6061</v>
      </c>
      <c r="B68">
        <v>1.1408787973534078E-6</v>
      </c>
      <c r="D68" s="30">
        <f t="shared" si="1"/>
        <v>-5.9427604909336873</v>
      </c>
      <c r="E68" s="39">
        <f>VLOOKUP($A68,'Ub5 and Ub6 values'!$A$3:$F$7000,3,FALSE)</f>
        <v>9</v>
      </c>
      <c r="F68" s="39">
        <f>VLOOKUP($A68,'Ub5 and Ub6 values'!$A$3:$F$7000,4,FALSE)</f>
        <v>9</v>
      </c>
    </row>
    <row r="69" spans="1:6">
      <c r="A69" t="s">
        <v>1501</v>
      </c>
      <c r="B69">
        <v>1.2900963128569565E-6</v>
      </c>
      <c r="D69" s="30">
        <f t="shared" si="1"/>
        <v>-5.8893778659946099</v>
      </c>
      <c r="E69" s="39">
        <f>VLOOKUP($A69,'Ub5 and Ub6 values'!$A$3:$F$7000,3,FALSE)</f>
        <v>8</v>
      </c>
      <c r="F69" s="39">
        <f>VLOOKUP($A69,'Ub5 and Ub6 values'!$A$3:$F$7000,4,FALSE)</f>
        <v>9</v>
      </c>
    </row>
    <row r="70" spans="1:6">
      <c r="A70" t="s">
        <v>1587</v>
      </c>
      <c r="B70">
        <v>1.4060796077179921E-6</v>
      </c>
      <c r="D70" s="30">
        <f t="shared" si="1"/>
        <v>-5.8519900902593589</v>
      </c>
      <c r="E70" s="39">
        <f>VLOOKUP($A70,'Ub5 and Ub6 values'!$A$3:$F$7000,3,FALSE)</f>
        <v>9</v>
      </c>
      <c r="F70" s="39">
        <f>VLOOKUP($A70,'Ub5 and Ub6 values'!$A$3:$F$7000,4,FALSE)</f>
        <v>9</v>
      </c>
    </row>
    <row r="71" spans="1:6">
      <c r="A71" t="s">
        <v>1490</v>
      </c>
      <c r="B71">
        <v>1.4196924796647731E-6</v>
      </c>
      <c r="D71" s="30">
        <f t="shared" si="1"/>
        <v>-5.8478057181861409</v>
      </c>
      <c r="E71" s="39">
        <f>VLOOKUP($A71,'Ub5 and Ub6 values'!$A$3:$F$7000,3,FALSE)</f>
        <v>7</v>
      </c>
      <c r="F71" s="39">
        <f>VLOOKUP($A71,'Ub5 and Ub6 values'!$A$3:$F$7000,4,FALSE)</f>
        <v>10</v>
      </c>
    </row>
    <row r="72" spans="1:6">
      <c r="A72" t="s">
        <v>1617</v>
      </c>
      <c r="B72">
        <v>1.4619615391744294E-6</v>
      </c>
      <c r="D72" s="30">
        <f t="shared" si="1"/>
        <v>-5.8350640525108712</v>
      </c>
      <c r="E72" s="39">
        <f>VLOOKUP($A72,'Ub5 and Ub6 values'!$A$3:$F$7000,3,FALSE)</f>
        <v>9</v>
      </c>
      <c r="F72" s="39">
        <f>VLOOKUP($A72,'Ub5 and Ub6 values'!$A$3:$F$7000,4,FALSE)</f>
        <v>9</v>
      </c>
    </row>
    <row r="73" spans="1:6">
      <c r="A73" t="s">
        <v>1539</v>
      </c>
      <c r="B73">
        <v>1.6427991351109523E-6</v>
      </c>
      <c r="D73" s="30">
        <f t="shared" si="1"/>
        <v>-5.7844155344625534</v>
      </c>
      <c r="E73" s="39">
        <f>VLOOKUP($A73,'Ub5 and Ub6 values'!$A$3:$F$7000,3,FALSE)</f>
        <v>7</v>
      </c>
      <c r="F73" s="39">
        <f>VLOOKUP($A73,'Ub5 and Ub6 values'!$A$3:$F$7000,4,FALSE)</f>
        <v>8</v>
      </c>
    </row>
    <row r="74" spans="1:6">
      <c r="A74" t="s">
        <v>1504</v>
      </c>
      <c r="B74">
        <v>1.7732296878054839E-6</v>
      </c>
      <c r="D74" s="30">
        <f t="shared" si="1"/>
        <v>-5.7512350062571098</v>
      </c>
      <c r="E74" s="39">
        <f>VLOOKUP($A74,'Ub5 and Ub6 values'!$A$3:$F$7000,3,FALSE)</f>
        <v>8</v>
      </c>
      <c r="F74" s="39">
        <f>VLOOKUP($A74,'Ub5 and Ub6 values'!$A$3:$F$7000,4,FALSE)</f>
        <v>8</v>
      </c>
    </row>
    <row r="75" spans="1:6">
      <c r="A75" t="s">
        <v>1557</v>
      </c>
      <c r="B75">
        <v>1.8206598071140981E-6</v>
      </c>
      <c r="D75" s="30">
        <f t="shared" si="1"/>
        <v>-5.7397711951690278</v>
      </c>
      <c r="E75" s="39">
        <f>VLOOKUP($A75,'Ub5 and Ub6 values'!$A$3:$F$7000,3,FALSE)</f>
        <v>11</v>
      </c>
      <c r="F75" s="39">
        <f>VLOOKUP($A75,'Ub5 and Ub6 values'!$A$3:$F$7000,4,FALSE)</f>
        <v>11</v>
      </c>
    </row>
    <row r="76" spans="1:6">
      <c r="A76" t="s">
        <v>1568</v>
      </c>
      <c r="B76">
        <v>1.8986928770400009E-6</v>
      </c>
      <c r="D76" s="30">
        <f t="shared" si="1"/>
        <v>-5.721545278861611</v>
      </c>
      <c r="E76" s="39">
        <f>VLOOKUP($A76,'Ub5 and Ub6 values'!$A$3:$F$7000,3,FALSE)</f>
        <v>6</v>
      </c>
      <c r="F76" s="39">
        <f>VLOOKUP($A76,'Ub5 and Ub6 values'!$A$3:$F$7000,4,FALSE)</f>
        <v>9</v>
      </c>
    </row>
    <row r="77" spans="1:6">
      <c r="A77" t="s">
        <v>1511</v>
      </c>
      <c r="B77">
        <v>1.9986933294294074E-6</v>
      </c>
      <c r="D77" s="30">
        <f t="shared" si="1"/>
        <v>-5.699253836974294</v>
      </c>
      <c r="E77" s="39">
        <f>VLOOKUP($A77,'Ub5 and Ub6 values'!$A$3:$F$7000,3,FALSE)</f>
        <v>9</v>
      </c>
      <c r="F77" s="39">
        <f>VLOOKUP($A77,'Ub5 and Ub6 values'!$A$3:$F$7000,4,FALSE)</f>
        <v>11</v>
      </c>
    </row>
    <row r="78" spans="1:6">
      <c r="A78" t="s">
        <v>1499</v>
      </c>
      <c r="B78">
        <v>2.0688018153191509E-6</v>
      </c>
      <c r="D78" s="30">
        <f t="shared" si="1"/>
        <v>-5.6842811113815346</v>
      </c>
      <c r="E78" s="39">
        <f>VLOOKUP($A78,'Ub5 and Ub6 values'!$A$3:$F$7000,3,FALSE)</f>
        <v>8</v>
      </c>
      <c r="F78" s="39">
        <f>VLOOKUP($A78,'Ub5 and Ub6 values'!$A$3:$F$7000,4,FALSE)</f>
        <v>8</v>
      </c>
    </row>
    <row r="79" spans="1:6">
      <c r="A79" t="s">
        <v>1633</v>
      </c>
      <c r="B79">
        <v>2.2622161889507212E-6</v>
      </c>
      <c r="D79" s="30">
        <f t="shared" si="1"/>
        <v>-5.6454658940251017</v>
      </c>
      <c r="E79" s="39">
        <f>VLOOKUP($A79,'Ub5 and Ub6 values'!$A$3:$F$7000,3,FALSE)</f>
        <v>7</v>
      </c>
      <c r="F79" s="39">
        <f>VLOOKUP($A79,'Ub5 and Ub6 values'!$A$3:$F$7000,4,FALSE)</f>
        <v>8</v>
      </c>
    </row>
    <row r="80" spans="1:6">
      <c r="A80" t="s">
        <v>1505</v>
      </c>
      <c r="B80">
        <v>2.3181607244400437E-6</v>
      </c>
      <c r="D80" s="30">
        <f t="shared" si="1"/>
        <v>-5.6348564565011587</v>
      </c>
      <c r="E80" s="39">
        <f>VLOOKUP($A80,'Ub5 and Ub6 values'!$A$3:$F$7000,3,FALSE)</f>
        <v>11</v>
      </c>
      <c r="F80" s="39">
        <f>VLOOKUP($A80,'Ub5 and Ub6 values'!$A$3:$F$7000,4,FALSE)</f>
        <v>11</v>
      </c>
    </row>
    <row r="81" spans="1:6">
      <c r="A81" t="s">
        <v>1552</v>
      </c>
      <c r="B81">
        <v>2.3213947318552203E-6</v>
      </c>
      <c r="D81" s="30">
        <f t="shared" si="1"/>
        <v>-5.6342510054765729</v>
      </c>
      <c r="E81" s="39">
        <f>VLOOKUP($A81,'Ub5 and Ub6 values'!$A$3:$F$7000,3,FALSE)</f>
        <v>11</v>
      </c>
      <c r="F81" s="39">
        <f>VLOOKUP($A81,'Ub5 and Ub6 values'!$A$3:$F$7000,4,FALSE)</f>
        <v>12</v>
      </c>
    </row>
    <row r="82" spans="1:6">
      <c r="A82" t="s">
        <v>2176</v>
      </c>
      <c r="B82">
        <v>2.4432434479180756E-6</v>
      </c>
      <c r="D82" s="30">
        <f t="shared" si="1"/>
        <v>-5.6120332572100118</v>
      </c>
      <c r="E82" s="39">
        <f>VLOOKUP($A82,'Ub5 and Ub6 values'!$A$3:$F$7000,3,FALSE)</f>
        <v>9</v>
      </c>
      <c r="F82" s="39">
        <f>VLOOKUP($A82,'Ub5 and Ub6 values'!$A$3:$F$7000,4,FALSE)</f>
        <v>9</v>
      </c>
    </row>
    <row r="83" spans="1:6">
      <c r="A83" t="s">
        <v>1646</v>
      </c>
      <c r="B83">
        <v>2.5344812274093001E-6</v>
      </c>
      <c r="D83" s="30">
        <f t="shared" si="1"/>
        <v>-5.596110921194474</v>
      </c>
      <c r="E83" s="39">
        <f>VLOOKUP($A83,'Ub5 and Ub6 values'!$A$3:$F$7000,3,FALSE)</f>
        <v>9</v>
      </c>
      <c r="F83" s="39">
        <f>VLOOKUP($A83,'Ub5 and Ub6 values'!$A$3:$F$7000,4,FALSE)</f>
        <v>9</v>
      </c>
    </row>
    <row r="84" spans="1:6">
      <c r="A84" t="s">
        <v>1558</v>
      </c>
      <c r="B84">
        <v>2.6192272232000671E-6</v>
      </c>
      <c r="D84" s="30">
        <f t="shared" si="1"/>
        <v>-5.5818268240255486</v>
      </c>
      <c r="E84" s="39">
        <f>VLOOKUP($A84,'Ub5 and Ub6 values'!$A$3:$F$7000,3,FALSE)</f>
        <v>9</v>
      </c>
      <c r="F84" s="39">
        <f>VLOOKUP($A84,'Ub5 and Ub6 values'!$A$3:$F$7000,4,FALSE)</f>
        <v>9</v>
      </c>
    </row>
    <row r="85" spans="1:6">
      <c r="A85" t="s">
        <v>1672</v>
      </c>
      <c r="B85">
        <v>2.6516061757296285E-6</v>
      </c>
      <c r="D85" s="30">
        <f t="shared" si="1"/>
        <v>-5.5764909781587404</v>
      </c>
      <c r="E85" s="39">
        <f>VLOOKUP($A85,'Ub5 and Ub6 values'!$A$3:$F$7000,3,FALSE)</f>
        <v>8</v>
      </c>
      <c r="F85" s="39">
        <f>VLOOKUP($A85,'Ub5 and Ub6 values'!$A$3:$F$7000,4,FALSE)</f>
        <v>9</v>
      </c>
    </row>
    <row r="86" spans="1:6">
      <c r="A86" t="s">
        <v>1639</v>
      </c>
      <c r="B86">
        <v>2.6681507951201712E-6</v>
      </c>
      <c r="D86" s="30">
        <f t="shared" si="1"/>
        <v>-5.573789629164061</v>
      </c>
      <c r="E86" s="39">
        <f>VLOOKUP($A86,'Ub5 and Ub6 values'!$A$3:$F$7000,3,FALSE)</f>
        <v>7</v>
      </c>
      <c r="F86" s="39">
        <f>VLOOKUP($A86,'Ub5 and Ub6 values'!$A$3:$F$7000,4,FALSE)</f>
        <v>9</v>
      </c>
    </row>
    <row r="87" spans="1:6">
      <c r="A87" t="s">
        <v>1588</v>
      </c>
      <c r="B87">
        <v>2.8111707046421305E-6</v>
      </c>
      <c r="D87" s="30">
        <f t="shared" si="1"/>
        <v>-5.5511127816308523</v>
      </c>
      <c r="E87" s="39">
        <f>VLOOKUP($A87,'Ub5 and Ub6 values'!$A$3:$F$7000,3,FALSE)</f>
        <v>8</v>
      </c>
      <c r="F87" s="39">
        <f>VLOOKUP($A87,'Ub5 and Ub6 values'!$A$3:$F$7000,4,FALSE)</f>
        <v>8</v>
      </c>
    </row>
    <row r="88" spans="1:6">
      <c r="A88" t="s">
        <v>1540</v>
      </c>
      <c r="B88">
        <v>2.8341228389813353E-6</v>
      </c>
      <c r="D88" s="30">
        <f t="shared" si="1"/>
        <v>-5.5475813301169259</v>
      </c>
      <c r="E88" s="39">
        <f>VLOOKUP($A88,'Ub5 and Ub6 values'!$A$3:$F$7000,3,FALSE)</f>
        <v>7</v>
      </c>
      <c r="F88" s="39">
        <f>VLOOKUP($A88,'Ub5 and Ub6 values'!$A$3:$F$7000,4,FALSE)</f>
        <v>9</v>
      </c>
    </row>
    <row r="89" spans="1:6">
      <c r="A89" t="s">
        <v>1523</v>
      </c>
      <c r="B89">
        <v>2.8806924688499285E-6</v>
      </c>
      <c r="D89" s="30">
        <f t="shared" si="1"/>
        <v>-5.5405031027783691</v>
      </c>
      <c r="E89" s="39">
        <f>VLOOKUP($A89,'Ub5 and Ub6 values'!$A$3:$F$7000,3,FALSE)</f>
        <v>11</v>
      </c>
      <c r="F89" s="39">
        <f>VLOOKUP($A89,'Ub5 and Ub6 values'!$A$3:$F$7000,4,FALSE)</f>
        <v>12</v>
      </c>
    </row>
    <row r="90" spans="1:6">
      <c r="A90" t="s">
        <v>1531</v>
      </c>
      <c r="B90">
        <v>3.3226189101001735E-6</v>
      </c>
      <c r="D90" s="30">
        <f t="shared" si="1"/>
        <v>-5.4785194675481339</v>
      </c>
      <c r="E90" s="39">
        <f>VLOOKUP($A90,'Ub5 and Ub6 values'!$A$3:$F$7000,3,FALSE)</f>
        <v>6</v>
      </c>
      <c r="F90" s="39">
        <f>VLOOKUP($A90,'Ub5 and Ub6 values'!$A$3:$F$7000,4,FALSE)</f>
        <v>6</v>
      </c>
    </row>
    <row r="91" spans="1:6">
      <c r="A91" t="s">
        <v>1598</v>
      </c>
      <c r="B91">
        <v>3.3485959975521937E-6</v>
      </c>
      <c r="D91" s="30">
        <f t="shared" si="1"/>
        <v>-5.4751372461948504</v>
      </c>
      <c r="E91" s="39">
        <f>VLOOKUP($A91,'Ub5 and Ub6 values'!$A$3:$F$7000,3,FALSE)</f>
        <v>7</v>
      </c>
      <c r="F91" s="39">
        <f>VLOOKUP($A91,'Ub5 and Ub6 values'!$A$3:$F$7000,4,FALSE)</f>
        <v>10</v>
      </c>
    </row>
    <row r="92" spans="1:6">
      <c r="A92" t="s">
        <v>1566</v>
      </c>
      <c r="B92">
        <v>3.4211433991549542E-6</v>
      </c>
      <c r="D92" s="30">
        <f t="shared" si="1"/>
        <v>-5.465828721735285</v>
      </c>
      <c r="E92" s="39">
        <f>VLOOKUP($A92,'Ub5 and Ub6 values'!$A$3:$F$7000,3,FALSE)</f>
        <v>11</v>
      </c>
      <c r="F92" s="39">
        <f>VLOOKUP($A92,'Ub5 and Ub6 values'!$A$3:$F$7000,4,FALSE)</f>
        <v>11</v>
      </c>
    </row>
    <row r="93" spans="1:6">
      <c r="A93" t="s">
        <v>1593</v>
      </c>
      <c r="B93">
        <v>3.9023272612602318E-6</v>
      </c>
      <c r="D93" s="30">
        <f t="shared" si="1"/>
        <v>-5.4086763121327728</v>
      </c>
      <c r="E93" s="39">
        <f>VLOOKUP($A93,'Ub5 and Ub6 values'!$A$3:$F$7000,3,FALSE)</f>
        <v>9</v>
      </c>
      <c r="F93" s="39">
        <f>VLOOKUP($A93,'Ub5 and Ub6 values'!$A$3:$F$7000,4,FALSE)</f>
        <v>9</v>
      </c>
    </row>
    <row r="94" spans="1:6">
      <c r="A94" t="s">
        <v>1512</v>
      </c>
      <c r="B94">
        <v>4.0575711379168426E-6</v>
      </c>
      <c r="D94" s="30">
        <f t="shared" si="1"/>
        <v>-5.3917338573220848</v>
      </c>
      <c r="E94" s="39">
        <f>VLOOKUP($A94,'Ub5 and Ub6 values'!$A$3:$F$7000,3,FALSE)</f>
        <v>7</v>
      </c>
      <c r="F94" s="39">
        <f>VLOOKUP($A94,'Ub5 and Ub6 values'!$A$3:$F$7000,4,FALSE)</f>
        <v>10</v>
      </c>
    </row>
    <row r="95" spans="1:6">
      <c r="A95" t="s">
        <v>1596</v>
      </c>
      <c r="B95">
        <v>4.2108384823130388E-6</v>
      </c>
      <c r="D95" s="30">
        <f t="shared" si="1"/>
        <v>-5.3756314167572414</v>
      </c>
      <c r="E95" s="39">
        <f>VLOOKUP($A95,'Ub5 and Ub6 values'!$A$3:$F$7000,3,FALSE)</f>
        <v>9</v>
      </c>
      <c r="F95" s="39">
        <f>VLOOKUP($A95,'Ub5 and Ub6 values'!$A$3:$F$7000,4,FALSE)</f>
        <v>9</v>
      </c>
    </row>
    <row r="96" spans="1:6">
      <c r="A96" t="s">
        <v>549</v>
      </c>
      <c r="B96">
        <v>4.419008202110345E-6</v>
      </c>
      <c r="D96" s="30">
        <f t="shared" si="1"/>
        <v>-5.3546751923440299</v>
      </c>
      <c r="E96" s="39">
        <f>VLOOKUP($A96,'Ub5 and Ub6 values'!$A$3:$F$7000,3,FALSE)</f>
        <v>6</v>
      </c>
      <c r="F96" s="39">
        <f>VLOOKUP($A96,'Ub5 and Ub6 values'!$A$3:$F$7000,4,FALSE)</f>
        <v>9</v>
      </c>
    </row>
    <row r="97" spans="1:6">
      <c r="A97" t="s">
        <v>1601</v>
      </c>
      <c r="B97">
        <v>5.1998024075085151E-6</v>
      </c>
      <c r="D97" s="30">
        <f t="shared" si="1"/>
        <v>-5.2840131592419608</v>
      </c>
      <c r="E97" s="39">
        <f>VLOOKUP($A97,'Ub5 and Ub6 values'!$A$3:$F$7000,3,FALSE)</f>
        <v>9</v>
      </c>
      <c r="F97" s="39">
        <f>VLOOKUP($A97,'Ub5 and Ub6 values'!$A$3:$F$7000,4,FALSE)</f>
        <v>9</v>
      </c>
    </row>
    <row r="98" spans="1:6">
      <c r="A98" t="s">
        <v>1580</v>
      </c>
      <c r="B98">
        <v>5.3689051421839465E-6</v>
      </c>
      <c r="D98" s="30">
        <f t="shared" si="1"/>
        <v>-5.2701142690838854</v>
      </c>
      <c r="E98" s="39">
        <f>VLOOKUP($A98,'Ub5 and Ub6 values'!$A$3:$F$7000,3,FALSE)</f>
        <v>7</v>
      </c>
      <c r="F98" s="39">
        <f>VLOOKUP($A98,'Ub5 and Ub6 values'!$A$3:$F$7000,4,FALSE)</f>
        <v>7</v>
      </c>
    </row>
    <row r="99" spans="1:6">
      <c r="A99" t="s">
        <v>1575</v>
      </c>
      <c r="B99">
        <v>5.8199684667720688E-6</v>
      </c>
      <c r="D99" s="30">
        <f t="shared" si="1"/>
        <v>-5.2350793683989068</v>
      </c>
      <c r="E99" s="39">
        <f>VLOOKUP($A99,'Ub5 and Ub6 values'!$A$3:$F$7000,3,FALSE)</f>
        <v>6</v>
      </c>
      <c r="F99" s="39">
        <f>VLOOKUP($A99,'Ub5 and Ub6 values'!$A$3:$F$7000,4,FALSE)</f>
        <v>7</v>
      </c>
    </row>
    <row r="100" spans="1:6">
      <c r="A100" t="s">
        <v>1527</v>
      </c>
      <c r="B100">
        <v>5.9825917209222407E-6</v>
      </c>
      <c r="D100" s="30">
        <f t="shared" si="1"/>
        <v>-5.2231106343634925</v>
      </c>
      <c r="E100" s="39">
        <f>VLOOKUP($A100,'Ub5 and Ub6 values'!$A$3:$F$7000,3,FALSE)</f>
        <v>11</v>
      </c>
      <c r="F100" s="39">
        <f>VLOOKUP($A100,'Ub5 and Ub6 values'!$A$3:$F$7000,4,FALSE)</f>
        <v>12</v>
      </c>
    </row>
    <row r="101" spans="1:6">
      <c r="A101" t="s">
        <v>1638</v>
      </c>
      <c r="B101">
        <v>6.1132060002510478E-6</v>
      </c>
      <c r="D101" s="30">
        <f t="shared" si="1"/>
        <v>-5.213730969290391</v>
      </c>
      <c r="E101" s="39">
        <f>VLOOKUP($A101,'Ub5 and Ub6 values'!$A$3:$F$7000,3,FALSE)</f>
        <v>8</v>
      </c>
      <c r="F101" s="39">
        <f>VLOOKUP($A101,'Ub5 and Ub6 values'!$A$3:$F$7000,4,FALSE)</f>
        <v>8</v>
      </c>
    </row>
    <row r="102" spans="1:6">
      <c r="A102" t="s">
        <v>1628</v>
      </c>
      <c r="B102">
        <v>7.8262370647208432E-6</v>
      </c>
      <c r="D102" s="30">
        <f t="shared" si="1"/>
        <v>-5.10644700101229</v>
      </c>
      <c r="E102" s="39">
        <f>VLOOKUP($A102,'Ub5 and Ub6 values'!$A$3:$F$7000,3,FALSE)</f>
        <v>7</v>
      </c>
      <c r="F102" s="39">
        <f>VLOOKUP($A102,'Ub5 and Ub6 values'!$A$3:$F$7000,4,FALSE)</f>
        <v>10</v>
      </c>
    </row>
    <row r="103" spans="1:6">
      <c r="A103" t="s">
        <v>1506</v>
      </c>
      <c r="B103">
        <v>8.2105042161220384E-6</v>
      </c>
      <c r="D103" s="30">
        <f t="shared" si="1"/>
        <v>-5.0856301715583303</v>
      </c>
      <c r="E103" s="39">
        <f>VLOOKUP($A103,'Ub5 and Ub6 values'!$A$3:$F$7000,3,FALSE)</f>
        <v>7</v>
      </c>
      <c r="F103" s="39">
        <f>VLOOKUP($A103,'Ub5 and Ub6 values'!$A$3:$F$7000,4,FALSE)</f>
        <v>10</v>
      </c>
    </row>
    <row r="104" spans="1:6">
      <c r="A104" t="s">
        <v>1547</v>
      </c>
      <c r="B104">
        <v>9.8825412004821729E-6</v>
      </c>
      <c r="D104" s="30">
        <f t="shared" si="1"/>
        <v>-5.0051313664001436</v>
      </c>
      <c r="E104" s="39">
        <f>VLOOKUP($A104,'Ub5 and Ub6 values'!$A$3:$F$7000,3,FALSE)</f>
        <v>8</v>
      </c>
      <c r="F104" s="39">
        <f>VLOOKUP($A104,'Ub5 and Ub6 values'!$A$3:$F$7000,4,FALSE)</f>
        <v>11</v>
      </c>
    </row>
    <row r="105" spans="1:6">
      <c r="A105" t="s">
        <v>1624</v>
      </c>
      <c r="B105">
        <v>9.9519482308609779E-6</v>
      </c>
      <c r="D105" s="30">
        <f t="shared" si="1"/>
        <v>-5.0020918918081891</v>
      </c>
      <c r="E105" s="39">
        <f>VLOOKUP($A105,'Ub5 and Ub6 values'!$A$3:$F$7000,3,FALSE)</f>
        <v>10</v>
      </c>
      <c r="F105" s="39">
        <f>VLOOKUP($A105,'Ub5 and Ub6 values'!$A$3:$F$7000,4,FALSE)</f>
        <v>10</v>
      </c>
    </row>
    <row r="106" spans="1:6">
      <c r="A106" t="s">
        <v>1563</v>
      </c>
      <c r="B106">
        <v>1.000569900751301E-5</v>
      </c>
      <c r="D106" s="30">
        <f t="shared" si="1"/>
        <v>-4.9997525657482651</v>
      </c>
      <c r="E106" s="39">
        <f>VLOOKUP($A106,'Ub5 and Ub6 values'!$A$3:$F$7000,3,FALSE)</f>
        <v>11</v>
      </c>
      <c r="F106" s="39">
        <f>VLOOKUP($A106,'Ub5 and Ub6 values'!$A$3:$F$7000,4,FALSE)</f>
        <v>11</v>
      </c>
    </row>
    <row r="107" spans="1:6">
      <c r="A107" t="s">
        <v>1645</v>
      </c>
      <c r="B107">
        <v>1.0735066927000971E-5</v>
      </c>
      <c r="D107" s="30">
        <f t="shared" si="1"/>
        <v>-4.9691952436416491</v>
      </c>
      <c r="E107" s="39">
        <f>VLOOKUP($A107,'Ub5 and Ub6 values'!$A$3:$F$7000,3,FALSE)</f>
        <v>8</v>
      </c>
      <c r="F107" s="39">
        <f>VLOOKUP($A107,'Ub5 and Ub6 values'!$A$3:$F$7000,4,FALSE)</f>
        <v>8</v>
      </c>
    </row>
    <row r="108" spans="1:6">
      <c r="A108" t="s">
        <v>1635</v>
      </c>
      <c r="B108">
        <v>1.0812195924046344E-5</v>
      </c>
      <c r="D108" s="30">
        <f t="shared" si="1"/>
        <v>-4.9660860932025699</v>
      </c>
      <c r="E108" s="39">
        <f>VLOOKUP($A108,'Ub5 and Ub6 values'!$A$3:$F$7000,3,FALSE)</f>
        <v>10</v>
      </c>
      <c r="F108" s="39">
        <f>VLOOKUP($A108,'Ub5 and Ub6 values'!$A$3:$F$7000,4,FALSE)</f>
        <v>10</v>
      </c>
    </row>
    <row r="109" spans="1:6">
      <c r="A109" t="s">
        <v>1525</v>
      </c>
      <c r="B109">
        <v>1.1826777813239067E-5</v>
      </c>
      <c r="D109" s="30">
        <f t="shared" si="1"/>
        <v>-4.9271335620958032</v>
      </c>
      <c r="E109" s="39">
        <f>VLOOKUP($A109,'Ub5 and Ub6 values'!$A$3:$F$7000,3,FALSE)</f>
        <v>7</v>
      </c>
      <c r="F109" s="39">
        <f>VLOOKUP($A109,'Ub5 and Ub6 values'!$A$3:$F$7000,4,FALSE)</f>
        <v>8</v>
      </c>
    </row>
    <row r="110" spans="1:6">
      <c r="A110" t="s">
        <v>1494</v>
      </c>
      <c r="B110">
        <v>1.2432946790027396E-5</v>
      </c>
      <c r="D110" s="30">
        <f t="shared" si="1"/>
        <v>-4.9054259250209782</v>
      </c>
      <c r="E110" s="39">
        <f>VLOOKUP($A110,'Ub5 and Ub6 values'!$A$3:$F$7000,3,FALSE)</f>
        <v>6</v>
      </c>
      <c r="F110" s="39">
        <f>VLOOKUP($A110,'Ub5 and Ub6 values'!$A$3:$F$7000,4,FALSE)</f>
        <v>9</v>
      </c>
    </row>
    <row r="111" spans="1:6">
      <c r="A111" t="s">
        <v>1493</v>
      </c>
      <c r="B111">
        <v>1.3452810232267256E-5</v>
      </c>
      <c r="D111" s="30">
        <f t="shared" si="1"/>
        <v>-4.8711869839974504</v>
      </c>
      <c r="E111" s="39">
        <f>VLOOKUP($A111,'Ub5 and Ub6 values'!$A$3:$F$7000,3,FALSE)</f>
        <v>6</v>
      </c>
      <c r="F111" s="39">
        <f>VLOOKUP($A111,'Ub5 and Ub6 values'!$A$3:$F$7000,4,FALSE)</f>
        <v>8</v>
      </c>
    </row>
    <row r="112" spans="1:6">
      <c r="A112" t="s">
        <v>1614</v>
      </c>
      <c r="B112">
        <v>1.3877909855953262E-5</v>
      </c>
      <c r="D112" s="30">
        <f t="shared" si="1"/>
        <v>-4.8576759377989882</v>
      </c>
      <c r="E112" s="39">
        <f>VLOOKUP($A112,'Ub5 and Ub6 values'!$A$3:$F$7000,3,FALSE)</f>
        <v>9</v>
      </c>
      <c r="F112" s="39">
        <f>VLOOKUP($A112,'Ub5 and Ub6 values'!$A$3:$F$7000,4,FALSE)</f>
        <v>9</v>
      </c>
    </row>
    <row r="113" spans="1:6">
      <c r="A113" t="s">
        <v>1538</v>
      </c>
      <c r="B113">
        <v>1.3938228306369499E-5</v>
      </c>
      <c r="D113" s="30">
        <f t="shared" si="1"/>
        <v>-4.8557924260706482</v>
      </c>
      <c r="E113" s="39">
        <f>VLOOKUP($A113,'Ub5 and Ub6 values'!$A$3:$F$7000,3,FALSE)</f>
        <v>8</v>
      </c>
      <c r="F113" s="39">
        <f>VLOOKUP($A113,'Ub5 and Ub6 values'!$A$3:$F$7000,4,FALSE)</f>
        <v>8</v>
      </c>
    </row>
    <row r="114" spans="1:6">
      <c r="A114" t="s">
        <v>1637</v>
      </c>
      <c r="B114">
        <v>1.4484805786762778E-5</v>
      </c>
      <c r="D114" s="30">
        <f t="shared" si="1"/>
        <v>-4.8390873234704159</v>
      </c>
      <c r="E114" s="39">
        <f>VLOOKUP($A114,'Ub5 and Ub6 values'!$A$3:$F$7000,3,FALSE)</f>
        <v>11</v>
      </c>
      <c r="F114" s="39">
        <f>VLOOKUP($A114,'Ub5 and Ub6 values'!$A$3:$F$7000,4,FALSE)</f>
        <v>12</v>
      </c>
    </row>
    <row r="115" spans="1:6">
      <c r="A115" t="s">
        <v>1553</v>
      </c>
      <c r="B115">
        <v>1.467244412029688E-5</v>
      </c>
      <c r="D115" s="30">
        <f t="shared" si="1"/>
        <v>-4.8334975358128842</v>
      </c>
      <c r="E115" s="39">
        <f>VLOOKUP($A115,'Ub5 and Ub6 values'!$A$3:$F$7000,3,FALSE)</f>
        <v>6</v>
      </c>
      <c r="F115" s="39">
        <f>VLOOKUP($A115,'Ub5 and Ub6 values'!$A$3:$F$7000,4,FALSE)</f>
        <v>9</v>
      </c>
    </row>
    <row r="116" spans="1:6">
      <c r="A116" t="s">
        <v>1536</v>
      </c>
      <c r="B116">
        <v>1.5547994738469735E-5</v>
      </c>
      <c r="D116" s="30">
        <f t="shared" si="1"/>
        <v>-4.8083256150084805</v>
      </c>
      <c r="E116" s="39">
        <f>VLOOKUP($A116,'Ub5 and Ub6 values'!$A$3:$F$7000,3,FALSE)</f>
        <v>11</v>
      </c>
      <c r="F116" s="39">
        <f>VLOOKUP($A116,'Ub5 and Ub6 values'!$A$3:$F$7000,4,FALSE)</f>
        <v>12</v>
      </c>
    </row>
    <row r="117" spans="1:6">
      <c r="A117" t="s">
        <v>1564</v>
      </c>
      <c r="B117">
        <v>1.5815950859059184E-5</v>
      </c>
      <c r="D117" s="30">
        <f t="shared" si="1"/>
        <v>-4.8009046930667028</v>
      </c>
      <c r="E117" s="39">
        <f>VLOOKUP($A117,'Ub5 and Ub6 values'!$A$3:$F$7000,3,FALSE)</f>
        <v>7</v>
      </c>
      <c r="F117" s="39">
        <f>VLOOKUP($A117,'Ub5 and Ub6 values'!$A$3:$F$7000,4,FALSE)</f>
        <v>9</v>
      </c>
    </row>
    <row r="118" spans="1:6">
      <c r="A118" t="s">
        <v>1592</v>
      </c>
      <c r="B118">
        <v>1.8534915639738651E-5</v>
      </c>
      <c r="D118" s="30">
        <f t="shared" si="1"/>
        <v>-4.7320093862882819</v>
      </c>
      <c r="E118" s="39">
        <f>VLOOKUP($A118,'Ub5 and Ub6 values'!$A$3:$F$7000,3,FALSE)</f>
        <v>10</v>
      </c>
      <c r="F118" s="39">
        <f>VLOOKUP($A118,'Ub5 and Ub6 values'!$A$3:$F$7000,4,FALSE)</f>
        <v>10</v>
      </c>
    </row>
    <row r="119" spans="1:6">
      <c r="A119" t="s">
        <v>1608</v>
      </c>
      <c r="B119">
        <v>1.9598777254063534E-5</v>
      </c>
      <c r="D119" s="30">
        <f t="shared" si="1"/>
        <v>-4.7077710229485179</v>
      </c>
      <c r="E119" s="39">
        <f>VLOOKUP($A119,'Ub5 and Ub6 values'!$A$3:$F$7000,3,FALSE)</f>
        <v>6</v>
      </c>
      <c r="F119" s="39">
        <f>VLOOKUP($A119,'Ub5 and Ub6 values'!$A$3:$F$7000,4,FALSE)</f>
        <v>11</v>
      </c>
    </row>
    <row r="120" spans="1:6">
      <c r="A120" t="s">
        <v>1597</v>
      </c>
      <c r="B120">
        <v>2.3365238568833272E-5</v>
      </c>
      <c r="D120" s="30">
        <f t="shared" si="1"/>
        <v>-4.6314297802891913</v>
      </c>
      <c r="E120" s="39">
        <f>VLOOKUP($A120,'Ub5 and Ub6 values'!$A$3:$F$7000,3,FALSE)</f>
        <v>7</v>
      </c>
      <c r="F120" s="39">
        <f>VLOOKUP($A120,'Ub5 and Ub6 values'!$A$3:$F$7000,4,FALSE)</f>
        <v>9</v>
      </c>
    </row>
    <row r="121" spans="1:6">
      <c r="A121" t="s">
        <v>5560</v>
      </c>
      <c r="B121">
        <v>2.4228921945937002E-5</v>
      </c>
      <c r="D121" s="30">
        <f t="shared" si="1"/>
        <v>-4.6156659091537282</v>
      </c>
      <c r="E121" s="39">
        <f>VLOOKUP($A121,'Ub5 and Ub6 values'!$A$3:$F$7000,3,FALSE)</f>
        <v>7</v>
      </c>
      <c r="F121" s="39">
        <f>VLOOKUP($A121,'Ub5 and Ub6 values'!$A$3:$F$7000,4,FALSE)</f>
        <v>10</v>
      </c>
    </row>
    <row r="122" spans="1:6">
      <c r="A122" t="s">
        <v>1671</v>
      </c>
      <c r="B122">
        <v>2.5582480277875592E-5</v>
      </c>
      <c r="D122" s="30">
        <f t="shared" si="1"/>
        <v>-4.5920573520084123</v>
      </c>
      <c r="E122" s="39">
        <f>VLOOKUP($A122,'Ub5 and Ub6 values'!$A$3:$F$7000,3,FALSE)</f>
        <v>8</v>
      </c>
      <c r="F122" s="39">
        <f>VLOOKUP($A122,'Ub5 and Ub6 values'!$A$3:$F$7000,4,FALSE)</f>
        <v>8</v>
      </c>
    </row>
    <row r="123" spans="1:6">
      <c r="A123" t="s">
        <v>1515</v>
      </c>
      <c r="B123">
        <v>2.6272574406161099E-5</v>
      </c>
      <c r="D123" s="30">
        <f t="shared" si="1"/>
        <v>-4.5804973693300246</v>
      </c>
      <c r="E123" s="39">
        <f>VLOOKUP($A123,'Ub5 and Ub6 values'!$A$3:$F$7000,3,FALSE)</f>
        <v>8</v>
      </c>
      <c r="F123" s="39">
        <f>VLOOKUP($A123,'Ub5 and Ub6 values'!$A$3:$F$7000,4,FALSE)</f>
        <v>10</v>
      </c>
    </row>
    <row r="124" spans="1:6">
      <c r="A124" t="s">
        <v>1649</v>
      </c>
      <c r="B124">
        <v>3.0529419876107995E-5</v>
      </c>
      <c r="D124" s="30">
        <f t="shared" si="1"/>
        <v>-4.5152814481415229</v>
      </c>
      <c r="E124" s="39">
        <f>VLOOKUP($A124,'Ub5 and Ub6 values'!$A$3:$F$7000,3,FALSE)</f>
        <v>7</v>
      </c>
      <c r="F124" s="39">
        <f>VLOOKUP($A124,'Ub5 and Ub6 values'!$A$3:$F$7000,4,FALSE)</f>
        <v>10</v>
      </c>
    </row>
    <row r="125" spans="1:6">
      <c r="A125" t="s">
        <v>1631</v>
      </c>
      <c r="B125">
        <v>3.1724348582244432E-5</v>
      </c>
      <c r="D125" s="30">
        <f t="shared" si="1"/>
        <v>-4.4986072868074487</v>
      </c>
      <c r="E125" s="39">
        <f>VLOOKUP($A125,'Ub5 and Ub6 values'!$A$3:$F$7000,3,FALSE)</f>
        <v>7</v>
      </c>
      <c r="F125" s="39">
        <f>VLOOKUP($A125,'Ub5 and Ub6 values'!$A$3:$F$7000,4,FALSE)</f>
        <v>8</v>
      </c>
    </row>
    <row r="126" spans="1:6">
      <c r="A126" t="s">
        <v>1622</v>
      </c>
      <c r="B126">
        <v>3.4485461243044124E-5</v>
      </c>
      <c r="D126" s="30">
        <f t="shared" si="1"/>
        <v>-4.4623639609474983</v>
      </c>
      <c r="E126" s="39">
        <f>VLOOKUP($A126,'Ub5 and Ub6 values'!$A$3:$F$7000,3,FALSE)</f>
        <v>6</v>
      </c>
      <c r="F126" s="39">
        <f>VLOOKUP($A126,'Ub5 and Ub6 values'!$A$3:$F$7000,4,FALSE)</f>
        <v>7</v>
      </c>
    </row>
    <row r="127" spans="1:6">
      <c r="A127" t="s">
        <v>1579</v>
      </c>
      <c r="B127">
        <v>4.0451966450150325E-5</v>
      </c>
      <c r="D127" s="30">
        <f t="shared" si="1"/>
        <v>-4.3930603616242401</v>
      </c>
      <c r="E127" s="39">
        <f>VLOOKUP($A127,'Ub5 and Ub6 values'!$A$3:$F$7000,3,FALSE)</f>
        <v>6</v>
      </c>
      <c r="F127" s="39">
        <f>VLOOKUP($A127,'Ub5 and Ub6 values'!$A$3:$F$7000,4,FALSE)</f>
        <v>10</v>
      </c>
    </row>
    <row r="128" spans="1:6">
      <c r="A128" t="s">
        <v>1582</v>
      </c>
      <c r="B128">
        <v>4.2692516079554007E-5</v>
      </c>
      <c r="D128" s="30">
        <f t="shared" si="1"/>
        <v>-4.3696482493359916</v>
      </c>
      <c r="E128" s="39">
        <f>VLOOKUP($A128,'Ub5 and Ub6 values'!$A$3:$F$7000,3,FALSE)</f>
        <v>10</v>
      </c>
      <c r="F128" s="39">
        <f>VLOOKUP($A128,'Ub5 and Ub6 values'!$A$3:$F$7000,4,FALSE)</f>
        <v>10</v>
      </c>
    </row>
    <row r="129" spans="1:6">
      <c r="A129" t="s">
        <v>1497</v>
      </c>
      <c r="B129">
        <v>4.3549067790414442E-5</v>
      </c>
      <c r="D129" s="30">
        <f t="shared" si="1"/>
        <v>-4.3610211370469516</v>
      </c>
      <c r="E129" s="39">
        <f>VLOOKUP($A129,'Ub5 and Ub6 values'!$A$3:$F$7000,3,FALSE)</f>
        <v>11</v>
      </c>
      <c r="F129" s="39">
        <f>VLOOKUP($A129,'Ub5 and Ub6 values'!$A$3:$F$7000,4,FALSE)</f>
        <v>12</v>
      </c>
    </row>
    <row r="130" spans="1:6">
      <c r="A130" t="s">
        <v>1630</v>
      </c>
      <c r="B130">
        <v>4.3637681053546799E-5</v>
      </c>
      <c r="D130" s="30">
        <f t="shared" si="1"/>
        <v>-4.3601383362781787</v>
      </c>
      <c r="E130" s="39">
        <f>VLOOKUP($A130,'Ub5 and Ub6 values'!$A$3:$F$7000,3,FALSE)</f>
        <v>8</v>
      </c>
      <c r="F130" s="39">
        <f>VLOOKUP($A130,'Ub5 and Ub6 values'!$A$3:$F$7000,4,FALSE)</f>
        <v>9</v>
      </c>
    </row>
    <row r="131" spans="1:6">
      <c r="A131" t="s">
        <v>1535</v>
      </c>
      <c r="B131">
        <v>4.6717942457168432E-5</v>
      </c>
      <c r="D131" s="30">
        <f t="shared" ref="D131:D158" si="2">LOG(B131)</f>
        <v>-4.3305162925903309</v>
      </c>
      <c r="E131" s="39">
        <f>VLOOKUP($A131,'Ub5 and Ub6 values'!$A$3:$F$7000,3,FALSE)</f>
        <v>6</v>
      </c>
      <c r="F131" s="39">
        <f>VLOOKUP($A131,'Ub5 and Ub6 values'!$A$3:$F$7000,4,FALSE)</f>
        <v>7</v>
      </c>
    </row>
    <row r="132" spans="1:6">
      <c r="A132" t="s">
        <v>1546</v>
      </c>
      <c r="B132">
        <v>5.272580041904665E-5</v>
      </c>
      <c r="D132" s="30">
        <f t="shared" si="2"/>
        <v>-4.2779768186072227</v>
      </c>
      <c r="E132" s="39">
        <f>VLOOKUP($A132,'Ub5 and Ub6 values'!$A$3:$F$7000,3,FALSE)</f>
        <v>6</v>
      </c>
      <c r="F132" s="39">
        <f>VLOOKUP($A132,'Ub5 and Ub6 values'!$A$3:$F$7000,4,FALSE)</f>
        <v>8</v>
      </c>
    </row>
    <row r="133" spans="1:6">
      <c r="A133" t="s">
        <v>1616</v>
      </c>
      <c r="B133">
        <v>5.338880055989903E-5</v>
      </c>
      <c r="D133" s="30">
        <f t="shared" si="2"/>
        <v>-4.2725498359517671</v>
      </c>
      <c r="E133" s="39">
        <f>VLOOKUP($A133,'Ub5 and Ub6 values'!$A$3:$F$7000,3,FALSE)</f>
        <v>9</v>
      </c>
      <c r="F133" s="39">
        <f>VLOOKUP($A133,'Ub5 and Ub6 values'!$A$3:$F$7000,4,FALSE)</f>
        <v>10</v>
      </c>
    </row>
    <row r="134" spans="1:6">
      <c r="A134" t="s">
        <v>1560</v>
      </c>
      <c r="B134">
        <v>5.4283579926934303E-5</v>
      </c>
      <c r="D134" s="30">
        <f t="shared" si="2"/>
        <v>-4.2653315189480869</v>
      </c>
      <c r="E134" s="39">
        <f>VLOOKUP($A134,'Ub5 and Ub6 values'!$A$3:$F$7000,3,FALSE)</f>
        <v>6</v>
      </c>
      <c r="F134" s="39">
        <f>VLOOKUP($A134,'Ub5 and Ub6 values'!$A$3:$F$7000,4,FALSE)</f>
        <v>9</v>
      </c>
    </row>
    <row r="135" spans="1:6">
      <c r="A135" t="s">
        <v>1526</v>
      </c>
      <c r="B135">
        <v>6.414818030225427E-5</v>
      </c>
      <c r="D135" s="30">
        <f t="shared" si="2"/>
        <v>-4.1928156587886418</v>
      </c>
      <c r="E135" s="39">
        <f>VLOOKUP($A135,'Ub5 and Ub6 values'!$A$3:$F$7000,3,FALSE)</f>
        <v>11</v>
      </c>
      <c r="F135" s="39">
        <f>VLOOKUP($A135,'Ub5 and Ub6 values'!$A$3:$F$7000,4,FALSE)</f>
        <v>12</v>
      </c>
    </row>
    <row r="136" spans="1:6">
      <c r="A136" t="s">
        <v>1492</v>
      </c>
      <c r="B136">
        <v>7.6788449051478359E-5</v>
      </c>
      <c r="D136" s="30">
        <f t="shared" si="2"/>
        <v>-4.1147041040634198</v>
      </c>
      <c r="E136" s="39">
        <f>VLOOKUP($A136,'Ub5 and Ub6 values'!$A$3:$F$7000,3,FALSE)</f>
        <v>4</v>
      </c>
      <c r="F136" s="39">
        <f>VLOOKUP($A136,'Ub5 and Ub6 values'!$A$3:$F$7000,4,FALSE)</f>
        <v>5</v>
      </c>
    </row>
    <row r="137" spans="1:6">
      <c r="A137" t="s">
        <v>1620</v>
      </c>
      <c r="B137">
        <v>8.2538570962031996E-5</v>
      </c>
      <c r="D137" s="30">
        <f t="shared" si="2"/>
        <v>-4.0833430545848026</v>
      </c>
      <c r="E137" s="39">
        <f>VLOOKUP($A137,'Ub5 and Ub6 values'!$A$3:$F$7000,3,FALSE)</f>
        <v>6</v>
      </c>
      <c r="F137" s="39">
        <f>VLOOKUP($A137,'Ub5 and Ub6 values'!$A$3:$F$7000,4,FALSE)</f>
        <v>8</v>
      </c>
    </row>
    <row r="138" spans="1:6">
      <c r="A138" t="s">
        <v>1590</v>
      </c>
      <c r="B138">
        <v>8.9375749357898518E-5</v>
      </c>
      <c r="D138" s="30">
        <f t="shared" si="2"/>
        <v>-4.0487803038970336</v>
      </c>
      <c r="E138" s="39">
        <f>VLOOKUP($A138,'Ub5 and Ub6 values'!$A$3:$F$7000,3,FALSE)</f>
        <v>11</v>
      </c>
      <c r="F138" s="39">
        <f>VLOOKUP($A138,'Ub5 and Ub6 values'!$A$3:$F$7000,4,FALSE)</f>
        <v>12</v>
      </c>
    </row>
    <row r="139" spans="1:6">
      <c r="A139" t="s">
        <v>1632</v>
      </c>
      <c r="B139">
        <v>9.1460455485511906E-5</v>
      </c>
      <c r="D139" s="30">
        <f t="shared" si="2"/>
        <v>-4.0387666401043436</v>
      </c>
      <c r="E139" s="39">
        <f>VLOOKUP($A139,'Ub5 and Ub6 values'!$A$3:$F$7000,3,FALSE)</f>
        <v>7</v>
      </c>
      <c r="F139" s="39">
        <f>VLOOKUP($A139,'Ub5 and Ub6 values'!$A$3:$F$7000,4,FALSE)</f>
        <v>10</v>
      </c>
    </row>
    <row r="140" spans="1:6">
      <c r="A140" t="s">
        <v>1502</v>
      </c>
      <c r="B140">
        <v>9.5695882935003862E-5</v>
      </c>
      <c r="D140" s="30">
        <f t="shared" si="2"/>
        <v>-4.0191067462050931</v>
      </c>
      <c r="E140" s="39">
        <f>VLOOKUP($A140,'Ub5 and Ub6 values'!$A$3:$F$7000,3,FALSE)</f>
        <v>11</v>
      </c>
      <c r="F140" s="39">
        <f>VLOOKUP($A140,'Ub5 and Ub6 values'!$A$3:$F$7000,4,FALSE)</f>
        <v>12</v>
      </c>
    </row>
    <row r="141" spans="1:6">
      <c r="A141" t="s">
        <v>1570</v>
      </c>
      <c r="B141">
        <v>9.7156785901930206E-5</v>
      </c>
      <c r="D141" s="30">
        <f t="shared" si="2"/>
        <v>-4.0125268607683529</v>
      </c>
      <c r="E141" s="39">
        <f>VLOOKUP($A141,'Ub5 and Ub6 values'!$A$3:$F$7000,3,FALSE)</f>
        <v>7</v>
      </c>
      <c r="F141" s="39">
        <f>VLOOKUP($A141,'Ub5 and Ub6 values'!$A$3:$F$7000,4,FALSE)</f>
        <v>9</v>
      </c>
    </row>
    <row r="142" spans="1:6">
      <c r="A142" t="s">
        <v>1603</v>
      </c>
      <c r="B142">
        <v>1.0794930592644388E-4</v>
      </c>
      <c r="D142" s="30">
        <f t="shared" si="2"/>
        <v>-3.9667801456714318</v>
      </c>
      <c r="E142" s="39">
        <f>VLOOKUP($A142,'Ub5 and Ub6 values'!$A$3:$F$7000,3,FALSE)</f>
        <v>6</v>
      </c>
      <c r="F142" s="39">
        <f>VLOOKUP($A142,'Ub5 and Ub6 values'!$A$3:$F$7000,4,FALSE)</f>
        <v>7</v>
      </c>
    </row>
    <row r="143" spans="1:6">
      <c r="A143" t="s">
        <v>1606</v>
      </c>
      <c r="B143">
        <v>1.0962923915103263E-4</v>
      </c>
      <c r="D143" s="30">
        <f t="shared" si="2"/>
        <v>-3.9600735999720262</v>
      </c>
      <c r="E143" s="39">
        <f>VLOOKUP($A143,'Ub5 and Ub6 values'!$A$3:$F$7000,3,FALSE)</f>
        <v>9</v>
      </c>
      <c r="F143" s="39">
        <f>VLOOKUP($A143,'Ub5 and Ub6 values'!$A$3:$F$7000,4,FALSE)</f>
        <v>11</v>
      </c>
    </row>
    <row r="144" spans="1:6">
      <c r="A144" t="s">
        <v>9674</v>
      </c>
      <c r="B144">
        <v>1.1077096971695002E-4</v>
      </c>
      <c r="D144" s="30">
        <f t="shared" si="2"/>
        <v>-3.9555740423483088</v>
      </c>
      <c r="E144" s="39">
        <f>VLOOKUP($A144,'Ub5 and Ub6 values'!$A$3:$F$7000,3,FALSE)</f>
        <v>5</v>
      </c>
      <c r="F144" s="39">
        <f>VLOOKUP($A144,'Ub5 and Ub6 values'!$A$3:$F$7000,4,FALSE)</f>
        <v>6</v>
      </c>
    </row>
    <row r="145" spans="1:6">
      <c r="A145" t="s">
        <v>1541</v>
      </c>
      <c r="B145">
        <v>1.1231497436022836E-4</v>
      </c>
      <c r="D145" s="30">
        <f t="shared" si="2"/>
        <v>-3.9495623376969227</v>
      </c>
      <c r="E145" s="39">
        <f>VLOOKUP($A145,'Ub5 and Ub6 values'!$A$3:$F$7000,3,FALSE)</f>
        <v>9</v>
      </c>
      <c r="F145" s="39">
        <f>VLOOKUP($A145,'Ub5 and Ub6 values'!$A$3:$F$7000,4,FALSE)</f>
        <v>10</v>
      </c>
    </row>
    <row r="146" spans="1:6">
      <c r="A146" t="s">
        <v>1544</v>
      </c>
      <c r="B146">
        <v>1.1846943715994807E-4</v>
      </c>
      <c r="D146" s="30">
        <f t="shared" si="2"/>
        <v>-3.9263936748417541</v>
      </c>
      <c r="E146" s="39">
        <f>VLOOKUP($A146,'Ub5 and Ub6 values'!$A$3:$F$7000,3,FALSE)</f>
        <v>11</v>
      </c>
      <c r="F146" s="39">
        <f>VLOOKUP($A146,'Ub5 and Ub6 values'!$A$3:$F$7000,4,FALSE)</f>
        <v>12</v>
      </c>
    </row>
    <row r="147" spans="1:6">
      <c r="A147" t="s">
        <v>1618</v>
      </c>
      <c r="B147">
        <v>1.2300213675833129E-4</v>
      </c>
      <c r="D147" s="30">
        <f t="shared" si="2"/>
        <v>-3.9100873440541624</v>
      </c>
      <c r="E147" s="39">
        <f>VLOOKUP($A147,'Ub5 and Ub6 values'!$A$3:$F$7000,3,FALSE)</f>
        <v>7</v>
      </c>
      <c r="F147" s="39">
        <f>VLOOKUP($A147,'Ub5 and Ub6 values'!$A$3:$F$7000,4,FALSE)</f>
        <v>9</v>
      </c>
    </row>
    <row r="148" spans="1:6">
      <c r="A148" t="s">
        <v>1602</v>
      </c>
      <c r="B148">
        <v>1.3385676882264182E-4</v>
      </c>
      <c r="D148" s="30">
        <f t="shared" si="2"/>
        <v>-3.8733596626690905</v>
      </c>
      <c r="E148" s="39">
        <f>VLOOKUP($A148,'Ub5 and Ub6 values'!$A$3:$F$7000,3,FALSE)</f>
        <v>7</v>
      </c>
      <c r="F148" s="39">
        <f>VLOOKUP($A148,'Ub5 and Ub6 values'!$A$3:$F$7000,4,FALSE)</f>
        <v>9</v>
      </c>
    </row>
    <row r="149" spans="1:6">
      <c r="A149" t="s">
        <v>1621</v>
      </c>
      <c r="B149">
        <v>1.7855576508578599E-4</v>
      </c>
      <c r="D149" s="30">
        <f t="shared" si="2"/>
        <v>-3.7482261230431706</v>
      </c>
      <c r="E149" s="39">
        <f>VLOOKUP($A149,'Ub5 and Ub6 values'!$A$3:$F$7000,3,FALSE)</f>
        <v>7</v>
      </c>
      <c r="F149" s="39">
        <f>VLOOKUP($A149,'Ub5 and Ub6 values'!$A$3:$F$7000,4,FALSE)</f>
        <v>11</v>
      </c>
    </row>
    <row r="150" spans="1:6">
      <c r="A150" t="s">
        <v>1578</v>
      </c>
      <c r="B150">
        <v>1.8458035978219148E-4</v>
      </c>
      <c r="D150" s="30">
        <f t="shared" si="2"/>
        <v>-3.7338145118258073</v>
      </c>
      <c r="E150" s="39">
        <f>VLOOKUP($A150,'Ub5 and Ub6 values'!$A$3:$F$7000,3,FALSE)</f>
        <v>6</v>
      </c>
      <c r="F150" s="39">
        <f>VLOOKUP($A150,'Ub5 and Ub6 values'!$A$3:$F$7000,4,FALSE)</f>
        <v>7</v>
      </c>
    </row>
    <row r="151" spans="1:6">
      <c r="A151" t="s">
        <v>1559</v>
      </c>
      <c r="B151">
        <v>2.7938423714134045E-4</v>
      </c>
      <c r="D151" s="30">
        <f t="shared" si="2"/>
        <v>-3.5537981004253054</v>
      </c>
      <c r="E151" s="39">
        <f>VLOOKUP($A151,'Ub5 and Ub6 values'!$A$3:$F$7000,3,FALSE)</f>
        <v>5</v>
      </c>
      <c r="F151" s="39">
        <f>VLOOKUP($A151,'Ub5 and Ub6 values'!$A$3:$F$7000,4,FALSE)</f>
        <v>7</v>
      </c>
    </row>
    <row r="152" spans="1:6">
      <c r="A152" t="s">
        <v>1551</v>
      </c>
      <c r="B152">
        <v>3.0754794530393515E-4</v>
      </c>
      <c r="D152" s="30">
        <f t="shared" si="2"/>
        <v>-3.512087170107129</v>
      </c>
      <c r="E152" s="39">
        <f>VLOOKUP($A152,'Ub5 and Ub6 values'!$A$3:$F$7000,3,FALSE)</f>
        <v>7</v>
      </c>
      <c r="F152" s="39">
        <f>VLOOKUP($A152,'Ub5 and Ub6 values'!$A$3:$F$7000,4,FALSE)</f>
        <v>9</v>
      </c>
    </row>
    <row r="153" spans="1:6">
      <c r="A153" t="s">
        <v>1634</v>
      </c>
      <c r="B153">
        <v>5.1572801853129783E-4</v>
      </c>
      <c r="D153" s="30">
        <f t="shared" si="2"/>
        <v>-3.2875792735516187</v>
      </c>
      <c r="E153" s="39">
        <f>VLOOKUP($A153,'Ub5 and Ub6 values'!$A$3:$F$7000,3,FALSE)</f>
        <v>11</v>
      </c>
      <c r="F153" s="39">
        <f>VLOOKUP($A153,'Ub5 and Ub6 values'!$A$3:$F$7000,4,FALSE)</f>
        <v>12</v>
      </c>
    </row>
    <row r="154" spans="1:6">
      <c r="A154" t="s">
        <v>1600</v>
      </c>
      <c r="B154">
        <v>5.3070101545389106E-4</v>
      </c>
      <c r="D154" s="30">
        <f t="shared" si="2"/>
        <v>-3.2751500813821095</v>
      </c>
      <c r="E154" s="39">
        <f>VLOOKUP($A154,'Ub5 and Ub6 values'!$A$3:$F$7000,3,FALSE)</f>
        <v>7</v>
      </c>
      <c r="F154" s="39">
        <f>VLOOKUP($A154,'Ub5 and Ub6 values'!$A$3:$F$7000,4,FALSE)</f>
        <v>7</v>
      </c>
    </row>
    <row r="155" spans="1:6">
      <c r="A155" t="s">
        <v>1528</v>
      </c>
      <c r="B155">
        <v>6.0327932147338651E-4</v>
      </c>
      <c r="D155" s="30">
        <f t="shared" si="2"/>
        <v>-3.2194815606837834</v>
      </c>
      <c r="E155" s="39">
        <f>VLOOKUP($A155,'Ub5 and Ub6 values'!$A$3:$F$7000,3,FALSE)</f>
        <v>6</v>
      </c>
      <c r="F155" s="39">
        <f>VLOOKUP($A155,'Ub5 and Ub6 values'!$A$3:$F$7000,4,FALSE)</f>
        <v>7</v>
      </c>
    </row>
    <row r="156" spans="1:6">
      <c r="A156" t="s">
        <v>1491</v>
      </c>
      <c r="B156">
        <v>6.282345572354664E-4</v>
      </c>
      <c r="D156" s="30">
        <f t="shared" si="2"/>
        <v>-3.201878178087318</v>
      </c>
      <c r="E156" s="39">
        <f>VLOOKUP($A156,'Ub5 and Ub6 values'!$A$3:$F$7000,3,FALSE)</f>
        <v>6</v>
      </c>
      <c r="F156" s="39">
        <f>VLOOKUP($A156,'Ub5 and Ub6 values'!$A$3:$F$7000,4,FALSE)</f>
        <v>7</v>
      </c>
    </row>
    <row r="157" spans="1:6">
      <c r="A157" t="s">
        <v>1641</v>
      </c>
      <c r="B157">
        <v>1.0853235816285975E-3</v>
      </c>
      <c r="D157" s="30">
        <f t="shared" si="2"/>
        <v>-2.9644407606498411</v>
      </c>
      <c r="E157" s="39">
        <f>VLOOKUP($A157,'Ub5 and Ub6 values'!$A$3:$F$7000,3,FALSE)</f>
        <v>4</v>
      </c>
      <c r="F157" s="39">
        <f>VLOOKUP($A157,'Ub5 and Ub6 values'!$A$3:$F$7000,4,FALSE)</f>
        <v>6</v>
      </c>
    </row>
    <row r="158" spans="1:6">
      <c r="A158" t="s">
        <v>1508</v>
      </c>
      <c r="B158">
        <v>1.3058199627610872E-3</v>
      </c>
      <c r="D158" s="30">
        <f t="shared" si="2"/>
        <v>-2.8841166963911404</v>
      </c>
      <c r="E158" s="39">
        <f>VLOOKUP($A158,'Ub5 and Ub6 values'!$A$3:$F$7000,3,FALSE)</f>
        <v>4</v>
      </c>
      <c r="F158" s="39">
        <f>VLOOKUP($A158,'Ub5 and Ub6 values'!$A$3:$F$7000,4,FALSE)</f>
        <v>6</v>
      </c>
    </row>
    <row r="159" spans="1:6">
      <c r="A159" t="s">
        <v>4124</v>
      </c>
      <c r="B159">
        <v>4.8622302608185442E-3</v>
      </c>
      <c r="D159" s="30">
        <f>LOG(B159)</f>
        <v>-2.3131644781058096</v>
      </c>
      <c r="E159" s="39">
        <f>VLOOKUP($A159,'Ub5 and Ub6 values'!$A$3:$F$7000,3,FALSE)</f>
        <v>4</v>
      </c>
      <c r="F159" s="39">
        <f>VLOOKUP($A159,'Ub5 and Ub6 values'!$A$3:$F$7000,4,FALSE)</f>
        <v>4</v>
      </c>
    </row>
  </sheetData>
  <phoneticPr fontId="0" type="noConversion"/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177"/>
  <sheetViews>
    <sheetView topLeftCell="A2" workbookViewId="0">
      <selection activeCell="F2" sqref="F1:G1048576"/>
    </sheetView>
  </sheetViews>
  <sheetFormatPr defaultRowHeight="12.75"/>
  <cols>
    <col min="1" max="1" width="24.28515625" customWidth="1"/>
    <col min="5" max="5" width="9.140625" style="30"/>
    <col min="6" max="7" width="9.140625" style="39"/>
  </cols>
  <sheetData>
    <row r="1" spans="1:30">
      <c r="A1" t="s">
        <v>3341</v>
      </c>
      <c r="C1" t="s">
        <v>1654</v>
      </c>
    </row>
    <row r="2" spans="1:30">
      <c r="A2" s="29" t="s">
        <v>1650</v>
      </c>
      <c r="B2" s="29"/>
      <c r="C2" s="29" t="s">
        <v>1652</v>
      </c>
      <c r="D2" s="25"/>
      <c r="E2" s="32" t="s">
        <v>1655</v>
      </c>
      <c r="F2" s="43" t="s">
        <v>7937</v>
      </c>
      <c r="G2" s="43" t="s">
        <v>7938</v>
      </c>
      <c r="H2" s="25"/>
      <c r="I2" s="29"/>
      <c r="L2" t="s">
        <v>14838</v>
      </c>
      <c r="R2" t="s">
        <v>14839</v>
      </c>
      <c r="X2" t="s">
        <v>14840</v>
      </c>
    </row>
    <row r="3" spans="1:30">
      <c r="A3" t="s">
        <v>1500</v>
      </c>
      <c r="C3">
        <v>6.3826290700185413E-11</v>
      </c>
      <c r="E3" s="30">
        <f>LOG(C3)</f>
        <v>-10.19500039409832</v>
      </c>
      <c r="F3" s="39">
        <f>VLOOKUP($A3,'Ub5 and Ub6 values'!$A$3:$F$7000,3,FALSE)</f>
        <v>6</v>
      </c>
      <c r="G3" s="39">
        <f>VLOOKUP($A3,'Ub5 and Ub6 values'!$A$3:$F$7000,4,FALSE)</f>
        <v>9</v>
      </c>
      <c r="L3" s="26" t="s">
        <v>14841</v>
      </c>
      <c r="M3" s="26" t="s">
        <v>14842</v>
      </c>
      <c r="N3" s="26" t="s">
        <v>14843</v>
      </c>
      <c r="O3" s="26" t="s">
        <v>14844</v>
      </c>
      <c r="P3" s="26" t="s">
        <v>14845</v>
      </c>
      <c r="Q3" s="26" t="s">
        <v>14846</v>
      </c>
      <c r="R3" s="26" t="s">
        <v>14841</v>
      </c>
      <c r="S3" s="26" t="s">
        <v>14842</v>
      </c>
      <c r="T3" s="26" t="s">
        <v>14843</v>
      </c>
      <c r="U3" s="26" t="s">
        <v>14844</v>
      </c>
      <c r="V3" s="26" t="s">
        <v>14845</v>
      </c>
      <c r="W3" s="26" t="s">
        <v>14846</v>
      </c>
      <c r="X3" s="26" t="s">
        <v>14841</v>
      </c>
      <c r="Y3" s="26" t="s">
        <v>14842</v>
      </c>
      <c r="Z3" s="26" t="s">
        <v>14843</v>
      </c>
      <c r="AA3" s="26" t="s">
        <v>14844</v>
      </c>
      <c r="AB3" s="26" t="s">
        <v>14845</v>
      </c>
      <c r="AC3" s="26" t="s">
        <v>14846</v>
      </c>
      <c r="AD3" s="26" t="s">
        <v>14846</v>
      </c>
    </row>
    <row r="4" spans="1:30">
      <c r="A4" t="s">
        <v>1626</v>
      </c>
      <c r="C4">
        <v>3.4240813667089075E-10</v>
      </c>
      <c r="E4" s="30">
        <f t="shared" ref="E4:E67" si="0">LOG(C4)</f>
        <v>-9.4654559236990821</v>
      </c>
      <c r="F4" s="39">
        <f>VLOOKUP($A4,'Ub5 and Ub6 values'!$A$3:$F$7000,3,FALSE)</f>
        <v>6</v>
      </c>
      <c r="G4" s="39">
        <f>VLOOKUP($A4,'Ub5 and Ub6 values'!$A$3:$F$7000,4,FALSE)</f>
        <v>8</v>
      </c>
      <c r="L4">
        <f>AVERAGE(E3:E3743)</f>
        <v>-5.8808448332164041</v>
      </c>
      <c r="M4">
        <f>MEDIAN(E3:E3743)</f>
        <v>-5.835339752233935</v>
      </c>
      <c r="N4">
        <f>STDEV(E3:E3743)</f>
        <v>1.4818794853954274</v>
      </c>
      <c r="O4">
        <f>SKEW(E3:E3743)</f>
        <v>-0.15674381560488601</v>
      </c>
      <c r="P4">
        <f>MAX(E3:E3743)</f>
        <v>-2.3131644781058096</v>
      </c>
      <c r="Q4">
        <f>MIN(E3:E3743)</f>
        <v>-10.19500039409832</v>
      </c>
      <c r="R4">
        <f>AVERAGE(F3:F5441)</f>
        <v>7.8546511627906979</v>
      </c>
      <c r="S4">
        <f>MEDIAN(F3:F543)</f>
        <v>8</v>
      </c>
      <c r="T4">
        <f>STDEV(F3:F543)</f>
        <v>1.824726654318694</v>
      </c>
      <c r="U4">
        <f>SKEW(F3:F543)</f>
        <v>0.22963109934731665</v>
      </c>
      <c r="V4">
        <f>MAX(F3:F543)</f>
        <v>11</v>
      </c>
      <c r="W4">
        <f>MIN(F3:F543)</f>
        <v>4</v>
      </c>
      <c r="X4">
        <f>AVERAGE(G3:G5407)</f>
        <v>9.2267441860465116</v>
      </c>
      <c r="Y4">
        <f>MEDIAN(G3:G5407)</f>
        <v>9</v>
      </c>
      <c r="Z4">
        <f>STDEV(G3:G5407)</f>
        <v>1.7033798131883831</v>
      </c>
      <c r="AA4">
        <f>SKEW(G3:G5407)</f>
        <v>-0.33102090683463392</v>
      </c>
      <c r="AB4">
        <f>MAX(G3:G5407)</f>
        <v>12</v>
      </c>
      <c r="AC4">
        <f>MIN(G3:G5407)</f>
        <v>4</v>
      </c>
      <c r="AD4">
        <f>MIN(H3:H5407)</f>
        <v>0</v>
      </c>
    </row>
    <row r="5" spans="1:30">
      <c r="A5" t="s">
        <v>1556</v>
      </c>
      <c r="C5">
        <v>4.9381873360828962E-10</v>
      </c>
      <c r="E5" s="30">
        <f t="shared" si="0"/>
        <v>-9.3064324386074446</v>
      </c>
      <c r="F5" s="39">
        <f>VLOOKUP($A5,'Ub5 and Ub6 values'!$A$3:$F$7000,3,FALSE)</f>
        <v>8</v>
      </c>
      <c r="G5" s="39">
        <f>VLOOKUP($A5,'Ub5 and Ub6 values'!$A$3:$F$7000,4,FALSE)</f>
        <v>11</v>
      </c>
    </row>
    <row r="6" spans="1:30">
      <c r="A6" t="s">
        <v>1567</v>
      </c>
      <c r="C6">
        <v>9.0021433674684458E-10</v>
      </c>
      <c r="E6" s="30">
        <f t="shared" si="0"/>
        <v>-9.0456540748007139</v>
      </c>
      <c r="F6" s="39">
        <f>VLOOKUP($A6,'Ub5 and Ub6 values'!$A$3:$F$7000,3,FALSE)</f>
        <v>7</v>
      </c>
      <c r="G6" s="39">
        <f>VLOOKUP($A6,'Ub5 and Ub6 values'!$A$3:$F$7000,4,FALSE)</f>
        <v>9</v>
      </c>
    </row>
    <row r="7" spans="1:30">
      <c r="A7" t="s">
        <v>1623</v>
      </c>
      <c r="C7">
        <v>1.8614820943150928E-9</v>
      </c>
      <c r="E7" s="30">
        <f t="shared" si="0"/>
        <v>-8.7301411369248001</v>
      </c>
      <c r="F7" s="39">
        <f>VLOOKUP($A7,'Ub5 and Ub6 values'!$A$3:$F$7000,3,FALSE)</f>
        <v>6</v>
      </c>
      <c r="G7" s="39">
        <f>VLOOKUP($A7,'Ub5 and Ub6 values'!$A$3:$F$7000,4,FALSE)</f>
        <v>8</v>
      </c>
    </row>
    <row r="8" spans="1:30">
      <c r="A8" t="s">
        <v>1554</v>
      </c>
      <c r="C8">
        <v>2.8309885113964485E-9</v>
      </c>
      <c r="E8" s="30">
        <f t="shared" si="0"/>
        <v>-8.548061893067695</v>
      </c>
      <c r="F8" s="39">
        <f>VLOOKUP($A8,'Ub5 and Ub6 values'!$A$3:$F$7000,3,FALSE)</f>
        <v>8</v>
      </c>
      <c r="G8" s="39">
        <f>VLOOKUP($A8,'Ub5 and Ub6 values'!$A$3:$F$7000,4,FALSE)</f>
        <v>11</v>
      </c>
    </row>
    <row r="9" spans="1:30">
      <c r="A9" t="s">
        <v>1503</v>
      </c>
      <c r="C9">
        <v>3.2238308500891207E-9</v>
      </c>
      <c r="E9" s="30">
        <f t="shared" si="0"/>
        <v>-8.4916277530952566</v>
      </c>
      <c r="F9" s="39">
        <f>VLOOKUP($A9,'Ub5 and Ub6 values'!$A$3:$F$7000,3,FALSE)</f>
        <v>10</v>
      </c>
      <c r="G9" s="39">
        <f>VLOOKUP($A9,'Ub5 and Ub6 values'!$A$3:$F$7000,4,FALSE)</f>
        <v>10</v>
      </c>
    </row>
    <row r="10" spans="1:30">
      <c r="A10" t="s">
        <v>1636</v>
      </c>
      <c r="C10">
        <v>3.356093273889479E-9</v>
      </c>
      <c r="E10" s="30">
        <f t="shared" si="0"/>
        <v>-8.4741659775892888</v>
      </c>
      <c r="F10" s="39">
        <f>VLOOKUP($A10,'Ub5 and Ub6 values'!$A$3:$F$7000,3,FALSE)</f>
        <v>11</v>
      </c>
      <c r="G10" s="39">
        <f>VLOOKUP($A10,'Ub5 and Ub6 values'!$A$3:$F$7000,4,FALSE)</f>
        <v>11</v>
      </c>
    </row>
    <row r="11" spans="1:30">
      <c r="A11" t="s">
        <v>1612</v>
      </c>
      <c r="C11">
        <v>3.840584997906881E-9</v>
      </c>
      <c r="E11" s="30">
        <f t="shared" si="0"/>
        <v>-8.4156026188583581</v>
      </c>
      <c r="F11" s="39">
        <f>VLOOKUP($A11,'Ub5 and Ub6 values'!$A$3:$F$7000,3,FALSE)</f>
        <v>11</v>
      </c>
      <c r="G11" s="39">
        <f>VLOOKUP($A11,'Ub5 and Ub6 values'!$A$3:$F$7000,4,FALSE)</f>
        <v>11</v>
      </c>
    </row>
    <row r="12" spans="1:30">
      <c r="A12" t="s">
        <v>6355</v>
      </c>
      <c r="C12">
        <v>4.4684391099004702E-9</v>
      </c>
      <c r="E12" s="30">
        <f t="shared" si="0"/>
        <v>-8.3498441556915441</v>
      </c>
      <c r="F12" s="39">
        <f>VLOOKUP($A12,'Ub5 and Ub6 values'!$A$3:$F$7000,3,FALSE)</f>
        <v>7</v>
      </c>
      <c r="G12" s="39">
        <f>VLOOKUP($A12,'Ub5 and Ub6 values'!$A$3:$F$7000,4,FALSE)</f>
        <v>8</v>
      </c>
    </row>
    <row r="13" spans="1:30">
      <c r="A13" t="s">
        <v>1522</v>
      </c>
      <c r="C13">
        <v>4.7035494407409834E-9</v>
      </c>
      <c r="E13" s="30">
        <f t="shared" si="0"/>
        <v>-8.327574286585758</v>
      </c>
      <c r="F13" s="39">
        <f>VLOOKUP($A13,'Ub5 and Ub6 values'!$A$3:$F$7000,3,FALSE)</f>
        <v>11</v>
      </c>
      <c r="G13" s="39">
        <f>VLOOKUP($A13,'Ub5 and Ub6 values'!$A$3:$F$7000,4,FALSE)</f>
        <v>12</v>
      </c>
    </row>
    <row r="14" spans="1:30">
      <c r="A14" t="s">
        <v>1642</v>
      </c>
      <c r="C14">
        <v>5.8281494372484606E-9</v>
      </c>
      <c r="E14" s="30">
        <f t="shared" si="0"/>
        <v>-8.2344693211881914</v>
      </c>
      <c r="F14" s="39">
        <f>VLOOKUP($A14,'Ub5 and Ub6 values'!$A$3:$F$7000,3,FALSE)</f>
        <v>8</v>
      </c>
      <c r="G14" s="39">
        <f>VLOOKUP($A14,'Ub5 and Ub6 values'!$A$3:$F$7000,4,FALSE)</f>
        <v>11</v>
      </c>
    </row>
    <row r="15" spans="1:30">
      <c r="A15" t="s">
        <v>1542</v>
      </c>
      <c r="C15">
        <v>6.9176573005699782E-9</v>
      </c>
      <c r="E15" s="30">
        <f t="shared" si="0"/>
        <v>-8.1600409566549779</v>
      </c>
      <c r="F15" s="39">
        <f>VLOOKUP($A15,'Ub5 and Ub6 values'!$A$3:$F$7000,3,FALSE)</f>
        <v>8</v>
      </c>
      <c r="G15" s="39">
        <f>VLOOKUP($A15,'Ub5 and Ub6 values'!$A$3:$F$7000,4,FALSE)</f>
        <v>11</v>
      </c>
    </row>
    <row r="16" spans="1:30">
      <c r="A16" t="s">
        <v>1611</v>
      </c>
      <c r="C16">
        <v>1.0465445246553878E-8</v>
      </c>
      <c r="E16" s="30">
        <f t="shared" si="0"/>
        <v>-7.9802422901147825</v>
      </c>
      <c r="F16" s="39">
        <f>VLOOKUP($A16,'Ub5 and Ub6 values'!$A$3:$F$7000,3,FALSE)</f>
        <v>6</v>
      </c>
      <c r="G16" s="39">
        <f>VLOOKUP($A16,'Ub5 and Ub6 values'!$A$3:$F$7000,4,FALSE)</f>
        <v>9</v>
      </c>
    </row>
    <row r="17" spans="1:7">
      <c r="A17" t="s">
        <v>1577</v>
      </c>
      <c r="C17">
        <v>1.3477445506503567E-8</v>
      </c>
      <c r="E17" s="30">
        <f t="shared" si="0"/>
        <v>-7.8703924154831988</v>
      </c>
      <c r="F17" s="39">
        <f>VLOOKUP($A17,'Ub5 and Ub6 values'!$A$3:$F$7000,3,FALSE)</f>
        <v>8</v>
      </c>
      <c r="G17" s="39">
        <f>VLOOKUP($A17,'Ub5 and Ub6 values'!$A$3:$F$7000,4,FALSE)</f>
        <v>11</v>
      </c>
    </row>
    <row r="18" spans="1:7">
      <c r="A18" t="s">
        <v>1496</v>
      </c>
      <c r="C18">
        <v>1.3811627812146077E-8</v>
      </c>
      <c r="E18" s="30">
        <f t="shared" si="0"/>
        <v>-7.8597551332844322</v>
      </c>
      <c r="F18" s="39">
        <f>VLOOKUP($A18,'Ub5 and Ub6 values'!$A$3:$F$7000,3,FALSE)</f>
        <v>8</v>
      </c>
      <c r="G18" s="39">
        <f>VLOOKUP($A18,'Ub5 and Ub6 values'!$A$3:$F$7000,4,FALSE)</f>
        <v>11</v>
      </c>
    </row>
    <row r="19" spans="1:7">
      <c r="A19" t="s">
        <v>1604</v>
      </c>
      <c r="C19">
        <v>2.3333239493131023E-8</v>
      </c>
      <c r="E19" s="30">
        <f t="shared" si="0"/>
        <v>-7.6320249613210054</v>
      </c>
      <c r="F19" s="39">
        <f>VLOOKUP($A19,'Ub5 and Ub6 values'!$A$3:$F$7000,3,FALSE)</f>
        <v>9</v>
      </c>
      <c r="G19" s="39">
        <f>VLOOKUP($A19,'Ub5 and Ub6 values'!$A$3:$F$7000,4,FALSE)</f>
        <v>9</v>
      </c>
    </row>
    <row r="20" spans="1:7">
      <c r="A20" t="s">
        <v>1647</v>
      </c>
      <c r="C20">
        <v>2.3658896882930373E-8</v>
      </c>
      <c r="E20" s="30">
        <f t="shared" si="0"/>
        <v>-7.6260055086017813</v>
      </c>
      <c r="F20" s="39">
        <f>VLOOKUP($A20,'Ub5 and Ub6 values'!$A$3:$F$7000,3,FALSE)</f>
        <v>7</v>
      </c>
      <c r="G20" s="39">
        <f>VLOOKUP($A20,'Ub5 and Ub6 values'!$A$3:$F$7000,4,FALSE)</f>
        <v>9</v>
      </c>
    </row>
    <row r="21" spans="1:7">
      <c r="A21" t="s">
        <v>1625</v>
      </c>
      <c r="C21">
        <v>2.5100326512146356E-8</v>
      </c>
      <c r="E21" s="30">
        <f t="shared" si="0"/>
        <v>-7.6003206290567658</v>
      </c>
      <c r="F21" s="39">
        <f>VLOOKUP($A21,'Ub5 and Ub6 values'!$A$3:$F$7000,3,FALSE)</f>
        <v>8</v>
      </c>
      <c r="G21" s="39">
        <f>VLOOKUP($A21,'Ub5 and Ub6 values'!$A$3:$F$7000,4,FALSE)</f>
        <v>12</v>
      </c>
    </row>
    <row r="22" spans="1:7">
      <c r="A22" t="s">
        <v>1574</v>
      </c>
      <c r="C22">
        <v>2.6225061422970777E-8</v>
      </c>
      <c r="E22" s="30">
        <f t="shared" si="0"/>
        <v>-7.5812834859513334</v>
      </c>
      <c r="F22" s="39">
        <f>VLOOKUP($A22,'Ub5 and Ub6 values'!$A$3:$F$7000,3,FALSE)</f>
        <v>7</v>
      </c>
      <c r="G22" s="39">
        <f>VLOOKUP($A22,'Ub5 and Ub6 values'!$A$3:$F$7000,4,FALSE)</f>
        <v>7</v>
      </c>
    </row>
    <row r="23" spans="1:7">
      <c r="A23" t="s">
        <v>1550</v>
      </c>
      <c r="C23">
        <v>2.6285238648062559E-8</v>
      </c>
      <c r="E23" s="30">
        <f t="shared" si="0"/>
        <v>-7.5802880755956723</v>
      </c>
      <c r="F23" s="39">
        <f>VLOOKUP($A23,'Ub5 and Ub6 values'!$A$3:$F$7000,3,FALSE)</f>
        <v>11</v>
      </c>
      <c r="G23" s="39">
        <f>VLOOKUP($A23,'Ub5 and Ub6 values'!$A$3:$F$7000,4,FALSE)</f>
        <v>11</v>
      </c>
    </row>
    <row r="24" spans="1:7">
      <c r="A24" t="s">
        <v>2165</v>
      </c>
      <c r="C24">
        <v>2.8726236873415484E-8</v>
      </c>
      <c r="E24" s="30">
        <f t="shared" si="0"/>
        <v>-7.541721262701139</v>
      </c>
      <c r="F24" s="39">
        <f>VLOOKUP($A24,'Ub5 and Ub6 values'!$A$3:$F$7000,3,FALSE)</f>
        <v>8</v>
      </c>
      <c r="G24" s="39">
        <f>VLOOKUP($A24,'Ub5 and Ub6 values'!$A$3:$F$7000,4,FALSE)</f>
        <v>11</v>
      </c>
    </row>
    <row r="25" spans="1:7">
      <c r="A25" t="s">
        <v>1586</v>
      </c>
      <c r="C25">
        <v>2.9173294233268953E-8</v>
      </c>
      <c r="E25" s="30">
        <f t="shared" si="0"/>
        <v>-7.5350145278013851</v>
      </c>
      <c r="F25" s="39">
        <f>VLOOKUP($A25,'Ub5 and Ub6 values'!$A$3:$F$7000,3,FALSE)</f>
        <v>10</v>
      </c>
      <c r="G25" s="39">
        <f>VLOOKUP($A25,'Ub5 and Ub6 values'!$A$3:$F$7000,4,FALSE)</f>
        <v>10</v>
      </c>
    </row>
    <row r="26" spans="1:7">
      <c r="A26" t="s">
        <v>1619</v>
      </c>
      <c r="C26">
        <v>3.2518735790065204E-8</v>
      </c>
      <c r="E26" s="30">
        <f t="shared" si="0"/>
        <v>-7.4878663465364825</v>
      </c>
      <c r="F26" s="39">
        <f>VLOOKUP($A26,'Ub5 and Ub6 values'!$A$3:$F$7000,3,FALSE)</f>
        <v>9</v>
      </c>
      <c r="G26" s="39">
        <f>VLOOKUP($A26,'Ub5 and Ub6 values'!$A$3:$F$7000,4,FALSE)</f>
        <v>9</v>
      </c>
    </row>
    <row r="27" spans="1:7">
      <c r="A27" t="s">
        <v>1549</v>
      </c>
      <c r="C27">
        <v>3.3504235392229511E-8</v>
      </c>
      <c r="E27" s="30">
        <f t="shared" si="0"/>
        <v>-7.4749002887480511</v>
      </c>
      <c r="F27" s="39">
        <f>VLOOKUP($A27,'Ub5 and Ub6 values'!$A$3:$F$7000,3,FALSE)</f>
        <v>9</v>
      </c>
      <c r="G27" s="39">
        <f>VLOOKUP($A27,'Ub5 and Ub6 values'!$A$3:$F$7000,4,FALSE)</f>
        <v>10</v>
      </c>
    </row>
    <row r="28" spans="1:7">
      <c r="A28" t="s">
        <v>1576</v>
      </c>
      <c r="C28">
        <v>3.4474657912014353E-8</v>
      </c>
      <c r="E28" s="30">
        <f t="shared" si="0"/>
        <v>-7.462500034583921</v>
      </c>
      <c r="F28" s="39">
        <f>VLOOKUP($A28,'Ub5 and Ub6 values'!$A$3:$F$7000,3,FALSE)</f>
        <v>8</v>
      </c>
      <c r="G28" s="39">
        <f>VLOOKUP($A28,'Ub5 and Ub6 values'!$A$3:$F$7000,4,FALSE)</f>
        <v>11</v>
      </c>
    </row>
    <row r="29" spans="1:7">
      <c r="A29" t="s">
        <v>1615</v>
      </c>
      <c r="C29">
        <v>3.4665208349672598E-8</v>
      </c>
      <c r="E29" s="30">
        <f t="shared" si="0"/>
        <v>-7.4601061852000665</v>
      </c>
      <c r="F29" s="39">
        <f>VLOOKUP($A29,'Ub5 and Ub6 values'!$A$3:$F$7000,3,FALSE)</f>
        <v>9</v>
      </c>
      <c r="G29" s="39">
        <f>VLOOKUP($A29,'Ub5 and Ub6 values'!$A$3:$F$7000,4,FALSE)</f>
        <v>9</v>
      </c>
    </row>
    <row r="30" spans="1:7">
      <c r="A30" t="s">
        <v>1517</v>
      </c>
      <c r="C30">
        <v>3.6019976253006716E-8</v>
      </c>
      <c r="E30" s="30">
        <f t="shared" si="0"/>
        <v>-7.4434565778349624</v>
      </c>
      <c r="F30" s="39">
        <f>VLOOKUP($A30,'Ub5 and Ub6 values'!$A$3:$F$7000,3,FALSE)</f>
        <v>11</v>
      </c>
      <c r="G30" s="39">
        <f>VLOOKUP($A30,'Ub5 and Ub6 values'!$A$3:$F$7000,4,FALSE)</f>
        <v>11</v>
      </c>
    </row>
    <row r="31" spans="1:7">
      <c r="A31" t="s">
        <v>1498</v>
      </c>
      <c r="C31">
        <v>3.6733469722545623E-8</v>
      </c>
      <c r="E31" s="30">
        <f t="shared" si="0"/>
        <v>-7.4349380476910376</v>
      </c>
      <c r="F31" s="39">
        <f>VLOOKUP($A31,'Ub5 and Ub6 values'!$A$3:$F$7000,3,FALSE)</f>
        <v>9</v>
      </c>
      <c r="G31" s="39">
        <f>VLOOKUP($A31,'Ub5 and Ub6 values'!$A$3:$F$7000,4,FALSE)</f>
        <v>9</v>
      </c>
    </row>
    <row r="32" spans="1:7">
      <c r="A32" t="s">
        <v>1543</v>
      </c>
      <c r="C32">
        <v>4.3049213765669155E-8</v>
      </c>
      <c r="E32" s="30">
        <f t="shared" si="0"/>
        <v>-7.3660347759257609</v>
      </c>
      <c r="F32" s="39">
        <f>VLOOKUP($A32,'Ub5 and Ub6 values'!$A$3:$F$7000,3,FALSE)</f>
        <v>7</v>
      </c>
      <c r="G32" s="39">
        <f>VLOOKUP($A32,'Ub5 and Ub6 values'!$A$3:$F$7000,4,FALSE)</f>
        <v>9</v>
      </c>
    </row>
    <row r="33" spans="1:7">
      <c r="A33" t="s">
        <v>1583</v>
      </c>
      <c r="C33">
        <v>4.7082256551092182E-8</v>
      </c>
      <c r="E33" s="30">
        <f t="shared" si="0"/>
        <v>-7.3271427305311887</v>
      </c>
      <c r="F33" s="39">
        <f>VLOOKUP($A33,'Ub5 and Ub6 values'!$A$3:$F$7000,3,FALSE)</f>
        <v>8</v>
      </c>
      <c r="G33" s="39">
        <f>VLOOKUP($A33,'Ub5 and Ub6 values'!$A$3:$F$7000,4,FALSE)</f>
        <v>8</v>
      </c>
    </row>
    <row r="34" spans="1:7">
      <c r="A34" t="s">
        <v>1585</v>
      </c>
      <c r="C34">
        <v>5.7513364289649412E-8</v>
      </c>
      <c r="E34" s="30">
        <f t="shared" si="0"/>
        <v>-7.2402312272606375</v>
      </c>
      <c r="F34" s="39">
        <f>VLOOKUP($A34,'Ub5 and Ub6 values'!$A$3:$F$7000,3,FALSE)</f>
        <v>10</v>
      </c>
      <c r="G34" s="39">
        <f>VLOOKUP($A34,'Ub5 and Ub6 values'!$A$3:$F$7000,4,FALSE)</f>
        <v>10</v>
      </c>
    </row>
    <row r="35" spans="1:7">
      <c r="A35" t="s">
        <v>1520</v>
      </c>
      <c r="C35">
        <v>5.8848081619285608E-8</v>
      </c>
      <c r="E35" s="30">
        <f t="shared" si="0"/>
        <v>-7.2302676900973184</v>
      </c>
      <c r="F35" s="39">
        <f>VLOOKUP($A35,'Ub5 and Ub6 values'!$A$3:$F$7000,3,FALSE)</f>
        <v>10</v>
      </c>
      <c r="G35" s="39">
        <f>VLOOKUP($A35,'Ub5 and Ub6 values'!$A$3:$F$7000,4,FALSE)</f>
        <v>10</v>
      </c>
    </row>
    <row r="36" spans="1:7">
      <c r="A36" t="s">
        <v>1595</v>
      </c>
      <c r="C36">
        <v>6.0227988096861643E-8</v>
      </c>
      <c r="E36" s="30">
        <f t="shared" si="0"/>
        <v>-7.2202016441019552</v>
      </c>
      <c r="F36" s="39">
        <f>VLOOKUP($A36,'Ub5 and Ub6 values'!$A$3:$F$7000,3,FALSE)</f>
        <v>9</v>
      </c>
      <c r="G36" s="39">
        <f>VLOOKUP($A36,'Ub5 and Ub6 values'!$A$3:$F$7000,4,FALSE)</f>
        <v>11</v>
      </c>
    </row>
    <row r="37" spans="1:7">
      <c r="A37" t="s">
        <v>1609</v>
      </c>
      <c r="C37">
        <v>6.0355564071331802E-8</v>
      </c>
      <c r="E37" s="30">
        <f t="shared" si="0"/>
        <v>-7.2192826868907582</v>
      </c>
      <c r="F37" s="39">
        <f>VLOOKUP($A37,'Ub5 and Ub6 values'!$A$3:$F$7000,3,FALSE)</f>
        <v>11</v>
      </c>
      <c r="G37" s="39">
        <f>VLOOKUP($A37,'Ub5 and Ub6 values'!$A$3:$F$7000,4,FALSE)</f>
        <v>12</v>
      </c>
    </row>
    <row r="38" spans="1:7">
      <c r="A38" t="s">
        <v>1613</v>
      </c>
      <c r="C38">
        <v>6.7970141673782298E-8</v>
      </c>
      <c r="E38" s="30">
        <f t="shared" si="0"/>
        <v>-7.1676818248537018</v>
      </c>
      <c r="F38" s="39">
        <f>VLOOKUP($A38,'Ub5 and Ub6 values'!$A$3:$F$7000,3,FALSE)</f>
        <v>11</v>
      </c>
      <c r="G38" s="39">
        <f>VLOOKUP($A38,'Ub5 and Ub6 values'!$A$3:$F$7000,4,FALSE)</f>
        <v>11</v>
      </c>
    </row>
    <row r="39" spans="1:7">
      <c r="A39" t="s">
        <v>1591</v>
      </c>
      <c r="C39">
        <v>7.0881359070499455E-8</v>
      </c>
      <c r="E39" s="30">
        <f t="shared" si="0"/>
        <v>-7.149467963931956</v>
      </c>
      <c r="F39" s="39">
        <f>VLOOKUP($A39,'Ub5 and Ub6 values'!$A$3:$F$7000,3,FALSE)</f>
        <v>7</v>
      </c>
      <c r="G39" s="39">
        <f>VLOOKUP($A39,'Ub5 and Ub6 values'!$A$3:$F$7000,4,FALSE)</f>
        <v>8</v>
      </c>
    </row>
    <row r="40" spans="1:7">
      <c r="A40" t="s">
        <v>1545</v>
      </c>
      <c r="C40">
        <v>7.4369290803968339E-8</v>
      </c>
      <c r="E40" s="30">
        <f t="shared" si="0"/>
        <v>-7.1286063599861169</v>
      </c>
      <c r="F40" s="39">
        <f>VLOOKUP($A40,'Ub5 and Ub6 values'!$A$3:$F$7000,3,FALSE)</f>
        <v>6</v>
      </c>
      <c r="G40" s="39">
        <f>VLOOKUP($A40,'Ub5 and Ub6 values'!$A$3:$F$7000,4,FALSE)</f>
        <v>9</v>
      </c>
    </row>
    <row r="41" spans="1:7">
      <c r="A41" t="s">
        <v>1627</v>
      </c>
      <c r="C41">
        <v>7.6479473389488382E-8</v>
      </c>
      <c r="E41" s="30">
        <f t="shared" si="0"/>
        <v>-7.1164551111193344</v>
      </c>
      <c r="F41" s="39">
        <f>VLOOKUP($A41,'Ub5 and Ub6 values'!$A$3:$F$7000,3,FALSE)</f>
        <v>6</v>
      </c>
      <c r="G41" s="39">
        <f>VLOOKUP($A41,'Ub5 and Ub6 values'!$A$3:$F$7000,4,FALSE)</f>
        <v>8</v>
      </c>
    </row>
    <row r="42" spans="1:7">
      <c r="A42" t="s">
        <v>1513</v>
      </c>
      <c r="C42">
        <v>7.7923351840893353E-8</v>
      </c>
      <c r="E42" s="30">
        <f t="shared" si="0"/>
        <v>-7.1083323747293399</v>
      </c>
      <c r="F42" s="39">
        <f>VLOOKUP($A42,'Ub5 and Ub6 values'!$A$3:$F$7000,3,FALSE)</f>
        <v>6</v>
      </c>
      <c r="G42" s="39">
        <f>VLOOKUP($A42,'Ub5 and Ub6 values'!$A$3:$F$7000,4,FALSE)</f>
        <v>6</v>
      </c>
    </row>
    <row r="43" spans="1:7">
      <c r="A43" t="s">
        <v>1584</v>
      </c>
      <c r="C43">
        <v>8.5101308724029133E-8</v>
      </c>
      <c r="E43" s="30">
        <f t="shared" si="0"/>
        <v>-7.0700637610992683</v>
      </c>
      <c r="F43" s="39">
        <f>VLOOKUP($A43,'Ub5 and Ub6 values'!$A$3:$F$7000,3,FALSE)</f>
        <v>8</v>
      </c>
      <c r="G43" s="39">
        <f>VLOOKUP($A43,'Ub5 and Ub6 values'!$A$3:$F$7000,4,FALSE)</f>
        <v>10</v>
      </c>
    </row>
    <row r="44" spans="1:7">
      <c r="A44" t="s">
        <v>1507</v>
      </c>
      <c r="C44">
        <v>9.4121489430215551E-8</v>
      </c>
      <c r="E44" s="30">
        <f t="shared" si="0"/>
        <v>-7.0263112089268951</v>
      </c>
      <c r="F44" s="39">
        <f>VLOOKUP($A44,'Ub5 and Ub6 values'!$A$3:$F$7000,3,FALSE)</f>
        <v>6</v>
      </c>
      <c r="G44" s="39">
        <f>VLOOKUP($A44,'Ub5 and Ub6 values'!$A$3:$F$7000,4,FALSE)</f>
        <v>9</v>
      </c>
    </row>
    <row r="45" spans="1:7">
      <c r="A45" t="s">
        <v>1509</v>
      </c>
      <c r="C45">
        <v>9.6459680415419218E-8</v>
      </c>
      <c r="E45" s="30">
        <f t="shared" si="0"/>
        <v>-7.0156541812908708</v>
      </c>
      <c r="F45" s="39">
        <f>VLOOKUP($A45,'Ub5 and Ub6 values'!$A$3:$F$7000,3,FALSE)</f>
        <v>6</v>
      </c>
      <c r="G45" s="39">
        <f>VLOOKUP($A45,'Ub5 and Ub6 values'!$A$3:$F$7000,4,FALSE)</f>
        <v>10</v>
      </c>
    </row>
    <row r="46" spans="1:7">
      <c r="A46" t="s">
        <v>1610</v>
      </c>
      <c r="C46">
        <v>1.1534302535143577E-7</v>
      </c>
      <c r="E46" s="30">
        <f t="shared" si="0"/>
        <v>-6.93800866159338</v>
      </c>
      <c r="F46" s="39">
        <f>VLOOKUP($A46,'Ub5 and Ub6 values'!$A$3:$F$7000,3,FALSE)</f>
        <v>6</v>
      </c>
      <c r="G46" s="39">
        <f>VLOOKUP($A46,'Ub5 and Ub6 values'!$A$3:$F$7000,4,FALSE)</f>
        <v>10</v>
      </c>
    </row>
    <row r="47" spans="1:7">
      <c r="A47" t="s">
        <v>1569</v>
      </c>
      <c r="C47">
        <v>1.1643434836195654E-7</v>
      </c>
      <c r="E47" s="30">
        <f t="shared" si="0"/>
        <v>-6.9339188830578937</v>
      </c>
      <c r="F47" s="39">
        <f>VLOOKUP($A47,'Ub5 and Ub6 values'!$A$3:$F$7000,3,FALSE)</f>
        <v>7</v>
      </c>
      <c r="G47" s="39">
        <f>VLOOKUP($A47,'Ub5 and Ub6 values'!$A$3:$F$7000,4,FALSE)</f>
        <v>9</v>
      </c>
    </row>
    <row r="48" spans="1:7">
      <c r="A48" t="s">
        <v>1510</v>
      </c>
      <c r="C48">
        <v>1.2209861621568291E-7</v>
      </c>
      <c r="E48" s="30">
        <f t="shared" si="0"/>
        <v>-6.9132892580313543</v>
      </c>
      <c r="F48" s="39">
        <f>VLOOKUP($A48,'Ub5 and Ub6 values'!$A$3:$F$7000,3,FALSE)</f>
        <v>7</v>
      </c>
      <c r="G48" s="39">
        <f>VLOOKUP($A48,'Ub5 and Ub6 values'!$A$3:$F$7000,4,FALSE)</f>
        <v>9</v>
      </c>
    </row>
    <row r="49" spans="1:7">
      <c r="A49" t="s">
        <v>1529</v>
      </c>
      <c r="C49">
        <v>1.2992077270051479E-7</v>
      </c>
      <c r="E49" s="30">
        <f t="shared" si="0"/>
        <v>-6.8863214051397552</v>
      </c>
      <c r="F49" s="39">
        <f>VLOOKUP($A49,'Ub5 and Ub6 values'!$A$3:$F$7000,3,FALSE)</f>
        <v>7</v>
      </c>
      <c r="G49" s="39">
        <f>VLOOKUP($A49,'Ub5 and Ub6 values'!$A$3:$F$7000,4,FALSE)</f>
        <v>8</v>
      </c>
    </row>
    <row r="50" spans="1:7">
      <c r="A50" t="s">
        <v>1519</v>
      </c>
      <c r="C50">
        <v>1.3207336430807008E-7</v>
      </c>
      <c r="E50" s="30">
        <f t="shared" si="0"/>
        <v>-6.8791847592242377</v>
      </c>
      <c r="F50" s="39">
        <f>VLOOKUP($A50,'Ub5 and Ub6 values'!$A$3:$F$7000,3,FALSE)</f>
        <v>8</v>
      </c>
      <c r="G50" s="39">
        <f>VLOOKUP($A50,'Ub5 and Ub6 values'!$A$3:$F$7000,4,FALSE)</f>
        <v>11</v>
      </c>
    </row>
    <row r="51" spans="1:7">
      <c r="A51" t="s">
        <v>1518</v>
      </c>
      <c r="C51">
        <v>1.3909949039803539E-7</v>
      </c>
      <c r="E51" s="30">
        <f t="shared" si="0"/>
        <v>-6.8566744610771595</v>
      </c>
      <c r="F51" s="39">
        <f>VLOOKUP($A51,'Ub5 and Ub6 values'!$A$3:$F$7000,3,FALSE)</f>
        <v>8</v>
      </c>
      <c r="G51" s="39">
        <f>VLOOKUP($A51,'Ub5 and Ub6 values'!$A$3:$F$7000,4,FALSE)</f>
        <v>11</v>
      </c>
    </row>
    <row r="52" spans="1:7">
      <c r="A52" t="s">
        <v>1532</v>
      </c>
      <c r="C52">
        <v>1.528227967298755E-7</v>
      </c>
      <c r="E52" s="30">
        <f t="shared" si="0"/>
        <v>-6.8158118567844106</v>
      </c>
      <c r="F52" s="39">
        <f>VLOOKUP($A52,'Ub5 and Ub6 values'!$A$3:$F$7000,3,FALSE)</f>
        <v>10</v>
      </c>
      <c r="G52" s="39">
        <f>VLOOKUP($A52,'Ub5 and Ub6 values'!$A$3:$F$7000,4,FALSE)</f>
        <v>12</v>
      </c>
    </row>
    <row r="53" spans="1:7">
      <c r="A53" t="s">
        <v>1573</v>
      </c>
      <c r="C53">
        <v>2.1276139444902364E-7</v>
      </c>
      <c r="E53" s="30">
        <f t="shared" si="0"/>
        <v>-6.6721071719539591</v>
      </c>
      <c r="F53" s="39">
        <f>VLOOKUP($A53,'Ub5 and Ub6 values'!$A$3:$F$7000,3,FALSE)</f>
        <v>6</v>
      </c>
      <c r="G53" s="39">
        <f>VLOOKUP($A53,'Ub5 and Ub6 values'!$A$3:$F$7000,4,FALSE)</f>
        <v>9</v>
      </c>
    </row>
    <row r="54" spans="1:7">
      <c r="A54" t="s">
        <v>2176</v>
      </c>
      <c r="C54">
        <v>2.2260662525475802E-7</v>
      </c>
      <c r="E54" s="30">
        <f t="shared" si="0"/>
        <v>-6.6524619142656203</v>
      </c>
      <c r="F54" s="39">
        <f>VLOOKUP($A54,'Ub5 and Ub6 values'!$A$3:$F$7000,3,FALSE)</f>
        <v>9</v>
      </c>
      <c r="G54" s="39">
        <f>VLOOKUP($A54,'Ub5 and Ub6 values'!$A$3:$F$7000,4,FALSE)</f>
        <v>9</v>
      </c>
    </row>
    <row r="55" spans="1:7">
      <c r="A55" t="s">
        <v>1565</v>
      </c>
      <c r="C55">
        <v>2.2415794833211178E-7</v>
      </c>
      <c r="E55" s="30">
        <f t="shared" si="0"/>
        <v>-6.6494458570409929</v>
      </c>
      <c r="F55" s="39">
        <f>VLOOKUP($A55,'Ub5 and Ub6 values'!$A$3:$F$7000,3,FALSE)</f>
        <v>11</v>
      </c>
      <c r="G55" s="39">
        <f>VLOOKUP($A55,'Ub5 and Ub6 values'!$A$3:$F$7000,4,FALSE)</f>
        <v>12</v>
      </c>
    </row>
    <row r="56" spans="1:7">
      <c r="A56" t="s">
        <v>1617</v>
      </c>
      <c r="C56">
        <v>2.446547881883739E-7</v>
      </c>
      <c r="E56" s="30">
        <f t="shared" si="0"/>
        <v>-6.6114462801556675</v>
      </c>
      <c r="F56" s="39">
        <f>VLOOKUP($A56,'Ub5 and Ub6 values'!$A$3:$F$7000,3,FALSE)</f>
        <v>9</v>
      </c>
      <c r="G56" s="39">
        <f>VLOOKUP($A56,'Ub5 and Ub6 values'!$A$3:$F$7000,4,FALSE)</f>
        <v>9</v>
      </c>
    </row>
    <row r="57" spans="1:7">
      <c r="A57" t="s">
        <v>1495</v>
      </c>
      <c r="C57">
        <v>2.7330552414585978E-7</v>
      </c>
      <c r="E57" s="30">
        <f t="shared" si="0"/>
        <v>-6.5633515901082244</v>
      </c>
      <c r="F57" s="39">
        <f>VLOOKUP($A57,'Ub5 and Ub6 values'!$A$3:$F$7000,3,FALSE)</f>
        <v>8</v>
      </c>
      <c r="G57" s="39">
        <f>VLOOKUP($A57,'Ub5 and Ub6 values'!$A$3:$F$7000,4,FALSE)</f>
        <v>8</v>
      </c>
    </row>
    <row r="58" spans="1:7">
      <c r="A58" t="s">
        <v>1607</v>
      </c>
      <c r="C58">
        <v>2.7477944659982837E-7</v>
      </c>
      <c r="E58" s="30">
        <f t="shared" si="0"/>
        <v>-6.56101575546296</v>
      </c>
      <c r="F58" s="39">
        <f>VLOOKUP($A58,'Ub5 and Ub6 values'!$A$3:$F$7000,3,FALSE)</f>
        <v>6</v>
      </c>
      <c r="G58" s="39">
        <f>VLOOKUP($A58,'Ub5 and Ub6 values'!$A$3:$F$7000,4,FALSE)</f>
        <v>9</v>
      </c>
    </row>
    <row r="59" spans="1:7">
      <c r="A59" t="s">
        <v>9651</v>
      </c>
      <c r="C59">
        <v>3.1911478593348923E-7</v>
      </c>
      <c r="E59" s="30">
        <f t="shared" si="0"/>
        <v>-6.4960530726458643</v>
      </c>
      <c r="F59" s="39">
        <f>VLOOKUP($A59,'Ub5 and Ub6 values'!$A$3:$F$7000,3,FALSE)</f>
        <v>6</v>
      </c>
      <c r="G59" s="39">
        <f>VLOOKUP($A59,'Ub5 and Ub6 values'!$A$3:$F$7000,4,FALSE)</f>
        <v>9</v>
      </c>
    </row>
    <row r="60" spans="1:7">
      <c r="A60" t="s">
        <v>1537</v>
      </c>
      <c r="C60">
        <v>3.2592864558677637E-7</v>
      </c>
      <c r="E60" s="30">
        <f t="shared" si="0"/>
        <v>-6.4868774680909951</v>
      </c>
      <c r="F60" s="39">
        <f>VLOOKUP($A60,'Ub5 and Ub6 values'!$A$3:$F$7000,3,FALSE)</f>
        <v>6</v>
      </c>
      <c r="G60" s="39">
        <f>VLOOKUP($A60,'Ub5 and Ub6 values'!$A$3:$F$7000,4,FALSE)</f>
        <v>8</v>
      </c>
    </row>
    <row r="61" spans="1:7">
      <c r="A61" t="s">
        <v>6061</v>
      </c>
      <c r="C61">
        <v>3.3918018299695912E-7</v>
      </c>
      <c r="E61" s="30">
        <f t="shared" si="0"/>
        <v>-6.4695695298424569</v>
      </c>
      <c r="F61" s="39">
        <f>VLOOKUP($A61,'Ub5 and Ub6 values'!$A$3:$F$7000,3,FALSE)</f>
        <v>9</v>
      </c>
      <c r="G61" s="39">
        <f>VLOOKUP($A61,'Ub5 and Ub6 values'!$A$3:$F$7000,4,FALSE)</f>
        <v>9</v>
      </c>
    </row>
    <row r="62" spans="1:7">
      <c r="A62" t="s">
        <v>1640</v>
      </c>
      <c r="C62">
        <v>3.704309218752029E-7</v>
      </c>
      <c r="E62" s="30">
        <f t="shared" si="0"/>
        <v>-6.4312927675644795</v>
      </c>
      <c r="F62" s="39">
        <f>VLOOKUP($A62,'Ub5 and Ub6 values'!$A$3:$F$7000,3,FALSE)</f>
        <v>8</v>
      </c>
      <c r="G62" s="39">
        <f>VLOOKUP($A62,'Ub5 and Ub6 values'!$A$3:$F$7000,4,FALSE)</f>
        <v>8</v>
      </c>
    </row>
    <row r="63" spans="1:7">
      <c r="A63" t="s">
        <v>1524</v>
      </c>
      <c r="C63">
        <v>3.8692745237546727E-7</v>
      </c>
      <c r="E63" s="30">
        <f t="shared" si="0"/>
        <v>-6.4123704561349841</v>
      </c>
      <c r="F63" s="39">
        <f>VLOOKUP($A63,'Ub5 and Ub6 values'!$A$3:$F$7000,3,FALSE)</f>
        <v>9</v>
      </c>
      <c r="G63" s="39">
        <f>VLOOKUP($A63,'Ub5 and Ub6 values'!$A$3:$F$7000,4,FALSE)</f>
        <v>11</v>
      </c>
    </row>
    <row r="64" spans="1:7">
      <c r="A64" t="s">
        <v>1516</v>
      </c>
      <c r="C64">
        <v>3.9773579857212847E-7</v>
      </c>
      <c r="E64" s="30">
        <f t="shared" si="0"/>
        <v>-6.4004053181851335</v>
      </c>
      <c r="F64" s="39">
        <f>VLOOKUP($A64,'Ub5 and Ub6 values'!$A$3:$F$7000,3,FALSE)</f>
        <v>9</v>
      </c>
      <c r="G64" s="39">
        <f>VLOOKUP($A64,'Ub5 and Ub6 values'!$A$3:$F$7000,4,FALSE)</f>
        <v>9</v>
      </c>
    </row>
    <row r="65" spans="1:7">
      <c r="A65" t="s">
        <v>1514</v>
      </c>
      <c r="C65">
        <v>4.2217068790068786E-7</v>
      </c>
      <c r="E65" s="30">
        <f t="shared" si="0"/>
        <v>-6.374511923858563</v>
      </c>
      <c r="F65" s="39">
        <f>VLOOKUP($A65,'Ub5 and Ub6 values'!$A$3:$F$7000,3,FALSE)</f>
        <v>5</v>
      </c>
      <c r="G65" s="39">
        <f>VLOOKUP($A65,'Ub5 and Ub6 values'!$A$3:$F$7000,4,FALSE)</f>
        <v>6</v>
      </c>
    </row>
    <row r="66" spans="1:7">
      <c r="A66" t="s">
        <v>1533</v>
      </c>
      <c r="C66">
        <v>5.0784471570093144E-7</v>
      </c>
      <c r="E66" s="30">
        <f t="shared" si="0"/>
        <v>-6.2942690621720478</v>
      </c>
      <c r="F66" s="39">
        <f>VLOOKUP($A66,'Ub5 and Ub6 values'!$A$3:$F$7000,3,FALSE)</f>
        <v>11</v>
      </c>
      <c r="G66" s="39">
        <f>VLOOKUP($A66,'Ub5 and Ub6 values'!$A$3:$F$7000,4,FALSE)</f>
        <v>12</v>
      </c>
    </row>
    <row r="67" spans="1:7">
      <c r="A67" t="s">
        <v>1557</v>
      </c>
      <c r="C67">
        <v>5.4619794213422942E-7</v>
      </c>
      <c r="E67" s="30">
        <f t="shared" si="0"/>
        <v>-6.2626499404493652</v>
      </c>
      <c r="F67" s="39">
        <f>VLOOKUP($A67,'Ub5 and Ub6 values'!$A$3:$F$7000,3,FALSE)</f>
        <v>11</v>
      </c>
      <c r="G67" s="39">
        <f>VLOOKUP($A67,'Ub5 and Ub6 values'!$A$3:$F$7000,4,FALSE)</f>
        <v>11</v>
      </c>
    </row>
    <row r="68" spans="1:7">
      <c r="A68" t="s">
        <v>1521</v>
      </c>
      <c r="C68">
        <v>5.4919630034503219E-7</v>
      </c>
      <c r="E68" s="30">
        <f t="shared" ref="E68:E131" si="1">LOG(C68)</f>
        <v>-6.260272397045533</v>
      </c>
      <c r="F68" s="39">
        <f>VLOOKUP($A68,'Ub5 and Ub6 values'!$A$3:$F$7000,3,FALSE)</f>
        <v>7</v>
      </c>
      <c r="G68" s="39">
        <f>VLOOKUP($A68,'Ub5 and Ub6 values'!$A$3:$F$7000,4,FALSE)</f>
        <v>7</v>
      </c>
    </row>
    <row r="69" spans="1:7">
      <c r="A69" t="s">
        <v>1629</v>
      </c>
      <c r="C69">
        <v>5.7576851473622959E-7</v>
      </c>
      <c r="E69" s="30">
        <f t="shared" si="1"/>
        <v>-6.239752087721536</v>
      </c>
      <c r="F69" s="39">
        <f>VLOOKUP($A69,'Ub5 and Ub6 values'!$A$3:$F$7000,3,FALSE)</f>
        <v>8</v>
      </c>
      <c r="G69" s="39">
        <f>VLOOKUP($A69,'Ub5 and Ub6 values'!$A$3:$F$7000,4,FALSE)</f>
        <v>8</v>
      </c>
    </row>
    <row r="70" spans="1:7">
      <c r="A70" t="s">
        <v>1646</v>
      </c>
      <c r="C70">
        <v>6.2650097756184945E-7</v>
      </c>
      <c r="E70" s="30">
        <f t="shared" si="1"/>
        <v>-6.2030782470171806</v>
      </c>
      <c r="F70" s="39">
        <f>VLOOKUP($A70,'Ub5 and Ub6 values'!$A$3:$F$7000,3,FALSE)</f>
        <v>9</v>
      </c>
      <c r="G70" s="39">
        <f>VLOOKUP($A70,'Ub5 and Ub6 values'!$A$3:$F$7000,4,FALSE)</f>
        <v>9</v>
      </c>
    </row>
    <row r="71" spans="1:7">
      <c r="A71" t="s">
        <v>1643</v>
      </c>
      <c r="C71">
        <v>6.2679608417921561E-7</v>
      </c>
      <c r="E71" s="30">
        <f t="shared" si="1"/>
        <v>-6.2028737253889465</v>
      </c>
      <c r="F71" s="39">
        <f>VLOOKUP($A71,'Ub5 and Ub6 values'!$A$3:$F$7000,3,FALSE)</f>
        <v>7</v>
      </c>
      <c r="G71" s="39">
        <f>VLOOKUP($A71,'Ub5 and Ub6 values'!$A$3:$F$7000,4,FALSE)</f>
        <v>9</v>
      </c>
    </row>
    <row r="72" spans="1:7">
      <c r="A72" t="s">
        <v>565</v>
      </c>
      <c r="C72">
        <v>7.1677745128411709E-7</v>
      </c>
      <c r="E72" s="30">
        <f t="shared" si="1"/>
        <v>-6.1446156653672945</v>
      </c>
      <c r="F72" s="39">
        <f>VLOOKUP($A72,'Ub5 and Ub6 values'!$A$3:$F$7000,3,FALSE)</f>
        <v>8</v>
      </c>
      <c r="G72" s="39">
        <f>VLOOKUP($A72,'Ub5 and Ub6 values'!$A$3:$F$7000,4,FALSE)</f>
        <v>8</v>
      </c>
    </row>
    <row r="73" spans="1:7">
      <c r="A73" t="s">
        <v>1531</v>
      </c>
      <c r="C73">
        <v>7.4003784815867498E-7</v>
      </c>
      <c r="E73" s="30">
        <f t="shared" si="1"/>
        <v>-6.1307460683418267</v>
      </c>
      <c r="F73" s="39">
        <f>VLOOKUP($A73,'Ub5 and Ub6 values'!$A$3:$F$7000,3,FALSE)</f>
        <v>6</v>
      </c>
      <c r="G73" s="39">
        <f>VLOOKUP($A73,'Ub5 and Ub6 values'!$A$3:$F$7000,4,FALSE)</f>
        <v>6</v>
      </c>
    </row>
    <row r="74" spans="1:7">
      <c r="A74" t="s">
        <v>1530</v>
      </c>
      <c r="C74">
        <v>7.4711032442322508E-7</v>
      </c>
      <c r="E74" s="30">
        <f t="shared" si="1"/>
        <v>-6.1266152619725291</v>
      </c>
      <c r="F74" s="39">
        <f>VLOOKUP($A74,'Ub5 and Ub6 values'!$A$3:$F$7000,3,FALSE)</f>
        <v>7</v>
      </c>
      <c r="G74" s="39">
        <f>VLOOKUP($A74,'Ub5 and Ub6 values'!$A$3:$F$7000,4,FALSE)</f>
        <v>8</v>
      </c>
    </row>
    <row r="75" spans="1:7">
      <c r="A75" t="s">
        <v>1523</v>
      </c>
      <c r="C75">
        <v>8.9039585400815965E-7</v>
      </c>
      <c r="E75" s="30">
        <f t="shared" si="1"/>
        <v>-6.0504168708943391</v>
      </c>
      <c r="F75" s="39">
        <f>VLOOKUP($A75,'Ub5 and Ub6 values'!$A$3:$F$7000,3,FALSE)</f>
        <v>11</v>
      </c>
      <c r="G75" s="39">
        <f>VLOOKUP($A75,'Ub5 and Ub6 values'!$A$3:$F$7000,4,FALSE)</f>
        <v>12</v>
      </c>
    </row>
    <row r="76" spans="1:7">
      <c r="A76" t="s">
        <v>1645</v>
      </c>
      <c r="C76">
        <v>8.9078214926178279E-7</v>
      </c>
      <c r="E76" s="30">
        <f t="shared" si="1"/>
        <v>-6.0502284945508675</v>
      </c>
      <c r="F76" s="39">
        <f>VLOOKUP($A76,'Ub5 and Ub6 values'!$A$3:$F$7000,3,FALSE)</f>
        <v>8</v>
      </c>
      <c r="G76" s="39">
        <f>VLOOKUP($A76,'Ub5 and Ub6 values'!$A$3:$F$7000,4,FALSE)</f>
        <v>8</v>
      </c>
    </row>
    <row r="77" spans="1:7">
      <c r="A77" t="s">
        <v>1562</v>
      </c>
      <c r="C77">
        <v>8.9249181757743633E-7</v>
      </c>
      <c r="E77" s="30">
        <f t="shared" si="1"/>
        <v>-6.0493957568373462</v>
      </c>
      <c r="F77" s="39">
        <f>VLOOKUP($A77,'Ub5 and Ub6 values'!$A$3:$F$7000,3,FALSE)</f>
        <v>8</v>
      </c>
      <c r="G77" s="39">
        <f>VLOOKUP($A77,'Ub5 and Ub6 values'!$A$3:$F$7000,4,FALSE)</f>
        <v>9</v>
      </c>
    </row>
    <row r="78" spans="1:7">
      <c r="A78" t="s">
        <v>1587</v>
      </c>
      <c r="C78">
        <v>9.2273974256493236E-7</v>
      </c>
      <c r="E78" s="30">
        <f t="shared" si="1"/>
        <v>-6.0349207738453456</v>
      </c>
      <c r="F78" s="39">
        <f>VLOOKUP($A78,'Ub5 and Ub6 values'!$A$3:$F$7000,3,FALSE)</f>
        <v>9</v>
      </c>
      <c r="G78" s="39">
        <f>VLOOKUP($A78,'Ub5 and Ub6 values'!$A$3:$F$7000,4,FALSE)</f>
        <v>9</v>
      </c>
    </row>
    <row r="79" spans="1:7">
      <c r="A79" t="s">
        <v>1501</v>
      </c>
      <c r="C79">
        <v>9.4069522812486399E-7</v>
      </c>
      <c r="E79" s="30">
        <f t="shared" si="1"/>
        <v>-6.0265510590199218</v>
      </c>
      <c r="F79" s="39">
        <f>VLOOKUP($A79,'Ub5 and Ub6 values'!$A$3:$F$7000,3,FALSE)</f>
        <v>8</v>
      </c>
      <c r="G79" s="39">
        <f>VLOOKUP($A79,'Ub5 and Ub6 values'!$A$3:$F$7000,4,FALSE)</f>
        <v>9</v>
      </c>
    </row>
    <row r="80" spans="1:7">
      <c r="A80" t="s">
        <v>1512</v>
      </c>
      <c r="C80">
        <v>9.4676659884726328E-7</v>
      </c>
      <c r="E80" s="30">
        <f t="shared" si="1"/>
        <v>-6.0237570720274904</v>
      </c>
      <c r="F80" s="39">
        <f>VLOOKUP($A80,'Ub5 and Ub6 values'!$A$3:$F$7000,3,FALSE)</f>
        <v>7</v>
      </c>
      <c r="G80" s="39">
        <f>VLOOKUP($A80,'Ub5 and Ub6 values'!$A$3:$F$7000,4,FALSE)</f>
        <v>10</v>
      </c>
    </row>
    <row r="81" spans="1:7">
      <c r="A81" t="s">
        <v>1552</v>
      </c>
      <c r="C81">
        <v>1.071412953163948E-6</v>
      </c>
      <c r="E81" s="30">
        <f t="shared" si="1"/>
        <v>-5.970043107399766</v>
      </c>
      <c r="F81" s="39">
        <f>VLOOKUP($A81,'Ub5 and Ub6 values'!$A$3:$F$7000,3,FALSE)</f>
        <v>11</v>
      </c>
      <c r="G81" s="39">
        <f>VLOOKUP($A81,'Ub5 and Ub6 values'!$A$3:$F$7000,4,FALSE)</f>
        <v>12</v>
      </c>
    </row>
    <row r="82" spans="1:7">
      <c r="A82" t="s">
        <v>1568</v>
      </c>
      <c r="C82">
        <v>1.0722030364461182E-6</v>
      </c>
      <c r="E82" s="30">
        <f t="shared" si="1"/>
        <v>-5.9697229672003163</v>
      </c>
      <c r="F82" s="39">
        <f>VLOOKUP($A82,'Ub5 and Ub6 values'!$A$3:$F$7000,3,FALSE)</f>
        <v>6</v>
      </c>
      <c r="G82" s="39">
        <f>VLOOKUP($A82,'Ub5 and Ub6 values'!$A$3:$F$7000,4,FALSE)</f>
        <v>9</v>
      </c>
    </row>
    <row r="83" spans="1:7">
      <c r="A83" t="s">
        <v>1499</v>
      </c>
      <c r="C83">
        <v>1.1033609681702138E-6</v>
      </c>
      <c r="E83" s="30">
        <f t="shared" si="1"/>
        <v>-5.9572823834452722</v>
      </c>
      <c r="F83" s="39">
        <f>VLOOKUP($A83,'Ub5 and Ub6 values'!$A$3:$F$7000,3,FALSE)</f>
        <v>8</v>
      </c>
      <c r="G83" s="39">
        <f>VLOOKUP($A83,'Ub5 and Ub6 values'!$A$3:$F$7000,4,FALSE)</f>
        <v>8</v>
      </c>
    </row>
    <row r="84" spans="1:7">
      <c r="A84" t="s">
        <v>1596</v>
      </c>
      <c r="C84">
        <v>1.1336872836996644E-6</v>
      </c>
      <c r="E84" s="30">
        <f t="shared" si="1"/>
        <v>-5.9455067247138027</v>
      </c>
      <c r="F84" s="39">
        <f>VLOOKUP($A84,'Ub5 and Ub6 values'!$A$3:$F$7000,3,FALSE)</f>
        <v>9</v>
      </c>
      <c r="G84" s="39">
        <f>VLOOKUP($A84,'Ub5 and Ub6 values'!$A$3:$F$7000,4,FALSE)</f>
        <v>9</v>
      </c>
    </row>
    <row r="85" spans="1:7">
      <c r="A85" t="s">
        <v>1504</v>
      </c>
      <c r="C85">
        <v>1.3299222658541132E-6</v>
      </c>
      <c r="E85" s="30">
        <f t="shared" si="1"/>
        <v>-5.8761737428654097</v>
      </c>
      <c r="F85" s="39">
        <f>VLOOKUP($A85,'Ub5 and Ub6 values'!$A$3:$F$7000,3,FALSE)</f>
        <v>8</v>
      </c>
      <c r="G85" s="39">
        <f>VLOOKUP($A85,'Ub5 and Ub6 values'!$A$3:$F$7000,4,FALSE)</f>
        <v>8</v>
      </c>
    </row>
    <row r="86" spans="1:7">
      <c r="A86" t="s">
        <v>1638</v>
      </c>
      <c r="C86">
        <v>1.3587756193835312E-6</v>
      </c>
      <c r="E86" s="30">
        <f t="shared" si="1"/>
        <v>-5.8668522543117172</v>
      </c>
      <c r="F86" s="39">
        <f>VLOOKUP($A86,'Ub5 and Ub6 values'!$A$3:$F$7000,3,FALSE)</f>
        <v>8</v>
      </c>
      <c r="G86" s="39">
        <f>VLOOKUP($A86,'Ub5 and Ub6 values'!$A$3:$F$7000,4,FALSE)</f>
        <v>8</v>
      </c>
    </row>
    <row r="87" spans="1:7">
      <c r="A87" t="s">
        <v>1540</v>
      </c>
      <c r="C87">
        <v>1.4035655964478991E-6</v>
      </c>
      <c r="E87" s="30">
        <f t="shared" si="1"/>
        <v>-5.8527672855520647</v>
      </c>
      <c r="F87" s="39">
        <f>VLOOKUP($A87,'Ub5 and Ub6 values'!$A$3:$F$7000,3,FALSE)</f>
        <v>7</v>
      </c>
      <c r="G87" s="39">
        <f>VLOOKUP($A87,'Ub5 and Ub6 values'!$A$3:$F$7000,4,FALSE)</f>
        <v>9</v>
      </c>
    </row>
    <row r="88" spans="1:7">
      <c r="A88" t="s">
        <v>1490</v>
      </c>
      <c r="C88">
        <v>1.4196924796647731E-6</v>
      </c>
      <c r="E88" s="30">
        <f t="shared" si="1"/>
        <v>-5.8478057181861409</v>
      </c>
      <c r="F88" s="39">
        <f>VLOOKUP($A88,'Ub5 and Ub6 values'!$A$3:$F$7000,3,FALSE)</f>
        <v>7</v>
      </c>
      <c r="G88" s="39">
        <f>VLOOKUP($A88,'Ub5 and Ub6 values'!$A$3:$F$7000,4,FALSE)</f>
        <v>10</v>
      </c>
    </row>
    <row r="89" spans="1:7">
      <c r="A89" t="s">
        <v>1539</v>
      </c>
      <c r="C89">
        <v>1.5035788694235834E-6</v>
      </c>
      <c r="E89" s="30">
        <f t="shared" si="1"/>
        <v>-5.822873786281729</v>
      </c>
      <c r="F89" s="39">
        <f>VLOOKUP($A89,'Ub5 and Ub6 values'!$A$3:$F$7000,3,FALSE)</f>
        <v>7</v>
      </c>
      <c r="G89" s="39">
        <f>VLOOKUP($A89,'Ub5 and Ub6 values'!$A$3:$F$7000,4,FALSE)</f>
        <v>8</v>
      </c>
    </row>
    <row r="90" spans="1:7">
      <c r="A90" t="s">
        <v>1598</v>
      </c>
      <c r="C90">
        <v>1.6742979987760968E-6</v>
      </c>
      <c r="E90" s="30">
        <f t="shared" si="1"/>
        <v>-5.7761672418588317</v>
      </c>
      <c r="F90" s="39">
        <f>VLOOKUP($A90,'Ub5 and Ub6 values'!$A$3:$F$7000,3,FALSE)</f>
        <v>7</v>
      </c>
      <c r="G90" s="39">
        <f>VLOOKUP($A90,'Ub5 and Ub6 values'!$A$3:$F$7000,4,FALSE)</f>
        <v>10</v>
      </c>
    </row>
    <row r="91" spans="1:7">
      <c r="A91" t="s">
        <v>1511</v>
      </c>
      <c r="C91">
        <v>1.6988893300149967E-6</v>
      </c>
      <c r="E91" s="30">
        <f t="shared" si="1"/>
        <v>-5.7698349112600011</v>
      </c>
      <c r="F91" s="39">
        <f>VLOOKUP($A91,'Ub5 and Ub6 values'!$A$3:$F$7000,3,FALSE)</f>
        <v>9</v>
      </c>
      <c r="G91" s="39">
        <f>VLOOKUP($A91,'Ub5 and Ub6 values'!$A$3:$F$7000,4,FALSE)</f>
        <v>11</v>
      </c>
    </row>
    <row r="92" spans="1:7">
      <c r="A92" t="s">
        <v>1505</v>
      </c>
      <c r="C92">
        <v>1.9357836977282838E-6</v>
      </c>
      <c r="E92" s="30">
        <f t="shared" si="1"/>
        <v>-5.7131431718887544</v>
      </c>
      <c r="F92" s="39">
        <f>VLOOKUP($A92,'Ub5 and Ub6 values'!$A$3:$F$7000,3,FALSE)</f>
        <v>11</v>
      </c>
      <c r="G92" s="39">
        <f>VLOOKUP($A92,'Ub5 and Ub6 values'!$A$3:$F$7000,4,FALSE)</f>
        <v>11</v>
      </c>
    </row>
    <row r="93" spans="1:7">
      <c r="A93" t="s">
        <v>1672</v>
      </c>
      <c r="C93">
        <v>2.133476233345678E-6</v>
      </c>
      <c r="E93" s="30">
        <f t="shared" si="1"/>
        <v>-5.6709121907631017</v>
      </c>
      <c r="F93" s="39">
        <f>VLOOKUP($A93,'Ub5 and Ub6 values'!$A$3:$F$7000,3,FALSE)</f>
        <v>8</v>
      </c>
      <c r="G93" s="39">
        <f>VLOOKUP($A93,'Ub5 and Ub6 values'!$A$3:$F$7000,4,FALSE)</f>
        <v>9</v>
      </c>
    </row>
    <row r="94" spans="1:7">
      <c r="A94" t="s">
        <v>1546</v>
      </c>
      <c r="C94">
        <v>2.1569645625973626E-6</v>
      </c>
      <c r="E94" s="30">
        <f t="shared" si="1"/>
        <v>-5.6661569899901041</v>
      </c>
      <c r="F94" s="39">
        <f>VLOOKUP($A94,'Ub5 and Ub6 values'!$A$3:$F$7000,3,FALSE)</f>
        <v>6</v>
      </c>
      <c r="G94" s="39">
        <f>VLOOKUP($A94,'Ub5 and Ub6 values'!$A$3:$F$7000,4,FALSE)</f>
        <v>8</v>
      </c>
    </row>
    <row r="95" spans="1:7">
      <c r="A95" t="s">
        <v>1588</v>
      </c>
      <c r="C95">
        <v>2.1669440848283086E-6</v>
      </c>
      <c r="E95" s="30">
        <f t="shared" si="1"/>
        <v>-5.6641522949394441</v>
      </c>
      <c r="F95" s="39">
        <f>VLOOKUP($A95,'Ub5 and Ub6 values'!$A$3:$F$7000,3,FALSE)</f>
        <v>8</v>
      </c>
      <c r="G95" s="39">
        <f>VLOOKUP($A95,'Ub5 and Ub6 values'!$A$3:$F$7000,4,FALSE)</f>
        <v>8</v>
      </c>
    </row>
    <row r="96" spans="1:7">
      <c r="A96" t="s">
        <v>1558</v>
      </c>
      <c r="C96">
        <v>2.1826893526667227E-6</v>
      </c>
      <c r="E96" s="30">
        <f t="shared" si="1"/>
        <v>-5.6610080700731737</v>
      </c>
      <c r="F96" s="39">
        <f>VLOOKUP($A96,'Ub5 and Ub6 values'!$A$3:$F$7000,3,FALSE)</f>
        <v>9</v>
      </c>
      <c r="G96" s="39">
        <f>VLOOKUP($A96,'Ub5 and Ub6 values'!$A$3:$F$7000,4,FALSE)</f>
        <v>9</v>
      </c>
    </row>
    <row r="97" spans="1:7">
      <c r="A97" t="s">
        <v>1566</v>
      </c>
      <c r="C97">
        <v>2.2807622661033028E-6</v>
      </c>
      <c r="E97" s="30">
        <f t="shared" si="1"/>
        <v>-5.6419199807909663</v>
      </c>
      <c r="F97" s="39">
        <f>VLOOKUP($A97,'Ub5 and Ub6 values'!$A$3:$F$7000,3,FALSE)</f>
        <v>11</v>
      </c>
      <c r="G97" s="39">
        <f>VLOOKUP($A97,'Ub5 and Ub6 values'!$A$3:$F$7000,4,FALSE)</f>
        <v>11</v>
      </c>
    </row>
    <row r="98" spans="1:7">
      <c r="A98" t="s">
        <v>1593</v>
      </c>
      <c r="C98">
        <v>2.3703024846173262E-6</v>
      </c>
      <c r="E98" s="30">
        <f t="shared" si="1"/>
        <v>-5.6251962282440626</v>
      </c>
      <c r="F98" s="39">
        <f>VLOOKUP($A98,'Ub5 and Ub6 values'!$A$3:$F$7000,3,FALSE)</f>
        <v>9</v>
      </c>
      <c r="G98" s="39">
        <f>VLOOKUP($A98,'Ub5 and Ub6 values'!$A$3:$F$7000,4,FALSE)</f>
        <v>9</v>
      </c>
    </row>
    <row r="99" spans="1:7">
      <c r="A99" t="s">
        <v>1639</v>
      </c>
      <c r="C99">
        <v>2.4715502102165793E-6</v>
      </c>
      <c r="E99" s="30">
        <f t="shared" si="1"/>
        <v>-5.6070305623027403</v>
      </c>
      <c r="F99" s="39">
        <f>VLOOKUP($A99,'Ub5 and Ub6 values'!$A$3:$F$7000,3,FALSE)</f>
        <v>7</v>
      </c>
      <c r="G99" s="39">
        <f>VLOOKUP($A99,'Ub5 and Ub6 values'!$A$3:$F$7000,4,FALSE)</f>
        <v>9</v>
      </c>
    </row>
    <row r="100" spans="1:7">
      <c r="A100" t="s">
        <v>549</v>
      </c>
      <c r="C100">
        <v>2.6226634045045141E-6</v>
      </c>
      <c r="E100" s="30">
        <f t="shared" si="1"/>
        <v>-5.5812574436629721</v>
      </c>
      <c r="F100" s="39">
        <f>VLOOKUP($A100,'Ub5 and Ub6 values'!$A$3:$F$7000,3,FALSE)</f>
        <v>6</v>
      </c>
      <c r="G100" s="39">
        <f>VLOOKUP($A100,'Ub5 and Ub6 values'!$A$3:$F$7000,4,FALSE)</f>
        <v>9</v>
      </c>
    </row>
    <row r="101" spans="1:7">
      <c r="A101" t="s">
        <v>1635</v>
      </c>
      <c r="C101">
        <v>2.8866284200030059E-6</v>
      </c>
      <c r="E101" s="30">
        <f t="shared" si="1"/>
        <v>-5.5396091168911212</v>
      </c>
      <c r="F101" s="39">
        <f>VLOOKUP($A101,'Ub5 and Ub6 values'!$A$3:$F$7000,3,FALSE)</f>
        <v>10</v>
      </c>
      <c r="G101" s="39">
        <f>VLOOKUP($A101,'Ub5 and Ub6 values'!$A$3:$F$7000,4,FALSE)</f>
        <v>10</v>
      </c>
    </row>
    <row r="102" spans="1:7">
      <c r="A102" t="s">
        <v>1592</v>
      </c>
      <c r="C102">
        <v>2.9142949119085932E-6</v>
      </c>
      <c r="E102" s="30">
        <f t="shared" si="1"/>
        <v>-5.5354665019366953</v>
      </c>
      <c r="F102" s="39">
        <f>VLOOKUP($A102,'Ub5 and Ub6 values'!$A$3:$F$7000,3,FALSE)</f>
        <v>10</v>
      </c>
      <c r="G102" s="39">
        <f>VLOOKUP($A102,'Ub5 and Ub6 values'!$A$3:$F$7000,4,FALSE)</f>
        <v>10</v>
      </c>
    </row>
    <row r="103" spans="1:7">
      <c r="A103" t="s">
        <v>1580</v>
      </c>
      <c r="C103">
        <v>2.914548505757E-6</v>
      </c>
      <c r="E103" s="30">
        <f t="shared" si="1"/>
        <v>-5.5354287124813313</v>
      </c>
      <c r="F103" s="39">
        <f>VLOOKUP($A103,'Ub5 and Ub6 values'!$A$3:$F$7000,3,FALSE)</f>
        <v>7</v>
      </c>
      <c r="G103" s="39">
        <f>VLOOKUP($A103,'Ub5 and Ub6 values'!$A$3:$F$7000,4,FALSE)</f>
        <v>7</v>
      </c>
    </row>
    <row r="104" spans="1:7">
      <c r="A104" t="s">
        <v>1536</v>
      </c>
      <c r="C104">
        <v>3.9028639853709738E-6</v>
      </c>
      <c r="E104" s="30">
        <f t="shared" si="1"/>
        <v>-5.4086165835975963</v>
      </c>
      <c r="F104" s="39">
        <f>VLOOKUP($A104,'Ub5 and Ub6 values'!$A$3:$F$7000,3,FALSE)</f>
        <v>11</v>
      </c>
      <c r="G104" s="39">
        <f>VLOOKUP($A104,'Ub5 and Ub6 values'!$A$3:$F$7000,4,FALSE)</f>
        <v>12</v>
      </c>
    </row>
    <row r="105" spans="1:7">
      <c r="A105" t="s">
        <v>1555</v>
      </c>
      <c r="C105">
        <v>3.9266875087289566E-6</v>
      </c>
      <c r="E105" s="30">
        <f t="shared" si="1"/>
        <v>-5.4059736591152801</v>
      </c>
      <c r="F105" s="39">
        <f>VLOOKUP($A105,'Ub5 and Ub6 values'!$A$3:$F$7000,3,FALSE)</f>
        <v>5</v>
      </c>
      <c r="G105" s="39">
        <f>VLOOKUP($A105,'Ub5 and Ub6 values'!$A$3:$F$7000,4,FALSE)</f>
        <v>6</v>
      </c>
    </row>
    <row r="106" spans="1:7">
      <c r="A106" t="s">
        <v>1538</v>
      </c>
      <c r="C106">
        <v>3.9325715578685369E-6</v>
      </c>
      <c r="E106" s="30">
        <f t="shared" si="1"/>
        <v>-5.4053233661224258</v>
      </c>
      <c r="F106" s="39">
        <f>VLOOKUP($A106,'Ub5 and Ub6 values'!$A$3:$F$7000,3,FALSE)</f>
        <v>8</v>
      </c>
      <c r="G106" s="39">
        <f>VLOOKUP($A106,'Ub5 and Ub6 values'!$A$3:$F$7000,4,FALSE)</f>
        <v>8</v>
      </c>
    </row>
    <row r="107" spans="1:7">
      <c r="A107" t="s">
        <v>1624</v>
      </c>
      <c r="C107">
        <v>4.0429789687872723E-6</v>
      </c>
      <c r="E107" s="30">
        <f t="shared" si="1"/>
        <v>-5.3932985178212585</v>
      </c>
      <c r="F107" s="39">
        <f>VLOOKUP($A107,'Ub5 and Ub6 values'!$A$3:$F$7000,3,FALSE)</f>
        <v>10</v>
      </c>
      <c r="G107" s="39">
        <f>VLOOKUP($A107,'Ub5 and Ub6 values'!$A$3:$F$7000,4,FALSE)</f>
        <v>10</v>
      </c>
    </row>
    <row r="108" spans="1:7">
      <c r="A108" t="s">
        <v>1563</v>
      </c>
      <c r="C108">
        <v>4.0648152218021593E-6</v>
      </c>
      <c r="E108" s="30">
        <f t="shared" si="1"/>
        <v>-5.3909591917613344</v>
      </c>
      <c r="F108" s="39">
        <f>VLOOKUP($A108,'Ub5 and Ub6 values'!$A$3:$F$7000,3,FALSE)</f>
        <v>11</v>
      </c>
      <c r="G108" s="39">
        <f>VLOOKUP($A108,'Ub5 and Ub6 values'!$A$3:$F$7000,4,FALSE)</f>
        <v>11</v>
      </c>
    </row>
    <row r="109" spans="1:7">
      <c r="A109" t="s">
        <v>1628</v>
      </c>
      <c r="C109">
        <v>4.0994575100918697E-6</v>
      </c>
      <c r="E109" s="30">
        <f t="shared" si="1"/>
        <v>-5.3872736105879842</v>
      </c>
      <c r="F109" s="39">
        <f>VLOOKUP($A109,'Ub5 and Ub6 values'!$A$3:$F$7000,3,FALSE)</f>
        <v>7</v>
      </c>
      <c r="G109" s="39">
        <f>VLOOKUP($A109,'Ub5 and Ub6 values'!$A$3:$F$7000,4,FALSE)</f>
        <v>10</v>
      </c>
    </row>
    <row r="110" spans="1:7">
      <c r="A110" t="s">
        <v>1673</v>
      </c>
      <c r="C110">
        <v>4.1807428812274966E-6</v>
      </c>
      <c r="E110" s="30">
        <f t="shared" si="1"/>
        <v>-5.3787465410594324</v>
      </c>
      <c r="F110" s="39">
        <f>VLOOKUP($A110,'Ub5 and Ub6 values'!$A$3:$F$7000,3,FALSE)</f>
        <v>5</v>
      </c>
      <c r="G110" s="39">
        <f>VLOOKUP($A110,'Ub5 and Ub6 values'!$A$3:$F$7000,4,FALSE)</f>
        <v>5</v>
      </c>
    </row>
    <row r="111" spans="1:7">
      <c r="A111" t="s">
        <v>1575</v>
      </c>
      <c r="C111">
        <v>4.3649763500790524E-6</v>
      </c>
      <c r="E111" s="30">
        <f t="shared" si="1"/>
        <v>-5.3600181050072067</v>
      </c>
      <c r="F111" s="39">
        <f>VLOOKUP($A111,'Ub5 and Ub6 values'!$A$3:$F$7000,3,FALSE)</f>
        <v>6</v>
      </c>
      <c r="G111" s="39">
        <f>VLOOKUP($A111,'Ub5 and Ub6 values'!$A$3:$F$7000,4,FALSE)</f>
        <v>7</v>
      </c>
    </row>
    <row r="112" spans="1:7">
      <c r="A112" t="s">
        <v>1571</v>
      </c>
      <c r="C112">
        <v>4.4808490029689837E-6</v>
      </c>
      <c r="E112" s="30">
        <f t="shared" si="1"/>
        <v>-5.3486396908297067</v>
      </c>
      <c r="F112" s="39">
        <f>VLOOKUP($A112,'Ub5 and Ub6 values'!$A$3:$F$7000,3,FALSE)</f>
        <v>7</v>
      </c>
      <c r="G112" s="39">
        <f>VLOOKUP($A112,'Ub5 and Ub6 values'!$A$3:$F$7000,4,FALSE)</f>
        <v>10</v>
      </c>
    </row>
    <row r="113" spans="1:7">
      <c r="A113" t="s">
        <v>1548</v>
      </c>
      <c r="C113">
        <v>4.6407874975940356E-6</v>
      </c>
      <c r="E113" s="30">
        <f t="shared" si="1"/>
        <v>-5.3334083175398632</v>
      </c>
      <c r="F113" s="39">
        <f>VLOOKUP($A113,'Ub5 and Ub6 values'!$A$3:$F$7000,3,FALSE)</f>
        <v>7</v>
      </c>
      <c r="G113" s="39">
        <f>VLOOKUP($A113,'Ub5 and Ub6 values'!$A$3:$F$7000,4,FALSE)</f>
        <v>9</v>
      </c>
    </row>
    <row r="114" spans="1:7">
      <c r="A114" t="s">
        <v>1494</v>
      </c>
      <c r="C114">
        <v>5.1006961189855989E-6</v>
      </c>
      <c r="E114" s="30">
        <f t="shared" si="1"/>
        <v>-5.2923705493915527</v>
      </c>
      <c r="F114" s="39">
        <f>VLOOKUP($A114,'Ub5 and Ub6 values'!$A$3:$F$7000,3,FALSE)</f>
        <v>6</v>
      </c>
      <c r="G114" s="39">
        <f>VLOOKUP($A114,'Ub5 and Ub6 values'!$A$3:$F$7000,4,FALSE)</f>
        <v>9</v>
      </c>
    </row>
    <row r="115" spans="1:7">
      <c r="A115" t="s">
        <v>1601</v>
      </c>
      <c r="C115">
        <v>5.1998024075085151E-6</v>
      </c>
      <c r="E115" s="30">
        <f t="shared" si="1"/>
        <v>-5.2840131592419608</v>
      </c>
      <c r="F115" s="39">
        <f>VLOOKUP($A115,'Ub5 and Ub6 values'!$A$3:$F$7000,3,FALSE)</f>
        <v>9</v>
      </c>
      <c r="G115" s="39">
        <f>VLOOKUP($A115,'Ub5 and Ub6 values'!$A$3:$F$7000,4,FALSE)</f>
        <v>9</v>
      </c>
    </row>
    <row r="116" spans="1:7">
      <c r="A116" t="s">
        <v>1547</v>
      </c>
      <c r="C116">
        <v>5.3730321090000165E-6</v>
      </c>
      <c r="E116" s="30">
        <f t="shared" si="1"/>
        <v>-5.2697805640991158</v>
      </c>
      <c r="F116" s="39">
        <f>VLOOKUP($A116,'Ub5 and Ub6 values'!$A$3:$F$7000,3,FALSE)</f>
        <v>8</v>
      </c>
      <c r="G116" s="39">
        <f>VLOOKUP($A116,'Ub5 and Ub6 values'!$A$3:$F$7000,4,FALSE)</f>
        <v>11</v>
      </c>
    </row>
    <row r="117" spans="1:7">
      <c r="A117" t="s">
        <v>1506</v>
      </c>
      <c r="C117">
        <v>5.4736694774146937E-6</v>
      </c>
      <c r="E117" s="30">
        <f t="shared" si="1"/>
        <v>-5.2617214306140108</v>
      </c>
      <c r="F117" s="39">
        <f>VLOOKUP($A117,'Ub5 and Ub6 values'!$A$3:$F$7000,3,FALSE)</f>
        <v>7</v>
      </c>
      <c r="G117" s="39">
        <f>VLOOKUP($A117,'Ub5 and Ub6 values'!$A$3:$F$7000,4,FALSE)</f>
        <v>10</v>
      </c>
    </row>
    <row r="118" spans="1:7">
      <c r="A118" t="s">
        <v>1527</v>
      </c>
      <c r="C118">
        <v>5.5091492106334315E-6</v>
      </c>
      <c r="E118" s="30">
        <f t="shared" si="1"/>
        <v>-5.2589154649697196</v>
      </c>
      <c r="F118" s="39">
        <f>VLOOKUP($A118,'Ub5 and Ub6 values'!$A$3:$F$7000,3,FALSE)</f>
        <v>11</v>
      </c>
      <c r="G118" s="39">
        <f>VLOOKUP($A118,'Ub5 and Ub6 values'!$A$3:$F$7000,4,FALSE)</f>
        <v>12</v>
      </c>
    </row>
    <row r="119" spans="1:7">
      <c r="A119" t="s">
        <v>1525</v>
      </c>
      <c r="C119">
        <v>5.6768533503547528E-6</v>
      </c>
      <c r="E119" s="30">
        <f t="shared" si="1"/>
        <v>-5.2458923247202156</v>
      </c>
      <c r="F119" s="39">
        <f>VLOOKUP($A119,'Ub5 and Ub6 values'!$A$3:$F$7000,3,FALSE)</f>
        <v>7</v>
      </c>
      <c r="G119" s="39">
        <f>VLOOKUP($A119,'Ub5 and Ub6 values'!$A$3:$F$7000,4,FALSE)</f>
        <v>8</v>
      </c>
    </row>
    <row r="120" spans="1:7">
      <c r="A120" t="s">
        <v>1589</v>
      </c>
      <c r="C120">
        <v>6.3735326912174166E-6</v>
      </c>
      <c r="E120" s="30">
        <f t="shared" si="1"/>
        <v>-5.1956197822594614</v>
      </c>
      <c r="F120" s="39">
        <f>VLOOKUP($A120,'Ub5 and Ub6 values'!$A$3:$F$7000,3,FALSE)</f>
        <v>6</v>
      </c>
      <c r="G120" s="39">
        <f>VLOOKUP($A120,'Ub5 and Ub6 values'!$A$3:$F$7000,4,FALSE)</f>
        <v>7</v>
      </c>
    </row>
    <row r="121" spans="1:7">
      <c r="A121" t="s">
        <v>1597</v>
      </c>
      <c r="C121">
        <v>7.6294656551292318E-6</v>
      </c>
      <c r="E121" s="30">
        <f t="shared" si="1"/>
        <v>-5.1175058776617801</v>
      </c>
      <c r="F121" s="39">
        <f>VLOOKUP($A121,'Ub5 and Ub6 values'!$A$3:$F$7000,3,FALSE)</f>
        <v>7</v>
      </c>
      <c r="G121" s="39">
        <f>VLOOKUP($A121,'Ub5 and Ub6 values'!$A$3:$F$7000,4,FALSE)</f>
        <v>9</v>
      </c>
    </row>
    <row r="122" spans="1:7">
      <c r="A122" t="s">
        <v>1515</v>
      </c>
      <c r="C122">
        <v>8.8559239571329551E-6</v>
      </c>
      <c r="E122" s="30">
        <f t="shared" si="1"/>
        <v>-5.0527661212552744</v>
      </c>
      <c r="F122" s="39">
        <f>VLOOKUP($A122,'Ub5 and Ub6 values'!$A$3:$F$7000,3,FALSE)</f>
        <v>8</v>
      </c>
      <c r="G122" s="39">
        <f>VLOOKUP($A122,'Ub5 and Ub6 values'!$A$3:$F$7000,4,FALSE)</f>
        <v>10</v>
      </c>
    </row>
    <row r="123" spans="1:7">
      <c r="A123" t="s">
        <v>1637</v>
      </c>
      <c r="C123">
        <v>9.0157143569782044E-6</v>
      </c>
      <c r="E123" s="30">
        <f t="shared" si="1"/>
        <v>-5.0449998564066387</v>
      </c>
      <c r="F123" s="39">
        <f>VLOOKUP($A123,'Ub5 and Ub6 values'!$A$3:$F$7000,3,FALSE)</f>
        <v>11</v>
      </c>
      <c r="G123" s="39">
        <f>VLOOKUP($A123,'Ub5 and Ub6 values'!$A$3:$F$7000,4,FALSE)</f>
        <v>12</v>
      </c>
    </row>
    <row r="124" spans="1:7">
      <c r="A124" t="s">
        <v>1616</v>
      </c>
      <c r="C124">
        <v>9.0760960951828356E-6</v>
      </c>
      <c r="E124" s="30">
        <f t="shared" si="1"/>
        <v>-5.042100914573493</v>
      </c>
      <c r="F124" s="39">
        <f>VLOOKUP($A124,'Ub5 and Ub6 values'!$A$3:$F$7000,3,FALSE)</f>
        <v>9</v>
      </c>
      <c r="G124" s="39">
        <f>VLOOKUP($A124,'Ub5 and Ub6 values'!$A$3:$F$7000,4,FALSE)</f>
        <v>10</v>
      </c>
    </row>
    <row r="125" spans="1:7">
      <c r="A125" t="s">
        <v>1614</v>
      </c>
      <c r="C125">
        <v>9.2519399039688421E-6</v>
      </c>
      <c r="E125" s="30">
        <f t="shared" si="1"/>
        <v>-5.0337671968546696</v>
      </c>
      <c r="F125" s="39">
        <f>VLOOKUP($A125,'Ub5 and Ub6 values'!$A$3:$F$7000,3,FALSE)</f>
        <v>9</v>
      </c>
      <c r="G125" s="39">
        <f>VLOOKUP($A125,'Ub5 and Ub6 values'!$A$3:$F$7000,4,FALSE)</f>
        <v>9</v>
      </c>
    </row>
    <row r="126" spans="1:7">
      <c r="A126" t="s">
        <v>1564</v>
      </c>
      <c r="C126">
        <v>9.4895705154355109E-6</v>
      </c>
      <c r="E126" s="30">
        <f t="shared" si="1"/>
        <v>-5.0227534426830589</v>
      </c>
      <c r="F126" s="39">
        <f>VLOOKUP($A126,'Ub5 and Ub6 values'!$A$3:$F$7000,3,FALSE)</f>
        <v>7</v>
      </c>
      <c r="G126" s="39">
        <f>VLOOKUP($A126,'Ub5 and Ub6 values'!$A$3:$F$7000,4,FALSE)</f>
        <v>9</v>
      </c>
    </row>
    <row r="127" spans="1:7">
      <c r="A127" t="s">
        <v>1493</v>
      </c>
      <c r="C127">
        <v>1.1360150862803459E-5</v>
      </c>
      <c r="E127" s="30">
        <f t="shared" si="1"/>
        <v>-4.9446159011559843</v>
      </c>
      <c r="F127" s="39">
        <f>VLOOKUP($A127,'Ub5 and Ub6 values'!$A$3:$F$7000,3,FALSE)</f>
        <v>6</v>
      </c>
      <c r="G127" s="39">
        <f>VLOOKUP($A127,'Ub5 and Ub6 values'!$A$3:$F$7000,4,FALSE)</f>
        <v>8</v>
      </c>
    </row>
    <row r="128" spans="1:7">
      <c r="A128" t="s">
        <v>1553</v>
      </c>
      <c r="C128">
        <v>1.1411900982453129E-5</v>
      </c>
      <c r="E128" s="30">
        <f t="shared" si="1"/>
        <v>-4.9426420052379525</v>
      </c>
      <c r="F128" s="39">
        <f>VLOOKUP($A128,'Ub5 and Ub6 values'!$A$3:$F$7000,3,FALSE)</f>
        <v>6</v>
      </c>
      <c r="G128" s="39">
        <f>VLOOKUP($A128,'Ub5 and Ub6 values'!$A$3:$F$7000,4,FALSE)</f>
        <v>9</v>
      </c>
    </row>
    <row r="129" spans="1:7">
      <c r="A129" t="s">
        <v>1649</v>
      </c>
      <c r="C129">
        <v>1.1925554639104686E-5</v>
      </c>
      <c r="E129" s="30">
        <f t="shared" si="1"/>
        <v>-4.9235214134533729</v>
      </c>
      <c r="F129" s="39">
        <f>VLOOKUP($A129,'Ub5 and Ub6 values'!$A$3:$F$7000,3,FALSE)</f>
        <v>7</v>
      </c>
      <c r="G129" s="39">
        <f>VLOOKUP($A129,'Ub5 and Ub6 values'!$A$3:$F$7000,4,FALSE)</f>
        <v>10</v>
      </c>
    </row>
    <row r="130" spans="1:7">
      <c r="A130" t="s">
        <v>1608</v>
      </c>
      <c r="C130">
        <v>1.2132576395372666E-5</v>
      </c>
      <c r="E130" s="30">
        <f t="shared" si="1"/>
        <v>-4.9160469653755996</v>
      </c>
      <c r="F130" s="39">
        <f>VLOOKUP($A130,'Ub5 and Ub6 values'!$A$3:$F$7000,3,FALSE)</f>
        <v>6</v>
      </c>
      <c r="G130" s="39">
        <f>VLOOKUP($A130,'Ub5 and Ub6 values'!$A$3:$F$7000,4,FALSE)</f>
        <v>11</v>
      </c>
    </row>
    <row r="131" spans="1:7">
      <c r="A131" t="s">
        <v>5560</v>
      </c>
      <c r="C131">
        <v>1.2409935630845782E-5</v>
      </c>
      <c r="E131" s="30">
        <f t="shared" si="1"/>
        <v>-4.9062304711395441</v>
      </c>
      <c r="F131" s="39">
        <f>VLOOKUP($A131,'Ub5 and Ub6 values'!$A$3:$F$7000,3,FALSE)</f>
        <v>7</v>
      </c>
      <c r="G131" s="39">
        <f>VLOOKUP($A131,'Ub5 and Ub6 values'!$A$3:$F$7000,4,FALSE)</f>
        <v>10</v>
      </c>
    </row>
    <row r="132" spans="1:7">
      <c r="A132" t="s">
        <v>1671</v>
      </c>
      <c r="C132">
        <v>1.2988028448767605E-5</v>
      </c>
      <c r="E132" s="30">
        <f t="shared" ref="E132:E174" si="2">LOG(C132)</f>
        <v>-4.88645676877338</v>
      </c>
      <c r="F132" s="39">
        <f>VLOOKUP($A132,'Ub5 and Ub6 values'!$A$3:$F$7000,3,FALSE)</f>
        <v>8</v>
      </c>
      <c r="G132" s="39">
        <f>VLOOKUP($A132,'Ub5 and Ub6 values'!$A$3:$F$7000,4,FALSE)</f>
        <v>8</v>
      </c>
    </row>
    <row r="133" spans="1:7">
      <c r="A133" t="s">
        <v>1572</v>
      </c>
      <c r="C133">
        <v>1.4940068026429549E-5</v>
      </c>
      <c r="E133" s="30">
        <f t="shared" si="2"/>
        <v>-4.8256474250483494</v>
      </c>
      <c r="F133" s="39">
        <f>VLOOKUP($A133,'Ub5 and Ub6 values'!$A$3:$F$7000,3,FALSE)</f>
        <v>7</v>
      </c>
      <c r="G133" s="39">
        <f>VLOOKUP($A133,'Ub5 and Ub6 values'!$A$3:$F$7000,4,FALSE)</f>
        <v>10</v>
      </c>
    </row>
    <row r="134" spans="1:7">
      <c r="A134" t="s">
        <v>1497</v>
      </c>
      <c r="C134">
        <v>1.6113155082453345E-5</v>
      </c>
      <c r="E134" s="30">
        <f t="shared" si="2"/>
        <v>-4.7928194129799566</v>
      </c>
      <c r="F134" s="39">
        <f>VLOOKUP($A134,'Ub5 and Ub6 values'!$A$3:$F$7000,3,FALSE)</f>
        <v>11</v>
      </c>
      <c r="G134" s="39">
        <f>VLOOKUP($A134,'Ub5 and Ub6 values'!$A$3:$F$7000,4,FALSE)</f>
        <v>12</v>
      </c>
    </row>
    <row r="135" spans="1:7">
      <c r="A135" t="s">
        <v>1630</v>
      </c>
      <c r="C135">
        <v>1.680858825766247E-5</v>
      </c>
      <c r="E135" s="30">
        <f t="shared" si="2"/>
        <v>-4.7744687611383858</v>
      </c>
      <c r="F135" s="39">
        <f>VLOOKUP($A135,'Ub5 and Ub6 values'!$A$3:$F$7000,3,FALSE)</f>
        <v>8</v>
      </c>
      <c r="G135" s="39">
        <f>VLOOKUP($A135,'Ub5 and Ub6 values'!$A$3:$F$7000,4,FALSE)</f>
        <v>9</v>
      </c>
    </row>
    <row r="136" spans="1:7">
      <c r="A136" t="s">
        <v>1631</v>
      </c>
      <c r="C136">
        <v>1.6863995825298352E-5</v>
      </c>
      <c r="E136" s="30">
        <f t="shared" si="2"/>
        <v>-4.7730395139776345</v>
      </c>
      <c r="F136" s="39">
        <f>VLOOKUP($A136,'Ub5 and Ub6 values'!$A$3:$F$7000,3,FALSE)</f>
        <v>7</v>
      </c>
      <c r="G136" s="39">
        <f>VLOOKUP($A136,'Ub5 and Ub6 values'!$A$3:$F$7000,4,FALSE)</f>
        <v>8</v>
      </c>
    </row>
    <row r="137" spans="1:7">
      <c r="A137" t="s">
        <v>1644</v>
      </c>
      <c r="C137">
        <v>1.7378770044859575E-5</v>
      </c>
      <c r="E137" s="30">
        <f t="shared" si="2"/>
        <v>-4.7599809633092338</v>
      </c>
      <c r="F137" s="39">
        <f>VLOOKUP($A137,'Ub5 and Ub6 values'!$A$3:$F$7000,3,FALSE)</f>
        <v>7</v>
      </c>
      <c r="G137" s="39">
        <f>VLOOKUP($A137,'Ub5 and Ub6 values'!$A$3:$F$7000,4,FALSE)</f>
        <v>8</v>
      </c>
    </row>
    <row r="138" spans="1:7">
      <c r="A138" t="s">
        <v>1534</v>
      </c>
      <c r="C138">
        <v>2.0756150556334688E-5</v>
      </c>
      <c r="E138" s="30">
        <f t="shared" si="2"/>
        <v>-4.6828531877772539</v>
      </c>
      <c r="F138" s="39">
        <f>VLOOKUP($A138,'Ub5 and Ub6 values'!$A$3:$F$7000,3,FALSE)</f>
        <v>8</v>
      </c>
      <c r="G138" s="39">
        <f>VLOOKUP($A138,'Ub5 and Ub6 values'!$A$3:$F$7000,4,FALSE)</f>
        <v>11</v>
      </c>
    </row>
    <row r="139" spans="1:7">
      <c r="A139" t="s">
        <v>1544</v>
      </c>
      <c r="C139">
        <v>2.5386307962846014E-5</v>
      </c>
      <c r="E139" s="30">
        <f t="shared" si="2"/>
        <v>-4.5954004558003296</v>
      </c>
      <c r="F139" s="39">
        <f>VLOOKUP($A139,'Ub5 and Ub6 values'!$A$3:$F$7000,3,FALSE)</f>
        <v>11</v>
      </c>
      <c r="G139" s="39">
        <f>VLOOKUP($A139,'Ub5 and Ub6 values'!$A$3:$F$7000,4,FALSE)</f>
        <v>12</v>
      </c>
    </row>
    <row r="140" spans="1:7">
      <c r="A140" t="s">
        <v>1606</v>
      </c>
      <c r="C140">
        <v>2.6392224240063412E-5</v>
      </c>
      <c r="E140" s="30">
        <f t="shared" si="2"/>
        <v>-4.5785240074881584</v>
      </c>
      <c r="F140" s="39">
        <f>VLOOKUP($A140,'Ub5 and Ub6 values'!$A$3:$F$7000,3,FALSE)</f>
        <v>9</v>
      </c>
      <c r="G140" s="39">
        <f>VLOOKUP($A140,'Ub5 and Ub6 values'!$A$3:$F$7000,4,FALSE)</f>
        <v>11</v>
      </c>
    </row>
    <row r="141" spans="1:7">
      <c r="A141" t="s">
        <v>1560</v>
      </c>
      <c r="C141">
        <v>2.9229619960656933E-5</v>
      </c>
      <c r="E141" s="30">
        <f t="shared" si="2"/>
        <v>-4.5341768312406669</v>
      </c>
      <c r="F141" s="39">
        <f>VLOOKUP($A141,'Ub5 and Ub6 values'!$A$3:$F$7000,3,FALSE)</f>
        <v>6</v>
      </c>
      <c r="G141" s="39">
        <f>VLOOKUP($A141,'Ub5 and Ub6 values'!$A$3:$F$7000,4,FALSE)</f>
        <v>9</v>
      </c>
    </row>
    <row r="142" spans="1:7">
      <c r="A142" t="s">
        <v>1605</v>
      </c>
      <c r="C142">
        <v>2.9640609322265804E-5</v>
      </c>
      <c r="E142" s="30">
        <f t="shared" si="2"/>
        <v>-4.5281128728054707</v>
      </c>
      <c r="F142" s="39">
        <f>VLOOKUP($A142,'Ub5 and Ub6 values'!$A$3:$F$7000,3,FALSE)</f>
        <v>9</v>
      </c>
      <c r="G142" s="39">
        <f>VLOOKUP($A142,'Ub5 and Ub6 values'!$A$3:$F$7000,4,FALSE)</f>
        <v>9</v>
      </c>
    </row>
    <row r="143" spans="1:7">
      <c r="A143" t="s">
        <v>1582</v>
      </c>
      <c r="C143">
        <v>3.001413251653494E-5</v>
      </c>
      <c r="E143" s="30">
        <f t="shared" si="2"/>
        <v>-4.5226742043229793</v>
      </c>
      <c r="F143" s="39">
        <f>VLOOKUP($A143,'Ub5 and Ub6 values'!$A$3:$F$7000,3,FALSE)</f>
        <v>10</v>
      </c>
      <c r="G143" s="39">
        <f>VLOOKUP($A143,'Ub5 and Ub6 values'!$A$3:$F$7000,4,FALSE)</f>
        <v>10</v>
      </c>
    </row>
    <row r="144" spans="1:7">
      <c r="A144" t="s">
        <v>1622</v>
      </c>
      <c r="C144">
        <v>3.2456904699335651E-5</v>
      </c>
      <c r="E144" s="30">
        <f t="shared" si="2"/>
        <v>-4.4886928996698474</v>
      </c>
      <c r="F144" s="39">
        <f>VLOOKUP($A144,'Ub5 and Ub6 values'!$A$3:$F$7000,3,FALSE)</f>
        <v>6</v>
      </c>
      <c r="G144" s="39">
        <f>VLOOKUP($A144,'Ub5 and Ub6 values'!$A$3:$F$7000,4,FALSE)</f>
        <v>7</v>
      </c>
    </row>
    <row r="145" spans="1:7">
      <c r="A145" t="s">
        <v>1535</v>
      </c>
      <c r="C145">
        <v>3.8285923574655105E-5</v>
      </c>
      <c r="E145" s="30">
        <f t="shared" si="2"/>
        <v>-4.4169608719202227</v>
      </c>
      <c r="F145" s="39">
        <f>VLOOKUP($A145,'Ub5 and Ub6 values'!$A$3:$F$7000,3,FALSE)</f>
        <v>6</v>
      </c>
      <c r="G145" s="39">
        <f>VLOOKUP($A145,'Ub5 and Ub6 values'!$A$3:$F$7000,4,FALSE)</f>
        <v>7</v>
      </c>
    </row>
    <row r="146" spans="1:7">
      <c r="A146" t="s">
        <v>1579</v>
      </c>
      <c r="C146">
        <v>4.0451966450150325E-5</v>
      </c>
      <c r="E146" s="30">
        <f t="shared" si="2"/>
        <v>-4.3930603616242401</v>
      </c>
      <c r="F146" s="39">
        <f>VLOOKUP($A146,'Ub5 and Ub6 values'!$A$3:$F$7000,3,FALSE)</f>
        <v>6</v>
      </c>
      <c r="G146" s="39">
        <f>VLOOKUP($A146,'Ub5 and Ub6 values'!$A$3:$F$7000,4,FALSE)</f>
        <v>10</v>
      </c>
    </row>
    <row r="147" spans="1:7">
      <c r="A147" t="s">
        <v>1599</v>
      </c>
      <c r="C147">
        <v>5.4220457692359394E-5</v>
      </c>
      <c r="E147" s="30">
        <f t="shared" si="2"/>
        <v>-4.2658368207203594</v>
      </c>
      <c r="F147" s="39">
        <f>VLOOKUP($A147,'Ub5 and Ub6 values'!$A$3:$F$7000,3,FALSE)</f>
        <v>9</v>
      </c>
      <c r="G147" s="39">
        <f>VLOOKUP($A147,'Ub5 and Ub6 values'!$A$3:$F$7000,4,FALSE)</f>
        <v>10</v>
      </c>
    </row>
    <row r="148" spans="1:7">
      <c r="A148" t="s">
        <v>1618</v>
      </c>
      <c r="C148">
        <v>5.5350961541249079E-5</v>
      </c>
      <c r="E148" s="30">
        <f t="shared" si="2"/>
        <v>-4.2568748302788189</v>
      </c>
      <c r="F148" s="39">
        <f>VLOOKUP($A148,'Ub5 and Ub6 values'!$A$3:$F$7000,3,FALSE)</f>
        <v>7</v>
      </c>
      <c r="G148" s="39">
        <f>VLOOKUP($A148,'Ub5 and Ub6 values'!$A$3:$F$7000,4,FALSE)</f>
        <v>9</v>
      </c>
    </row>
    <row r="149" spans="1:7">
      <c r="A149" t="s">
        <v>1570</v>
      </c>
      <c r="C149">
        <v>5.5813472752172677E-5</v>
      </c>
      <c r="E149" s="30">
        <f t="shared" si="2"/>
        <v>-4.253260954545083</v>
      </c>
      <c r="F149" s="39">
        <f>VLOOKUP($A149,'Ub5 and Ub6 values'!$A$3:$F$7000,3,FALSE)</f>
        <v>7</v>
      </c>
      <c r="G149" s="39">
        <f>VLOOKUP($A149,'Ub5 and Ub6 values'!$A$3:$F$7000,4,FALSE)</f>
        <v>9</v>
      </c>
    </row>
    <row r="150" spans="1:7">
      <c r="A150" t="s">
        <v>1590</v>
      </c>
      <c r="C150">
        <v>5.6543841430507231E-5</v>
      </c>
      <c r="E150" s="30">
        <f t="shared" si="2"/>
        <v>-4.2476146900912743</v>
      </c>
      <c r="F150" s="39">
        <f>VLOOKUP($A150,'Ub5 and Ub6 values'!$A$3:$F$7000,3,FALSE)</f>
        <v>11</v>
      </c>
      <c r="G150" s="39">
        <f>VLOOKUP($A150,'Ub5 and Ub6 values'!$A$3:$F$7000,4,FALSE)</f>
        <v>12</v>
      </c>
    </row>
    <row r="151" spans="1:7">
      <c r="A151" t="s">
        <v>1603</v>
      </c>
      <c r="C151">
        <v>5.8472540710157101E-5</v>
      </c>
      <c r="E151" s="30">
        <f t="shared" si="2"/>
        <v>-4.2330480350762008</v>
      </c>
      <c r="F151" s="39">
        <f>VLOOKUP($A151,'Ub5 and Ub6 values'!$A$3:$F$7000,3,FALSE)</f>
        <v>6</v>
      </c>
      <c r="G151" s="39">
        <f>VLOOKUP($A151,'Ub5 and Ub6 values'!$A$3:$F$7000,4,FALSE)</f>
        <v>7</v>
      </c>
    </row>
    <row r="152" spans="1:7">
      <c r="A152" t="s">
        <v>1526</v>
      </c>
      <c r="C152">
        <v>5.9827318416610192E-5</v>
      </c>
      <c r="E152" s="30">
        <f t="shared" si="2"/>
        <v>-4.2231004626931092</v>
      </c>
      <c r="F152" s="39">
        <f>VLOOKUP($A152,'Ub5 and Ub6 values'!$A$3:$F$7000,3,FALSE)</f>
        <v>11</v>
      </c>
      <c r="G152" s="39">
        <f>VLOOKUP($A152,'Ub5 and Ub6 values'!$A$3:$F$7000,4,FALSE)</f>
        <v>12</v>
      </c>
    </row>
    <row r="153" spans="1:7">
      <c r="A153" t="s">
        <v>1492</v>
      </c>
      <c r="C153">
        <v>7.6788449051478359E-5</v>
      </c>
      <c r="E153" s="30">
        <f t="shared" si="2"/>
        <v>-4.1147041040634198</v>
      </c>
      <c r="F153" s="39">
        <f>VLOOKUP($A153,'Ub5 and Ub6 values'!$A$3:$F$7000,3,FALSE)</f>
        <v>4</v>
      </c>
      <c r="G153" s="39">
        <f>VLOOKUP($A153,'Ub5 and Ub6 values'!$A$3:$F$7000,4,FALSE)</f>
        <v>5</v>
      </c>
    </row>
    <row r="154" spans="1:7">
      <c r="A154" t="s">
        <v>9674</v>
      </c>
      <c r="C154">
        <v>7.9385861630480844E-5</v>
      </c>
      <c r="E154" s="30">
        <f t="shared" si="2"/>
        <v>-4.100256837152366</v>
      </c>
      <c r="F154" s="39">
        <f>VLOOKUP($A154,'Ub5 and Ub6 values'!$A$3:$F$7000,3,FALSE)</f>
        <v>5</v>
      </c>
      <c r="G154" s="39">
        <f>VLOOKUP($A154,'Ub5 and Ub6 values'!$A$3:$F$7000,4,FALSE)</f>
        <v>6</v>
      </c>
    </row>
    <row r="155" spans="1:7">
      <c r="A155" t="s">
        <v>1541</v>
      </c>
      <c r="C155">
        <v>8.162229367920499E-5</v>
      </c>
      <c r="E155" s="30">
        <f t="shared" si="2"/>
        <v>-4.0881912052228113</v>
      </c>
      <c r="F155" s="39">
        <f>VLOOKUP($A155,'Ub5 and Ub6 values'!$A$3:$F$7000,3,FALSE)</f>
        <v>9</v>
      </c>
      <c r="G155" s="39">
        <f>VLOOKUP($A155,'Ub5 and Ub6 values'!$A$3:$F$7000,4,FALSE)</f>
        <v>10</v>
      </c>
    </row>
    <row r="156" spans="1:7">
      <c r="A156" t="s">
        <v>1632</v>
      </c>
      <c r="C156">
        <v>8.3061025900107766E-5</v>
      </c>
      <c r="E156" s="30">
        <f t="shared" si="2"/>
        <v>-4.0806027091519255</v>
      </c>
      <c r="F156" s="39">
        <f>VLOOKUP($A156,'Ub5 and Ub6 values'!$A$3:$F$7000,3,FALSE)</f>
        <v>7</v>
      </c>
      <c r="G156" s="39">
        <f>VLOOKUP($A156,'Ub5 and Ub6 values'!$A$3:$F$7000,4,FALSE)</f>
        <v>10</v>
      </c>
    </row>
    <row r="157" spans="1:7">
      <c r="A157" t="s">
        <v>1502</v>
      </c>
      <c r="C157">
        <v>8.3733897568128376E-5</v>
      </c>
      <c r="E157" s="30">
        <f t="shared" si="2"/>
        <v>-4.07709869318278</v>
      </c>
      <c r="F157" s="39">
        <f>VLOOKUP($A157,'Ub5 and Ub6 values'!$A$3:$F$7000,3,FALSE)</f>
        <v>11</v>
      </c>
      <c r="G157" s="39">
        <f>VLOOKUP($A157,'Ub5 and Ub6 values'!$A$3:$F$7000,4,FALSE)</f>
        <v>12</v>
      </c>
    </row>
    <row r="158" spans="1:7">
      <c r="A158" t="s">
        <v>1581</v>
      </c>
      <c r="C158">
        <v>9.9884006240230237E-5</v>
      </c>
      <c r="E158" s="30">
        <f t="shared" si="2"/>
        <v>-4.0005040468860464</v>
      </c>
      <c r="F158" s="39">
        <f>VLOOKUP($A158,'Ub5 and Ub6 values'!$A$3:$F$7000,3,FALSE)</f>
        <v>9</v>
      </c>
      <c r="G158" s="39">
        <f>VLOOKUP($A158,'Ub5 and Ub6 values'!$A$3:$F$7000,4,FALSE)</f>
        <v>9</v>
      </c>
    </row>
    <row r="159" spans="1:7">
      <c r="A159" t="s">
        <v>1578</v>
      </c>
      <c r="C159">
        <v>1.0151919788020531E-4</v>
      </c>
      <c r="E159" s="30">
        <f t="shared" si="2"/>
        <v>-3.9934518223315636</v>
      </c>
      <c r="F159" s="39">
        <f>VLOOKUP($A159,'Ub5 and Ub6 values'!$A$3:$F$7000,3,FALSE)</f>
        <v>6</v>
      </c>
      <c r="G159" s="39">
        <f>VLOOKUP($A159,'Ub5 and Ub6 values'!$A$3:$F$7000,4,FALSE)</f>
        <v>7</v>
      </c>
    </row>
    <row r="160" spans="1:7">
      <c r="A160" t="s">
        <v>1602</v>
      </c>
      <c r="C160">
        <v>1.3385676882264182E-4</v>
      </c>
      <c r="E160" s="30">
        <f t="shared" si="2"/>
        <v>-3.8733596626690905</v>
      </c>
      <c r="F160" s="39">
        <f>VLOOKUP($A160,'Ub5 and Ub6 values'!$A$3:$F$7000,3,FALSE)</f>
        <v>7</v>
      </c>
      <c r="G160" s="39">
        <f>VLOOKUP($A160,'Ub5 and Ub6 values'!$A$3:$F$7000,4,FALSE)</f>
        <v>9</v>
      </c>
    </row>
    <row r="161" spans="1:7">
      <c r="A161" t="s">
        <v>1621</v>
      </c>
      <c r="C161">
        <v>1.6181616210899356E-4</v>
      </c>
      <c r="E161" s="30">
        <f t="shared" si="2"/>
        <v>-3.7909781034641203</v>
      </c>
      <c r="F161" s="39">
        <f>VLOOKUP($A161,'Ub5 and Ub6 values'!$A$3:$F$7000,3,FALSE)</f>
        <v>7</v>
      </c>
      <c r="G161" s="39">
        <f>VLOOKUP($A161,'Ub5 and Ub6 values'!$A$3:$F$7000,4,FALSE)</f>
        <v>11</v>
      </c>
    </row>
    <row r="162" spans="1:7">
      <c r="A162" t="s">
        <v>1559</v>
      </c>
      <c r="C162">
        <v>1.9556896599893833E-4</v>
      </c>
      <c r="E162" s="30">
        <f t="shared" si="2"/>
        <v>-3.7087000604110485</v>
      </c>
      <c r="F162" s="39">
        <f>VLOOKUP($A162,'Ub5 and Ub6 values'!$A$3:$F$7000,3,FALSE)</f>
        <v>5</v>
      </c>
      <c r="G162" s="39">
        <f>VLOOKUP($A162,'Ub5 and Ub6 values'!$A$3:$F$7000,4,FALSE)</f>
        <v>7</v>
      </c>
    </row>
    <row r="163" spans="1:7">
      <c r="A163" t="s">
        <v>1551</v>
      </c>
      <c r="C163">
        <v>2.1728930918212807E-4</v>
      </c>
      <c r="E163" s="30">
        <f t="shared" si="2"/>
        <v>-3.6629616408098289</v>
      </c>
      <c r="F163" s="39">
        <f>VLOOKUP($A163,'Ub5 and Ub6 values'!$A$3:$F$7000,3,FALSE)</f>
        <v>7</v>
      </c>
      <c r="G163" s="39">
        <f>VLOOKUP($A163,'Ub5 and Ub6 values'!$A$3:$F$7000,4,FALSE)</f>
        <v>9</v>
      </c>
    </row>
    <row r="164" spans="1:7">
      <c r="A164" t="s">
        <v>1600</v>
      </c>
      <c r="C164">
        <v>3.2560302903035721E-4</v>
      </c>
      <c r="E164" s="30">
        <f t="shared" si="2"/>
        <v>-3.487311563595334</v>
      </c>
      <c r="F164" s="39">
        <f>VLOOKUP($A164,'Ub5 and Ub6 values'!$A$3:$F$7000,3,FALSE)</f>
        <v>7</v>
      </c>
      <c r="G164" s="39">
        <f>VLOOKUP($A164,'Ub5 and Ub6 values'!$A$3:$F$7000,4,FALSE)</f>
        <v>7</v>
      </c>
    </row>
    <row r="165" spans="1:7">
      <c r="A165" t="s">
        <v>1561</v>
      </c>
      <c r="C165">
        <v>3.2998011308220008E-4</v>
      </c>
      <c r="E165" s="30">
        <f t="shared" si="2"/>
        <v>-3.4815122329673058</v>
      </c>
      <c r="F165" s="39">
        <f>VLOOKUP($A165,'Ub5 and Ub6 values'!$A$3:$F$7000,3,FALSE)</f>
        <v>6</v>
      </c>
      <c r="G165" s="39">
        <f>VLOOKUP($A165,'Ub5 and Ub6 values'!$A$3:$F$7000,4,FALSE)</f>
        <v>8</v>
      </c>
    </row>
    <row r="166" spans="1:7">
      <c r="A166" t="s">
        <v>1594</v>
      </c>
      <c r="C166">
        <v>3.8639595057043805E-4</v>
      </c>
      <c r="E166" s="30">
        <f t="shared" si="2"/>
        <v>-3.4129674336388653</v>
      </c>
      <c r="F166" s="39">
        <f>VLOOKUP($A166,'Ub5 and Ub6 values'!$A$3:$F$7000,3,FALSE)</f>
        <v>8</v>
      </c>
      <c r="G166" s="39">
        <f>VLOOKUP($A166,'Ub5 and Ub6 values'!$A$3:$F$7000,4,FALSE)</f>
        <v>8</v>
      </c>
    </row>
    <row r="167" spans="1:7">
      <c r="A167" t="s">
        <v>1634</v>
      </c>
      <c r="C167">
        <v>3.9671386040869062E-4</v>
      </c>
      <c r="E167" s="30">
        <f t="shared" si="2"/>
        <v>-3.4015226258584552</v>
      </c>
      <c r="F167" s="39">
        <f>VLOOKUP($A167,'Ub5 and Ub6 values'!$A$3:$F$7000,3,FALSE)</f>
        <v>11</v>
      </c>
      <c r="G167" s="39">
        <f>VLOOKUP($A167,'Ub5 and Ub6 values'!$A$3:$F$7000,4,FALSE)</f>
        <v>12</v>
      </c>
    </row>
    <row r="168" spans="1:7">
      <c r="A168" t="s">
        <v>1528</v>
      </c>
      <c r="C168">
        <v>5.5082025004091803E-4</v>
      </c>
      <c r="E168" s="30">
        <f t="shared" si="2"/>
        <v>-3.258990101967457</v>
      </c>
      <c r="F168" s="39">
        <f>VLOOKUP($A168,'Ub5 and Ub6 values'!$A$3:$F$7000,3,FALSE)</f>
        <v>6</v>
      </c>
      <c r="G168" s="39">
        <f>VLOOKUP($A168,'Ub5 and Ub6 values'!$A$3:$F$7000,4,FALSE)</f>
        <v>7</v>
      </c>
    </row>
    <row r="169" spans="1:7">
      <c r="A169" t="s">
        <v>1491</v>
      </c>
      <c r="C169">
        <v>6.282345572354664E-4</v>
      </c>
      <c r="E169" s="30">
        <f t="shared" si="2"/>
        <v>-3.201878178087318</v>
      </c>
      <c r="F169" s="39">
        <f>VLOOKUP($A169,'Ub5 and Ub6 values'!$A$3:$F$7000,3,FALSE)</f>
        <v>6</v>
      </c>
      <c r="G169" s="39">
        <f>VLOOKUP($A169,'Ub5 and Ub6 values'!$A$3:$F$7000,4,FALSE)</f>
        <v>7</v>
      </c>
    </row>
    <row r="170" spans="1:7">
      <c r="A170" t="s">
        <v>7921</v>
      </c>
      <c r="C170">
        <v>7.9805484536918272E-4</v>
      </c>
      <c r="E170" s="30">
        <f t="shared" si="2"/>
        <v>-3.0979672612523936</v>
      </c>
      <c r="F170" s="39">
        <f>VLOOKUP($A170,'Ub5 and Ub6 values'!$A$3:$F$7000,3,FALSE)</f>
        <v>7</v>
      </c>
      <c r="G170" s="39">
        <f>VLOOKUP($A170,'Ub5 and Ub6 values'!$A$3:$F$7000,4,FALSE)</f>
        <v>8</v>
      </c>
    </row>
    <row r="171" spans="1:7">
      <c r="A171" t="s">
        <v>1641</v>
      </c>
      <c r="C171">
        <v>8.0313945040516208E-4</v>
      </c>
      <c r="E171" s="30">
        <f t="shared" si="2"/>
        <v>-3.0952090409188648</v>
      </c>
      <c r="F171" s="39">
        <f>VLOOKUP($A171,'Ub5 and Ub6 values'!$A$3:$F$7000,3,FALSE)</f>
        <v>4</v>
      </c>
      <c r="G171" s="39">
        <f>VLOOKUP($A171,'Ub5 and Ub6 values'!$A$3:$F$7000,4,FALSE)</f>
        <v>6</v>
      </c>
    </row>
    <row r="172" spans="1:7">
      <c r="A172" t="s">
        <v>1508</v>
      </c>
      <c r="C172">
        <v>1.2802156497657717E-3</v>
      </c>
      <c r="E172" s="30">
        <f t="shared" si="2"/>
        <v>-2.892716868153058</v>
      </c>
      <c r="F172" s="39">
        <f>VLOOKUP($A172,'Ub5 and Ub6 values'!$A$3:$F$7000,3,FALSE)</f>
        <v>4</v>
      </c>
      <c r="G172" s="39">
        <f>VLOOKUP($A172,'Ub5 and Ub6 values'!$A$3:$F$7000,4,FALSE)</f>
        <v>6</v>
      </c>
    </row>
    <row r="173" spans="1:7">
      <c r="A173" t="s">
        <v>4233</v>
      </c>
      <c r="C173">
        <v>1.3491343953719293E-3</v>
      </c>
      <c r="E173" s="30">
        <f t="shared" si="2"/>
        <v>-2.8699447854940159</v>
      </c>
      <c r="F173" s="39">
        <f>VLOOKUP($A173,'Ub5 and Ub6 values'!$A$3:$F$7000,3,FALSE)</f>
        <v>4</v>
      </c>
      <c r="G173" s="39">
        <f>VLOOKUP($A173,'Ub5 and Ub6 values'!$A$3:$F$7000,4,FALSE)</f>
        <v>5</v>
      </c>
    </row>
    <row r="174" spans="1:7">
      <c r="A174" t="s">
        <v>4124</v>
      </c>
      <c r="C174">
        <v>4.8622302608185442E-3</v>
      </c>
      <c r="E174" s="30">
        <f t="shared" si="2"/>
        <v>-2.3131644781058096</v>
      </c>
      <c r="F174" s="39">
        <f>VLOOKUP($A174,'Ub5 and Ub6 values'!$A$3:$F$7000,3,FALSE)</f>
        <v>4</v>
      </c>
      <c r="G174" s="39">
        <f>VLOOKUP($A174,'Ub5 and Ub6 values'!$A$3:$F$7000,4,FALSE)</f>
        <v>4</v>
      </c>
    </row>
    <row r="175" spans="1:7">
      <c r="C175" t="s">
        <v>1489</v>
      </c>
    </row>
    <row r="176" spans="1:7">
      <c r="C176" t="s">
        <v>1489</v>
      </c>
    </row>
    <row r="177" spans="3:3">
      <c r="C177" t="s">
        <v>1489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134"/>
  <sheetViews>
    <sheetView workbookViewId="0">
      <selection activeCell="E1" sqref="E1:F1048576"/>
    </sheetView>
  </sheetViews>
  <sheetFormatPr defaultRowHeight="12.75"/>
  <cols>
    <col min="1" max="1" width="20.5703125" customWidth="1"/>
    <col min="4" max="4" width="9.140625" style="30"/>
    <col min="5" max="6" width="9.140625" style="39"/>
  </cols>
  <sheetData>
    <row r="1" spans="1:29">
      <c r="A1" t="s">
        <v>3341</v>
      </c>
      <c r="B1" t="s">
        <v>1688</v>
      </c>
      <c r="D1" s="30" t="s">
        <v>1689</v>
      </c>
      <c r="E1" s="39" t="s">
        <v>7937</v>
      </c>
      <c r="F1" s="39" t="s">
        <v>7938</v>
      </c>
      <c r="K1" t="s">
        <v>14838</v>
      </c>
      <c r="Q1" t="s">
        <v>14839</v>
      </c>
      <c r="W1" t="s">
        <v>14840</v>
      </c>
    </row>
    <row r="2" spans="1:29">
      <c r="A2" t="s">
        <v>1500</v>
      </c>
      <c r="B2">
        <v>1.8827814365836406E-11</v>
      </c>
      <c r="D2" s="30">
        <f>LOG(B2)</f>
        <v>-10.725200092301403</v>
      </c>
      <c r="E2" s="39">
        <f>VLOOKUP($A2,'Ub5 and Ub6 values'!$A$3:$F$7000,3,FALSE)</f>
        <v>6</v>
      </c>
      <c r="F2" s="39">
        <f>VLOOKUP($A2,'Ub5 and Ub6 values'!$A$3:$F$7000,4,FALSE)</f>
        <v>9</v>
      </c>
      <c r="K2" s="26" t="s">
        <v>14841</v>
      </c>
      <c r="L2" s="26" t="s">
        <v>14842</v>
      </c>
      <c r="M2" s="26" t="s">
        <v>14843</v>
      </c>
      <c r="N2" s="26" t="s">
        <v>14844</v>
      </c>
      <c r="O2" s="26" t="s">
        <v>14845</v>
      </c>
      <c r="P2" s="26" t="s">
        <v>14846</v>
      </c>
      <c r="Q2" s="26" t="s">
        <v>14841</v>
      </c>
      <c r="R2" s="26" t="s">
        <v>14842</v>
      </c>
      <c r="S2" s="26" t="s">
        <v>14843</v>
      </c>
      <c r="T2" s="26" t="s">
        <v>14844</v>
      </c>
      <c r="U2" s="26" t="s">
        <v>14845</v>
      </c>
      <c r="V2" s="26" t="s">
        <v>14846</v>
      </c>
      <c r="W2" s="26" t="s">
        <v>14841</v>
      </c>
      <c r="X2" s="26" t="s">
        <v>14842</v>
      </c>
      <c r="Y2" s="26" t="s">
        <v>14843</v>
      </c>
      <c r="Z2" s="26" t="s">
        <v>14844</v>
      </c>
      <c r="AA2" s="26" t="s">
        <v>14845</v>
      </c>
      <c r="AB2" s="26" t="s">
        <v>14846</v>
      </c>
      <c r="AC2" s="26" t="s">
        <v>14846</v>
      </c>
    </row>
    <row r="3" spans="1:29">
      <c r="A3" t="s">
        <v>1523</v>
      </c>
      <c r="B3">
        <v>8.380196273017973E-10</v>
      </c>
      <c r="D3" s="30">
        <f t="shared" ref="D3:D66" si="0">LOG(B3)</f>
        <v>-9.0767458096166891</v>
      </c>
      <c r="E3" s="39">
        <f>VLOOKUP($A3,'Ub5 and Ub6 values'!$A$3:$F$7000,3,FALSE)</f>
        <v>11</v>
      </c>
      <c r="F3" s="39">
        <f>VLOOKUP($A3,'Ub5 and Ub6 values'!$A$3:$F$7000,4,FALSE)</f>
        <v>12</v>
      </c>
      <c r="K3">
        <f>AVERAGE(D2:D3742)</f>
        <v>-6.1695105803589501</v>
      </c>
      <c r="L3">
        <f>MEDIAN(D2:D3742)</f>
        <v>-6.3503902015035658</v>
      </c>
      <c r="M3">
        <f>STDEV(D2:D3742)</f>
        <v>1.4587308132006196</v>
      </c>
      <c r="N3">
        <f>SKEW(D2:D3742)</f>
        <v>-0.16401138298513354</v>
      </c>
      <c r="O3">
        <f>MAX(D2:D3742)</f>
        <v>-3.5209823415401078</v>
      </c>
      <c r="P3">
        <f>MIN(D2:D3742)</f>
        <v>-10.725200092301403</v>
      </c>
      <c r="Q3">
        <f>AVERAGE(E2:E5440)</f>
        <v>8.1946902654867255</v>
      </c>
      <c r="R3">
        <f>MEDIAN(E2:E542)</f>
        <v>8</v>
      </c>
      <c r="S3">
        <f>STDEV(E2:E542)</f>
        <v>1.7053403885171912</v>
      </c>
      <c r="T3">
        <f>SKEW(E2:E542)</f>
        <v>0.42689320607669351</v>
      </c>
      <c r="U3">
        <f>MAX(E2:E542)</f>
        <v>11</v>
      </c>
      <c r="V3">
        <f>MIN(E2:E542)</f>
        <v>6</v>
      </c>
      <c r="W3">
        <f>AVERAGE(F2:F5406)</f>
        <v>9.6371681415929196</v>
      </c>
      <c r="X3">
        <f>MEDIAN(F2:F5406)</f>
        <v>10</v>
      </c>
      <c r="Y3">
        <f>STDEV(F2:F5406)</f>
        <v>1.4642278980908034</v>
      </c>
      <c r="Z3">
        <f>SKEW(F2:F5406)</f>
        <v>-0.16280558140009529</v>
      </c>
      <c r="AA3">
        <f>MAX(F2:F5406)</f>
        <v>12</v>
      </c>
      <c r="AB3">
        <f>MIN(F2:F5406)</f>
        <v>6</v>
      </c>
      <c r="AC3">
        <f>MIN(G2:G5406)</f>
        <v>0</v>
      </c>
    </row>
    <row r="4" spans="1:29">
      <c r="A4" t="s">
        <v>1503</v>
      </c>
      <c r="B4">
        <v>1.2895323400356483E-9</v>
      </c>
      <c r="D4" s="30">
        <f t="shared" si="0"/>
        <v>-8.8895677617672941</v>
      </c>
      <c r="E4" s="39">
        <f>VLOOKUP($A4,'Ub5 and Ub6 values'!$A$3:$F$7000,3,FALSE)</f>
        <v>10</v>
      </c>
      <c r="F4" s="39">
        <f>VLOOKUP($A4,'Ub5 and Ub6 values'!$A$3:$F$7000,4,FALSE)</f>
        <v>10</v>
      </c>
    </row>
    <row r="5" spans="1:29">
      <c r="A5" t="s">
        <v>1522</v>
      </c>
      <c r="B5">
        <v>2.1027632793900867E-9</v>
      </c>
      <c r="D5" s="30">
        <f t="shared" si="0"/>
        <v>-8.6772096156832408</v>
      </c>
      <c r="E5" s="39">
        <f>VLOOKUP($A5,'Ub5 and Ub6 values'!$A$3:$F$7000,3,FALSE)</f>
        <v>11</v>
      </c>
      <c r="F5" s="39">
        <f>VLOOKUP($A5,'Ub5 and Ub6 values'!$A$3:$F$7000,4,FALSE)</f>
        <v>12</v>
      </c>
    </row>
    <row r="6" spans="1:29">
      <c r="A6" t="s">
        <v>6355</v>
      </c>
      <c r="B6">
        <v>3.072051888056573E-9</v>
      </c>
      <c r="D6" s="30">
        <f t="shared" si="0"/>
        <v>-8.5125714531892438</v>
      </c>
      <c r="E6" s="39">
        <f>VLOOKUP($A6,'Ub5 and Ub6 values'!$A$3:$F$7000,3,FALSE)</f>
        <v>7</v>
      </c>
      <c r="F6" s="39">
        <f>VLOOKUP($A6,'Ub5 and Ub6 values'!$A$3:$F$7000,4,FALSE)</f>
        <v>8</v>
      </c>
    </row>
    <row r="7" spans="1:29">
      <c r="A7" t="s">
        <v>1585</v>
      </c>
      <c r="B7">
        <v>3.4508018573789638E-9</v>
      </c>
      <c r="D7" s="30">
        <f t="shared" si="0"/>
        <v>-8.4620799768769945</v>
      </c>
      <c r="E7" s="39">
        <f>VLOOKUP($A7,'Ub5 and Ub6 values'!$A$3:$F$7000,3,FALSE)</f>
        <v>10</v>
      </c>
      <c r="F7" s="39">
        <f>VLOOKUP($A7,'Ub5 and Ub6 values'!$A$3:$F$7000,4,FALSE)</f>
        <v>10</v>
      </c>
    </row>
    <row r="8" spans="1:29">
      <c r="A8" t="s">
        <v>1591</v>
      </c>
      <c r="B8">
        <v>8.222237652177938E-9</v>
      </c>
      <c r="D8" s="30">
        <f t="shared" si="0"/>
        <v>-8.0850099747050379</v>
      </c>
      <c r="E8" s="39">
        <f>VLOOKUP($A8,'Ub5 and Ub6 values'!$A$3:$F$7000,3,FALSE)</f>
        <v>7</v>
      </c>
      <c r="F8" s="39">
        <f>VLOOKUP($A8,'Ub5 and Ub6 values'!$A$3:$F$7000,4,FALSE)</f>
        <v>8</v>
      </c>
    </row>
    <row r="9" spans="1:29">
      <c r="A9" t="s">
        <v>1538</v>
      </c>
      <c r="B9">
        <v>9.0507976015386348E-9</v>
      </c>
      <c r="D9" s="30">
        <f t="shared" si="0"/>
        <v>-8.0433131469071117</v>
      </c>
      <c r="E9" s="39">
        <f>VLOOKUP($A9,'Ub5 and Ub6 values'!$A$3:$F$7000,3,FALSE)</f>
        <v>8</v>
      </c>
      <c r="F9" s="39">
        <f>VLOOKUP($A9,'Ub5 and Ub6 values'!$A$3:$F$7000,4,FALSE)</f>
        <v>8</v>
      </c>
    </row>
    <row r="10" spans="1:29">
      <c r="A10" t="s">
        <v>1529</v>
      </c>
      <c r="B10">
        <v>9.8987255390868433E-9</v>
      </c>
      <c r="D10" s="30">
        <f t="shared" si="0"/>
        <v>-8.0044207172177497</v>
      </c>
      <c r="E10" s="39">
        <f>VLOOKUP($A10,'Ub5 and Ub6 values'!$A$3:$F$7000,3,FALSE)</f>
        <v>7</v>
      </c>
      <c r="F10" s="39">
        <f>VLOOKUP($A10,'Ub5 and Ub6 values'!$A$3:$F$7000,4,FALSE)</f>
        <v>8</v>
      </c>
    </row>
    <row r="11" spans="1:29">
      <c r="A11" t="s">
        <v>1678</v>
      </c>
      <c r="B11">
        <v>1.0411420098722313E-8</v>
      </c>
      <c r="D11" s="30">
        <f t="shared" si="0"/>
        <v>-7.9824900294735395</v>
      </c>
      <c r="E11" s="39">
        <f>VLOOKUP($A11,'Ub5 and Ub6 values'!$A$3:$F$7000,3,FALSE)</f>
        <v>9</v>
      </c>
      <c r="F11" s="39">
        <f>VLOOKUP($A11,'Ub5 and Ub6 values'!$A$3:$F$7000,4,FALSE)</f>
        <v>9</v>
      </c>
    </row>
    <row r="12" spans="1:29">
      <c r="A12" t="s">
        <v>1609</v>
      </c>
      <c r="B12">
        <v>1.0729878057125652E-8</v>
      </c>
      <c r="D12" s="30">
        <f t="shared" si="0"/>
        <v>-7.9694052136741576</v>
      </c>
      <c r="E12" s="39">
        <f>VLOOKUP($A12,'Ub5 and Ub6 values'!$A$3:$F$7000,3,FALSE)</f>
        <v>11</v>
      </c>
      <c r="F12" s="39">
        <f>VLOOKUP($A12,'Ub5 and Ub6 values'!$A$3:$F$7000,4,FALSE)</f>
        <v>12</v>
      </c>
    </row>
    <row r="13" spans="1:29">
      <c r="A13" t="s">
        <v>1591</v>
      </c>
      <c r="B13">
        <v>1.2758644632689903E-8</v>
      </c>
      <c r="D13" s="30">
        <f t="shared" si="0"/>
        <v>-7.8941954588286505</v>
      </c>
      <c r="E13" s="39">
        <f>VLOOKUP($A13,'Ub5 and Ub6 values'!$A$3:$F$7000,3,FALSE)</f>
        <v>7</v>
      </c>
      <c r="F13" s="39">
        <f>VLOOKUP($A13,'Ub5 and Ub6 values'!$A$3:$F$7000,4,FALSE)</f>
        <v>8</v>
      </c>
    </row>
    <row r="14" spans="1:29">
      <c r="A14" t="s">
        <v>6355</v>
      </c>
      <c r="B14">
        <v>1.3126039885332633E-8</v>
      </c>
      <c r="D14" s="30">
        <f t="shared" si="0"/>
        <v>-7.8818662804117521</v>
      </c>
      <c r="E14" s="39">
        <f>VLOOKUP($A14,'Ub5 and Ub6 values'!$A$3:$F$7000,3,FALSE)</f>
        <v>7</v>
      </c>
      <c r="F14" s="39">
        <f>VLOOKUP($A14,'Ub5 and Ub6 values'!$A$3:$F$7000,4,FALSE)</f>
        <v>8</v>
      </c>
    </row>
    <row r="15" spans="1:29">
      <c r="A15" t="s">
        <v>1557</v>
      </c>
      <c r="B15">
        <v>1.4565278456912783E-8</v>
      </c>
      <c r="D15" s="30">
        <f t="shared" si="0"/>
        <v>-7.836681208177084</v>
      </c>
      <c r="E15" s="39">
        <f>VLOOKUP($A15,'Ub5 and Ub6 values'!$A$3:$F$7000,3,FALSE)</f>
        <v>11</v>
      </c>
      <c r="F15" s="39">
        <f>VLOOKUP($A15,'Ub5 and Ub6 values'!$A$3:$F$7000,4,FALSE)</f>
        <v>11</v>
      </c>
    </row>
    <row r="16" spans="1:29">
      <c r="A16" t="s">
        <v>1615</v>
      </c>
      <c r="B16">
        <v>1.4969067241904075E-8</v>
      </c>
      <c r="D16" s="30">
        <f t="shared" si="0"/>
        <v>-7.8248052607334246</v>
      </c>
      <c r="E16" s="39">
        <f>VLOOKUP($A16,'Ub5 and Ub6 values'!$A$3:$F$7000,3,FALSE)</f>
        <v>9</v>
      </c>
      <c r="F16" s="39">
        <f>VLOOKUP($A16,'Ub5 and Ub6 values'!$A$3:$F$7000,4,FALSE)</f>
        <v>9</v>
      </c>
    </row>
    <row r="17" spans="1:6">
      <c r="A17" t="s">
        <v>1612</v>
      </c>
      <c r="B17">
        <v>1.5362339991627524E-8</v>
      </c>
      <c r="D17" s="30">
        <f t="shared" si="0"/>
        <v>-7.8135426275303956</v>
      </c>
      <c r="E17" s="39">
        <f>VLOOKUP($A17,'Ub5 and Ub6 values'!$A$3:$F$7000,3,FALSE)</f>
        <v>11</v>
      </c>
      <c r="F17" s="39">
        <f>VLOOKUP($A17,'Ub5 and Ub6 values'!$A$3:$F$7000,4,FALSE)</f>
        <v>11</v>
      </c>
    </row>
    <row r="18" spans="1:6">
      <c r="A18" t="s">
        <v>1591</v>
      </c>
      <c r="B18">
        <v>1.5877424431791876E-8</v>
      </c>
      <c r="D18" s="30">
        <f t="shared" si="0"/>
        <v>-7.7992199455977937</v>
      </c>
      <c r="E18" s="39">
        <f>VLOOKUP($A18,'Ub5 and Ub6 values'!$A$3:$F$7000,3,FALSE)</f>
        <v>7</v>
      </c>
      <c r="F18" s="39">
        <f>VLOOKUP($A18,'Ub5 and Ub6 values'!$A$3:$F$7000,4,FALSE)</f>
        <v>8</v>
      </c>
    </row>
    <row r="19" spans="1:6">
      <c r="A19" t="s">
        <v>1556</v>
      </c>
      <c r="B19">
        <v>1.6633894184700283E-8</v>
      </c>
      <c r="D19" s="30">
        <f t="shared" si="0"/>
        <v>-7.7790060655763869</v>
      </c>
      <c r="E19" s="39">
        <f>VLOOKUP($A19,'Ub5 and Ub6 values'!$A$3:$F$7000,3,FALSE)</f>
        <v>8</v>
      </c>
      <c r="F19" s="39">
        <f>VLOOKUP($A19,'Ub5 and Ub6 values'!$A$3:$F$7000,4,FALSE)</f>
        <v>11</v>
      </c>
    </row>
    <row r="20" spans="1:6">
      <c r="A20" t="s">
        <v>1616</v>
      </c>
      <c r="B20">
        <v>2.1355520223959613E-8</v>
      </c>
      <c r="D20" s="30">
        <f t="shared" si="0"/>
        <v>-7.6704898446238046</v>
      </c>
      <c r="E20" s="39">
        <f>VLOOKUP($A20,'Ub5 and Ub6 values'!$A$3:$F$7000,3,FALSE)</f>
        <v>9</v>
      </c>
      <c r="F20" s="39">
        <f>VLOOKUP($A20,'Ub5 and Ub6 values'!$A$3:$F$7000,4,FALSE)</f>
        <v>10</v>
      </c>
    </row>
    <row r="21" spans="1:6">
      <c r="A21" t="s">
        <v>1554</v>
      </c>
      <c r="B21">
        <v>2.1704245254039437E-8</v>
      </c>
      <c r="D21" s="30">
        <f t="shared" si="0"/>
        <v>-7.6634553117697646</v>
      </c>
      <c r="E21" s="39">
        <f>VLOOKUP($A21,'Ub5 and Ub6 values'!$A$3:$F$7000,3,FALSE)</f>
        <v>8</v>
      </c>
      <c r="F21" s="39">
        <f>VLOOKUP($A21,'Ub5 and Ub6 values'!$A$3:$F$7000,4,FALSE)</f>
        <v>11</v>
      </c>
    </row>
    <row r="22" spans="1:6">
      <c r="A22" t="s">
        <v>1533</v>
      </c>
      <c r="B22">
        <v>2.3394502948955951E-8</v>
      </c>
      <c r="D22" s="30">
        <f t="shared" si="0"/>
        <v>-7.6308861776066097</v>
      </c>
      <c r="E22" s="39">
        <f>VLOOKUP($A22,'Ub5 and Ub6 values'!$A$3:$F$7000,3,FALSE)</f>
        <v>11</v>
      </c>
      <c r="F22" s="39">
        <f>VLOOKUP($A22,'Ub5 and Ub6 values'!$A$3:$F$7000,4,FALSE)</f>
        <v>12</v>
      </c>
    </row>
    <row r="23" spans="1:6">
      <c r="A23" t="s">
        <v>1554</v>
      </c>
      <c r="B23">
        <v>2.3591570928303736E-8</v>
      </c>
      <c r="D23" s="30">
        <f t="shared" si="0"/>
        <v>-7.6272431391153201</v>
      </c>
      <c r="E23" s="39">
        <f>VLOOKUP($A23,'Ub5 and Ub6 values'!$A$3:$F$7000,3,FALSE)</f>
        <v>8</v>
      </c>
      <c r="F23" s="39">
        <f>VLOOKUP($A23,'Ub5 and Ub6 values'!$A$3:$F$7000,4,FALSE)</f>
        <v>11</v>
      </c>
    </row>
    <row r="24" spans="1:6">
      <c r="A24" t="s">
        <v>1556</v>
      </c>
      <c r="B24">
        <v>2.5990459663594192E-8</v>
      </c>
      <c r="D24" s="30">
        <f t="shared" si="0"/>
        <v>-7.5851860395602735</v>
      </c>
      <c r="E24" s="39">
        <f>VLOOKUP($A24,'Ub5 and Ub6 values'!$A$3:$F$7000,3,FALSE)</f>
        <v>8</v>
      </c>
      <c r="F24" s="39">
        <f>VLOOKUP($A24,'Ub5 and Ub6 values'!$A$3:$F$7000,4,FALSE)</f>
        <v>11</v>
      </c>
    </row>
    <row r="25" spans="1:6">
      <c r="A25" t="s">
        <v>1517</v>
      </c>
      <c r="B25">
        <v>2.7707674040774397E-8</v>
      </c>
      <c r="D25" s="30">
        <f t="shared" si="0"/>
        <v>-7.5573999301417993</v>
      </c>
      <c r="E25" s="39">
        <f>VLOOKUP($A25,'Ub5 and Ub6 values'!$A$3:$F$7000,3,FALSE)</f>
        <v>11</v>
      </c>
      <c r="F25" s="39">
        <f>VLOOKUP($A25,'Ub5 and Ub6 values'!$A$3:$F$7000,4,FALSE)</f>
        <v>11</v>
      </c>
    </row>
    <row r="26" spans="1:6">
      <c r="A26" t="s">
        <v>1498</v>
      </c>
      <c r="B26">
        <v>3.1835673759539546E-8</v>
      </c>
      <c r="D26" s="30">
        <f t="shared" si="0"/>
        <v>-7.497085954439882</v>
      </c>
      <c r="E26" s="39">
        <f>VLOOKUP($A26,'Ub5 and Ub6 values'!$A$3:$F$7000,3,FALSE)</f>
        <v>9</v>
      </c>
      <c r="F26" s="39">
        <f>VLOOKUP($A26,'Ub5 and Ub6 values'!$A$3:$F$7000,4,FALSE)</f>
        <v>9</v>
      </c>
    </row>
    <row r="27" spans="1:6">
      <c r="A27" t="s">
        <v>1592</v>
      </c>
      <c r="B27">
        <v>3.4063187282048494E-8</v>
      </c>
      <c r="D27" s="30">
        <f t="shared" si="0"/>
        <v>-7.4677147176698524</v>
      </c>
      <c r="E27" s="39">
        <f>VLOOKUP($A27,'Ub5 and Ub6 values'!$A$3:$F$7000,3,FALSE)</f>
        <v>10</v>
      </c>
      <c r="F27" s="39">
        <f>VLOOKUP($A27,'Ub5 and Ub6 values'!$A$3:$F$7000,4,FALSE)</f>
        <v>10</v>
      </c>
    </row>
    <row r="28" spans="1:6">
      <c r="A28" t="s">
        <v>1595</v>
      </c>
      <c r="B28">
        <v>3.7475192593602798E-8</v>
      </c>
      <c r="D28" s="30">
        <f t="shared" si="0"/>
        <v>-7.4262561265350797</v>
      </c>
      <c r="E28" s="39">
        <f>VLOOKUP($A28,'Ub5 and Ub6 values'!$A$3:$F$7000,3,FALSE)</f>
        <v>9</v>
      </c>
      <c r="F28" s="39">
        <f>VLOOKUP($A28,'Ub5 and Ub6 values'!$A$3:$F$7000,4,FALSE)</f>
        <v>11</v>
      </c>
    </row>
    <row r="29" spans="1:6">
      <c r="A29" t="s">
        <v>1609</v>
      </c>
      <c r="B29">
        <v>4.0237042714221197E-8</v>
      </c>
      <c r="D29" s="30">
        <f t="shared" si="0"/>
        <v>-7.3953739459464387</v>
      </c>
      <c r="E29" s="39">
        <f>VLOOKUP($A29,'Ub5 and Ub6 values'!$A$3:$F$7000,3,FALSE)</f>
        <v>11</v>
      </c>
      <c r="F29" s="39">
        <f>VLOOKUP($A29,'Ub5 and Ub6 values'!$A$3:$F$7000,4,FALSE)</f>
        <v>12</v>
      </c>
    </row>
    <row r="30" spans="1:6">
      <c r="A30" t="s">
        <v>1515</v>
      </c>
      <c r="B30">
        <v>5.1659556416608898E-8</v>
      </c>
      <c r="D30" s="30">
        <f t="shared" si="0"/>
        <v>-7.2868493272886425</v>
      </c>
      <c r="E30" s="39">
        <f>VLOOKUP($A30,'Ub5 and Ub6 values'!$A$3:$F$7000,3,FALSE)</f>
        <v>8</v>
      </c>
      <c r="F30" s="39">
        <f>VLOOKUP($A30,'Ub5 and Ub6 values'!$A$3:$F$7000,4,FALSE)</f>
        <v>10</v>
      </c>
    </row>
    <row r="31" spans="1:6">
      <c r="A31" t="s">
        <v>1566</v>
      </c>
      <c r="B31">
        <v>5.2276450806242993E-8</v>
      </c>
      <c r="D31" s="30">
        <f t="shared" si="0"/>
        <v>-7.281693905551851</v>
      </c>
      <c r="E31" s="39">
        <f>VLOOKUP($A31,'Ub5 and Ub6 values'!$A$3:$F$7000,3,FALSE)</f>
        <v>11</v>
      </c>
      <c r="F31" s="39">
        <f>VLOOKUP($A31,'Ub5 and Ub6 values'!$A$3:$F$7000,4,FALSE)</f>
        <v>11</v>
      </c>
    </row>
    <row r="32" spans="1:6">
      <c r="A32" t="s">
        <v>1550</v>
      </c>
      <c r="B32">
        <v>5.2570477296125117E-8</v>
      </c>
      <c r="D32" s="30">
        <f t="shared" si="0"/>
        <v>-7.2792580799316911</v>
      </c>
      <c r="E32" s="39">
        <f>VLOOKUP($A32,'Ub5 and Ub6 values'!$A$3:$F$7000,3,FALSE)</f>
        <v>11</v>
      </c>
      <c r="F32" s="39">
        <f>VLOOKUP($A32,'Ub5 and Ub6 values'!$A$3:$F$7000,4,FALSE)</f>
        <v>11</v>
      </c>
    </row>
    <row r="33" spans="1:6">
      <c r="A33" t="s">
        <v>1520</v>
      </c>
      <c r="B33">
        <v>6.9082530596552665E-8</v>
      </c>
      <c r="D33" s="30">
        <f t="shared" si="0"/>
        <v>-7.1606317619559245</v>
      </c>
      <c r="E33" s="39">
        <f>VLOOKUP($A33,'Ub5 and Ub6 values'!$A$3:$F$7000,3,FALSE)</f>
        <v>10</v>
      </c>
      <c r="F33" s="39">
        <f>VLOOKUP($A33,'Ub5 and Ub6 values'!$A$3:$F$7000,4,FALSE)</f>
        <v>10</v>
      </c>
    </row>
    <row r="34" spans="1:6">
      <c r="A34" t="s">
        <v>1601</v>
      </c>
      <c r="B34">
        <v>7.5633489563760208E-8</v>
      </c>
      <c r="D34" s="30">
        <f t="shared" si="0"/>
        <v>-7.1212858617442611</v>
      </c>
      <c r="E34" s="39">
        <f>VLOOKUP($A34,'Ub5 and Ub6 values'!$A$3:$F$7000,3,FALSE)</f>
        <v>9</v>
      </c>
      <c r="F34" s="39">
        <f>VLOOKUP($A34,'Ub5 and Ub6 values'!$A$3:$F$7000,4,FALSE)</f>
        <v>9</v>
      </c>
    </row>
    <row r="35" spans="1:6">
      <c r="A35" t="s">
        <v>1584</v>
      </c>
      <c r="B35">
        <v>9.5313465770912631E-8</v>
      </c>
      <c r="D35" s="30">
        <f t="shared" si="0"/>
        <v>-7.0208457384290863</v>
      </c>
      <c r="E35" s="39">
        <f>VLOOKUP($A35,'Ub5 and Ub6 values'!$A$3:$F$7000,3,FALSE)</f>
        <v>8</v>
      </c>
      <c r="F35" s="39">
        <f>VLOOKUP($A35,'Ub5 and Ub6 values'!$A$3:$F$7000,4,FALSE)</f>
        <v>10</v>
      </c>
    </row>
    <row r="36" spans="1:6">
      <c r="A36" t="s">
        <v>565</v>
      </c>
      <c r="B36">
        <v>1.0200294499043205E-7</v>
      </c>
      <c r="D36" s="30">
        <f t="shared" si="0"/>
        <v>-6.9913872892711177</v>
      </c>
      <c r="E36" s="39">
        <f>VLOOKUP($A36,'Ub5 and Ub6 values'!$A$3:$F$7000,3,FALSE)</f>
        <v>8</v>
      </c>
      <c r="F36" s="39">
        <f>VLOOKUP($A36,'Ub5 and Ub6 values'!$A$3:$F$7000,4,FALSE)</f>
        <v>8</v>
      </c>
    </row>
    <row r="37" spans="1:6">
      <c r="A37" t="s">
        <v>1642</v>
      </c>
      <c r="B37">
        <v>1.1413459314611569E-7</v>
      </c>
      <c r="D37" s="30">
        <f t="shared" si="0"/>
        <v>-6.9425827049640798</v>
      </c>
      <c r="E37" s="39">
        <f>VLOOKUP($A37,'Ub5 and Ub6 values'!$A$3:$F$7000,3,FALSE)</f>
        <v>8</v>
      </c>
      <c r="F37" s="39">
        <f>VLOOKUP($A37,'Ub5 and Ub6 values'!$A$3:$F$7000,4,FALSE)</f>
        <v>11</v>
      </c>
    </row>
    <row r="38" spans="1:6">
      <c r="A38" t="s">
        <v>1517</v>
      </c>
      <c r="B38">
        <v>1.2468453318348479E-7</v>
      </c>
      <c r="D38" s="30">
        <f t="shared" si="0"/>
        <v>-6.9041874163664554</v>
      </c>
      <c r="E38" s="39">
        <f>VLOOKUP($A38,'Ub5 and Ub6 values'!$A$3:$F$7000,3,FALSE)</f>
        <v>11</v>
      </c>
      <c r="F38" s="39">
        <f>VLOOKUP($A38,'Ub5 and Ub6 values'!$A$3:$F$7000,4,FALSE)</f>
        <v>11</v>
      </c>
    </row>
    <row r="39" spans="1:6">
      <c r="A39" t="s">
        <v>1524</v>
      </c>
      <c r="B39">
        <v>1.2473319188419669E-7</v>
      </c>
      <c r="D39" s="30">
        <f t="shared" si="0"/>
        <v>-6.9040179640512429</v>
      </c>
      <c r="E39" s="39">
        <f>VLOOKUP($A39,'Ub5 and Ub6 values'!$A$3:$F$7000,3,FALSE)</f>
        <v>9</v>
      </c>
      <c r="F39" s="39">
        <f>VLOOKUP($A39,'Ub5 and Ub6 values'!$A$3:$F$7000,4,FALSE)</f>
        <v>11</v>
      </c>
    </row>
    <row r="40" spans="1:6">
      <c r="A40" t="s">
        <v>1565</v>
      </c>
      <c r="B40">
        <v>1.3413155010150669E-7</v>
      </c>
      <c r="D40" s="30">
        <f t="shared" si="0"/>
        <v>-6.8724690564259436</v>
      </c>
      <c r="E40" s="39">
        <f>VLOOKUP($A40,'Ub5 and Ub6 values'!$A$3:$F$7000,3,FALSE)</f>
        <v>11</v>
      </c>
      <c r="F40" s="39">
        <f>VLOOKUP($A40,'Ub5 and Ub6 values'!$A$3:$F$7000,4,FALSE)</f>
        <v>12</v>
      </c>
    </row>
    <row r="41" spans="1:6">
      <c r="A41" t="s">
        <v>1593</v>
      </c>
      <c r="B41">
        <v>1.4453063930593451E-7</v>
      </c>
      <c r="D41" s="30">
        <f t="shared" si="0"/>
        <v>-6.8400400762917606</v>
      </c>
      <c r="E41" s="39">
        <f>VLOOKUP($A41,'Ub5 and Ub6 values'!$A$3:$F$7000,3,FALSE)</f>
        <v>9</v>
      </c>
      <c r="F41" s="39">
        <f>VLOOKUP($A41,'Ub5 and Ub6 values'!$A$3:$F$7000,4,FALSE)</f>
        <v>9</v>
      </c>
    </row>
    <row r="42" spans="1:6">
      <c r="A42" t="s">
        <v>6061</v>
      </c>
      <c r="B42">
        <v>1.4800589803503668E-7</v>
      </c>
      <c r="D42" s="30">
        <f t="shared" si="0"/>
        <v>-6.8297209776250947</v>
      </c>
      <c r="E42" s="39">
        <f>VLOOKUP($A42,'Ub5 and Ub6 values'!$A$3:$F$7000,3,FALSE)</f>
        <v>9</v>
      </c>
      <c r="F42" s="39">
        <f>VLOOKUP($A42,'Ub5 and Ub6 values'!$A$3:$F$7000,4,FALSE)</f>
        <v>9</v>
      </c>
    </row>
    <row r="43" spans="1:6">
      <c r="A43" t="s">
        <v>1563</v>
      </c>
      <c r="B43">
        <v>1.8095795439234195E-7</v>
      </c>
      <c r="D43" s="30">
        <f t="shared" si="0"/>
        <v>-6.7424223217971528</v>
      </c>
      <c r="E43" s="39">
        <f>VLOOKUP($A43,'Ub5 and Ub6 values'!$A$3:$F$7000,3,FALSE)</f>
        <v>11</v>
      </c>
      <c r="F43" s="39">
        <f>VLOOKUP($A43,'Ub5 and Ub6 values'!$A$3:$F$7000,4,FALSE)</f>
        <v>11</v>
      </c>
    </row>
    <row r="44" spans="1:6">
      <c r="A44" t="s">
        <v>1515</v>
      </c>
      <c r="B44">
        <v>1.9679831015851012E-7</v>
      </c>
      <c r="D44" s="30">
        <f t="shared" si="0"/>
        <v>-6.7059786350306183</v>
      </c>
      <c r="E44" s="39">
        <f>VLOOKUP($A44,'Ub5 and Ub6 values'!$A$3:$F$7000,3,FALSE)</f>
        <v>8</v>
      </c>
      <c r="F44" s="39">
        <f>VLOOKUP($A44,'Ub5 and Ub6 values'!$A$3:$F$7000,4,FALSE)</f>
        <v>10</v>
      </c>
    </row>
    <row r="45" spans="1:6">
      <c r="A45" t="s">
        <v>1563</v>
      </c>
      <c r="B45">
        <v>2.1510096465504797E-7</v>
      </c>
      <c r="D45" s="30">
        <f t="shared" si="0"/>
        <v>-6.6673576419443608</v>
      </c>
      <c r="E45" s="39">
        <f>VLOOKUP($A45,'Ub5 and Ub6 values'!$A$3:$F$7000,3,FALSE)</f>
        <v>11</v>
      </c>
      <c r="F45" s="39">
        <f>VLOOKUP($A45,'Ub5 and Ub6 values'!$A$3:$F$7000,4,FALSE)</f>
        <v>11</v>
      </c>
    </row>
    <row r="46" spans="1:6">
      <c r="A46" t="s">
        <v>1645</v>
      </c>
      <c r="B46">
        <v>2.330670196917276E-7</v>
      </c>
      <c r="D46" s="30">
        <f t="shared" si="0"/>
        <v>-6.6325191772698613</v>
      </c>
      <c r="E46" s="39">
        <f>VLOOKUP($A46,'Ub5 and Ub6 values'!$A$3:$F$7000,3,FALSE)</f>
        <v>8</v>
      </c>
      <c r="F46" s="39">
        <f>VLOOKUP($A46,'Ub5 and Ub6 values'!$A$3:$F$7000,4,FALSE)</f>
        <v>8</v>
      </c>
    </row>
    <row r="47" spans="1:6">
      <c r="A47" t="s">
        <v>1518</v>
      </c>
      <c r="B47">
        <v>2.4403419368076383E-7</v>
      </c>
      <c r="D47" s="30">
        <f t="shared" si="0"/>
        <v>-6.612549316749651</v>
      </c>
      <c r="E47" s="39">
        <f>VLOOKUP($A47,'Ub5 and Ub6 values'!$A$3:$F$7000,3,FALSE)</f>
        <v>8</v>
      </c>
      <c r="F47" s="39">
        <f>VLOOKUP($A47,'Ub5 and Ub6 values'!$A$3:$F$7000,4,FALSE)</f>
        <v>11</v>
      </c>
    </row>
    <row r="48" spans="1:6">
      <c r="A48" t="s">
        <v>1515</v>
      </c>
      <c r="B48">
        <v>2.459978876981376E-7</v>
      </c>
      <c r="D48" s="30">
        <f t="shared" si="0"/>
        <v>-6.6090686220225621</v>
      </c>
      <c r="E48" s="39">
        <f>VLOOKUP($A48,'Ub5 and Ub6 values'!$A$3:$F$7000,3,FALSE)</f>
        <v>8</v>
      </c>
      <c r="F48" s="39">
        <f>VLOOKUP($A48,'Ub5 and Ub6 values'!$A$3:$F$7000,4,FALSE)</f>
        <v>10</v>
      </c>
    </row>
    <row r="49" spans="1:6">
      <c r="A49" t="s">
        <v>1640</v>
      </c>
      <c r="B49">
        <v>2.9135016327263151E-7</v>
      </c>
      <c r="D49" s="30">
        <f t="shared" si="0"/>
        <v>-6.535584734195135</v>
      </c>
      <c r="E49" s="39">
        <f>VLOOKUP($A49,'Ub5 and Ub6 values'!$A$3:$F$7000,3,FALSE)</f>
        <v>8</v>
      </c>
      <c r="F49" s="39">
        <f>VLOOKUP($A49,'Ub5 and Ub6 values'!$A$3:$F$7000,4,FALSE)</f>
        <v>8</v>
      </c>
    </row>
    <row r="50" spans="1:6">
      <c r="A50" t="s">
        <v>1596</v>
      </c>
      <c r="B50">
        <v>3.2391065248561842E-7</v>
      </c>
      <c r="D50" s="30">
        <f t="shared" si="0"/>
        <v>-6.4895747690640784</v>
      </c>
      <c r="E50" s="39">
        <f>VLOOKUP($A50,'Ub5 and Ub6 values'!$A$3:$F$7000,3,FALSE)</f>
        <v>9</v>
      </c>
      <c r="F50" s="39">
        <f>VLOOKUP($A50,'Ub5 and Ub6 values'!$A$3:$F$7000,4,FALSE)</f>
        <v>9</v>
      </c>
    </row>
    <row r="51" spans="1:6">
      <c r="A51" t="s">
        <v>1656</v>
      </c>
      <c r="B51">
        <v>3.4153610811007515E-7</v>
      </c>
      <c r="D51" s="30">
        <f t="shared" si="0"/>
        <v>-6.46656337478192</v>
      </c>
      <c r="E51" s="39">
        <f>VLOOKUP($A51,'Ub5 and Ub6 values'!$A$3:$F$7000,3,FALSE)</f>
        <v>7</v>
      </c>
      <c r="F51" s="39">
        <f>VLOOKUP($A51,'Ub5 and Ub6 values'!$A$3:$F$7000,4,FALSE)</f>
        <v>9</v>
      </c>
    </row>
    <row r="52" spans="1:6">
      <c r="A52" t="s">
        <v>1596</v>
      </c>
      <c r="B52">
        <v>3.4820395142203972E-7</v>
      </c>
      <c r="D52" s="30">
        <f t="shared" si="0"/>
        <v>-6.4581663048124547</v>
      </c>
      <c r="E52" s="39">
        <f>VLOOKUP($A52,'Ub5 and Ub6 values'!$A$3:$F$7000,3,FALSE)</f>
        <v>9</v>
      </c>
      <c r="F52" s="39">
        <f>VLOOKUP($A52,'Ub5 and Ub6 values'!$A$3:$F$7000,4,FALSE)</f>
        <v>9</v>
      </c>
    </row>
    <row r="53" spans="1:6">
      <c r="A53" t="s">
        <v>1645</v>
      </c>
      <c r="B53">
        <v>3.5022204159010267E-7</v>
      </c>
      <c r="D53" s="30">
        <f t="shared" si="0"/>
        <v>-6.4556565246154545</v>
      </c>
      <c r="E53" s="39">
        <f>VLOOKUP($A53,'Ub5 and Ub6 values'!$A$3:$F$7000,3,FALSE)</f>
        <v>8</v>
      </c>
      <c r="F53" s="39">
        <f>VLOOKUP($A53,'Ub5 and Ub6 values'!$A$3:$F$7000,4,FALSE)</f>
        <v>8</v>
      </c>
    </row>
    <row r="54" spans="1:6">
      <c r="A54" t="s">
        <v>1552</v>
      </c>
      <c r="B54">
        <v>3.5713765105464933E-7</v>
      </c>
      <c r="D54" s="30">
        <f t="shared" si="0"/>
        <v>-6.4471643621194277</v>
      </c>
      <c r="E54" s="39">
        <f>VLOOKUP($A54,'Ub5 and Ub6 values'!$A$3:$F$7000,3,FALSE)</f>
        <v>11</v>
      </c>
      <c r="F54" s="39">
        <f>VLOOKUP($A54,'Ub5 and Ub6 values'!$A$3:$F$7000,4,FALSE)</f>
        <v>12</v>
      </c>
    </row>
    <row r="55" spans="1:6">
      <c r="A55" t="s">
        <v>1576</v>
      </c>
      <c r="B55">
        <v>3.7126554674476992E-7</v>
      </c>
      <c r="D55" s="30">
        <f t="shared" si="0"/>
        <v>-6.4303153512125197</v>
      </c>
      <c r="E55" s="39">
        <f>VLOOKUP($A55,'Ub5 and Ub6 values'!$A$3:$F$7000,3,FALSE)</f>
        <v>8</v>
      </c>
      <c r="F55" s="39">
        <f>VLOOKUP($A55,'Ub5 and Ub6 values'!$A$3:$F$7000,4,FALSE)</f>
        <v>11</v>
      </c>
    </row>
    <row r="56" spans="1:6">
      <c r="A56" t="s">
        <v>1576</v>
      </c>
      <c r="B56">
        <v>3.9778451436939638E-7</v>
      </c>
      <c r="D56" s="30">
        <f t="shared" si="0"/>
        <v>-6.4003521278350766</v>
      </c>
      <c r="E56" s="39">
        <f>VLOOKUP($A56,'Ub5 and Ub6 values'!$A$3:$F$7000,3,FALSE)</f>
        <v>8</v>
      </c>
      <c r="F56" s="39">
        <f>VLOOKUP($A56,'Ub5 and Ub6 values'!$A$3:$F$7000,4,FALSE)</f>
        <v>11</v>
      </c>
    </row>
    <row r="57" spans="1:6">
      <c r="A57" t="s">
        <v>1584</v>
      </c>
      <c r="B57">
        <v>4.0848628187533992E-7</v>
      </c>
      <c r="D57" s="30">
        <f t="shared" si="0"/>
        <v>-6.3888225237236806</v>
      </c>
      <c r="E57" s="39">
        <f>VLOOKUP($A57,'Ub5 and Ub6 values'!$A$3:$F$7000,3,FALSE)</f>
        <v>8</v>
      </c>
      <c r="F57" s="39">
        <f>VLOOKUP($A57,'Ub5 and Ub6 values'!$A$3:$F$7000,4,FALSE)</f>
        <v>10</v>
      </c>
    </row>
    <row r="58" spans="1:6">
      <c r="A58" t="s">
        <v>1622</v>
      </c>
      <c r="B58">
        <v>4.4628243961586517E-7</v>
      </c>
      <c r="D58" s="30">
        <f t="shared" si="0"/>
        <v>-6.3503902015035658</v>
      </c>
      <c r="E58" s="39">
        <f>VLOOKUP($A58,'Ub5 and Ub6 values'!$A$3:$F$7000,3,FALSE)</f>
        <v>6</v>
      </c>
      <c r="F58" s="39">
        <f>VLOOKUP($A58,'Ub5 and Ub6 values'!$A$3:$F$7000,4,FALSE)</f>
        <v>7</v>
      </c>
    </row>
    <row r="59" spans="1:6">
      <c r="A59" t="s">
        <v>1509</v>
      </c>
      <c r="B59">
        <v>6.4786352517818874E-7</v>
      </c>
      <c r="D59" s="30">
        <f t="shared" si="0"/>
        <v>-6.1885164702163538</v>
      </c>
      <c r="E59" s="39">
        <f>VLOOKUP($A59,'Ub5 and Ub6 values'!$A$3:$F$7000,3,FALSE)</f>
        <v>6</v>
      </c>
      <c r="F59" s="39">
        <f>VLOOKUP($A59,'Ub5 and Ub6 values'!$A$3:$F$7000,4,FALSE)</f>
        <v>10</v>
      </c>
    </row>
    <row r="60" spans="1:6">
      <c r="A60" t="s">
        <v>1685</v>
      </c>
      <c r="B60">
        <v>6.7235056896546303E-7</v>
      </c>
      <c r="D60" s="30">
        <f t="shared" si="0"/>
        <v>-6.172404223273408</v>
      </c>
      <c r="E60" s="39">
        <f>VLOOKUP($A60,'Ub5 and Ub6 values'!$A$3:$F$7000,3,FALSE)</f>
        <v>6</v>
      </c>
      <c r="F60" s="39">
        <f>VLOOKUP($A60,'Ub5 and Ub6 values'!$A$3:$F$7000,4,FALSE)</f>
        <v>10</v>
      </c>
    </row>
    <row r="61" spans="1:6">
      <c r="A61" t="s">
        <v>1531</v>
      </c>
      <c r="B61">
        <v>6.9472940847549078E-7</v>
      </c>
      <c r="D61" s="30">
        <f t="shared" si="0"/>
        <v>-6.1581843166887662</v>
      </c>
      <c r="E61" s="39">
        <f>VLOOKUP($A61,'Ub5 and Ub6 values'!$A$3:$F$7000,3,FALSE)</f>
        <v>6</v>
      </c>
      <c r="F61" s="39">
        <f>VLOOKUP($A61,'Ub5 and Ub6 values'!$A$3:$F$7000,4,FALSE)</f>
        <v>6</v>
      </c>
    </row>
    <row r="62" spans="1:6">
      <c r="A62" t="s">
        <v>1525</v>
      </c>
      <c r="B62">
        <v>7.5691378004730035E-7</v>
      </c>
      <c r="D62" s="30">
        <f t="shared" si="0"/>
        <v>-6.1209535881119157</v>
      </c>
      <c r="E62" s="39">
        <f>VLOOKUP($A62,'Ub5 and Ub6 values'!$A$3:$F$7000,3,FALSE)</f>
        <v>7</v>
      </c>
      <c r="F62" s="39">
        <f>VLOOKUP($A62,'Ub5 and Ub6 values'!$A$3:$F$7000,4,FALSE)</f>
        <v>8</v>
      </c>
    </row>
    <row r="63" spans="1:6">
      <c r="A63" t="s">
        <v>1566</v>
      </c>
      <c r="B63">
        <v>7.6672127849156403E-7</v>
      </c>
      <c r="D63" s="30">
        <f t="shared" si="0"/>
        <v>-6.1153624837853258</v>
      </c>
      <c r="E63" s="39">
        <f>VLOOKUP($A63,'Ub5 and Ub6 values'!$A$3:$F$7000,3,FALSE)</f>
        <v>11</v>
      </c>
      <c r="F63" s="39">
        <f>VLOOKUP($A63,'Ub5 and Ub6 values'!$A$3:$F$7000,4,FALSE)</f>
        <v>11</v>
      </c>
    </row>
    <row r="64" spans="1:6">
      <c r="A64" t="s">
        <v>1501</v>
      </c>
      <c r="B64">
        <v>9.4069522812486399E-7</v>
      </c>
      <c r="D64" s="30">
        <f t="shared" si="0"/>
        <v>-6.0265510590199218</v>
      </c>
      <c r="E64" s="39">
        <f>VLOOKUP($A64,'Ub5 and Ub6 values'!$A$3:$F$7000,3,FALSE)</f>
        <v>8</v>
      </c>
      <c r="F64" s="39">
        <f>VLOOKUP($A64,'Ub5 and Ub6 values'!$A$3:$F$7000,4,FALSE)</f>
        <v>9</v>
      </c>
    </row>
    <row r="65" spans="1:6">
      <c r="A65" t="s">
        <v>1639</v>
      </c>
      <c r="B65">
        <v>1.0391745202046983E-6</v>
      </c>
      <c r="D65" s="30">
        <f t="shared" si="0"/>
        <v>-5.9833115103859145</v>
      </c>
      <c r="E65" s="39">
        <f>VLOOKUP($A65,'Ub5 and Ub6 values'!$A$3:$F$7000,3,FALSE)</f>
        <v>7</v>
      </c>
      <c r="F65" s="39">
        <f>VLOOKUP($A65,'Ub5 and Ub6 values'!$A$3:$F$7000,4,FALSE)</f>
        <v>9</v>
      </c>
    </row>
    <row r="66" spans="1:6">
      <c r="A66" t="s">
        <v>1536</v>
      </c>
      <c r="B66">
        <v>1.3644158648044869E-6</v>
      </c>
      <c r="D66" s="30">
        <f t="shared" si="0"/>
        <v>-5.8650532394574082</v>
      </c>
      <c r="E66" s="39">
        <f>VLOOKUP($A66,'Ub5 and Ub6 values'!$A$3:$F$7000,3,FALSE)</f>
        <v>11</v>
      </c>
      <c r="F66" s="39">
        <f>VLOOKUP($A66,'Ub5 and Ub6 values'!$A$3:$F$7000,4,FALSE)</f>
        <v>12</v>
      </c>
    </row>
    <row r="67" spans="1:6">
      <c r="A67" t="s">
        <v>1682</v>
      </c>
      <c r="B67">
        <v>1.7222854702792636E-6</v>
      </c>
      <c r="D67" s="30">
        <f t="shared" ref="D67:D114" si="1">LOG(B67)</f>
        <v>-5.7638948622367652</v>
      </c>
      <c r="E67" s="39">
        <f>VLOOKUP($A67,'Ub5 and Ub6 values'!$A$3:$F$7000,3,FALSE)</f>
        <v>8</v>
      </c>
      <c r="F67" s="39">
        <f>VLOOKUP($A67,'Ub5 and Ub6 values'!$A$3:$F$7000,4,FALSE)</f>
        <v>9</v>
      </c>
    </row>
    <row r="68" spans="1:6">
      <c r="A68" t="s">
        <v>1532</v>
      </c>
      <c r="B68">
        <v>2.0012509095578935E-6</v>
      </c>
      <c r="D68" s="30">
        <f t="shared" si="1"/>
        <v>-5.6986984576880673</v>
      </c>
      <c r="E68" s="39">
        <f>VLOOKUP($A68,'Ub5 and Ub6 values'!$A$3:$F$7000,3,FALSE)</f>
        <v>10</v>
      </c>
      <c r="F68" s="39">
        <f>VLOOKUP($A68,'Ub5 and Ub6 values'!$A$3:$F$7000,4,FALSE)</f>
        <v>12</v>
      </c>
    </row>
    <row r="69" spans="1:6">
      <c r="A69" t="s">
        <v>1536</v>
      </c>
      <c r="B69">
        <v>2.4115257145381628E-6</v>
      </c>
      <c r="D69" s="30">
        <f t="shared" si="1"/>
        <v>-5.617708102756203</v>
      </c>
      <c r="E69" s="39">
        <f>VLOOKUP($A69,'Ub5 and Ub6 values'!$A$3:$F$7000,3,FALSE)</f>
        <v>11</v>
      </c>
      <c r="F69" s="39">
        <f>VLOOKUP($A69,'Ub5 and Ub6 values'!$A$3:$F$7000,4,FALSE)</f>
        <v>12</v>
      </c>
    </row>
    <row r="70" spans="1:6">
      <c r="A70" t="s">
        <v>1635</v>
      </c>
      <c r="B70">
        <v>2.4308449852656889E-6</v>
      </c>
      <c r="D70" s="30">
        <f t="shared" si="1"/>
        <v>-5.614242735188026</v>
      </c>
      <c r="E70" s="39">
        <f>VLOOKUP($A70,'Ub5 and Ub6 values'!$A$3:$F$7000,3,FALSE)</f>
        <v>10</v>
      </c>
      <c r="F70" s="39">
        <f>VLOOKUP($A70,'Ub5 and Ub6 values'!$A$3:$F$7000,4,FALSE)</f>
        <v>10</v>
      </c>
    </row>
    <row r="71" spans="1:6">
      <c r="A71" t="s">
        <v>1543</v>
      </c>
      <c r="B71">
        <v>2.4599550723239514E-6</v>
      </c>
      <c r="D71" s="30">
        <f t="shared" si="1"/>
        <v>-5.6090728246120563</v>
      </c>
      <c r="E71" s="39">
        <f>VLOOKUP($A71,'Ub5 and Ub6 values'!$A$3:$F$7000,3,FALSE)</f>
        <v>7</v>
      </c>
      <c r="F71" s="39">
        <f>VLOOKUP($A71,'Ub5 and Ub6 values'!$A$3:$F$7000,4,FALSE)</f>
        <v>9</v>
      </c>
    </row>
    <row r="72" spans="1:6">
      <c r="A72" t="s">
        <v>1490</v>
      </c>
      <c r="B72">
        <v>2.7023970884847E-6</v>
      </c>
      <c r="D72" s="30">
        <f t="shared" si="1"/>
        <v>-5.5682508356740845</v>
      </c>
      <c r="E72" s="39">
        <f>VLOOKUP($A72,'Ub5 and Ub6 values'!$A$3:$F$7000,3,FALSE)</f>
        <v>7</v>
      </c>
      <c r="F72" s="39">
        <f>VLOOKUP($A72,'Ub5 and Ub6 values'!$A$3:$F$7000,4,FALSE)</f>
        <v>10</v>
      </c>
    </row>
    <row r="73" spans="1:6">
      <c r="A73" t="s">
        <v>1553</v>
      </c>
      <c r="B73">
        <v>2.8529752456132823E-6</v>
      </c>
      <c r="D73" s="30">
        <f t="shared" si="1"/>
        <v>-5.544701996565915</v>
      </c>
      <c r="E73" s="39">
        <f>VLOOKUP($A73,'Ub5 and Ub6 values'!$A$3:$F$7000,3,FALSE)</f>
        <v>6</v>
      </c>
      <c r="F73" s="39">
        <f>VLOOKUP($A73,'Ub5 and Ub6 values'!$A$3:$F$7000,4,FALSE)</f>
        <v>9</v>
      </c>
    </row>
    <row r="74" spans="1:6">
      <c r="A74" t="s">
        <v>1542</v>
      </c>
      <c r="B74">
        <v>3.5704037680361178E-6</v>
      </c>
      <c r="D74" s="30">
        <f t="shared" si="1"/>
        <v>-5.4472826678333259</v>
      </c>
      <c r="E74" s="39">
        <f>VLOOKUP($A74,'Ub5 and Ub6 values'!$A$3:$F$7000,3,FALSE)</f>
        <v>8</v>
      </c>
      <c r="F74" s="39">
        <f>VLOOKUP($A74,'Ub5 and Ub6 values'!$A$3:$F$7000,4,FALSE)</f>
        <v>11</v>
      </c>
    </row>
    <row r="75" spans="1:6">
      <c r="A75" t="s">
        <v>1544</v>
      </c>
      <c r="B75">
        <v>3.8079461944269021E-6</v>
      </c>
      <c r="D75" s="30">
        <f t="shared" si="1"/>
        <v>-5.4193091967446483</v>
      </c>
      <c r="E75" s="39">
        <f>VLOOKUP($A75,'Ub5 and Ub6 values'!$A$3:$F$7000,3,FALSE)</f>
        <v>11</v>
      </c>
      <c r="F75" s="39">
        <f>VLOOKUP($A75,'Ub5 and Ub6 values'!$A$3:$F$7000,4,FALSE)</f>
        <v>12</v>
      </c>
    </row>
    <row r="76" spans="1:6">
      <c r="A76" t="s">
        <v>1606</v>
      </c>
      <c r="B76">
        <v>4.2633593003179362E-6</v>
      </c>
      <c r="D76" s="30">
        <f t="shared" si="1"/>
        <v>-5.3702480650610758</v>
      </c>
      <c r="E76" s="39">
        <f>VLOOKUP($A76,'Ub5 and Ub6 values'!$A$3:$F$7000,3,FALSE)</f>
        <v>9</v>
      </c>
      <c r="F76" s="39">
        <f>VLOOKUP($A76,'Ub5 and Ub6 values'!$A$3:$F$7000,4,FALSE)</f>
        <v>11</v>
      </c>
    </row>
    <row r="77" spans="1:6">
      <c r="A77" t="s">
        <v>1499</v>
      </c>
      <c r="B77">
        <v>4.3100037819148975E-6</v>
      </c>
      <c r="D77" s="30">
        <f t="shared" si="1"/>
        <v>-5.3655223487571222</v>
      </c>
      <c r="E77" s="39">
        <f>VLOOKUP($A77,'Ub5 and Ub6 values'!$A$3:$F$7000,3,FALSE)</f>
        <v>8</v>
      </c>
      <c r="F77" s="39">
        <f>VLOOKUP($A77,'Ub5 and Ub6 values'!$A$3:$F$7000,4,FALSE)</f>
        <v>8</v>
      </c>
    </row>
    <row r="78" spans="1:6">
      <c r="A78" t="s">
        <v>1513</v>
      </c>
      <c r="B78">
        <v>4.5837265788760789E-6</v>
      </c>
      <c r="D78" s="30">
        <f t="shared" si="1"/>
        <v>-5.338781296107614</v>
      </c>
      <c r="E78" s="39">
        <f>VLOOKUP($A78,'Ub5 and Ub6 values'!$A$3:$F$7000,3,FALSE)</f>
        <v>6</v>
      </c>
      <c r="F78" s="39">
        <f>VLOOKUP($A78,'Ub5 and Ub6 values'!$A$3:$F$7000,4,FALSE)</f>
        <v>6</v>
      </c>
    </row>
    <row r="79" spans="1:6">
      <c r="A79" t="s">
        <v>1684</v>
      </c>
      <c r="B79">
        <v>4.6929185398542454E-6</v>
      </c>
      <c r="D79" s="30">
        <f t="shared" si="1"/>
        <v>-5.3285569842487961</v>
      </c>
      <c r="E79" s="39">
        <f>VLOOKUP($A79,'Ub5 and Ub6 values'!$A$3:$F$7000,3,FALSE)</f>
        <v>6</v>
      </c>
      <c r="F79" s="39">
        <f>VLOOKUP($A79,'Ub5 and Ub6 values'!$A$3:$F$7000,4,FALSE)</f>
        <v>8</v>
      </c>
    </row>
    <row r="80" spans="1:6">
      <c r="A80" t="s">
        <v>1679</v>
      </c>
      <c r="B80">
        <v>6.0342487240881718E-6</v>
      </c>
      <c r="D80" s="30">
        <f t="shared" si="1"/>
        <v>-5.2193767927237147</v>
      </c>
      <c r="E80" s="39">
        <f>VLOOKUP($A80,'Ub5 and Ub6 values'!$A$3:$F$7000,3,FALSE)</f>
        <v>7</v>
      </c>
      <c r="F80" s="39">
        <f>VLOOKUP($A80,'Ub5 and Ub6 values'!$A$3:$F$7000,4,FALSE)</f>
        <v>9</v>
      </c>
    </row>
    <row r="81" spans="1:6">
      <c r="A81" t="s">
        <v>1625</v>
      </c>
      <c r="B81">
        <v>6.6934204032390273E-6</v>
      </c>
      <c r="D81" s="30">
        <f t="shared" si="1"/>
        <v>-5.1743518967844846</v>
      </c>
      <c r="E81" s="39">
        <f>VLOOKUP($A81,'Ub5 and Ub6 values'!$A$3:$F$7000,3,FALSE)</f>
        <v>8</v>
      </c>
      <c r="F81" s="39">
        <f>VLOOKUP($A81,'Ub5 and Ub6 values'!$A$3:$F$7000,4,FALSE)</f>
        <v>12</v>
      </c>
    </row>
    <row r="82" spans="1:6">
      <c r="A82" t="s">
        <v>1537</v>
      </c>
      <c r="B82">
        <v>7.0471058505248941E-6</v>
      </c>
      <c r="D82" s="30">
        <f t="shared" si="1"/>
        <v>-5.1519892051660463</v>
      </c>
      <c r="E82" s="39">
        <f>VLOOKUP($A82,'Ub5 and Ub6 values'!$A$3:$F$7000,3,FALSE)</f>
        <v>6</v>
      </c>
      <c r="F82" s="39">
        <f>VLOOKUP($A82,'Ub5 and Ub6 values'!$A$3:$F$7000,4,FALSE)</f>
        <v>8</v>
      </c>
    </row>
    <row r="83" spans="1:6">
      <c r="A83" t="s">
        <v>1541</v>
      </c>
      <c r="B83">
        <v>7.4202085162913638E-6</v>
      </c>
      <c r="D83" s="30">
        <f t="shared" si="1"/>
        <v>-5.1295838903810358</v>
      </c>
      <c r="E83" s="39">
        <f>VLOOKUP($A83,'Ub5 and Ub6 values'!$A$3:$F$7000,3,FALSE)</f>
        <v>9</v>
      </c>
      <c r="F83" s="39">
        <f>VLOOKUP($A83,'Ub5 and Ub6 values'!$A$3:$F$7000,4,FALSE)</f>
        <v>10</v>
      </c>
    </row>
    <row r="84" spans="1:6">
      <c r="A84" t="s">
        <v>1602</v>
      </c>
      <c r="B84">
        <v>8.6359205692026994E-6</v>
      </c>
      <c r="D84" s="30">
        <f t="shared" si="1"/>
        <v>-5.0636913608393819</v>
      </c>
      <c r="E84" s="39">
        <f>VLOOKUP($A84,'Ub5 and Ub6 values'!$A$3:$F$7000,3,FALSE)</f>
        <v>7</v>
      </c>
      <c r="F84" s="39">
        <f>VLOOKUP($A84,'Ub5 and Ub6 values'!$A$3:$F$7000,4,FALSE)</f>
        <v>9</v>
      </c>
    </row>
    <row r="85" spans="1:6">
      <c r="A85" t="s">
        <v>1521</v>
      </c>
      <c r="B85">
        <v>1.0116773953724276E-5</v>
      </c>
      <c r="D85" s="30">
        <f t="shared" si="1"/>
        <v>-4.9949579536480861</v>
      </c>
      <c r="E85" s="39">
        <f>VLOOKUP($A85,'Ub5 and Ub6 values'!$A$3:$F$7000,3,FALSE)</f>
        <v>7</v>
      </c>
      <c r="F85" s="39">
        <f>VLOOKUP($A85,'Ub5 and Ub6 values'!$A$3:$F$7000,4,FALSE)</f>
        <v>7</v>
      </c>
    </row>
    <row r="86" spans="1:6">
      <c r="A86" t="s">
        <v>1674</v>
      </c>
      <c r="B86">
        <v>1.125881200088534E-5</v>
      </c>
      <c r="D86" s="30">
        <f t="shared" si="1"/>
        <v>-4.9485074326355969</v>
      </c>
      <c r="E86" s="39">
        <f>VLOOKUP($A86,'Ub5 and Ub6 values'!$A$3:$F$7000,3,FALSE)</f>
        <v>7</v>
      </c>
      <c r="F86" s="39">
        <f>VLOOKUP($A86,'Ub5 and Ub6 values'!$A$3:$F$7000,4,FALSE)</f>
        <v>8</v>
      </c>
    </row>
    <row r="87" spans="1:6">
      <c r="A87" t="s">
        <v>1498</v>
      </c>
      <c r="B87">
        <v>1.1764313832710688E-5</v>
      </c>
      <c r="D87" s="30">
        <f t="shared" si="1"/>
        <v>-4.9294333984801231</v>
      </c>
      <c r="E87" s="39">
        <f>VLOOKUP($A87,'Ub5 and Ub6 values'!$A$3:$F$7000,3,FALSE)</f>
        <v>9</v>
      </c>
      <c r="F87" s="39">
        <f>VLOOKUP($A87,'Ub5 and Ub6 values'!$A$3:$F$7000,4,FALSE)</f>
        <v>9</v>
      </c>
    </row>
    <row r="88" spans="1:6">
      <c r="A88" t="s">
        <v>1603</v>
      </c>
      <c r="B88">
        <v>1.2863958956234562E-5</v>
      </c>
      <c r="D88" s="30">
        <f t="shared" si="1"/>
        <v>-4.890625354253995</v>
      </c>
      <c r="E88" s="39">
        <f>VLOOKUP($A88,'Ub5 and Ub6 values'!$A$3:$F$7000,3,FALSE)</f>
        <v>6</v>
      </c>
      <c r="F88" s="39">
        <f>VLOOKUP($A88,'Ub5 and Ub6 values'!$A$3:$F$7000,4,FALSE)</f>
        <v>7</v>
      </c>
    </row>
    <row r="89" spans="1:6">
      <c r="A89" t="s">
        <v>1681</v>
      </c>
      <c r="B89">
        <v>1.4030053145490565E-5</v>
      </c>
      <c r="D89" s="30">
        <f t="shared" si="1"/>
        <v>-4.8529406838718838</v>
      </c>
      <c r="E89" s="39">
        <f>VLOOKUP($A89,'Ub5 and Ub6 values'!$A$3:$F$7000,3,FALSE)</f>
        <v>7</v>
      </c>
      <c r="F89" s="39">
        <f>VLOOKUP($A89,'Ub5 and Ub6 values'!$A$3:$F$7000,4,FALSE)</f>
        <v>9</v>
      </c>
    </row>
    <row r="90" spans="1:6">
      <c r="A90" t="s">
        <v>1680</v>
      </c>
      <c r="B90">
        <v>1.5405669345344642E-5</v>
      </c>
      <c r="D90" s="30">
        <f t="shared" si="1"/>
        <v>-4.8123194277154555</v>
      </c>
      <c r="E90" s="39">
        <f>VLOOKUP($A90,'Ub5 and Ub6 values'!$A$3:$F$7000,3,FALSE)</f>
        <v>6</v>
      </c>
      <c r="F90" s="39">
        <f>VLOOKUP($A90,'Ub5 and Ub6 values'!$A$3:$F$7000,4,FALSE)</f>
        <v>8</v>
      </c>
    </row>
    <row r="91" spans="1:6">
      <c r="A91" t="s">
        <v>1679</v>
      </c>
      <c r="B91">
        <v>1.5871902704571315E-5</v>
      </c>
      <c r="D91" s="30">
        <f t="shared" si="1"/>
        <v>-4.7993710074251101</v>
      </c>
      <c r="E91" s="39">
        <f>VLOOKUP($A91,'Ub5 and Ub6 values'!$A$3:$F$7000,3,FALSE)</f>
        <v>7</v>
      </c>
      <c r="F91" s="39">
        <f>VLOOKUP($A91,'Ub5 and Ub6 values'!$A$3:$F$7000,4,FALSE)</f>
        <v>9</v>
      </c>
    </row>
    <row r="92" spans="1:6">
      <c r="A92" t="s">
        <v>1505</v>
      </c>
      <c r="B92">
        <v>1.8162908768808588E-5</v>
      </c>
      <c r="D92" s="30">
        <f t="shared" si="1"/>
        <v>-4.7408145984866126</v>
      </c>
      <c r="E92" s="39">
        <f>VLOOKUP($A92,'Ub5 and Ub6 values'!$A$3:$F$7000,3,FALSE)</f>
        <v>11</v>
      </c>
      <c r="F92" s="39">
        <f>VLOOKUP($A92,'Ub5 and Ub6 values'!$A$3:$F$7000,4,FALSE)</f>
        <v>11</v>
      </c>
    </row>
    <row r="93" spans="1:6">
      <c r="A93" t="s">
        <v>1573</v>
      </c>
      <c r="B93">
        <v>1.8397777483737053E-5</v>
      </c>
      <c r="D93" s="30">
        <f t="shared" si="1"/>
        <v>-4.7352346381235053</v>
      </c>
      <c r="E93" s="39">
        <f>VLOOKUP($A93,'Ub5 and Ub6 values'!$A$3:$F$7000,3,FALSE)</f>
        <v>6</v>
      </c>
      <c r="F93" s="39">
        <f>VLOOKUP($A93,'Ub5 and Ub6 values'!$A$3:$F$7000,4,FALSE)</f>
        <v>9</v>
      </c>
    </row>
    <row r="94" spans="1:6">
      <c r="A94" t="s">
        <v>1541</v>
      </c>
      <c r="B94">
        <v>1.8887803496014376E-5</v>
      </c>
      <c r="D94" s="30">
        <f t="shared" si="1"/>
        <v>-4.7238185441970417</v>
      </c>
      <c r="E94" s="39">
        <f>VLOOKUP($A94,'Ub5 and Ub6 values'!$A$3:$F$7000,3,FALSE)</f>
        <v>9</v>
      </c>
      <c r="F94" s="39">
        <f>VLOOKUP($A94,'Ub5 and Ub6 values'!$A$3:$F$7000,4,FALSE)</f>
        <v>10</v>
      </c>
    </row>
    <row r="95" spans="1:6">
      <c r="A95" t="s">
        <v>1676</v>
      </c>
      <c r="B95">
        <v>2.437044265095546E-5</v>
      </c>
      <c r="D95" s="30">
        <f t="shared" si="1"/>
        <v>-4.6131365824639632</v>
      </c>
      <c r="E95" s="39">
        <f>VLOOKUP($A95,'Ub5 and Ub6 values'!$A$3:$F$7000,3,FALSE)</f>
        <v>7</v>
      </c>
      <c r="F95" s="39">
        <f>VLOOKUP($A95,'Ub5 and Ub6 values'!$A$3:$F$7000,4,FALSE)</f>
        <v>9</v>
      </c>
    </row>
    <row r="96" spans="1:6">
      <c r="A96" t="s">
        <v>1647</v>
      </c>
      <c r="B96">
        <v>2.4503857485892173E-5</v>
      </c>
      <c r="D96" s="30">
        <f t="shared" si="1"/>
        <v>-4.6107655420450442</v>
      </c>
      <c r="E96" s="39">
        <f>VLOOKUP($A96,'Ub5 and Ub6 values'!$A$3:$F$7000,3,FALSE)</f>
        <v>7</v>
      </c>
      <c r="F96" s="39">
        <f>VLOOKUP($A96,'Ub5 and Ub6 values'!$A$3:$F$7000,4,FALSE)</f>
        <v>9</v>
      </c>
    </row>
    <row r="97" spans="1:6">
      <c r="A97" t="s">
        <v>549</v>
      </c>
      <c r="B97">
        <v>2.5148827166481645E-5</v>
      </c>
      <c r="D97" s="30">
        <f t="shared" si="1"/>
        <v>-4.599482263769171</v>
      </c>
      <c r="E97" s="39">
        <f>VLOOKUP($A97,'Ub5 and Ub6 values'!$A$3:$F$7000,3,FALSE)</f>
        <v>6</v>
      </c>
      <c r="F97" s="39">
        <f>VLOOKUP($A97,'Ub5 and Ub6 values'!$A$3:$F$7000,4,FALSE)</f>
        <v>9</v>
      </c>
    </row>
    <row r="98" spans="1:6">
      <c r="A98" t="s">
        <v>1624</v>
      </c>
      <c r="B98">
        <v>3.0477841457011748E-5</v>
      </c>
      <c r="D98" s="30">
        <f t="shared" si="1"/>
        <v>-4.5160157944356003</v>
      </c>
      <c r="E98" s="39">
        <f>VLOOKUP($A98,'Ub5 and Ub6 values'!$A$3:$F$7000,3,FALSE)</f>
        <v>10</v>
      </c>
      <c r="F98" s="39">
        <f>VLOOKUP($A98,'Ub5 and Ub6 values'!$A$3:$F$7000,4,FALSE)</f>
        <v>10</v>
      </c>
    </row>
    <row r="99" spans="1:6">
      <c r="A99" t="s">
        <v>1608</v>
      </c>
      <c r="B99">
        <v>3.5464454078781633E-5</v>
      </c>
      <c r="D99" s="30">
        <f t="shared" si="1"/>
        <v>-4.4502067210656264</v>
      </c>
      <c r="E99" s="39">
        <f>VLOOKUP($A99,'Ub5 and Ub6 values'!$A$3:$F$7000,3,FALSE)</f>
        <v>6</v>
      </c>
      <c r="F99" s="39">
        <f>VLOOKUP($A99,'Ub5 and Ub6 values'!$A$3:$F$7000,4,FALSE)</f>
        <v>11</v>
      </c>
    </row>
    <row r="100" spans="1:6">
      <c r="A100" t="s">
        <v>1677</v>
      </c>
      <c r="B100">
        <v>4.5711565393546329E-5</v>
      </c>
      <c r="D100" s="30">
        <f t="shared" si="1"/>
        <v>-4.3399739060320774</v>
      </c>
      <c r="E100" s="39">
        <f>VLOOKUP($A100,'Ub5 and Ub6 values'!$A$3:$F$7000,3,FALSE)</f>
        <v>6</v>
      </c>
      <c r="F100" s="39">
        <f>VLOOKUP($A100,'Ub5 and Ub6 values'!$A$3:$F$7000,4,FALSE)</f>
        <v>9</v>
      </c>
    </row>
    <row r="101" spans="1:6">
      <c r="A101" t="s">
        <v>1535</v>
      </c>
      <c r="B101">
        <v>4.650865351634489E-5</v>
      </c>
      <c r="D101" s="30">
        <f t="shared" si="1"/>
        <v>-4.3324662336745989</v>
      </c>
      <c r="E101" s="39">
        <f>VLOOKUP($A101,'Ub5 and Ub6 values'!$A$3:$F$7000,3,FALSE)</f>
        <v>6</v>
      </c>
      <c r="F101" s="39">
        <f>VLOOKUP($A101,'Ub5 and Ub6 values'!$A$3:$F$7000,4,FALSE)</f>
        <v>7</v>
      </c>
    </row>
    <row r="102" spans="1:6">
      <c r="A102" t="s">
        <v>1598</v>
      </c>
      <c r="B102">
        <v>5.1275376212517966E-5</v>
      </c>
      <c r="D102" s="30">
        <f t="shared" si="1"/>
        <v>-4.2900911444862428</v>
      </c>
      <c r="E102" s="39">
        <f>VLOOKUP($A102,'Ub5 and Ub6 values'!$A$3:$F$7000,3,FALSE)</f>
        <v>7</v>
      </c>
      <c r="F102" s="39">
        <f>VLOOKUP($A102,'Ub5 and Ub6 values'!$A$3:$F$7000,4,FALSE)</f>
        <v>10</v>
      </c>
    </row>
    <row r="103" spans="1:6">
      <c r="A103" t="s">
        <v>1561</v>
      </c>
      <c r="B103">
        <v>6.9878141593877666E-5</v>
      </c>
      <c r="D103" s="30">
        <f t="shared" si="1"/>
        <v>-4.1556586535782927</v>
      </c>
      <c r="E103" s="39">
        <f>VLOOKUP($A103,'Ub5 and Ub6 values'!$A$3:$F$7000,3,FALSE)</f>
        <v>6</v>
      </c>
      <c r="F103" s="39">
        <f>VLOOKUP($A103,'Ub5 and Ub6 values'!$A$3:$F$7000,4,FALSE)</f>
        <v>8</v>
      </c>
    </row>
    <row r="104" spans="1:6">
      <c r="A104" t="s">
        <v>1512</v>
      </c>
      <c r="B104">
        <v>7.6643010382873697E-5</v>
      </c>
      <c r="D104" s="30">
        <f t="shared" si="1"/>
        <v>-4.1155274453831359</v>
      </c>
      <c r="E104" s="39">
        <f>VLOOKUP($A104,'Ub5 and Ub6 values'!$A$3:$F$7000,3,FALSE)</f>
        <v>7</v>
      </c>
      <c r="F104" s="39">
        <f>VLOOKUP($A104,'Ub5 and Ub6 values'!$A$3:$F$7000,4,FALSE)</f>
        <v>10</v>
      </c>
    </row>
    <row r="105" spans="1:6">
      <c r="A105" t="s">
        <v>1618</v>
      </c>
      <c r="B105">
        <v>8.2001424505554206E-5</v>
      </c>
      <c r="D105" s="30">
        <f t="shared" si="1"/>
        <v>-4.0861786031098433</v>
      </c>
      <c r="E105" s="39">
        <f>VLOOKUP($A105,'Ub5 and Ub6 values'!$A$3:$F$7000,3,FALSE)</f>
        <v>7</v>
      </c>
      <c r="F105" s="39">
        <f>VLOOKUP($A105,'Ub5 and Ub6 values'!$A$3:$F$7000,4,FALSE)</f>
        <v>9</v>
      </c>
    </row>
    <row r="106" spans="1:6">
      <c r="A106" t="s">
        <v>1683</v>
      </c>
      <c r="B106">
        <v>9.5773268699613902E-5</v>
      </c>
      <c r="D106" s="30">
        <f t="shared" si="1"/>
        <v>-4.0187556900470529</v>
      </c>
      <c r="E106" s="39">
        <f>VLOOKUP($A106,'Ub5 and Ub6 values'!$A$3:$F$7000,3,FALSE)</f>
        <v>7</v>
      </c>
      <c r="F106" s="39">
        <f>VLOOKUP($A106,'Ub5 and Ub6 values'!$A$3:$F$7000,4,FALSE)</f>
        <v>10</v>
      </c>
    </row>
    <row r="107" spans="1:6">
      <c r="A107" t="s">
        <v>1649</v>
      </c>
      <c r="B107">
        <v>1.1448532453540496E-4</v>
      </c>
      <c r="D107" s="30">
        <f t="shared" si="1"/>
        <v>-3.9412501804138045</v>
      </c>
      <c r="E107" s="39">
        <f>VLOOKUP($A107,'Ub5 and Ub6 values'!$A$3:$F$7000,3,FALSE)</f>
        <v>7</v>
      </c>
      <c r="F107" s="39">
        <f>VLOOKUP($A107,'Ub5 and Ub6 values'!$A$3:$F$7000,4,FALSE)</f>
        <v>10</v>
      </c>
    </row>
    <row r="108" spans="1:6">
      <c r="A108" t="s">
        <v>1496</v>
      </c>
      <c r="B108">
        <v>1.2825082968421359E-4</v>
      </c>
      <c r="D108" s="30">
        <f t="shared" si="1"/>
        <v>-3.891939816655833</v>
      </c>
      <c r="E108" s="39">
        <f>VLOOKUP($A108,'Ub5 and Ub6 values'!$A$3:$F$7000,3,FALSE)</f>
        <v>8</v>
      </c>
      <c r="F108" s="39">
        <f>VLOOKUP($A108,'Ub5 and Ub6 values'!$A$3:$F$7000,4,FALSE)</f>
        <v>11</v>
      </c>
    </row>
    <row r="109" spans="1:6">
      <c r="A109" t="s">
        <v>5034</v>
      </c>
      <c r="B109">
        <v>1.2872742473985443E-4</v>
      </c>
      <c r="D109" s="30">
        <f t="shared" si="1"/>
        <v>-3.8903289189513317</v>
      </c>
      <c r="E109" s="39">
        <f>VLOOKUP($A109,'Ub5 and Ub6 values'!$A$3:$F$7000,3,FALSE)</f>
        <v>7</v>
      </c>
      <c r="F109" s="39">
        <f>VLOOKUP($A109,'Ub5 and Ub6 values'!$A$3:$F$7000,4,FALSE)</f>
        <v>9</v>
      </c>
    </row>
    <row r="110" spans="1:6">
      <c r="A110" t="s">
        <v>1575</v>
      </c>
      <c r="B110">
        <v>1.5034918539161179E-4</v>
      </c>
      <c r="D110" s="30">
        <f t="shared" si="1"/>
        <v>-3.8228989206122588</v>
      </c>
      <c r="E110" s="39">
        <f>VLOOKUP($A110,'Ub5 and Ub6 values'!$A$3:$F$7000,3,FALSE)</f>
        <v>6</v>
      </c>
      <c r="F110" s="39">
        <f>VLOOKUP($A110,'Ub5 and Ub6 values'!$A$3:$F$7000,4,FALSE)</f>
        <v>7</v>
      </c>
    </row>
    <row r="111" spans="1:6">
      <c r="A111" t="s">
        <v>1618</v>
      </c>
      <c r="B111">
        <v>2.0500356126388548E-4</v>
      </c>
      <c r="D111" s="30">
        <f t="shared" si="1"/>
        <v>-3.6882385944378062</v>
      </c>
      <c r="E111" s="39">
        <f>VLOOKUP($A111,'Ub5 and Ub6 values'!$A$3:$F$7000,3,FALSE)</f>
        <v>7</v>
      </c>
      <c r="F111" s="39">
        <f>VLOOKUP($A111,'Ub5 and Ub6 values'!$A$3:$F$7000,4,FALSE)</f>
        <v>9</v>
      </c>
    </row>
    <row r="112" spans="1:6">
      <c r="A112" t="s">
        <v>1620</v>
      </c>
      <c r="B112">
        <v>2.4761571288609599E-4</v>
      </c>
      <c r="D112" s="30">
        <f t="shared" si="1"/>
        <v>-3.60622179986514</v>
      </c>
      <c r="E112" s="39">
        <f>VLOOKUP($A112,'Ub5 and Ub6 values'!$A$3:$F$7000,3,FALSE)</f>
        <v>6</v>
      </c>
      <c r="F112" s="39">
        <f>VLOOKUP($A112,'Ub5 and Ub6 values'!$A$3:$F$7000,4,FALSE)</f>
        <v>8</v>
      </c>
    </row>
    <row r="113" spans="1:6">
      <c r="A113" t="s">
        <v>1687</v>
      </c>
      <c r="B113">
        <v>2.6602655803672852E-4</v>
      </c>
      <c r="D113" s="30">
        <f t="shared" si="1"/>
        <v>-3.5750750045980721</v>
      </c>
      <c r="E113" s="39">
        <f>VLOOKUP($A113,'Ub5 and Ub6 values'!$A$3:$F$7000,3,FALSE)</f>
        <v>6</v>
      </c>
      <c r="F113" s="39">
        <f>VLOOKUP($A113,'Ub5 and Ub6 values'!$A$3:$F$7000,4,FALSE)</f>
        <v>9</v>
      </c>
    </row>
    <row r="114" spans="1:6">
      <c r="A114" t="s">
        <v>1621</v>
      </c>
      <c r="B114">
        <v>3.0131285358226388E-4</v>
      </c>
      <c r="D114" s="30">
        <f t="shared" si="1"/>
        <v>-3.5209823415401078</v>
      </c>
      <c r="E114" s="39">
        <f>VLOOKUP($A114,'Ub5 and Ub6 values'!$A$3:$F$7000,3,FALSE)</f>
        <v>7</v>
      </c>
      <c r="F114" s="39">
        <f>VLOOKUP($A114,'Ub5 and Ub6 values'!$A$3:$F$7000,4,FALSE)</f>
        <v>11</v>
      </c>
    </row>
    <row r="115" spans="1:6">
      <c r="B115" t="s">
        <v>1489</v>
      </c>
    </row>
    <row r="116" spans="1:6">
      <c r="B116" t="s">
        <v>1489</v>
      </c>
    </row>
    <row r="117" spans="1:6">
      <c r="B117" t="s">
        <v>1489</v>
      </c>
    </row>
    <row r="118" spans="1:6">
      <c r="B118" t="s">
        <v>1489</v>
      </c>
    </row>
    <row r="119" spans="1:6">
      <c r="B119" t="s">
        <v>1489</v>
      </c>
    </row>
    <row r="120" spans="1:6">
      <c r="B120" t="s">
        <v>1489</v>
      </c>
    </row>
    <row r="121" spans="1:6">
      <c r="B121" t="s">
        <v>1489</v>
      </c>
    </row>
    <row r="122" spans="1:6">
      <c r="B122" t="s">
        <v>1489</v>
      </c>
    </row>
    <row r="123" spans="1:6">
      <c r="B123" t="s">
        <v>1489</v>
      </c>
    </row>
    <row r="124" spans="1:6">
      <c r="B124" t="s">
        <v>1489</v>
      </c>
    </row>
    <row r="125" spans="1:6">
      <c r="B125" t="s">
        <v>1489</v>
      </c>
    </row>
    <row r="126" spans="1:6">
      <c r="B126" t="s">
        <v>1489</v>
      </c>
    </row>
    <row r="127" spans="1:6">
      <c r="B127" t="s">
        <v>1489</v>
      </c>
    </row>
    <row r="128" spans="1:6">
      <c r="B128" t="s">
        <v>1489</v>
      </c>
    </row>
    <row r="129" spans="2:2">
      <c r="B129" t="s">
        <v>1489</v>
      </c>
    </row>
    <row r="130" spans="2:2">
      <c r="B130" t="s">
        <v>1489</v>
      </c>
    </row>
    <row r="131" spans="2:2">
      <c r="B131" t="s">
        <v>1489</v>
      </c>
    </row>
    <row r="132" spans="2:2">
      <c r="B132" t="s">
        <v>1489</v>
      </c>
    </row>
    <row r="133" spans="2:2">
      <c r="B133" t="s">
        <v>1489</v>
      </c>
    </row>
    <row r="134" spans="2:2">
      <c r="B134" t="s">
        <v>1489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
  <Relationships xmlns="http://schemas.openxmlformats.org/package/2006/relationships">
    <Relationship Id="rId37" Type="http://schemas.openxmlformats.org/officeDocument/2006/relationships/customXmlProps" Target="itemProps1.xml"/>
  </Relationships>

</file>

<file path=customXml/item1.xml><?xml version="1.0" encoding="utf-8"?>
<LabArchives xmlns:xsi="http://www.w3.org/2001/XMLSchema-instance" xmlns:xsd="http://www.w3.org/2001/XMLSchema">
  <BaseUri>https://mynotebook.labarchives.com</BaseUri>
  <eid>My45MDAwMDAwMDAwMDAwMDA0fDE1MDM5NS8zL0VudHJ5UGFydC8yMzg0Mjg3MzI1fDkuODk5OTk5OTk5OTk5OTk5</eid>
  <version>1</version>
  <updated-at>2016-01-18T17:28:23Z</updated-at>
</LabArchives>
</file>

<file path=customXml/itemProps1.xml><?xml version="1.0" encoding="utf-8"?>
<ds:datastoreItem xmlns:ds="http://schemas.openxmlformats.org/officeDocument/2006/customXml" ds:itemID="{0AC86555-67F5-4B0B-BB8A-00B46F0F2989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Read Me</vt:lpstr>
      <vt:lpstr>Ub5 and Ub6 values</vt:lpstr>
      <vt:lpstr>Trout 24 hours</vt:lpstr>
      <vt:lpstr>Trout 96 hours</vt:lpstr>
      <vt:lpstr>Pteronarcys sp 24 hour</vt:lpstr>
      <vt:lpstr>Pteronarcys sp 96 hour</vt:lpstr>
      <vt:lpstr>Bluegill 24 hours</vt:lpstr>
      <vt:lpstr>Bluegill 96 hours</vt:lpstr>
      <vt:lpstr>Gammarus sp. 24 hrs</vt:lpstr>
      <vt:lpstr>Gammarus sp. 96 hrs</vt:lpstr>
      <vt:lpstr>Fathead minnow</vt:lpstr>
      <vt:lpstr>Rat Oral LD50 (by dose)</vt:lpstr>
      <vt:lpstr>Mouse Oral LD50</vt:lpstr>
      <vt:lpstr>Rat IP LD50</vt:lpstr>
      <vt:lpstr>Mouse IP LD50</vt:lpstr>
      <vt:lpstr>Mutagenicity</vt:lpstr>
      <vt:lpstr>CPDBAS - Rat</vt:lpstr>
      <vt:lpstr>CPDBAS - mice</vt:lpstr>
      <vt:lpstr>CPDBAS - Hamster</vt:lpstr>
      <vt:lpstr>Drosophila lethality</vt:lpstr>
      <vt:lpstr>Lemna non-herbicide</vt:lpstr>
      <vt:lpstr>Lemna herbicides</vt:lpstr>
      <vt:lpstr>Tetrahymena</vt:lpstr>
      <vt:lpstr>Chlorella</vt:lpstr>
      <vt:lpstr>Scenedesmus</vt:lpstr>
      <vt:lpstr>Yeast</vt:lpstr>
      <vt:lpstr>NCI Cytotox</vt:lpstr>
      <vt:lpstr>HERG</vt:lpstr>
      <vt:lpstr>Oestrogenics</vt:lpstr>
      <vt:lpstr>Tadpole narcosis</vt:lpstr>
      <vt:lpstr>COX-2</vt:lpstr>
      <vt:lpstr>Antihistamines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William</cp:lastModifiedBy>
  <dcterms:created xsi:type="dcterms:W3CDTF">2013-03-12T15:57:17Z</dcterms:created>
  <dcterms:modified xsi:type="dcterms:W3CDTF">2015-12-24T16:33:24Z</dcterms:modified>
</cp:coreProperties>
</file>